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mehtap.ciftci\Desktop\TABLO-1,5\2018_Tablo-5\2018_Tablo-5\"/>
    </mc:Choice>
  </mc:AlternateContent>
  <bookViews>
    <workbookView xWindow="0" yWindow="0" windowWidth="23040" windowHeight="7200" tabRatio="932"/>
  </bookViews>
  <sheets>
    <sheet name="TABLO-1" sheetId="1" r:id="rId1"/>
    <sheet name="TÜM BÖLGE" sheetId="74" r:id="rId2"/>
    <sheet name="İZMİR" sheetId="76" r:id="rId3"/>
    <sheet name="MANİSA" sheetId="75" r:id="rId4"/>
    <sheet name="İZMİR-KONAK" sheetId="16" r:id="rId5"/>
    <sheet name="İZMİR-BORNOVA" sheetId="23" r:id="rId6"/>
    <sheet name="İZMİR-BUCA" sheetId="24" r:id="rId7"/>
    <sheet name="İZMİR-KARŞIYAKA" sheetId="25" r:id="rId8"/>
    <sheet name="İZMİR-NARLIDERE" sheetId="26" r:id="rId9"/>
    <sheet name="İZMİR-GAZİEMİR" sheetId="27" r:id="rId10"/>
    <sheet name="İZMİR-ÇİĞLİ" sheetId="28" r:id="rId11"/>
    <sheet name="İZMİR-GÜZELBAHÇE" sheetId="29" r:id="rId12"/>
    <sheet name="İZMİR-KARABAĞLAR" sheetId="30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43" r:id="rId33"/>
    <sheet name="İZMİR-BALÇOVA" sheetId="69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'TABLO-1'!$A$1:$U$1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3" i="69" l="1"/>
  <c r="H63" i="69"/>
  <c r="G63" i="69"/>
  <c r="F63" i="69"/>
  <c r="E63" i="69"/>
  <c r="D63" i="69"/>
  <c r="C63" i="69"/>
  <c r="H59" i="69"/>
  <c r="F59" i="69"/>
  <c r="I58" i="69"/>
  <c r="E58" i="69"/>
  <c r="D58" i="69"/>
  <c r="C58" i="69"/>
  <c r="I57" i="69"/>
  <c r="I59" i="69" s="1"/>
  <c r="E57" i="69"/>
  <c r="E59" i="69" s="1"/>
  <c r="D57" i="69"/>
  <c r="D59" i="69" s="1"/>
  <c r="C57" i="69"/>
  <c r="C59" i="69" s="1"/>
  <c r="H54" i="69"/>
  <c r="F54" i="69"/>
  <c r="I53" i="69"/>
  <c r="E53" i="69"/>
  <c r="D53" i="69"/>
  <c r="C53" i="69"/>
  <c r="I52" i="69"/>
  <c r="E52" i="69"/>
  <c r="D52" i="69"/>
  <c r="C52" i="69"/>
  <c r="I51" i="69"/>
  <c r="E51" i="69"/>
  <c r="D51" i="69"/>
  <c r="C51" i="69"/>
  <c r="I50" i="69"/>
  <c r="E50" i="69"/>
  <c r="D50" i="69"/>
  <c r="C50" i="69"/>
  <c r="I49" i="69"/>
  <c r="I54" i="69" s="1"/>
  <c r="E49" i="69"/>
  <c r="E54" i="69" s="1"/>
  <c r="D49" i="69"/>
  <c r="D54" i="69" s="1"/>
  <c r="C49" i="69"/>
  <c r="C54" i="69" s="1"/>
  <c r="H46" i="69"/>
  <c r="F46" i="69"/>
  <c r="I45" i="69"/>
  <c r="E45" i="69"/>
  <c r="D45" i="69"/>
  <c r="C45" i="69"/>
  <c r="I44" i="69"/>
  <c r="E44" i="69"/>
  <c r="D44" i="69"/>
  <c r="C44" i="69"/>
  <c r="I43" i="69"/>
  <c r="E43" i="69"/>
  <c r="D43" i="69"/>
  <c r="C43" i="69"/>
  <c r="I42" i="69"/>
  <c r="E42" i="69"/>
  <c r="D42" i="69"/>
  <c r="C42" i="69"/>
  <c r="I41" i="69"/>
  <c r="E41" i="69"/>
  <c r="D41" i="69"/>
  <c r="C41" i="69"/>
  <c r="I40" i="69"/>
  <c r="E40" i="69"/>
  <c r="D40" i="69"/>
  <c r="C40" i="69"/>
  <c r="I39" i="69"/>
  <c r="E39" i="69"/>
  <c r="D39" i="69"/>
  <c r="C39" i="69"/>
  <c r="I38" i="69"/>
  <c r="E38" i="69"/>
  <c r="D38" i="69"/>
  <c r="C38" i="69"/>
  <c r="I37" i="69"/>
  <c r="E37" i="69"/>
  <c r="D37" i="69"/>
  <c r="C37" i="69"/>
  <c r="I36" i="69"/>
  <c r="E36" i="69"/>
  <c r="E46" i="69" s="1"/>
  <c r="D36" i="69"/>
  <c r="D46" i="69" s="1"/>
  <c r="C36" i="69"/>
  <c r="C46" i="69" s="1"/>
  <c r="H33" i="69"/>
  <c r="F33" i="69"/>
  <c r="I32" i="69"/>
  <c r="E32" i="69"/>
  <c r="D32" i="69"/>
  <c r="C32" i="69"/>
  <c r="I31" i="69"/>
  <c r="E31" i="69"/>
  <c r="D31" i="69"/>
  <c r="C31" i="69"/>
  <c r="I30" i="69"/>
  <c r="E30" i="69"/>
  <c r="D30" i="69"/>
  <c r="C30" i="69"/>
  <c r="I29" i="69"/>
  <c r="E29" i="69"/>
  <c r="D29" i="69"/>
  <c r="C29" i="69"/>
  <c r="I28" i="69"/>
  <c r="I33" i="69" s="1"/>
  <c r="E28" i="69"/>
  <c r="E33" i="69" s="1"/>
  <c r="D28" i="69"/>
  <c r="C28" i="69"/>
  <c r="C33" i="69" s="1"/>
  <c r="H25" i="69"/>
  <c r="F25" i="69"/>
  <c r="I24" i="69"/>
  <c r="E24" i="69"/>
  <c r="D24" i="69"/>
  <c r="C24" i="69"/>
  <c r="I23" i="69"/>
  <c r="E23" i="69"/>
  <c r="D23" i="69"/>
  <c r="C23" i="69"/>
  <c r="I22" i="69"/>
  <c r="E22" i="69"/>
  <c r="D22" i="69"/>
  <c r="C22" i="69"/>
  <c r="I21" i="69"/>
  <c r="E21" i="69"/>
  <c r="D21" i="69"/>
  <c r="C21" i="69"/>
  <c r="I20" i="69"/>
  <c r="E20" i="69"/>
  <c r="D20" i="69"/>
  <c r="C20" i="69"/>
  <c r="I19" i="69"/>
  <c r="E19" i="69"/>
  <c r="D19" i="69"/>
  <c r="C19" i="69"/>
  <c r="I18" i="69"/>
  <c r="E18" i="69"/>
  <c r="D18" i="69"/>
  <c r="C18" i="69"/>
  <c r="I17" i="69"/>
  <c r="E17" i="69"/>
  <c r="D17" i="69"/>
  <c r="C17" i="69"/>
  <c r="I16" i="69"/>
  <c r="E16" i="69"/>
  <c r="D16" i="69"/>
  <c r="C16" i="69"/>
  <c r="I15" i="69"/>
  <c r="E15" i="69"/>
  <c r="E25" i="69" s="1"/>
  <c r="D15" i="69"/>
  <c r="C15" i="69"/>
  <c r="C25" i="69" s="1"/>
  <c r="G33" i="27"/>
  <c r="D25" i="69" l="1"/>
  <c r="D33" i="69"/>
  <c r="I46" i="69"/>
  <c r="I25" i="69"/>
  <c r="C58" i="68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3"/>
  <c r="D58" i="43"/>
  <c r="D57" i="43"/>
  <c r="C57" i="43"/>
  <c r="C50" i="43"/>
  <c r="D50" i="43"/>
  <c r="C51" i="43"/>
  <c r="D51" i="43"/>
  <c r="C52" i="43"/>
  <c r="D52" i="43"/>
  <c r="C53" i="43"/>
  <c r="D53" i="43"/>
  <c r="D49" i="43"/>
  <c r="C49" i="43"/>
  <c r="C37" i="43"/>
  <c r="D37" i="43"/>
  <c r="C38" i="43"/>
  <c r="D38" i="43"/>
  <c r="C39" i="43"/>
  <c r="D39" i="43"/>
  <c r="C40" i="43"/>
  <c r="D40" i="43"/>
  <c r="C41" i="43"/>
  <c r="D41" i="43"/>
  <c r="C42" i="43"/>
  <c r="D42" i="43"/>
  <c r="C43" i="43"/>
  <c r="D43" i="43"/>
  <c r="C44" i="43"/>
  <c r="D44" i="43"/>
  <c r="C45" i="43"/>
  <c r="D45" i="43"/>
  <c r="D36" i="43"/>
  <c r="C36" i="43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30"/>
  <c r="D58" i="30"/>
  <c r="D57" i="30"/>
  <c r="C57" i="30"/>
  <c r="C50" i="30"/>
  <c r="D50" i="30"/>
  <c r="C51" i="30"/>
  <c r="D51" i="30"/>
  <c r="C52" i="30"/>
  <c r="D52" i="30"/>
  <c r="C53" i="30"/>
  <c r="D53" i="30"/>
  <c r="D49" i="30"/>
  <c r="C49" i="30"/>
  <c r="C37" i="30"/>
  <c r="D37" i="30"/>
  <c r="C38" i="30"/>
  <c r="D38" i="30"/>
  <c r="C39" i="30"/>
  <c r="D39" i="30"/>
  <c r="C40" i="30"/>
  <c r="D40" i="30"/>
  <c r="C41" i="30"/>
  <c r="D41" i="30"/>
  <c r="C42" i="30"/>
  <c r="D42" i="30"/>
  <c r="C43" i="30"/>
  <c r="D43" i="30"/>
  <c r="C44" i="30"/>
  <c r="D44" i="30"/>
  <c r="C45" i="30"/>
  <c r="D45" i="30"/>
  <c r="D36" i="30"/>
  <c r="C36" i="30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8"/>
  <c r="D58" i="28"/>
  <c r="F58" i="28"/>
  <c r="F57" i="28"/>
  <c r="D57" i="28"/>
  <c r="C57" i="28"/>
  <c r="C50" i="28"/>
  <c r="D50" i="28"/>
  <c r="F50" i="28"/>
  <c r="C51" i="28"/>
  <c r="D51" i="28"/>
  <c r="F51" i="28"/>
  <c r="C52" i="28"/>
  <c r="D52" i="28"/>
  <c r="F52" i="28"/>
  <c r="C53" i="28"/>
  <c r="D53" i="28"/>
  <c r="F53" i="28"/>
  <c r="F49" i="28"/>
  <c r="D49" i="28"/>
  <c r="C49" i="28"/>
  <c r="C37" i="28"/>
  <c r="D37" i="28"/>
  <c r="F37" i="28"/>
  <c r="C38" i="28"/>
  <c r="D38" i="28"/>
  <c r="F38" i="28"/>
  <c r="C39" i="28"/>
  <c r="D39" i="28"/>
  <c r="F39" i="28"/>
  <c r="C40" i="28"/>
  <c r="D40" i="28"/>
  <c r="F40" i="28"/>
  <c r="C41" i="28"/>
  <c r="D41" i="28"/>
  <c r="F41" i="28"/>
  <c r="C42" i="28"/>
  <c r="D42" i="28"/>
  <c r="F42" i="28"/>
  <c r="C43" i="28"/>
  <c r="D43" i="28"/>
  <c r="F43" i="28"/>
  <c r="C44" i="28"/>
  <c r="D44" i="28"/>
  <c r="F44" i="28"/>
  <c r="C45" i="28"/>
  <c r="D45" i="28"/>
  <c r="F45" i="28"/>
  <c r="F36" i="28"/>
  <c r="D36" i="28"/>
  <c r="C36" i="28"/>
  <c r="C58" i="27"/>
  <c r="D58" i="27"/>
  <c r="F58" i="27"/>
  <c r="F57" i="27"/>
  <c r="D57" i="27"/>
  <c r="C57" i="27"/>
  <c r="C50" i="27"/>
  <c r="D50" i="27"/>
  <c r="F50" i="27"/>
  <c r="C51" i="27"/>
  <c r="D51" i="27"/>
  <c r="F51" i="27"/>
  <c r="C52" i="27"/>
  <c r="D52" i="27"/>
  <c r="F52" i="27"/>
  <c r="C53" i="27"/>
  <c r="D53" i="27"/>
  <c r="F53" i="27"/>
  <c r="F49" i="27"/>
  <c r="D49" i="27"/>
  <c r="C49" i="27"/>
  <c r="C37" i="27"/>
  <c r="D37" i="27"/>
  <c r="F37" i="27"/>
  <c r="C38" i="27"/>
  <c r="D38" i="27"/>
  <c r="F38" i="27"/>
  <c r="C39" i="27"/>
  <c r="D39" i="27"/>
  <c r="F39" i="27"/>
  <c r="C40" i="27"/>
  <c r="D40" i="27"/>
  <c r="F40" i="27"/>
  <c r="C41" i="27"/>
  <c r="D41" i="27"/>
  <c r="F41" i="27"/>
  <c r="C42" i="27"/>
  <c r="D42" i="27"/>
  <c r="F42" i="27"/>
  <c r="C43" i="27"/>
  <c r="D43" i="27"/>
  <c r="F43" i="27"/>
  <c r="C44" i="27"/>
  <c r="D44" i="27"/>
  <c r="F44" i="27"/>
  <c r="C45" i="27"/>
  <c r="D45" i="27"/>
  <c r="F45" i="27"/>
  <c r="F36" i="27"/>
  <c r="D36" i="27"/>
  <c r="C36" i="27"/>
  <c r="C58" i="26"/>
  <c r="D58" i="26"/>
  <c r="F58" i="26"/>
  <c r="F57" i="26"/>
  <c r="D57" i="26"/>
  <c r="C57" i="26"/>
  <c r="C50" i="26"/>
  <c r="D50" i="26"/>
  <c r="F50" i="26"/>
  <c r="C51" i="26"/>
  <c r="D51" i="26"/>
  <c r="F51" i="26"/>
  <c r="C52" i="26"/>
  <c r="D52" i="26"/>
  <c r="F52" i="26"/>
  <c r="C53" i="26"/>
  <c r="D53" i="26"/>
  <c r="F53" i="26"/>
  <c r="F49" i="26"/>
  <c r="D49" i="26"/>
  <c r="C49" i="26"/>
  <c r="C37" i="26"/>
  <c r="D37" i="26"/>
  <c r="F37" i="26"/>
  <c r="C38" i="26"/>
  <c r="D38" i="26"/>
  <c r="F38" i="26"/>
  <c r="C39" i="26"/>
  <c r="D39" i="26"/>
  <c r="F39" i="26"/>
  <c r="C40" i="26"/>
  <c r="D40" i="26"/>
  <c r="F40" i="26"/>
  <c r="C41" i="26"/>
  <c r="D41" i="26"/>
  <c r="F41" i="26"/>
  <c r="C42" i="26"/>
  <c r="D42" i="26"/>
  <c r="F42" i="26"/>
  <c r="C43" i="26"/>
  <c r="D43" i="26"/>
  <c r="F43" i="26"/>
  <c r="C44" i="26"/>
  <c r="D44" i="26"/>
  <c r="F44" i="26"/>
  <c r="C45" i="26"/>
  <c r="D45" i="26"/>
  <c r="F45" i="26"/>
  <c r="F36" i="26"/>
  <c r="D36" i="26"/>
  <c r="C36" i="26"/>
  <c r="C58" i="25"/>
  <c r="D58" i="25"/>
  <c r="F58" i="25"/>
  <c r="F57" i="25"/>
  <c r="D57" i="25"/>
  <c r="C57" i="25"/>
  <c r="C50" i="25"/>
  <c r="D50" i="25"/>
  <c r="F50" i="25"/>
  <c r="C51" i="25"/>
  <c r="D51" i="25"/>
  <c r="F51" i="25"/>
  <c r="C52" i="25"/>
  <c r="D52" i="25"/>
  <c r="F52" i="25"/>
  <c r="C53" i="25"/>
  <c r="D53" i="25"/>
  <c r="F53" i="25"/>
  <c r="F49" i="25"/>
  <c r="D49" i="25"/>
  <c r="C49" i="25"/>
  <c r="C37" i="25"/>
  <c r="D37" i="25"/>
  <c r="F37" i="25"/>
  <c r="C38" i="25"/>
  <c r="D38" i="25"/>
  <c r="F38" i="25"/>
  <c r="C39" i="25"/>
  <c r="D39" i="25"/>
  <c r="F39" i="25"/>
  <c r="C40" i="25"/>
  <c r="D40" i="25"/>
  <c r="F40" i="25"/>
  <c r="C41" i="25"/>
  <c r="D41" i="25"/>
  <c r="F41" i="25"/>
  <c r="C42" i="25"/>
  <c r="D42" i="25"/>
  <c r="F42" i="25"/>
  <c r="C43" i="25"/>
  <c r="D43" i="25"/>
  <c r="F43" i="25"/>
  <c r="C44" i="25"/>
  <c r="D44" i="25"/>
  <c r="F44" i="25"/>
  <c r="C45" i="25"/>
  <c r="D45" i="25"/>
  <c r="F45" i="25"/>
  <c r="F36" i="25"/>
  <c r="D36" i="25"/>
  <c r="C36" i="25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F58" i="16"/>
  <c r="F57" i="16"/>
  <c r="D57" i="16"/>
  <c r="C57" i="16"/>
  <c r="C50" i="16"/>
  <c r="D50" i="16"/>
  <c r="F50" i="16"/>
  <c r="C51" i="16"/>
  <c r="D51" i="16"/>
  <c r="F51" i="16"/>
  <c r="C52" i="16"/>
  <c r="D52" i="16"/>
  <c r="F52" i="16"/>
  <c r="C53" i="16"/>
  <c r="D53" i="16"/>
  <c r="F53" i="16"/>
  <c r="F49" i="16"/>
  <c r="D49" i="16"/>
  <c r="C49" i="16"/>
  <c r="C37" i="16"/>
  <c r="D37" i="16"/>
  <c r="F37" i="16"/>
  <c r="C38" i="16"/>
  <c r="D38" i="16"/>
  <c r="F38" i="16"/>
  <c r="C39" i="16"/>
  <c r="D39" i="16"/>
  <c r="F39" i="16"/>
  <c r="C40" i="16"/>
  <c r="D40" i="16"/>
  <c r="F40" i="16"/>
  <c r="C41" i="16"/>
  <c r="D41" i="16"/>
  <c r="F41" i="16"/>
  <c r="C42" i="16"/>
  <c r="D42" i="16"/>
  <c r="F42" i="16"/>
  <c r="C43" i="16"/>
  <c r="D43" i="16"/>
  <c r="F43" i="16"/>
  <c r="C44" i="16"/>
  <c r="D44" i="16"/>
  <c r="F44" i="16"/>
  <c r="C45" i="16"/>
  <c r="D45" i="16"/>
  <c r="F45" i="16"/>
  <c r="F36" i="16"/>
  <c r="D36" i="16"/>
  <c r="C36" i="16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D25" i="68" s="1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E53" i="67" l="1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9" i="67" s="1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E63" i="67"/>
  <c r="H17" i="68"/>
  <c r="E18" i="68"/>
  <c r="H21" i="68"/>
  <c r="E22" i="68"/>
  <c r="H28" i="68"/>
  <c r="E29" i="68"/>
  <c r="H32" i="68"/>
  <c r="H59" i="68"/>
  <c r="E18" i="67"/>
  <c r="H21" i="67"/>
  <c r="E22" i="67"/>
  <c r="H28" i="67"/>
  <c r="E29" i="67"/>
  <c r="H32" i="67"/>
  <c r="E59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H33" i="67" s="1"/>
  <c r="E31" i="67"/>
  <c r="C46" i="67"/>
  <c r="G46" i="67"/>
  <c r="E54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33" i="68" l="1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G33" i="66" s="1"/>
  <c r="F28" i="66"/>
  <c r="D28" i="66"/>
  <c r="C28" i="66"/>
  <c r="C33" i="66" s="1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F59" i="66" l="1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7" i="26"/>
  <c r="H53" i="26"/>
  <c r="H39" i="26"/>
  <c r="H43" i="26"/>
  <c r="H58" i="26"/>
  <c r="H52" i="26"/>
  <c r="H38" i="26"/>
  <c r="H42" i="26"/>
  <c r="H36" i="26"/>
  <c r="H51" i="26"/>
  <c r="H37" i="26"/>
  <c r="H41" i="26"/>
  <c r="H45" i="26"/>
  <c r="H50" i="26"/>
  <c r="H49" i="26"/>
  <c r="H40" i="26"/>
  <c r="H44" i="26"/>
  <c r="H51" i="28"/>
  <c r="H37" i="28"/>
  <c r="H41" i="28"/>
  <c r="H45" i="28"/>
  <c r="H50" i="28"/>
  <c r="H49" i="28"/>
  <c r="H40" i="28"/>
  <c r="H44" i="28"/>
  <c r="H57" i="28"/>
  <c r="H53" i="28"/>
  <c r="H39" i="28"/>
  <c r="H43" i="28"/>
  <c r="H58" i="28"/>
  <c r="H52" i="28"/>
  <c r="H38" i="28"/>
  <c r="H42" i="28"/>
  <c r="H36" i="28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E50" i="26"/>
  <c r="E40" i="26"/>
  <c r="E44" i="26"/>
  <c r="E36" i="26"/>
  <c r="E53" i="26"/>
  <c r="E39" i="26"/>
  <c r="E43" i="26"/>
  <c r="E58" i="26"/>
  <c r="E52" i="26"/>
  <c r="E49" i="26"/>
  <c r="E38" i="26"/>
  <c r="E42" i="26"/>
  <c r="E57" i="26"/>
  <c r="E51" i="26"/>
  <c r="E37" i="26"/>
  <c r="E41" i="26"/>
  <c r="E45" i="26"/>
  <c r="E58" i="28"/>
  <c r="E52" i="28"/>
  <c r="E49" i="28"/>
  <c r="E38" i="28"/>
  <c r="E42" i="28"/>
  <c r="E57" i="28"/>
  <c r="E51" i="28"/>
  <c r="E37" i="28"/>
  <c r="E41" i="28"/>
  <c r="E45" i="28"/>
  <c r="E50" i="28"/>
  <c r="E40" i="28"/>
  <c r="E44" i="28"/>
  <c r="E36" i="28"/>
  <c r="E53" i="28"/>
  <c r="E39" i="28"/>
  <c r="E43" i="28"/>
  <c r="E53" i="30"/>
  <c r="E39" i="30"/>
  <c r="E43" i="30"/>
  <c r="E58" i="30"/>
  <c r="E52" i="30"/>
  <c r="E49" i="30"/>
  <c r="E38" i="30"/>
  <c r="E57" i="30"/>
  <c r="E51" i="30"/>
  <c r="E37" i="30"/>
  <c r="E50" i="30"/>
  <c r="E40" i="30"/>
  <c r="E44" i="30"/>
  <c r="E41" i="30"/>
  <c r="E45" i="30"/>
  <c r="E36" i="30"/>
  <c r="E42" i="30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3" i="25"/>
  <c r="E39" i="25"/>
  <c r="E43" i="25"/>
  <c r="E58" i="25"/>
  <c r="E52" i="25"/>
  <c r="E49" i="25"/>
  <c r="E38" i="25"/>
  <c r="E42" i="25"/>
  <c r="E57" i="25"/>
  <c r="E51" i="25"/>
  <c r="E37" i="25"/>
  <c r="E41" i="25"/>
  <c r="E45" i="25"/>
  <c r="E50" i="25"/>
  <c r="E40" i="25"/>
  <c r="E44" i="25"/>
  <c r="E36" i="25"/>
  <c r="E57" i="27"/>
  <c r="E51" i="27"/>
  <c r="E37" i="27"/>
  <c r="E41" i="27"/>
  <c r="E45" i="27"/>
  <c r="E50" i="27"/>
  <c r="E40" i="27"/>
  <c r="E44" i="27"/>
  <c r="E36" i="27"/>
  <c r="E53" i="27"/>
  <c r="E39" i="27"/>
  <c r="E43" i="27"/>
  <c r="E58" i="27"/>
  <c r="E52" i="27"/>
  <c r="E49" i="27"/>
  <c r="E38" i="27"/>
  <c r="E42" i="27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8" i="43"/>
  <c r="E50" i="43"/>
  <c r="E51" i="43"/>
  <c r="E52" i="43"/>
  <c r="E53" i="43"/>
  <c r="E37" i="43"/>
  <c r="E38" i="43"/>
  <c r="E39" i="43"/>
  <c r="E40" i="43"/>
  <c r="E41" i="43"/>
  <c r="E42" i="43"/>
  <c r="E43" i="43"/>
  <c r="E44" i="43"/>
  <c r="E45" i="43"/>
  <c r="E36" i="43"/>
  <c r="E57" i="43"/>
  <c r="E49" i="43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H58" i="25"/>
  <c r="H52" i="25"/>
  <c r="H38" i="25"/>
  <c r="H42" i="25"/>
  <c r="H36" i="25"/>
  <c r="H51" i="25"/>
  <c r="H37" i="25"/>
  <c r="H41" i="25"/>
  <c r="H45" i="25"/>
  <c r="H50" i="25"/>
  <c r="H49" i="25"/>
  <c r="H40" i="25"/>
  <c r="H44" i="25"/>
  <c r="H57" i="25"/>
  <c r="H53" i="25"/>
  <c r="H39" i="25"/>
  <c r="H43" i="25"/>
  <c r="H50" i="27"/>
  <c r="H49" i="27"/>
  <c r="H40" i="27"/>
  <c r="H44" i="27"/>
  <c r="H57" i="27"/>
  <c r="H53" i="27"/>
  <c r="H39" i="27"/>
  <c r="H43" i="27"/>
  <c r="H58" i="27"/>
  <c r="H52" i="27"/>
  <c r="H38" i="27"/>
  <c r="H42" i="27"/>
  <c r="H36" i="27"/>
  <c r="H51" i="27"/>
  <c r="H37" i="27"/>
  <c r="H41" i="27"/>
  <c r="H45" i="27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3" i="30"/>
  <c r="I39" i="30"/>
  <c r="I43" i="30"/>
  <c r="I58" i="30"/>
  <c r="I52" i="30"/>
  <c r="I49" i="30"/>
  <c r="I38" i="30"/>
  <c r="I57" i="30"/>
  <c r="I51" i="30"/>
  <c r="I37" i="30"/>
  <c r="I50" i="30"/>
  <c r="I40" i="30"/>
  <c r="I44" i="30"/>
  <c r="I42" i="30"/>
  <c r="I45" i="30"/>
  <c r="I36" i="30"/>
  <c r="I41" i="30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3" i="25"/>
  <c r="I39" i="25"/>
  <c r="I43" i="25"/>
  <c r="I58" i="25"/>
  <c r="I52" i="25"/>
  <c r="I49" i="25"/>
  <c r="I38" i="25"/>
  <c r="I42" i="25"/>
  <c r="I57" i="25"/>
  <c r="I51" i="25"/>
  <c r="I37" i="25"/>
  <c r="I41" i="25"/>
  <c r="I45" i="25"/>
  <c r="I50" i="25"/>
  <c r="I40" i="25"/>
  <c r="I44" i="25"/>
  <c r="I36" i="25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27"/>
  <c r="I51" i="27"/>
  <c r="I37" i="27"/>
  <c r="I41" i="27"/>
  <c r="I45" i="27"/>
  <c r="I50" i="27"/>
  <c r="I40" i="27"/>
  <c r="I44" i="27"/>
  <c r="I36" i="27"/>
  <c r="I53" i="27"/>
  <c r="I39" i="27"/>
  <c r="I43" i="27"/>
  <c r="I58" i="27"/>
  <c r="I52" i="27"/>
  <c r="I49" i="27"/>
  <c r="I38" i="27"/>
  <c r="I42" i="27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0" i="26"/>
  <c r="I40" i="26"/>
  <c r="I44" i="26"/>
  <c r="I36" i="26"/>
  <c r="I53" i="26"/>
  <c r="I39" i="26"/>
  <c r="I43" i="26"/>
  <c r="I58" i="26"/>
  <c r="I52" i="26"/>
  <c r="I49" i="26"/>
  <c r="I38" i="26"/>
  <c r="I42" i="26"/>
  <c r="I57" i="26"/>
  <c r="I51" i="26"/>
  <c r="I37" i="26"/>
  <c r="I41" i="26"/>
  <c r="I45" i="26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8" i="43"/>
  <c r="I50" i="43"/>
  <c r="I51" i="43"/>
  <c r="I52" i="43"/>
  <c r="I57" i="43"/>
  <c r="I49" i="43"/>
  <c r="I37" i="43"/>
  <c r="I41" i="43"/>
  <c r="I45" i="43"/>
  <c r="I40" i="43"/>
  <c r="I44" i="43"/>
  <c r="I36" i="43"/>
  <c r="I53" i="43"/>
  <c r="I39" i="43"/>
  <c r="I43" i="43"/>
  <c r="I38" i="43"/>
  <c r="I42" i="43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8"/>
  <c r="I52" i="28"/>
  <c r="I49" i="28"/>
  <c r="I38" i="28"/>
  <c r="I42" i="28"/>
  <c r="I57" i="28"/>
  <c r="I51" i="28"/>
  <c r="I37" i="28"/>
  <c r="I41" i="28"/>
  <c r="I45" i="28"/>
  <c r="I50" i="28"/>
  <c r="I40" i="28"/>
  <c r="I44" i="28"/>
  <c r="I36" i="28"/>
  <c r="I53" i="28"/>
  <c r="I39" i="28"/>
  <c r="I43" i="28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3"/>
  <c r="H63" i="43"/>
  <c r="G63" i="43"/>
  <c r="F63" i="43"/>
  <c r="E63" i="43"/>
  <c r="D63" i="43"/>
  <c r="C63" i="43"/>
  <c r="I32" i="43"/>
  <c r="E32" i="43"/>
  <c r="D32" i="43"/>
  <c r="C32" i="43"/>
  <c r="I31" i="43"/>
  <c r="E31" i="43"/>
  <c r="D31" i="43"/>
  <c r="C31" i="43"/>
  <c r="I30" i="43"/>
  <c r="E30" i="43"/>
  <c r="D30" i="43"/>
  <c r="C30" i="43"/>
  <c r="I29" i="43"/>
  <c r="E29" i="43"/>
  <c r="D29" i="43"/>
  <c r="C29" i="43"/>
  <c r="I28" i="43"/>
  <c r="E28" i="43"/>
  <c r="D28" i="43"/>
  <c r="C28" i="43"/>
  <c r="I24" i="43"/>
  <c r="E24" i="43"/>
  <c r="D24" i="43"/>
  <c r="C24" i="43"/>
  <c r="I23" i="43"/>
  <c r="E23" i="43"/>
  <c r="D23" i="43"/>
  <c r="C23" i="43"/>
  <c r="I22" i="43"/>
  <c r="E22" i="43"/>
  <c r="D22" i="43"/>
  <c r="C22" i="43"/>
  <c r="I21" i="43"/>
  <c r="E21" i="43"/>
  <c r="D21" i="43"/>
  <c r="C21" i="43"/>
  <c r="I20" i="43"/>
  <c r="E20" i="43"/>
  <c r="D20" i="43"/>
  <c r="C20" i="43"/>
  <c r="I19" i="43"/>
  <c r="E19" i="43"/>
  <c r="D19" i="43"/>
  <c r="C19" i="43"/>
  <c r="I18" i="43"/>
  <c r="E18" i="43"/>
  <c r="D18" i="43"/>
  <c r="C18" i="43"/>
  <c r="I17" i="43"/>
  <c r="E17" i="43"/>
  <c r="D17" i="43"/>
  <c r="C17" i="43"/>
  <c r="I16" i="43"/>
  <c r="E16" i="43"/>
  <c r="D16" i="43"/>
  <c r="C16" i="43"/>
  <c r="I15" i="43"/>
  <c r="E15" i="43"/>
  <c r="D15" i="43"/>
  <c r="C15" i="43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30"/>
  <c r="H63" i="30"/>
  <c r="G63" i="30"/>
  <c r="F63" i="30"/>
  <c r="E63" i="30"/>
  <c r="D63" i="30"/>
  <c r="C63" i="30"/>
  <c r="I32" i="30"/>
  <c r="E32" i="30"/>
  <c r="D32" i="30"/>
  <c r="C32" i="30"/>
  <c r="I31" i="30"/>
  <c r="E31" i="30"/>
  <c r="D31" i="30"/>
  <c r="C31" i="30"/>
  <c r="I30" i="30"/>
  <c r="E30" i="30"/>
  <c r="D30" i="30"/>
  <c r="C30" i="30"/>
  <c r="I29" i="30"/>
  <c r="E29" i="30"/>
  <c r="D29" i="30"/>
  <c r="C29" i="30"/>
  <c r="I28" i="30"/>
  <c r="E28" i="30"/>
  <c r="D28" i="30"/>
  <c r="C28" i="30"/>
  <c r="I24" i="30"/>
  <c r="E24" i="30"/>
  <c r="D24" i="30"/>
  <c r="C24" i="30"/>
  <c r="I23" i="30"/>
  <c r="E23" i="30"/>
  <c r="D23" i="30"/>
  <c r="C23" i="30"/>
  <c r="I22" i="30"/>
  <c r="E22" i="30"/>
  <c r="D22" i="30"/>
  <c r="C22" i="30"/>
  <c r="I21" i="30"/>
  <c r="E21" i="30"/>
  <c r="D21" i="30"/>
  <c r="C21" i="30"/>
  <c r="I20" i="30"/>
  <c r="E20" i="30"/>
  <c r="D20" i="30"/>
  <c r="C20" i="30"/>
  <c r="I19" i="30"/>
  <c r="E19" i="30"/>
  <c r="D19" i="30"/>
  <c r="C19" i="30"/>
  <c r="I18" i="30"/>
  <c r="E18" i="30"/>
  <c r="D18" i="30"/>
  <c r="C18" i="30"/>
  <c r="I17" i="30"/>
  <c r="E17" i="30"/>
  <c r="D17" i="30"/>
  <c r="C17" i="30"/>
  <c r="I16" i="30"/>
  <c r="E16" i="30"/>
  <c r="D16" i="30"/>
  <c r="C16" i="30"/>
  <c r="I15" i="30"/>
  <c r="E15" i="30"/>
  <c r="D15" i="30"/>
  <c r="C15" i="30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8"/>
  <c r="H63" i="28"/>
  <c r="G63" i="28"/>
  <c r="F63" i="28"/>
  <c r="E63" i="28"/>
  <c r="D63" i="28"/>
  <c r="C63" i="28"/>
  <c r="I32" i="28"/>
  <c r="H32" i="28"/>
  <c r="F32" i="28"/>
  <c r="E32" i="28"/>
  <c r="D32" i="28"/>
  <c r="C32" i="28"/>
  <c r="I31" i="28"/>
  <c r="H31" i="28"/>
  <c r="F31" i="28"/>
  <c r="E31" i="28"/>
  <c r="D31" i="28"/>
  <c r="C31" i="28"/>
  <c r="I30" i="28"/>
  <c r="H30" i="28"/>
  <c r="F30" i="28"/>
  <c r="E30" i="28"/>
  <c r="D30" i="28"/>
  <c r="C30" i="28"/>
  <c r="I29" i="28"/>
  <c r="H29" i="28"/>
  <c r="F29" i="28"/>
  <c r="E29" i="28"/>
  <c r="D29" i="28"/>
  <c r="C29" i="28"/>
  <c r="I28" i="28"/>
  <c r="H28" i="28"/>
  <c r="F28" i="28"/>
  <c r="E28" i="28"/>
  <c r="D28" i="28"/>
  <c r="C28" i="28"/>
  <c r="I24" i="28"/>
  <c r="H24" i="28"/>
  <c r="F24" i="28"/>
  <c r="E24" i="28"/>
  <c r="D24" i="28"/>
  <c r="C24" i="28"/>
  <c r="I23" i="28"/>
  <c r="H23" i="28"/>
  <c r="F23" i="28"/>
  <c r="E23" i="28"/>
  <c r="D23" i="28"/>
  <c r="C23" i="28"/>
  <c r="I22" i="28"/>
  <c r="H22" i="28"/>
  <c r="F22" i="28"/>
  <c r="E22" i="28"/>
  <c r="D22" i="28"/>
  <c r="C22" i="28"/>
  <c r="I21" i="28"/>
  <c r="H21" i="28"/>
  <c r="F21" i="28"/>
  <c r="E21" i="28"/>
  <c r="D21" i="28"/>
  <c r="C21" i="28"/>
  <c r="I20" i="28"/>
  <c r="H20" i="28"/>
  <c r="F20" i="28"/>
  <c r="E20" i="28"/>
  <c r="D20" i="28"/>
  <c r="C20" i="28"/>
  <c r="I19" i="28"/>
  <c r="H19" i="28"/>
  <c r="F19" i="28"/>
  <c r="E19" i="28"/>
  <c r="D19" i="28"/>
  <c r="C19" i="28"/>
  <c r="I18" i="28"/>
  <c r="H18" i="28"/>
  <c r="F18" i="28"/>
  <c r="E18" i="28"/>
  <c r="D18" i="28"/>
  <c r="C18" i="28"/>
  <c r="I17" i="28"/>
  <c r="H17" i="28"/>
  <c r="F17" i="28"/>
  <c r="E17" i="28"/>
  <c r="D17" i="28"/>
  <c r="C17" i="28"/>
  <c r="I16" i="28"/>
  <c r="H16" i="28"/>
  <c r="F16" i="28"/>
  <c r="E16" i="28"/>
  <c r="D16" i="28"/>
  <c r="C16" i="28"/>
  <c r="I15" i="28"/>
  <c r="H15" i="28"/>
  <c r="F15" i="28"/>
  <c r="E15" i="28"/>
  <c r="D15" i="28"/>
  <c r="C15" i="28"/>
  <c r="I63" i="27"/>
  <c r="H63" i="27"/>
  <c r="G63" i="27"/>
  <c r="F63" i="27"/>
  <c r="E63" i="27"/>
  <c r="D63" i="27"/>
  <c r="C63" i="27"/>
  <c r="I32" i="27"/>
  <c r="H32" i="27"/>
  <c r="F32" i="27"/>
  <c r="E32" i="27"/>
  <c r="D32" i="27"/>
  <c r="C32" i="27"/>
  <c r="I31" i="27"/>
  <c r="H31" i="27"/>
  <c r="F31" i="27"/>
  <c r="E31" i="27"/>
  <c r="D31" i="27"/>
  <c r="C31" i="27"/>
  <c r="I30" i="27"/>
  <c r="H30" i="27"/>
  <c r="F30" i="27"/>
  <c r="E30" i="27"/>
  <c r="D30" i="27"/>
  <c r="C30" i="27"/>
  <c r="I29" i="27"/>
  <c r="H29" i="27"/>
  <c r="F29" i="27"/>
  <c r="E29" i="27"/>
  <c r="D29" i="27"/>
  <c r="C29" i="27"/>
  <c r="I28" i="27"/>
  <c r="H28" i="27"/>
  <c r="F28" i="27"/>
  <c r="E28" i="27"/>
  <c r="D28" i="27"/>
  <c r="C28" i="27"/>
  <c r="I24" i="27"/>
  <c r="H24" i="27"/>
  <c r="F24" i="27"/>
  <c r="E24" i="27"/>
  <c r="D24" i="27"/>
  <c r="C24" i="27"/>
  <c r="I23" i="27"/>
  <c r="H23" i="27"/>
  <c r="F23" i="27"/>
  <c r="E23" i="27"/>
  <c r="D23" i="27"/>
  <c r="C23" i="27"/>
  <c r="I22" i="27"/>
  <c r="H22" i="27"/>
  <c r="F22" i="27"/>
  <c r="E22" i="27"/>
  <c r="D22" i="27"/>
  <c r="C22" i="27"/>
  <c r="I21" i="27"/>
  <c r="H21" i="27"/>
  <c r="F21" i="27"/>
  <c r="E21" i="27"/>
  <c r="D21" i="27"/>
  <c r="C21" i="27"/>
  <c r="I20" i="27"/>
  <c r="H20" i="27"/>
  <c r="F20" i="27"/>
  <c r="E20" i="27"/>
  <c r="D20" i="27"/>
  <c r="C20" i="27"/>
  <c r="I19" i="27"/>
  <c r="H19" i="27"/>
  <c r="F19" i="27"/>
  <c r="E19" i="27"/>
  <c r="D19" i="27"/>
  <c r="C19" i="27"/>
  <c r="I18" i="27"/>
  <c r="H18" i="27"/>
  <c r="F18" i="27"/>
  <c r="E18" i="27"/>
  <c r="D18" i="27"/>
  <c r="C18" i="27"/>
  <c r="I17" i="27"/>
  <c r="H17" i="27"/>
  <c r="F17" i="27"/>
  <c r="E17" i="27"/>
  <c r="D17" i="27"/>
  <c r="C17" i="27"/>
  <c r="I16" i="27"/>
  <c r="H16" i="27"/>
  <c r="F16" i="27"/>
  <c r="E16" i="27"/>
  <c r="D16" i="27"/>
  <c r="C16" i="27"/>
  <c r="I15" i="27"/>
  <c r="H15" i="27"/>
  <c r="F15" i="27"/>
  <c r="E15" i="27"/>
  <c r="D15" i="27"/>
  <c r="C15" i="27"/>
  <c r="I63" i="26"/>
  <c r="H63" i="26"/>
  <c r="G63" i="26"/>
  <c r="F63" i="26"/>
  <c r="E63" i="26"/>
  <c r="D63" i="26"/>
  <c r="C63" i="26"/>
  <c r="I32" i="26"/>
  <c r="H32" i="26"/>
  <c r="F32" i="26"/>
  <c r="E32" i="26"/>
  <c r="D32" i="26"/>
  <c r="C32" i="26"/>
  <c r="I31" i="26"/>
  <c r="H31" i="26"/>
  <c r="F31" i="26"/>
  <c r="E31" i="26"/>
  <c r="D31" i="26"/>
  <c r="C31" i="26"/>
  <c r="I30" i="26"/>
  <c r="H30" i="26"/>
  <c r="F30" i="26"/>
  <c r="E30" i="26"/>
  <c r="D30" i="26"/>
  <c r="C30" i="26"/>
  <c r="I29" i="26"/>
  <c r="H29" i="26"/>
  <c r="F29" i="26"/>
  <c r="E29" i="26"/>
  <c r="D29" i="26"/>
  <c r="C29" i="26"/>
  <c r="I28" i="26"/>
  <c r="H28" i="26"/>
  <c r="F28" i="26"/>
  <c r="E28" i="26"/>
  <c r="D28" i="26"/>
  <c r="C28" i="26"/>
  <c r="I24" i="26"/>
  <c r="H24" i="26"/>
  <c r="F24" i="26"/>
  <c r="E24" i="26"/>
  <c r="D24" i="26"/>
  <c r="C24" i="26"/>
  <c r="I23" i="26"/>
  <c r="H23" i="26"/>
  <c r="F23" i="26"/>
  <c r="E23" i="26"/>
  <c r="D23" i="26"/>
  <c r="C23" i="26"/>
  <c r="I22" i="26"/>
  <c r="H22" i="26"/>
  <c r="F22" i="26"/>
  <c r="E22" i="26"/>
  <c r="D22" i="26"/>
  <c r="C22" i="26"/>
  <c r="I21" i="26"/>
  <c r="H21" i="26"/>
  <c r="F21" i="26"/>
  <c r="E21" i="26"/>
  <c r="D21" i="26"/>
  <c r="C21" i="26"/>
  <c r="I20" i="26"/>
  <c r="H20" i="26"/>
  <c r="F20" i="26"/>
  <c r="E20" i="26"/>
  <c r="D20" i="26"/>
  <c r="C20" i="26"/>
  <c r="I19" i="26"/>
  <c r="H19" i="26"/>
  <c r="F19" i="26"/>
  <c r="E19" i="26"/>
  <c r="D19" i="26"/>
  <c r="C19" i="26"/>
  <c r="I18" i="26"/>
  <c r="H18" i="26"/>
  <c r="F18" i="26"/>
  <c r="E18" i="26"/>
  <c r="D18" i="26"/>
  <c r="C18" i="26"/>
  <c r="I17" i="26"/>
  <c r="H17" i="26"/>
  <c r="F17" i="26"/>
  <c r="E17" i="26"/>
  <c r="D17" i="26"/>
  <c r="C17" i="26"/>
  <c r="I16" i="26"/>
  <c r="H16" i="26"/>
  <c r="F16" i="26"/>
  <c r="E16" i="26"/>
  <c r="D16" i="26"/>
  <c r="C16" i="26"/>
  <c r="I15" i="26"/>
  <c r="H15" i="26"/>
  <c r="F15" i="26"/>
  <c r="E15" i="26"/>
  <c r="D15" i="26"/>
  <c r="C15" i="26"/>
  <c r="I63" i="25"/>
  <c r="H63" i="25"/>
  <c r="G63" i="25"/>
  <c r="F63" i="25"/>
  <c r="E63" i="25"/>
  <c r="D63" i="25"/>
  <c r="C63" i="25"/>
  <c r="I32" i="25"/>
  <c r="H32" i="25"/>
  <c r="F32" i="25"/>
  <c r="E32" i="25"/>
  <c r="D32" i="25"/>
  <c r="C32" i="25"/>
  <c r="I31" i="25"/>
  <c r="H31" i="25"/>
  <c r="F31" i="25"/>
  <c r="E31" i="25"/>
  <c r="D31" i="25"/>
  <c r="C31" i="25"/>
  <c r="I30" i="25"/>
  <c r="H30" i="25"/>
  <c r="F30" i="25"/>
  <c r="E30" i="25"/>
  <c r="D30" i="25"/>
  <c r="C30" i="25"/>
  <c r="I29" i="25"/>
  <c r="H29" i="25"/>
  <c r="F29" i="25"/>
  <c r="E29" i="25"/>
  <c r="D29" i="25"/>
  <c r="C29" i="25"/>
  <c r="I28" i="25"/>
  <c r="H28" i="25"/>
  <c r="F28" i="25"/>
  <c r="E28" i="25"/>
  <c r="D28" i="25"/>
  <c r="C28" i="25"/>
  <c r="I24" i="25"/>
  <c r="H24" i="25"/>
  <c r="F24" i="25"/>
  <c r="E24" i="25"/>
  <c r="D24" i="25"/>
  <c r="C24" i="25"/>
  <c r="I23" i="25"/>
  <c r="H23" i="25"/>
  <c r="F23" i="25"/>
  <c r="E23" i="25"/>
  <c r="D23" i="25"/>
  <c r="C23" i="25"/>
  <c r="I22" i="25"/>
  <c r="H22" i="25"/>
  <c r="F22" i="25"/>
  <c r="E22" i="25"/>
  <c r="D22" i="25"/>
  <c r="C22" i="25"/>
  <c r="I21" i="25"/>
  <c r="H21" i="25"/>
  <c r="F21" i="25"/>
  <c r="E21" i="25"/>
  <c r="D21" i="25"/>
  <c r="C21" i="25"/>
  <c r="I20" i="25"/>
  <c r="H20" i="25"/>
  <c r="F20" i="25"/>
  <c r="E20" i="25"/>
  <c r="D20" i="25"/>
  <c r="C20" i="25"/>
  <c r="I19" i="25"/>
  <c r="H19" i="25"/>
  <c r="F19" i="25"/>
  <c r="E19" i="25"/>
  <c r="D19" i="25"/>
  <c r="C19" i="25"/>
  <c r="I18" i="25"/>
  <c r="H18" i="25"/>
  <c r="F18" i="25"/>
  <c r="E18" i="25"/>
  <c r="D18" i="25"/>
  <c r="C18" i="25"/>
  <c r="I17" i="25"/>
  <c r="H17" i="25"/>
  <c r="F17" i="25"/>
  <c r="E17" i="25"/>
  <c r="D17" i="25"/>
  <c r="C17" i="25"/>
  <c r="I16" i="25"/>
  <c r="H16" i="25"/>
  <c r="F16" i="25"/>
  <c r="E16" i="25"/>
  <c r="D16" i="25"/>
  <c r="C16" i="25"/>
  <c r="I15" i="25"/>
  <c r="H15" i="25"/>
  <c r="F15" i="25"/>
  <c r="E15" i="25"/>
  <c r="D15" i="25"/>
  <c r="C15" i="25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F32" i="16"/>
  <c r="E32" i="16"/>
  <c r="D32" i="16"/>
  <c r="C32" i="16"/>
  <c r="I31" i="16"/>
  <c r="H31" i="16"/>
  <c r="F31" i="16"/>
  <c r="E31" i="16"/>
  <c r="D31" i="16"/>
  <c r="C31" i="16"/>
  <c r="I30" i="16"/>
  <c r="H30" i="16"/>
  <c r="F30" i="16"/>
  <c r="E30" i="16"/>
  <c r="D30" i="16"/>
  <c r="C30" i="16"/>
  <c r="I29" i="16"/>
  <c r="H29" i="16"/>
  <c r="F29" i="16"/>
  <c r="E29" i="16"/>
  <c r="D29" i="16"/>
  <c r="C29" i="16"/>
  <c r="I28" i="16"/>
  <c r="H28" i="16"/>
  <c r="F28" i="16"/>
  <c r="E28" i="16"/>
  <c r="D28" i="16"/>
  <c r="C28" i="16"/>
  <c r="I24" i="16"/>
  <c r="H24" i="16"/>
  <c r="F24" i="16"/>
  <c r="E24" i="16"/>
  <c r="D24" i="16"/>
  <c r="C24" i="16"/>
  <c r="I23" i="16"/>
  <c r="H23" i="16"/>
  <c r="F23" i="16"/>
  <c r="E23" i="16"/>
  <c r="D23" i="16"/>
  <c r="C23" i="16"/>
  <c r="I22" i="16"/>
  <c r="H22" i="16"/>
  <c r="F22" i="16"/>
  <c r="E22" i="16"/>
  <c r="D22" i="16"/>
  <c r="C22" i="16"/>
  <c r="I21" i="16"/>
  <c r="H21" i="16"/>
  <c r="F21" i="16"/>
  <c r="E21" i="16"/>
  <c r="D21" i="16"/>
  <c r="C21" i="16"/>
  <c r="I20" i="16"/>
  <c r="H20" i="16"/>
  <c r="F20" i="16"/>
  <c r="E20" i="16"/>
  <c r="D20" i="16"/>
  <c r="C20" i="16"/>
  <c r="I19" i="16"/>
  <c r="H19" i="16"/>
  <c r="F19" i="16"/>
  <c r="E19" i="16"/>
  <c r="D19" i="16"/>
  <c r="C19" i="16"/>
  <c r="I18" i="16"/>
  <c r="H18" i="16"/>
  <c r="F18" i="16"/>
  <c r="E18" i="16"/>
  <c r="D18" i="16"/>
  <c r="C18" i="16"/>
  <c r="I17" i="16"/>
  <c r="H17" i="16"/>
  <c r="F17" i="16"/>
  <c r="E17" i="16"/>
  <c r="D17" i="16"/>
  <c r="C17" i="16"/>
  <c r="I16" i="16"/>
  <c r="H16" i="16"/>
  <c r="F16" i="16"/>
  <c r="E16" i="16"/>
  <c r="D16" i="16"/>
  <c r="C16" i="16"/>
  <c r="I15" i="16"/>
  <c r="H15" i="16"/>
  <c r="F15" i="16"/>
  <c r="E15" i="16"/>
  <c r="D15" i="16"/>
  <c r="C15" i="16"/>
  <c r="I25" i="65" l="1"/>
  <c r="I33" i="65"/>
  <c r="I59" i="66"/>
  <c r="I46" i="65"/>
  <c r="I59" i="65"/>
  <c r="I25" i="66"/>
  <c r="I54" i="66"/>
  <c r="I54" i="65"/>
  <c r="I46" i="66"/>
  <c r="I33" i="66"/>
  <c r="H59" i="59"/>
  <c r="D59" i="31"/>
  <c r="H59" i="31"/>
  <c r="G59" i="34"/>
  <c r="D59" i="35"/>
  <c r="H59" i="35"/>
  <c r="D59" i="48"/>
  <c r="H59" i="4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26"/>
  <c r="G59" i="26"/>
  <c r="C59" i="30"/>
  <c r="G59" i="30"/>
  <c r="C59" i="34"/>
  <c r="F59" i="37"/>
  <c r="G59" i="38"/>
  <c r="F59" i="41"/>
  <c r="D59" i="43"/>
  <c r="H59" i="43"/>
  <c r="F59" i="45"/>
  <c r="C25" i="28"/>
  <c r="G25" i="28"/>
  <c r="D54" i="28"/>
  <c r="H54" i="28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25" i="26"/>
  <c r="D33" i="26"/>
  <c r="H33" i="26"/>
  <c r="E46" i="26"/>
  <c r="I46" i="26"/>
  <c r="C54" i="26"/>
  <c r="G54" i="26"/>
  <c r="D59" i="26"/>
  <c r="H59" i="26"/>
  <c r="I59" i="27"/>
  <c r="H25" i="28"/>
  <c r="F33" i="28"/>
  <c r="C46" i="28"/>
  <c r="G46" i="28"/>
  <c r="E54" i="28"/>
  <c r="I54" i="28"/>
  <c r="F59" i="28"/>
  <c r="F54" i="29"/>
  <c r="C59" i="29"/>
  <c r="G59" i="29"/>
  <c r="F25" i="30"/>
  <c r="D33" i="30"/>
  <c r="H33" i="30"/>
  <c r="E46" i="30"/>
  <c r="D59" i="44"/>
  <c r="H59" i="44"/>
  <c r="C59" i="47"/>
  <c r="F59" i="57"/>
  <c r="F33" i="61"/>
  <c r="F59" i="61"/>
  <c r="D59" i="63"/>
  <c r="I46" i="30"/>
  <c r="C54" i="30"/>
  <c r="G54" i="30"/>
  <c r="D59" i="30"/>
  <c r="H59" i="30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3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D25" i="28"/>
  <c r="E59" i="28"/>
  <c r="I59" i="28"/>
  <c r="H25" i="23"/>
  <c r="F33" i="23"/>
  <c r="C46" i="23"/>
  <c r="G46" i="23"/>
  <c r="E54" i="23"/>
  <c r="I54" i="23"/>
  <c r="F59" i="23"/>
  <c r="C59" i="24"/>
  <c r="F25" i="25"/>
  <c r="D33" i="25"/>
  <c r="H33" i="25"/>
  <c r="E46" i="25"/>
  <c r="I46" i="25"/>
  <c r="C54" i="25"/>
  <c r="G54" i="25"/>
  <c r="D59" i="25"/>
  <c r="H59" i="25"/>
  <c r="D25" i="27"/>
  <c r="H25" i="27"/>
  <c r="F33" i="27"/>
  <c r="C46" i="27"/>
  <c r="G46" i="27"/>
  <c r="E54" i="27"/>
  <c r="I54" i="27"/>
  <c r="F59" i="27"/>
  <c r="D59" i="41"/>
  <c r="F54" i="23"/>
  <c r="C59" i="23"/>
  <c r="G59" i="23"/>
  <c r="C25" i="25"/>
  <c r="G25" i="25"/>
  <c r="E33" i="25"/>
  <c r="I33" i="25"/>
  <c r="H54" i="25"/>
  <c r="F54" i="27"/>
  <c r="C59" i="27"/>
  <c r="G59" i="27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C46" i="25"/>
  <c r="G46" i="25"/>
  <c r="F54" i="26"/>
  <c r="D33" i="27"/>
  <c r="H33" i="27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D25" i="43"/>
  <c r="H25" i="43"/>
  <c r="F33" i="43"/>
  <c r="C46" i="43"/>
  <c r="E54" i="43"/>
  <c r="I54" i="43"/>
  <c r="F59" i="43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H54" i="43"/>
  <c r="E59" i="43"/>
  <c r="I59" i="43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7"/>
  <c r="E25" i="27"/>
  <c r="I25" i="27"/>
  <c r="C33" i="27"/>
  <c r="D46" i="27"/>
  <c r="H46" i="27"/>
  <c r="E25" i="26"/>
  <c r="I25" i="26"/>
  <c r="C33" i="26"/>
  <c r="G33" i="26"/>
  <c r="D46" i="26"/>
  <c r="H46" i="26"/>
  <c r="F46" i="25"/>
  <c r="D54" i="25"/>
  <c r="E59" i="25"/>
  <c r="I59" i="25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E25" i="25"/>
  <c r="I25" i="25"/>
  <c r="C33" i="25"/>
  <c r="G33" i="25"/>
  <c r="D46" i="25"/>
  <c r="H46" i="25"/>
  <c r="F54" i="25"/>
  <c r="C59" i="25"/>
  <c r="G59" i="25"/>
  <c r="D25" i="26"/>
  <c r="H25" i="26"/>
  <c r="F33" i="26"/>
  <c r="C46" i="26"/>
  <c r="G46" i="26"/>
  <c r="E54" i="26"/>
  <c r="I54" i="26"/>
  <c r="F59" i="26"/>
  <c r="C25" i="27"/>
  <c r="G25" i="27"/>
  <c r="E33" i="27"/>
  <c r="I33" i="27"/>
  <c r="F46" i="27"/>
  <c r="D54" i="27"/>
  <c r="H54" i="27"/>
  <c r="F25" i="28"/>
  <c r="D33" i="28"/>
  <c r="H33" i="28"/>
  <c r="E46" i="28"/>
  <c r="I46" i="28"/>
  <c r="C54" i="28"/>
  <c r="G54" i="28"/>
  <c r="D59" i="28"/>
  <c r="H59" i="28"/>
  <c r="C25" i="29"/>
  <c r="G25" i="29"/>
  <c r="E33" i="29"/>
  <c r="I33" i="29"/>
  <c r="F46" i="29"/>
  <c r="D54" i="29"/>
  <c r="H54" i="29"/>
  <c r="E59" i="29"/>
  <c r="I59" i="29"/>
  <c r="D25" i="30"/>
  <c r="H25" i="30"/>
  <c r="F33" i="30"/>
  <c r="C46" i="30"/>
  <c r="G46" i="30"/>
  <c r="E54" i="30"/>
  <c r="I54" i="30"/>
  <c r="F59" i="30"/>
  <c r="E25" i="31"/>
  <c r="E33" i="28"/>
  <c r="I33" i="28"/>
  <c r="F46" i="28"/>
  <c r="E54" i="29"/>
  <c r="E25" i="30"/>
  <c r="I25" i="30"/>
  <c r="C33" i="30"/>
  <c r="G33" i="30"/>
  <c r="D46" i="30"/>
  <c r="H46" i="30"/>
  <c r="F54" i="30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D25" i="25"/>
  <c r="H25" i="25"/>
  <c r="F33" i="25"/>
  <c r="E54" i="25"/>
  <c r="I54" i="25"/>
  <c r="F59" i="25"/>
  <c r="C25" i="26"/>
  <c r="G25" i="26"/>
  <c r="E33" i="26"/>
  <c r="I33" i="26"/>
  <c r="F46" i="26"/>
  <c r="D54" i="26"/>
  <c r="H54" i="26"/>
  <c r="E59" i="26"/>
  <c r="I59" i="26"/>
  <c r="F25" i="27"/>
  <c r="E46" i="27"/>
  <c r="I46" i="27"/>
  <c r="C54" i="27"/>
  <c r="G54" i="27"/>
  <c r="D59" i="27"/>
  <c r="H59" i="27"/>
  <c r="E25" i="28"/>
  <c r="I25" i="28"/>
  <c r="C33" i="28"/>
  <c r="G33" i="28"/>
  <c r="D46" i="28"/>
  <c r="H46" i="28"/>
  <c r="F54" i="28"/>
  <c r="C59" i="28"/>
  <c r="G59" i="28"/>
  <c r="F25" i="29"/>
  <c r="D33" i="29"/>
  <c r="H33" i="29"/>
  <c r="E46" i="29"/>
  <c r="I46" i="29"/>
  <c r="C54" i="29"/>
  <c r="G54" i="29"/>
  <c r="D59" i="29"/>
  <c r="H59" i="29"/>
  <c r="C25" i="30"/>
  <c r="G25" i="30"/>
  <c r="E33" i="30"/>
  <c r="I33" i="30"/>
  <c r="F46" i="30"/>
  <c r="D54" i="30"/>
  <c r="H54" i="30"/>
  <c r="E59" i="30"/>
  <c r="I59" i="30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F25" i="43"/>
  <c r="D33" i="43"/>
  <c r="H33" i="43"/>
  <c r="E46" i="43"/>
  <c r="I46" i="43"/>
  <c r="C54" i="43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3"/>
  <c r="I33" i="43"/>
  <c r="F46" i="43"/>
  <c r="D54" i="43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E25" i="43"/>
  <c r="I25" i="43"/>
  <c r="C33" i="43"/>
  <c r="D46" i="43"/>
  <c r="H46" i="43"/>
  <c r="F54" i="43"/>
  <c r="C59" i="43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<sst xmlns="http://schemas.openxmlformats.org/spreadsheetml/2006/main" count="59146" uniqueCount="5222">
  <si>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</si>
  <si>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</si>
  <si>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</si>
  <si>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</si>
  <si>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</si>
  <si>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</si>
  <si>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</si>
  <si>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</si>
  <si>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</si>
  <si>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</si>
  <si>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</si>
  <si>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</si>
  <si>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</si>
  <si>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</si>
  <si>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</si>
  <si>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</si>
  <si>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</si>
  <si>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</si>
  <si>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</si>
  <si>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</si>
  <si>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</si>
  <si>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</si>
  <si>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</si>
  <si>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</si>
  <si>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</si>
  <si>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</si>
  <si>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</si>
  <si>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</si>
  <si>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</si>
  <si>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</si>
  <si>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</si>
  <si>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</si>
  <si>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</si>
  <si>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</si>
  <si>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</si>
  <si>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</si>
  <si>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</si>
  <si>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</si>
  <si>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</si>
  <si>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</si>
  <si>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</si>
  <si>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</si>
  <si>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</si>
  <si>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</si>
  <si>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</si>
  <si>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</si>
  <si>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</si>
  <si>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</si>
  <si>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</si>
  <si>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</si>
  <si>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</si>
  <si>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</si>
  <si>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</si>
  <si>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</si>
  <si>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</si>
  <si>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</si>
  <si>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</si>
  <si>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</si>
  <si>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</si>
  <si>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</si>
  <si>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</si>
  <si>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</si>
  <si>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</si>
  <si>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</si>
  <si>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</si>
  <si>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</si>
  <si>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</si>
  <si>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</si>
  <si>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</si>
  <si>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</si>
  <si>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</si>
  <si>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</si>
  <si>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</si>
  <si>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</si>
  <si>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</si>
  <si>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</si>
  <si>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</si>
  <si>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</si>
  <si>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</si>
  <si>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</si>
  <si>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</si>
  <si>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</si>
  <si>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</si>
  <si>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</si>
  <si>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</si>
  <si>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</si>
  <si>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</si>
  <si>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</si>
  <si>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</si>
  <si>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</si>
  <si>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</si>
  <si>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</si>
  <si>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</si>
  <si>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</si>
  <si>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</si>
  <si>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</si>
  <si>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</si>
  <si>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</si>
  <si>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</si>
  <si>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</si>
  <si>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</si>
  <si>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</si>
  <si>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</si>
  <si>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</si>
  <si>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</si>
  <si>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</si>
  <si>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</si>
  <si>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</si>
  <si>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</si>
  <si>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</si>
  <si>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</si>
  <si>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</si>
  <si>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</si>
  <si>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</si>
  <si>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</si>
  <si>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</si>
  <si>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</si>
  <si>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</si>
  <si>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</si>
  <si>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</si>
  <si>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</si>
  <si>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</si>
  <si>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</si>
  <si>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</si>
  <si>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</si>
  <si>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</si>
  <si>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</si>
  <si>
    <t>Manevra</t>
  </si>
  <si>
    <t>Uzun</t>
  </si>
  <si>
    <t>Bildirimsiz</t>
  </si>
  <si>
    <t>AG Box / Sdk Abone Çıkış Sigorta Atığı</t>
  </si>
  <si>
    <t>AG Direk Kırılması</t>
  </si>
  <si>
    <t>SEM0KLER TM 35-04-A00003_VAD0 EVLER0 M02</t>
  </si>
  <si>
    <t>SEM0KLER TM 35-04-A00003_3MBAT M03</t>
  </si>
  <si>
    <t>SEM0KLER TM 35-04-A00003_VATAN-1 M05</t>
  </si>
  <si>
    <t>SEM0KLER TM 35-04-A00003_SER0NKUYU M10</t>
  </si>
  <si>
    <t>AG Pano Kol Sigorta Atığı</t>
  </si>
  <si>
    <t>AG Havai Branşman Arızası</t>
  </si>
  <si>
    <t>Kısa</t>
  </si>
  <si>
    <t>AG Hatta Yabancı Cisim</t>
  </si>
  <si>
    <t>OG Fider Açması</t>
  </si>
  <si>
    <t>AG Direkten Kesme Açma</t>
  </si>
  <si>
    <t>M-271 KARAKAYALAR DM 35-14-M00271_SAZLIG0L M02</t>
  </si>
  <si>
    <t>OG Parafudr Patlaması</t>
  </si>
  <si>
    <t>AG Branşman Yeraltı Kablo Arızası</t>
  </si>
  <si>
    <t>OG Sigorta Atması</t>
  </si>
  <si>
    <t>Trafo Bakım Çalışması</t>
  </si>
  <si>
    <t>Bildirimli</t>
  </si>
  <si>
    <t>Müteahhit Çalışması</t>
  </si>
  <si>
    <t>AG Hatta Ağaç Kesimi</t>
  </si>
  <si>
    <t>Şebeke Bakım Çalışması</t>
  </si>
  <si>
    <t>AG Tel Kopuğu</t>
  </si>
  <si>
    <t>AG Pano Arızası</t>
  </si>
  <si>
    <t>OG İzolatör Arızası</t>
  </si>
  <si>
    <t>Yabani Hayvan Teması</t>
  </si>
  <si>
    <t>CUMALI TR 1 35-24-M00094_DIREK TIPI TRAFO HUCRESI H01</t>
  </si>
  <si>
    <t>AG Box / Sdk Giriş Sigorta Atığı</t>
  </si>
  <si>
    <t>AG Direk Değişimi</t>
  </si>
  <si>
    <t>K-1027 35-01-K01027_35-01-K01027</t>
  </si>
  <si>
    <t>AG Sehim Bozukluğu</t>
  </si>
  <si>
    <t>3.Şahısların Vermiş Olduğu Hasarlar</t>
  </si>
  <si>
    <t>OG Trafo Kademe Ayarı</t>
  </si>
  <si>
    <t>Fiziki İrtibat</t>
  </si>
  <si>
    <t>KEMAL0YE DM (TR-1) 45-73-M00150_  M02</t>
  </si>
  <si>
    <t>OG Hatta Ağaç Kesimi</t>
  </si>
  <si>
    <t>AG Nötr İletken Kopması</t>
  </si>
  <si>
    <t>AYRANCILAR DM-2/18 35-26-M00821_915148282</t>
  </si>
  <si>
    <t>MENDERES DM-2/TR-1 35-22-M00300_PERL0T M18</t>
  </si>
  <si>
    <t>OG Atlama Arızası</t>
  </si>
  <si>
    <t>KAZIKLI TR-1 45-81-M00200_45-81-M00200</t>
  </si>
  <si>
    <t>CANPA0A K0K 45-71-M00140_  M04</t>
  </si>
  <si>
    <t>OG Ayırıcı Arızası</t>
  </si>
  <si>
    <t>AG Termik Açması</t>
  </si>
  <si>
    <t>ARPALIK K0K 45-83-M00137_3AMPINAR K0K M09</t>
  </si>
  <si>
    <t>Yangın</t>
  </si>
  <si>
    <t>4IKRIKMI TR-1 45-81-M00206_45-81-M00206</t>
  </si>
  <si>
    <t>AG Kablo Başlığı Arızası</t>
  </si>
  <si>
    <t>TAALIYOL K0K 35-27-M00495_  M01</t>
  </si>
  <si>
    <t>KOZLUCA TR-1 45-73-M00500_DIREK TIPI TRAFO HUCRESI H01</t>
  </si>
  <si>
    <t>OG Kesici Arızası</t>
  </si>
  <si>
    <t>M-850 KARA0AM K3K 35-02-M00850_E M05</t>
  </si>
  <si>
    <t>AG Klemens Arızası</t>
  </si>
  <si>
    <t>AG İzolatör Arızası</t>
  </si>
  <si>
    <t>HACET TR-1 45-76-M00153_B</t>
  </si>
  <si>
    <t>AG Voltaj Düşüklüğü</t>
  </si>
  <si>
    <t>DM-2/1 35-29-M00092_950342156</t>
  </si>
  <si>
    <t>OG Trafo Arızası</t>
  </si>
  <si>
    <t>YAKAK0Y K0K 45-75-M00067_  M04</t>
  </si>
  <si>
    <t>YENM00 K0K 35-27-M00366_  M05</t>
  </si>
  <si>
    <t>YENM00 K0K 35-27-M00366_  M03</t>
  </si>
  <si>
    <t>TATAR DM 35-19-M00256_ALA0ATI-1 0IKI0 M12</t>
  </si>
  <si>
    <t>G5LL6CE TR-1 35-26-L00285_35-26-L00285</t>
  </si>
  <si>
    <t>SVE0L0 K0K 45-76-L00002_  L03</t>
  </si>
  <si>
    <t>K-4664 35-10-K04664_35-10-K04664</t>
  </si>
  <si>
    <t>ZEYT0NOVA K0K 35-20-L00274_  L03</t>
  </si>
  <si>
    <t>TR-127 DAVUT BABA 35-19-L00127_  L03</t>
  </si>
  <si>
    <t>KIRKA0A0 DM 45-76-M00043_GELENBE M03</t>
  </si>
  <si>
    <t>KAPAKLI DM 45-72-M00309_RAHM0YE-1 TARIMSAL SULAMA M06</t>
  </si>
  <si>
    <t>KULA 0M 45-77-A00001_ESK0 SELEND0 M06</t>
  </si>
  <si>
    <t>AG Sigorta Atığı</t>
  </si>
  <si>
    <t>BADEMBLK0 TR-1 35-21-L00075_35-21-L00075</t>
  </si>
  <si>
    <t>TR-26 35-30-L00026_B</t>
  </si>
  <si>
    <t>AG Atlama Kopuğu</t>
  </si>
  <si>
    <t>AG Box / Sdk Abone Çıkış Faz Sigorta Atığı</t>
  </si>
  <si>
    <t>AG Yeraltı Kablo Arızası</t>
  </si>
  <si>
    <t>AG Box / Sdk Giriş Faz Sigorta Atığı</t>
  </si>
  <si>
    <t>OG İletken Kopması</t>
  </si>
  <si>
    <t>YASEM0N DM 35-19-M00002_KUY0ULAR M02</t>
  </si>
  <si>
    <t>4SMET-YE TR-1 45-73-M00994_45-73-M00994</t>
  </si>
  <si>
    <t>AG Yük Ayırıcı Arızası</t>
  </si>
  <si>
    <t>KARAHAL0LL0 K0K 35-20-L00087_  L03</t>
  </si>
  <si>
    <t>OG Yeraltı Kablo Arızası</t>
  </si>
  <si>
    <t>CEVAPLI TR-1 35-16-M00049_DIREK TIPI TRAFO HUCRESI H01</t>
  </si>
  <si>
    <t>OVAKENT TR-6 35-15-L00586_A</t>
  </si>
  <si>
    <t>KOLDERE K0K 45-80-M00051_  M03</t>
  </si>
  <si>
    <t>MURAD-YE TR-6 45-71-M01473_45-71-M01473</t>
  </si>
  <si>
    <t>HACI HAL0LLER DM 45-71-M00065_  M03</t>
  </si>
  <si>
    <t>KOLDERE K0K 45-80-M00051_  M01</t>
  </si>
  <si>
    <t>TTRE TM 35-29-A00003_BAYINDIR M25</t>
  </si>
  <si>
    <t>TEİŞA Trafo Bakım Çalışması</t>
  </si>
  <si>
    <t>TEİŞA Hat Bakım Çalışması</t>
  </si>
  <si>
    <t>TAHTALI TM 35-22-A00001_ARITMA-2 M17</t>
  </si>
  <si>
    <t>URLA TM-1 35-19-A00004_ALA0ATI-1 M02</t>
  </si>
  <si>
    <t>ARSLANLAR TM 35-26-A00004_KUTLUTA0 M29</t>
  </si>
  <si>
    <t>GTNEY DM 45-83-L00130_  L01</t>
  </si>
  <si>
    <t>DERBENT 0M-DM 45-83-A00004_MAN0SA-1 M12</t>
  </si>
  <si>
    <t>STLE DM 35-22-M00086_3AKALTEPE M04</t>
  </si>
  <si>
    <t>MENEMEN TR-11 35-28-L00011_  L01</t>
  </si>
  <si>
    <t>K-618 35-04-K00618_F</t>
  </si>
  <si>
    <t>URGANLI TR-1 K0K 45-83-M00129_  M01</t>
  </si>
  <si>
    <t>DEM0RC0 K0K 35-26-M00779_KARACAA0A0 ENH M06</t>
  </si>
  <si>
    <t>OVAKENT TR-9 35-15-L00589_A</t>
  </si>
  <si>
    <t>KTPR0BA0I DM 45-86-M00051_3ATALOLUK M06</t>
  </si>
  <si>
    <t>35LEME TR-1 35-22-M00160_35-22-M00160</t>
  </si>
  <si>
    <t>TR-5 35-26-M00005_35-26-M00005</t>
  </si>
  <si>
    <t>ARMUTLU TR-1 45-74-M00287_45-74-M00287</t>
  </si>
  <si>
    <t>AG Pano Faz Sigorta Atığı</t>
  </si>
  <si>
    <t>K-215 35-04-K00215_A</t>
  </si>
  <si>
    <t>DUALAR K0K 45-82-M00126_  M02</t>
  </si>
  <si>
    <t>GELENBE TR-2 45-76-L00061_C</t>
  </si>
  <si>
    <t>GTKEY0P TR-1 K0K 45-78-M00798_  M04</t>
  </si>
  <si>
    <t>KAYRAKALTI TR-1 45-82-M00353_DIREK TIPI TRAFO HUCRESI H01</t>
  </si>
  <si>
    <t>NUR0YE DM 45-80-M00090_  M03</t>
  </si>
  <si>
    <t>DEM0RK0PR0 TM 45-78-A00005_KULA M05</t>
  </si>
  <si>
    <t>GELENBE 0M 45-76-A00001_GEBELER L09</t>
  </si>
  <si>
    <t>TR-7 (KURTULU0 PARKI KABTN) 35-32-L00007_  L01</t>
  </si>
  <si>
    <t>HACIRAHMANLI TR-1 K4K 45-80-M00070_  M03</t>
  </si>
  <si>
    <t>KULALAR TR-1 45-74-M00208_DIREK TIPI TRAFO HUCRESI H01</t>
  </si>
  <si>
    <t>K-707 35-04-K00707_35-04-K00707</t>
  </si>
  <si>
    <t>MENDERES DM-2/TR-1 35-22-M00300_K M15</t>
  </si>
  <si>
    <t>TR-14 35-32-L00014_35-32-L00014</t>
  </si>
  <si>
    <t>YASEM0N DM 35-19-M00002_3ZBEK M03</t>
  </si>
  <si>
    <t>DEA0RMENDERE DM 35-22-M00085_3 M08</t>
  </si>
  <si>
    <t>KILCANLAR TR-1 45-75-M00248_DIREK TIPI TRAFO HUCRESI H01</t>
  </si>
  <si>
    <t>YEA0LYURT TR-4 45-73-M00801_DIREK TIPI TRAFO HUCRESI H01</t>
  </si>
  <si>
    <t>AKAREN TR-19 K0K 45-78-M00974_  M02</t>
  </si>
  <si>
    <t>K-736 35-01-K00736_C1 C</t>
  </si>
  <si>
    <t>TR-27 35-19-L00027_9033265</t>
  </si>
  <si>
    <t>BALABANLI DM 35-15-M00280_  M05</t>
  </si>
  <si>
    <t>SEH0T KEMAL K0K 35-17-M00449_  M02</t>
  </si>
  <si>
    <t>MURAD0YE DM 45-71-M00006_DM-04 M09</t>
  </si>
  <si>
    <t>DURASILLI TARIMSAL SULAMA-1 TR 45-78-M00984_DIREK TIPI TRAFO HUCRESI H01</t>
  </si>
  <si>
    <t>CABBAR DM 45-73-M00100_K M07</t>
  </si>
  <si>
    <t>SEAME 0M 35-18-A00001_DALYAN L05</t>
  </si>
  <si>
    <t>GELENBE TR-3 45-76-L00062_A</t>
  </si>
  <si>
    <t>SANCAKLI BOZK0Y K4K 45-71-M00087_SANCAKLIBOZK0Y 01DEC9K M06</t>
  </si>
  <si>
    <t>SEYHDAVUTLAR TR-1 45-79-M00123_DIREK TIPI TRAFO HUCRESI H01</t>
  </si>
  <si>
    <t>YEN0K0Y TR-1 45-78-L00306_DIREK TIPI TRAFO HUCRESI H01</t>
  </si>
  <si>
    <t>SOMA TR-44/1 45-82-M00076_945522482</t>
  </si>
  <si>
    <t>SAPAKLI K0K 45-78-M01161_  M05</t>
  </si>
  <si>
    <t>VENTOLA K0K 35-26-M00678_  M03</t>
  </si>
  <si>
    <t>SSTASYONALTI K0K 45-83-M00131_ARPALIK K0K-1 M03</t>
  </si>
  <si>
    <t>K-34 35-01-K00034_35-01-K00034</t>
  </si>
  <si>
    <t>TR-8 35-27-M00008_C</t>
  </si>
  <si>
    <t>AG Box Arızası</t>
  </si>
  <si>
    <t>SULTAN DM 35-25-M00121_3ZDERE CUMHUR0YET M010</t>
  </si>
  <si>
    <t>GTK0EN 0M 35-29-A00004_TRAFO 34.5 M03</t>
  </si>
  <si>
    <t>K-1567 35-01-K01567_K1 K</t>
  </si>
  <si>
    <t>KORDON TR-1 45-78-M00761_DIREK TIPI TRAFO HUCRESI H01</t>
  </si>
  <si>
    <t>M-328 35-03-M00328_35-03-M00328</t>
  </si>
  <si>
    <t>SEL0M0YE TR-1 45-79-M00315_DIREK TIPI TRAFO HUCRESI H01</t>
  </si>
  <si>
    <t>SAVU0LAR TR-1 45-79-M00270_DIREK TIPI TRAFO HUCRESI H01</t>
  </si>
  <si>
    <t>L-109 BEYLER K0Y5 35-14-L00109_DIREK TIPI TRAFO HUCRESI H01</t>
  </si>
  <si>
    <t>ATA0IKIRIKLAR DM 35-16-M00448_3ANDARLI-1 0IKI2 M02</t>
  </si>
  <si>
    <t>GTZELK0Y K0K 45-71-M00123_G M07</t>
  </si>
  <si>
    <t>NH Altlık Arızası</t>
  </si>
  <si>
    <t>K-1681 35-04-K01681_B2B B</t>
  </si>
  <si>
    <t>PAAAK0Y K0K 45-80-M00052_  M04</t>
  </si>
  <si>
    <t>M-1757 35-01-M01757_35-01-M01757</t>
  </si>
  <si>
    <t>HELVACI DM-2 35-17-M00359_  M03</t>
  </si>
  <si>
    <t>ALAN000 TR-1 35-28-M00264_DIREK TIPI TRAFO HUCRESI H01</t>
  </si>
  <si>
    <t>SSTASYONALTI K0K 45-83-M00131_YEDEK M04</t>
  </si>
  <si>
    <t>DM4/TR-8 35-27-M00022_35-27-M00022</t>
  </si>
  <si>
    <t>TR-51 35-27-M00051_A</t>
  </si>
  <si>
    <t>IRLAMAZ K0K 45-83-L00153_  L03</t>
  </si>
  <si>
    <t>DEM0RC0L0 DM 35-15-L00895_  L07</t>
  </si>
  <si>
    <t>TR-1 35-27-M00001_TR-54 0IKI0I M03</t>
  </si>
  <si>
    <t>TR-2/73-A 45-83-L00151_  L03</t>
  </si>
  <si>
    <t>ALA0ATI TM 35-18-A00005_URLA-1 M09</t>
  </si>
  <si>
    <t>SEPN0BEKTA0 TR-1 45-83-L00300_DIREK TIPI TRAFO HUCRESI H01</t>
  </si>
  <si>
    <t>ZEYT6NDA0 TR-1 35-16-M00003_35-16-M00003</t>
  </si>
  <si>
    <t>HALILAR TR-1 45-81-M00129_A</t>
  </si>
  <si>
    <t>SARIAHMETL0 TR-1 45-71-M01701_DIREK TIPI TRAFO HUCRESI H01</t>
  </si>
  <si>
    <t>RAHM2YE-1 SULAMA TR-5 45-72-M00337_45-72-M00337</t>
  </si>
  <si>
    <t>SEYREK TR-7 K0K 35-28-M00379_  M03</t>
  </si>
  <si>
    <t>AKAREN TR-19 K0K 45-78-M00974_  M01</t>
  </si>
  <si>
    <t>HASANLAR TR-2 35-28-M00204_C</t>
  </si>
  <si>
    <t>3NCEC-KLER TR-1 35-16-L00256_35-16-L00256</t>
  </si>
  <si>
    <t>K-2615 35-02-K02615_35-02-K02615</t>
  </si>
  <si>
    <t>MURAD0YE TR-5 (ESK0 MEZARLIK YANI) 45-71-M00204_COCA COLA M02</t>
  </si>
  <si>
    <t>GTM000AY K0K 45-73-M00477_  M04</t>
  </si>
  <si>
    <t>DM-5/TR-6 35-26-M00773_D</t>
  </si>
  <si>
    <t>DE-2RMENDERE TR-2 35-22-M00198_35-22-M00198</t>
  </si>
  <si>
    <t>KELLETEPE K0K 35-31-L00035_  L04</t>
  </si>
  <si>
    <t>SULUDERE K0K 35-31-L00057_  L04</t>
  </si>
  <si>
    <t>ILIPINAR K0K 35-23-M00154_  M01</t>
  </si>
  <si>
    <t>K-1128 35-03-K01128_910256302</t>
  </si>
  <si>
    <t>SOMA TR-21/1 45-82-M00115_A</t>
  </si>
  <si>
    <t>SARUHANLI DM 45-80-M00001_SARUHANLI 0EH0R-1 M02</t>
  </si>
  <si>
    <t>ZEYT0NALAN 0M 35-19-A00002_G M11</t>
  </si>
  <si>
    <t>YENM00 K0K 35-27-M00366_  M02</t>
  </si>
  <si>
    <t>TAYTAN TR-1 K0K 45-78-M00305_  M01</t>
  </si>
  <si>
    <t>K-3060 35-01-K03060_C</t>
  </si>
  <si>
    <t>HASTANE K0K (K0K-16) 35-28-M00477_  M01</t>
  </si>
  <si>
    <t>MTTEVELL0 K0K 45-80-M00100_  M01</t>
  </si>
  <si>
    <t>DELEMENLER G0ZLE TR-2 45-73-M00685_DIREK TIPI TRAFO HUCRESI H01</t>
  </si>
  <si>
    <t>TR-2/109 45-83-L00109_  L01</t>
  </si>
  <si>
    <t>OG Kademe Ayarı</t>
  </si>
  <si>
    <t>ANDAK K0K 35-23-M00312_FOYA-2 YE 0IKI0 M02</t>
  </si>
  <si>
    <t>YILMAZ 0M 45-78-A00003_CAFERBEY L02</t>
  </si>
  <si>
    <t>K-49 35-01-K00049_2G G</t>
  </si>
  <si>
    <t>KARAKUZU TR-1 35-17-M00466_DIREK TIPI TRAFO HUCRESI H01</t>
  </si>
  <si>
    <t>K-49 35-01-K00049_G1 G</t>
  </si>
  <si>
    <t>ILICA GIS TM 35-07-A00002_ILICA-9 K15</t>
  </si>
  <si>
    <t>ILICA GIS TM 35-07-A00002_ILICA-5 K05</t>
  </si>
  <si>
    <t>ILICA GIS TM 35-07-A00002_ILICA-12 K18</t>
  </si>
  <si>
    <t>ILICA GIS TM 35-07-A00002_ILICA-14 K20</t>
  </si>
  <si>
    <t>ILICA GIS TM 35-07-A00002_ILICA-7 K07</t>
  </si>
  <si>
    <t>ILICA GIS TM 35-07-A00002_ILICA-6 K06</t>
  </si>
  <si>
    <t>ILICA GIS TM 35-07-A00002_ILICA-10 K16</t>
  </si>
  <si>
    <t>ILICA GIS TM 35-07-A00002_ILICA-8 K08</t>
  </si>
  <si>
    <t>ILICA GIS TM 35-07-A00002_ILICA-13 K19</t>
  </si>
  <si>
    <t>ILICA GIS TM 35-07-A00002_ILICA-11 K17</t>
  </si>
  <si>
    <t>ILICA GIS TM 35-07-A00002_ILICA-15 K21</t>
  </si>
  <si>
    <t>M-1306 35-01-M01306_A</t>
  </si>
  <si>
    <t>KRAL K0K 35-26-M00345_  M05</t>
  </si>
  <si>
    <t>ATA0I 0AMK0Y TR-1 45-71-M01480_DIREK TIPI TRAFO HUCRESI H01</t>
  </si>
  <si>
    <t>YAH0ELL0 K0K 35-28-M00293_  M03</t>
  </si>
  <si>
    <t>L-336 RE0SDERE 35-18-L00336_DIREK TIPI TRAFO HUCRESI H01</t>
  </si>
  <si>
    <t>OG Kablo Başlığı Arızası</t>
  </si>
  <si>
    <t>SIRPI 0M 35-20-A00002_KANDAK(0IRPI-3) M28</t>
  </si>
  <si>
    <t>K-3196 35-03-K03196_910245729</t>
  </si>
  <si>
    <t>YAYAKENT TR-1 35-24-M00001_DIREK TIPI TRAFO HUCRESI H01</t>
  </si>
  <si>
    <t>B5Y8KGMNEY TR-1 45-82-M00337_45-82-M00337</t>
  </si>
  <si>
    <t>ARSLANLAR TM 35-26-A00004_K L45</t>
  </si>
  <si>
    <t>ARSLANLAR TM 35-26-A00004_K L43</t>
  </si>
  <si>
    <t>ARSLANLAR TM 35-26-A00004_SANAY0-1 M13</t>
  </si>
  <si>
    <t>ARSLANLAR TM 35-26-A00004_TORBALI M20</t>
  </si>
  <si>
    <t>ARSLANLAR TM 35-26-A00004_DAYKIZILCA-1 M32</t>
  </si>
  <si>
    <t>CABBAR DM 45-73-M00100_KEMAL0YE-1 0IKI2 M17</t>
  </si>
  <si>
    <t>BTRG0 TR-1 (TR-201) 35-19-M00201_  H</t>
  </si>
  <si>
    <t>ALSANCAK TM 35-01-A00005_BAH0EUZ M43</t>
  </si>
  <si>
    <t>SEYREK TR-7 K0K 35-28-M00379_  M02</t>
  </si>
  <si>
    <t>BAHADIR TR-1 45-73-M00425_45-73-M00425</t>
  </si>
  <si>
    <t>HARMANDALI K0K 45-71-M00061_  M02</t>
  </si>
  <si>
    <t>KFC K0K 35-28-M00534_  M01</t>
  </si>
  <si>
    <t>TR-19 35-27-M00019_A</t>
  </si>
  <si>
    <t>MENEMEN DM-4/12 (K5K-16) 35-28-M00016_EMYRALEM 0IKI0I M03</t>
  </si>
  <si>
    <t>SUDEL000 K0K 45-72-L00111_  L05</t>
  </si>
  <si>
    <t>SELENDM TR-13 45-81-M00013_45-81-M00013</t>
  </si>
  <si>
    <t>MIDIKLI K0K 45-81-M00043_MIDIKLI K0Y0 M04</t>
  </si>
  <si>
    <t>GRUPKENT K0K 35-30-M00200_  M13</t>
  </si>
  <si>
    <t>K-4131 35-04-K04131_912551178</t>
  </si>
  <si>
    <t>SOMA MERKEZ DM-2 45-82-M00070_TR-40 M06</t>
  </si>
  <si>
    <t>KTPR0BA0I TR-39 45-86-M00039_DIREK TIPI TRAFO HUCRESI H01</t>
  </si>
  <si>
    <t>YEN000FTL0K K0K 35-20-L00373_  L02</t>
  </si>
  <si>
    <t>KARAA0A0 TR-1 45-75-M00228_DIREK TIPI TRAFO HUCRESI H01</t>
  </si>
  <si>
    <t>M-325 35-03-M00325_35-03-M00325</t>
  </si>
  <si>
    <t>SALTIDERE K0K 35-17-M00231_  M01</t>
  </si>
  <si>
    <t>KAR0IYAKA GIS TM 35-04-A00002_Kar00yaka-12 K21</t>
  </si>
  <si>
    <t>SANCAKLI BOZK0Y K4K 45-71-M00087_SANCAKLIBOZK0Y / KAPAS M07</t>
  </si>
  <si>
    <t>STDEC0K K0K 45-71-M00077_  M01</t>
  </si>
  <si>
    <t>BAAIB0Y0K K0K 45-77-L00158_  L06</t>
  </si>
  <si>
    <t>KONURCA TR-1 45-77-M00108_DIREK TIPI TRAFO HUCRESI H01</t>
  </si>
  <si>
    <t>GTZELK0Y K0K 45-71-M00123_VEZ0RO0LU M04</t>
  </si>
  <si>
    <t>K-1789 35-07-K01789_35-07-K01789</t>
  </si>
  <si>
    <t>KINIK TR-1 45-81-M00139_DIREK TIPI TRAFO HUCRESI H01</t>
  </si>
  <si>
    <t>AG Travers Arızası</t>
  </si>
  <si>
    <t>ALAUK TM 35-17-A00001_MENEMEN-2 M28</t>
  </si>
  <si>
    <t>SDEM00 0M 35-15-A00001_ESK0 OVAKENT L40</t>
  </si>
  <si>
    <t>HAL0LBEYL0 15.8 K4K 35-27-L00282_  L03</t>
  </si>
  <si>
    <t>M-2091 35-09-M02091_35-09-M02091</t>
  </si>
  <si>
    <t>TR-8 35-27-M00008_F</t>
  </si>
  <si>
    <t>SANCAKLI BOZK0Y K4K 45-71-M00087_SANCAKLIBOZK0Y SULAMA M05</t>
  </si>
  <si>
    <t>AKAAPINAR K0K 45-83-L00131_  L01</t>
  </si>
  <si>
    <t>HATIPLAR TR-1 45-80-M00164_A</t>
  </si>
  <si>
    <t>TR-6 35-27-M00006_913153597</t>
  </si>
  <si>
    <t>K-1128 35-03-K01128_B</t>
  </si>
  <si>
    <t>L-93 35-18-L00093_6271800</t>
  </si>
  <si>
    <t>KARABURUN TR-13 35-21-L00005_35-21-L00005</t>
  </si>
  <si>
    <t>STRVAN TARIMSAL SULAMA TR-1 45-83-M00488_DIREK TIPI TRAFO HUCRESI H01</t>
  </si>
  <si>
    <t>ARMUTLU 0M 35-27-A00001_EUROGIDA M11</t>
  </si>
  <si>
    <t>M-1303 35-03-M01303_35-03-M01303</t>
  </si>
  <si>
    <t>K-1711 35-02-K01711_913093686</t>
  </si>
  <si>
    <t>K-34 35-01-K00034_M</t>
  </si>
  <si>
    <t>HACET TR-1 45-76-M00153_A</t>
  </si>
  <si>
    <t>PINARLI TR-6 35-20-L00323_35-20-L00323</t>
  </si>
  <si>
    <t>K-231 35-01-K00231_35-01-K00231</t>
  </si>
  <si>
    <t>TR-24 35-27-M00024_F</t>
  </si>
  <si>
    <t>MALAZ TR-1 45-75-M00290_DIREK TIPI TRAFO HUCRESI H01</t>
  </si>
  <si>
    <t>AYRANCILAR DM-5 35-26-M00807_DAYITIM TRAFO M01</t>
  </si>
  <si>
    <t>BAKIR K0K 45-76-M00047_  M01</t>
  </si>
  <si>
    <t>TR-1/83 KAPTANO3LU K2K 45-83-M00083_  M07</t>
  </si>
  <si>
    <t>ESK0 FO0A 0M 35-23-A00001_FOTA0-2 M02</t>
  </si>
  <si>
    <t>SOMA K0YLER DM-2 45-82-M00125_SAVA0TEPE 34.5 M08</t>
  </si>
  <si>
    <t>4EH7TLMO0LU K0Y2 TR 45-77-M00078_45-77-M00078</t>
  </si>
  <si>
    <t>K-983 35-07-K00983_DIREK TIPI TRAFO HUCRESI H01</t>
  </si>
  <si>
    <t>SARUHANLI TR-7 45-80-M00007_A</t>
  </si>
  <si>
    <t>HORZUMKESERLER TR-1 45-73-M00295_A</t>
  </si>
  <si>
    <t>TTRE 0M-DM-1 35-29-A00001_YEN000FTL0K M11</t>
  </si>
  <si>
    <t>TR-131 35-19-L00131_DIREK TIPI TRAFO HUCRESI H01</t>
  </si>
  <si>
    <t>HAL0LBEYL0 DM 35-27-M00620_KARMEZ-2 M03</t>
  </si>
  <si>
    <t>DTK0L0 0M 35-30-A00001_ALTINOVA M02</t>
  </si>
  <si>
    <t>K-458 35-07-K00458_35-07-K00458</t>
  </si>
  <si>
    <t>K-3704 35-01-K03704_35-01-K03704</t>
  </si>
  <si>
    <t>TR-24 35-27-M00024_35-27-M00024</t>
  </si>
  <si>
    <t>YEN0OBA K0K 35-29-M00125_  M03</t>
  </si>
  <si>
    <t>STLEYMAN0YE TR-1 45-78-M00422_DIREK TIPI TRAFO HUCRESI H01</t>
  </si>
  <si>
    <t>ALAUK TM 35-17-A00001_FOYA-2 M33</t>
  </si>
  <si>
    <t>ALAUK TM 35-17-A00001_FOYA-1 M32</t>
  </si>
  <si>
    <t>K-2741 35-08-K02741_35-08-K02741</t>
  </si>
  <si>
    <t>SAYK0Y TR-1 45-78-L00429_DIREK TIPI TRAFO HUCRESI H01</t>
  </si>
  <si>
    <t>TR-31 35-27-M00031_A</t>
  </si>
  <si>
    <t>GTK0EN 0M 35-29-A00004_K L14</t>
  </si>
  <si>
    <t>4ATIRLAR TR-1 45-80-L00208_45-80-L00208</t>
  </si>
  <si>
    <t>MALTEPE TR-1 35-28-M00444_DIREK TIPI TRAFO HUCRESI H01</t>
  </si>
  <si>
    <t>BELEV0 0M 35-13-A00002_BELEV0 OTOBAN SULAMA L09</t>
  </si>
  <si>
    <t>SYTE K0K 35-19-M00040_  M01</t>
  </si>
  <si>
    <t>TR-9 35-26-M00009_35-26-M00009</t>
  </si>
  <si>
    <t>GTNEY DM 45-83-L00130_  L04</t>
  </si>
  <si>
    <t>K-1093 35-03-K01093_35-03-K01093</t>
  </si>
  <si>
    <t>TR-142 YA0CILAR K3K 35-19-M00142_  M05</t>
  </si>
  <si>
    <t>K-3759 35-02-K03759_B</t>
  </si>
  <si>
    <t>SZG0RKEY K0K 35-26-M00256_3APAK 0IKI0I M02</t>
  </si>
  <si>
    <t>K-2835 35-09-K02835_35-09-K02835</t>
  </si>
  <si>
    <t>DEA0RMENDERE DM 35-22-M00085_3AM0N0 - ATAK0Y M09</t>
  </si>
  <si>
    <t>K-2993 35-07-K02993_C</t>
  </si>
  <si>
    <t>YAZIBA0I DM-5 35-26-M00550_DM-5/41 M08</t>
  </si>
  <si>
    <t>BTRG0 K0K 35-19-M00041_  M04</t>
  </si>
  <si>
    <t>K-1665 35-01-K01665_35-01-K01665</t>
  </si>
  <si>
    <t>K-4321 35-02-K04321_C</t>
  </si>
  <si>
    <t>HELVACI TR-5 35-17-M00365_35-17-M00365</t>
  </si>
  <si>
    <t>UMURLU TR-6 35-31-L00360_35-31-L00360</t>
  </si>
  <si>
    <t>K-2974 35-02-K02974_A</t>
  </si>
  <si>
    <t>KARGIN K0K 45-71-M00095_BAYIRLAR PETROL SULAMA M02</t>
  </si>
  <si>
    <t>YEN0 FO0A TR-1 DM 35-23-M00001_  M02</t>
  </si>
  <si>
    <t>TR-56 CEPHANEL0K 35-19-L00056_35-19-L00056</t>
  </si>
  <si>
    <t>K-1665 35-01-K01665_D</t>
  </si>
  <si>
    <t>AKH0SAR TM 45-72-A00006_AKH0SAR 0EH0R-1 M11</t>
  </si>
  <si>
    <t>TR-2/78 45-83-L00078_  L04</t>
  </si>
  <si>
    <t>KEMAL0YE DM (TR-1) 45-73-M00150_  M01</t>
  </si>
  <si>
    <t>AHMETL0 0M 45-84-A00001_K L17</t>
  </si>
  <si>
    <t>SOMA TR-27 45-82-M00027_DAH0L0 TR M01</t>
  </si>
  <si>
    <t>SDEM00 0M 35-15-A00001_TR-B L33</t>
  </si>
  <si>
    <t>HACI HAL0LLER DM 45-71-M00065_  M01</t>
  </si>
  <si>
    <t>TTRE 0M-DM-1 35-29-A00001_3IRPI M26</t>
  </si>
  <si>
    <t>ENCEKLER TR-1 45-77-M00117_DIREK TIPI TRAFO HUCRESI H01</t>
  </si>
  <si>
    <t>GTZELBAH0E 0M 35-10-A00001_3ST0KLAL (G0ZELBAH9E-2) M04</t>
  </si>
  <si>
    <t>HAL0LBEYL0 DM 35-27-M00620_HAL0LBEYL0 00ME SUYU M05</t>
  </si>
  <si>
    <t>SAYIK TR-1 45-74-M00217_DIREK TIPI TRAFO HUCRESI H01</t>
  </si>
  <si>
    <t>DEM0RC0L0 DM 35-15-L00895_  L01</t>
  </si>
  <si>
    <t>SBRAH0MKUYU DM 35-15-M00286_YOL0ST0-2 M03</t>
  </si>
  <si>
    <t>ALA0ATI 0M 35-18-A00002_ILICA-1 L07</t>
  </si>
  <si>
    <t>STFTL0K 0M 35-18-A00003_SAYLIK0ILAR L06</t>
  </si>
  <si>
    <t>AKSELEND0 0M 45-72-A00004_ILCAKSU L23</t>
  </si>
  <si>
    <t>K-1641 35-03-K01641_A</t>
  </si>
  <si>
    <t>ATA0ICUMA TR-1 35-16-M00100_DIREK TIPI TRAFO HUCRESI H01</t>
  </si>
  <si>
    <t>MORSAN TM 45-71-A00002_AKGED0K M14</t>
  </si>
  <si>
    <t>ELDELEK-1 TARIMSAL SULAMA 45-78-M00435_DIREK TIPI TRAFO HUCRESI H01</t>
  </si>
  <si>
    <t>SAYARLAR TR-1 45-76-M00151_45-76-M00151</t>
  </si>
  <si>
    <t>YEN0 FO0A TR-1 DM 35-23-M00001_  M01</t>
  </si>
  <si>
    <t>K-379 35-01-K00379_D</t>
  </si>
  <si>
    <t>YAAMURLAR TR-1 45-78-M00753_DIREK TIPI TRAFO HUCRESI H01</t>
  </si>
  <si>
    <t>MORDO-AN TR-51 35-21-L00151_35-21-L00151</t>
  </si>
  <si>
    <t>BOZK0Y TR-2 35-17-M00353_DIREK TIPI TRAFO HUCRESI H01</t>
  </si>
  <si>
    <t>STA0TL0 TR-1 45-72-L00203_DIREK TIPI TRAFO HUCRESI H01</t>
  </si>
  <si>
    <t>AHMETA0A TR-1 45-79-M00318_DIREK TIPI TRAFO HUCRESI H01</t>
  </si>
  <si>
    <t>M-2224 KIRIKLAR TR-1 35-03-M02224_35-03-M02224</t>
  </si>
  <si>
    <t>KARABULU K0K 35-31-L00227_  L02</t>
  </si>
  <si>
    <t>KAYMAK0I 0M 35-15-A00004_K L10</t>
  </si>
  <si>
    <t>ARMUTLU 0M 35-27-A00001_KIZILCA L05</t>
  </si>
  <si>
    <t>ALAUK TM 35-17-A00001_KES0KK0Y M29</t>
  </si>
  <si>
    <t>DUALAR TR-1 45-82-M00163_45-82-M00163</t>
  </si>
  <si>
    <t>BAAARASI TR-10 K5K 35-23-M00179_  M04</t>
  </si>
  <si>
    <t>MENDERES DM-2/TR-1 35-22-M00300_DM2/TR16 M07</t>
  </si>
  <si>
    <t>BOYNUYO0UN K0K 35-29-L00051_  L06</t>
  </si>
  <si>
    <t>L-337 35-18-L00337_35-18-L00337</t>
  </si>
  <si>
    <t>TTRE 0M-DM-1 35-29-A00001_DOYRANLI L41</t>
  </si>
  <si>
    <t>YUKARI 0AMK0Y TR-1 45-71-M01487_DIREK TIPI TRAFO HUCRESI H01</t>
  </si>
  <si>
    <t>EVRENOS TR-2 45-71-M01405_DIREK TIPI TRAFO HUCRESI H01</t>
  </si>
  <si>
    <t>PINARLI TR-1 35-20-L00322_35-20-L00322</t>
  </si>
  <si>
    <t>K-1606 35-01-K01606_A</t>
  </si>
  <si>
    <t>GTM0LD0R DM 35-25-M00100_BARAJ M01</t>
  </si>
  <si>
    <t>T5RKELL0 TR-2 35-28-M00463_35-28-M00463</t>
  </si>
  <si>
    <t>PINARLI K0K 35-20-L00316_  L05</t>
  </si>
  <si>
    <t>K-2981 35-07-K02981_TRAFO K03</t>
  </si>
  <si>
    <t>ARMUTLU 0M 35-27-A00001_3UKURBA0 L10</t>
  </si>
  <si>
    <t>K-732 35-01-K00732_35-01-K00732</t>
  </si>
  <si>
    <t>K-3857 35-04-K03857_B</t>
  </si>
  <si>
    <t>MERS0NL0 TR-1 45-78-M00935_DIREK TIPI TRAFO HUCRESI H01</t>
  </si>
  <si>
    <t>BEYLER 0AYIRI TR-2 35-16-M00163_DIREK TIPI TRAFO HUCRESI H01</t>
  </si>
  <si>
    <t>DERBENT 0M-DM 45-83-A00004_15.8 TRF G0R00 L22</t>
  </si>
  <si>
    <t>GTNEYDAMLARI TR-3 45-79-M00119_DIREK TIPI TRAFO HUCRESI H01</t>
  </si>
  <si>
    <t>SOBANK0Y K0K 35-29-L00066_  L03</t>
  </si>
  <si>
    <t>ATA0 00LER0 K0K-2 (M-703) 35-22-M00125_  M02</t>
  </si>
  <si>
    <t>SANCAKLI BOZK0Y TR-3 45-71-M00565_DIREK TIPI TRAFO HUCRESI H01</t>
  </si>
  <si>
    <t>SANAK0I TR-1 45-79-M00187_945564804</t>
  </si>
  <si>
    <t>M-1056 35-02-M01056_99860924</t>
  </si>
  <si>
    <t>K-231 35-01-K00231_910456224</t>
  </si>
  <si>
    <t>K-49 35-01-K00049_1A A</t>
  </si>
  <si>
    <t>PINARLI K0K 35-20-L00316_  L02</t>
  </si>
  <si>
    <t>ERO0LU TR-1 45-77-L00213_DIREK TIPI TRAFO HUCRESI H01</t>
  </si>
  <si>
    <t>K-448 35-04-K00448_C</t>
  </si>
  <si>
    <t>DERBENT 0M-DM 45-83-A00004_FABR0KALAR L17</t>
  </si>
  <si>
    <t>YUSUFLU K0K 35-20-L00077_  L04</t>
  </si>
  <si>
    <t>TEPEK0Y TR-1 35-16-L00257_DIREK TIPI TRAFO HUCRESI H01</t>
  </si>
  <si>
    <t>BAH0EL0 TR-1 35-30-L00147_DIREK TIPI TRAFO HUCRESI H01</t>
  </si>
  <si>
    <t>3APAK TR-1 35-26-M00425_35-26-M00425</t>
  </si>
  <si>
    <t>GERENK0Y K0K 35-23-M00156_  M05</t>
  </si>
  <si>
    <t>BADEML0 TR-1 DM 35-15-L01010_  L11</t>
  </si>
  <si>
    <t>TR-28 35-27-M00028_35-27-M00028</t>
  </si>
  <si>
    <t>ALAUK TM 35-17-A00001_DERSAN-2 M27</t>
  </si>
  <si>
    <t>SZBEY 0M 35-26-A00005_ABALIO0LU M02</t>
  </si>
  <si>
    <t>KAYACIK K0K 45-75-M00065_  M06</t>
  </si>
  <si>
    <t>BADEML0 TR-4 35-30-L00101_D</t>
  </si>
  <si>
    <t>M-1335 KAYAD0B0 K5K 35-02-M01335_M-676 G0R00 M04</t>
  </si>
  <si>
    <t>K-1487 35-03-K01487_E</t>
  </si>
  <si>
    <t>GTZELK0Y K0K 45-71-M00123_HAY0M AKCURA ENH M03</t>
  </si>
  <si>
    <t>CANPA0A K0K 45-71-M00140_  M01</t>
  </si>
  <si>
    <t>SAKIRLAR TR-1 35-16-L00252_DIREK TIPI TRAFO HUCRESI H01</t>
  </si>
  <si>
    <t>SARIKKARALAR TR-1 45-73-M01075_A</t>
  </si>
  <si>
    <t>KES0KK0Y TR-1 35-28-M00335_953077802</t>
  </si>
  <si>
    <t>YAACILAR K0K 45-71-M00179_  M01</t>
  </si>
  <si>
    <t>BALABANLI DM 35-15-M00280_  M04</t>
  </si>
  <si>
    <t>KAYRANLAR TR-1 45-81-M00062_45-81-M00062</t>
  </si>
  <si>
    <t>SAPAKLI TR-1 45-78-M00445_DIREK TIPI TRAFO HUCRESI H01</t>
  </si>
  <si>
    <t>SZZETT0N K0K 45-83-M00132_  M01</t>
  </si>
  <si>
    <t>MURAD0YE TR 3 45-71-M00206_A</t>
  </si>
  <si>
    <t>KOZAKLI TR-1 45-86-M00093_45-86-M00093</t>
  </si>
  <si>
    <t>TR-1/84 (ERB0LLER) 45-83-M00084_  M04</t>
  </si>
  <si>
    <t>L-233 AKARCA K0K 35-14-L00233_  L04</t>
  </si>
  <si>
    <t>TR-2/36 45-72-L00036_945213562</t>
  </si>
  <si>
    <t>PINARLI K0K 35-20-L00316_  L01</t>
  </si>
  <si>
    <t>BERGAMA TM 35-16-A00004_3ANDARLI-2 M07</t>
  </si>
  <si>
    <t>ULUKENT DM-3/17 35-28-M00057_C2 C</t>
  </si>
  <si>
    <t>K-2745 35-03-K02745_35-03-K02745</t>
  </si>
  <si>
    <t>AHMETL0 TR-14 45-84-L00014_C</t>
  </si>
  <si>
    <t>K-258 35-01-K00258_C</t>
  </si>
  <si>
    <t>L-68 EROL U0UR S5TES4 35-14-L00068_956634919</t>
  </si>
  <si>
    <t>M-1063 35-03-M01063_910126034</t>
  </si>
  <si>
    <t>K-972 35-08-K00972_35-08-K00972</t>
  </si>
  <si>
    <t>HAMZAHOCALI TR2 35-24-M00090_DIREK TIPI TRAFO HUCRESI H01</t>
  </si>
  <si>
    <t>YO-URTMULAR TR-1 35-26-M00777_35-26-M00777</t>
  </si>
  <si>
    <t>SAVU0O0LU TR-1 45-71-M01820_DIREK TIPI TRAFO HUCRESI H01</t>
  </si>
  <si>
    <t>K5SEDERE TR-1 35-21-L00124_35-21-L00124</t>
  </si>
  <si>
    <t>KTA0KBELEN K0Y0 TR-1 45-71-M01677_DIREK TIPI TRAFO HUCRESI H01</t>
  </si>
  <si>
    <t>ARPACI TR-1 45-86-M00092_DIREK TIPI TRAFO HUCRESI H01</t>
  </si>
  <si>
    <t>TEKEL0 ARITMA K3K 35-22-M00090_3TOP M05</t>
  </si>
  <si>
    <t>KIALAK TR-1 45-74-M00147_DIREK TIPI TRAFO HUCRESI H01</t>
  </si>
  <si>
    <t>ATA0I0OBAN0SA TR-13 45-71-M00932_A</t>
  </si>
  <si>
    <t>3AM2N- TR-1 35-22-M00165_35-22-M00165</t>
  </si>
  <si>
    <t>SELEND0 TR-30 (H5K3MET KONAEI) 45-81-M00030_  M03</t>
  </si>
  <si>
    <t>PINARLI K0K 35-20-L00316_  L06</t>
  </si>
  <si>
    <t>PINARLI TR-4 35-20-L00331_35-20-L00331</t>
  </si>
  <si>
    <t>G5-BEYL0 TR-1 35-16-M00016_35-16-M00016</t>
  </si>
  <si>
    <t>BA-ARASI TR-4 35-23-M00173_35-23-M00173</t>
  </si>
  <si>
    <t>K-1502 35-03-K01502_A</t>
  </si>
  <si>
    <t>O5LANANASI TR-10 35-22-M00263_35-22-M00263</t>
  </si>
  <si>
    <t>3UKURALTI M-11 35-25-M00057_35-25-M00057</t>
  </si>
  <si>
    <t>3ZBEY TR-1 35-26-L00137_35-26-L00137</t>
  </si>
  <si>
    <t>TR-107 ZEYT7NALANI 35-19-L00107_35-19-L00107</t>
  </si>
  <si>
    <t>L-11 PTT 0N1 35-14-L00011_35-14-L00011</t>
  </si>
  <si>
    <t>KIRDAMLARI TR-1 45-78-M00504_DIREK TIPI TRAFO HUCRESI H01</t>
  </si>
  <si>
    <t>4ERKEZ SULTAN0YE TR-1 45-82-M00349_45-82-M00349</t>
  </si>
  <si>
    <t>K-175 35-02-K00175_99556109</t>
  </si>
  <si>
    <t>MURAD0YE DM-7/1 45-71-M01854_  M05</t>
  </si>
  <si>
    <t>ALAUK TM 35-17-A00001_MENEMEN-1 M30</t>
  </si>
  <si>
    <t>K-2615 35-02-K02615_B</t>
  </si>
  <si>
    <t>KESTELL0 TR-1 45-84-L00036_45-84-L00036</t>
  </si>
  <si>
    <t>TR-34 35-27-M00034_  M05</t>
  </si>
  <si>
    <t>ARMUTLU 0M 35-27-A00001_3REN L16</t>
  </si>
  <si>
    <t>NUR0 KA0ARCI-1 TARIMSAL SULAMA TR 45-78-L00645_DIREK TIPI TRAFO HUCRESI H01</t>
  </si>
  <si>
    <t>TR-20 45-77-L00020_A</t>
  </si>
  <si>
    <t>ASARLIK TR-8 35-28-M00182_35-28-M00182</t>
  </si>
  <si>
    <t>K-4741 35-07-K04741_35-07-K04741</t>
  </si>
  <si>
    <t>STDEC0K TR-2 45-71-M00081_DIREK TIPI TRAFO HUCRESI H01</t>
  </si>
  <si>
    <t>K-3023 35-01-K03023_911187760</t>
  </si>
  <si>
    <t>K-1706 35-04-K01706_910037265</t>
  </si>
  <si>
    <t>K-4767 35-04-K04767_35-04-K04767</t>
  </si>
  <si>
    <t>AKKE00L0 TR-1 45-73-M00422_DIREK TIPI TRAFO HUCRESI H01</t>
  </si>
  <si>
    <t>SBRAH0M SEZEN-2 SULAMA GRUBU 35-29-M00379_DIREK TIPI TRAFO HUCRESI H01</t>
  </si>
  <si>
    <t>K-190 35-01-K00190_35-01-K00190</t>
  </si>
  <si>
    <t>GTR0E0ME 0M 35-03-A00001_3ALDIRAN K09</t>
  </si>
  <si>
    <t>TR-9 35-30-L00009_B</t>
  </si>
  <si>
    <t>MORDO0AN TR-35 35-21-L00147_950008779</t>
  </si>
  <si>
    <t>SARIKBALLI D0RTYOL TR-1 45-77-L00185_DIREK TIPI TRAFO HUCRESI H01</t>
  </si>
  <si>
    <t>KULA 0M 45-77-A00001_TR-1 L25</t>
  </si>
  <si>
    <t>FO-A TR-11 35-23-L00011_35-23-L00011</t>
  </si>
  <si>
    <t>SBRAH0MKUYU DM 35-15-M00286_ARITMA M10</t>
  </si>
  <si>
    <t>GTRDES TR-35 45-75-M00035_d1 D</t>
  </si>
  <si>
    <t>TUZ2ULLU TR-1 35-28-M00420_35-28-M00420</t>
  </si>
  <si>
    <t>AYDO0AN TR-2 45-86-M00073_DIREK TIPI TRAFO HUCRESI H01</t>
  </si>
  <si>
    <t>BELEN K0K 45-80-M00066_  M01</t>
  </si>
  <si>
    <t>3ANDARLI TR-21 35-30-M00021_35-30-M00021</t>
  </si>
  <si>
    <t>AMBARSEK0 K5Y0 TR-1 35-21-L00105_35-21-L00105</t>
  </si>
  <si>
    <t>NUR0YE DM 45-80-M00090_  M04</t>
  </si>
  <si>
    <t>L-283 35-18-L00283_35-18-L00283</t>
  </si>
  <si>
    <t>KAPAKLI 0M 45-72-A00003_RAHM0YE L13</t>
  </si>
  <si>
    <t>3ZBEK TR-2 35-19-M00232_35-19-M00232</t>
  </si>
  <si>
    <t>L-311 35-18-L00311_35-18-L00311</t>
  </si>
  <si>
    <t>EMARL0 TR-2 35-15-L00858_E</t>
  </si>
  <si>
    <t>GTZTEPE 0M 35-01-A00004_AGORA M14</t>
  </si>
  <si>
    <t>MURAD0YE TR-2 SUDEPOSU 45-71-M00199_D</t>
  </si>
  <si>
    <t>3RT2L- TR 1 35-24-M00098_35-24-M00098</t>
  </si>
  <si>
    <t>DM-12/04 45-71-M00578_A</t>
  </si>
  <si>
    <t>AG Voltaj Yüksekliği</t>
  </si>
  <si>
    <t>SOMA TR-16/1 45-82-M00016_45-82-M00016</t>
  </si>
  <si>
    <t>TR-20 35-15-M00020_A</t>
  </si>
  <si>
    <t>AKSELEND0 0M 45-72-A00004_MORALILAR 0IKI0 L22</t>
  </si>
  <si>
    <t>M-331 35-02-M00331_M-1644 M03</t>
  </si>
  <si>
    <t>KARAO0LANLI TR-1 K7K 45-71-M00091_K M02</t>
  </si>
  <si>
    <t>KAYACIK TR-2 45-75-M00066_A</t>
  </si>
  <si>
    <t>ILICA GIS TM 35-07-A00002_ILICA-16 K22</t>
  </si>
  <si>
    <t>DEM0RTA0 K0K 35-30-M00149_  M01</t>
  </si>
  <si>
    <t>BAHADIR TR-1 45-73-M00425_A</t>
  </si>
  <si>
    <t>TR-123 ZEYT0NALANI 35-19-L00123_DIREK TIPI TRAFO HUCRESI H01</t>
  </si>
  <si>
    <t>K-3077 35-01-K03077_B</t>
  </si>
  <si>
    <t>3AKALTEPE TR-1 35-22-M00183_35-22-M00183</t>
  </si>
  <si>
    <t>ITIKLAR TM 35-02-A00006_CUMAOVASI-2 M05</t>
  </si>
  <si>
    <t>ALMAK TM 35-17-A00003_K M28</t>
  </si>
  <si>
    <t>Yük Aktarımı</t>
  </si>
  <si>
    <t>ZEYT0NOVA K0K 35-20-L00274_  L01</t>
  </si>
  <si>
    <t>MTTEVELL0 TR-2 45-80-M00101_A</t>
  </si>
  <si>
    <t>EVRENL0 K0K 45-73-M00139_  M07</t>
  </si>
  <si>
    <t>PAYAMLI M-12 35-25-M00185_35-25-M00185</t>
  </si>
  <si>
    <t>M-1885 35-02-M01885_A</t>
  </si>
  <si>
    <t>MIDIKLI TR-1 45-81-M00147_DIREK TIPI TRAFO HUCRESI H01</t>
  </si>
  <si>
    <t>ABDULLAH S1R 35-22-M00214_35-22-M00214</t>
  </si>
  <si>
    <t>GTRECE M-1130 35-22-M00187_DAYITIM TRAFOSU M-1130 M03</t>
  </si>
  <si>
    <t>KU-2UBURUN-1 35-26-M00536_35-26-M00536</t>
  </si>
  <si>
    <t>BTY0KKEMERDERE KABAKLI TR-1 35-29-L00301_A</t>
  </si>
  <si>
    <t>TR-14 35-32-L00014_B</t>
  </si>
  <si>
    <t>TR-101 35-26-M00101_35-26-M00101</t>
  </si>
  <si>
    <t>DM-18/08 45-71-M00257_  M07</t>
  </si>
  <si>
    <t>A5A2 -MLER3 TR-1. 35-22-M00139_35-22-M00139</t>
  </si>
  <si>
    <t>MENDERES DM-2/TR-1 35-22-M00300_MENDERES-1 M17</t>
  </si>
  <si>
    <t>ETR0DERE KOKARCA TR-3 35-32-L00047_A</t>
  </si>
  <si>
    <t>BEYDA0 0M 35-32-A00001_TOSUNLAR L22</t>
  </si>
  <si>
    <t>BALABANLI F0KRET TEKEL 35-15-M00335_B</t>
  </si>
  <si>
    <t>KARABA0LAR TM 35-01-A00012_KARABA0LAR-13 K36</t>
  </si>
  <si>
    <t>DM-2/7 (UYGUR SOKAK) 45-71-M00144_45-71-M00144</t>
  </si>
  <si>
    <t>K-406 35-01-K00406_C</t>
  </si>
  <si>
    <t>MORDO-AN TR-23 35-21-L00152_35-21-L00152</t>
  </si>
  <si>
    <t>HARMANDALI K0K 45-71-M00061_  M01</t>
  </si>
  <si>
    <t>K-49 35-01-K00049_35-01-K00049</t>
  </si>
  <si>
    <t>YELK0 TR-8 (M-2340) 35-10-M02340_C</t>
  </si>
  <si>
    <t>TAYTAN TR-2 45-78-M00313_DIREK TIPI TRAFO HUCRESI H01</t>
  </si>
  <si>
    <t>KAYAPINAR TR-1 45-71-M00963_45-71-M00963</t>
  </si>
  <si>
    <t>M-1303 35-03-M01303_910151952</t>
  </si>
  <si>
    <t>K-1330 35-02-K01330_G1B G</t>
  </si>
  <si>
    <t>DTK0L0TA0 TR-1 45-75-M00314_A</t>
  </si>
  <si>
    <t>K-1776 35-07-K01776_35-07-K01776</t>
  </si>
  <si>
    <t>DM-1/53 45-71-M00324_45-71-M00324</t>
  </si>
  <si>
    <t>YEN2 BA0ARASI TR-3 35-23-M00209_35-23-M00209</t>
  </si>
  <si>
    <t>SELEKLER TR-1 45-86-M00163_DIREK TIPI TRAFO HUCRESI H01</t>
  </si>
  <si>
    <t>ALA0EH0R TR-50 45-73-M00050_DIREK TIPI TRAFO HUCRESI H01</t>
  </si>
  <si>
    <t>K-2812 35-07-K02812_B</t>
  </si>
  <si>
    <t>L-309 35-18-L00309_950447260</t>
  </si>
  <si>
    <t>EVRENL0 TR-1 45-73-M00494_A</t>
  </si>
  <si>
    <t>YAYAKENT DM 35-24-M00209_YAYAKENT 1 M03</t>
  </si>
  <si>
    <t>GERENKMY TR-5 35-23-M00151_35-23-M00151</t>
  </si>
  <si>
    <t>TR-112 45-78-L00112_49415953</t>
  </si>
  <si>
    <t>K-1486 35-08-K01486_L</t>
  </si>
  <si>
    <t>BEKTA0LAR TR-1 45-78-M00505_DIREK TIPI TRAFO HUCRESI H01</t>
  </si>
  <si>
    <t>BOZBURUN TR-1 45-86-M00139_DIREK TIPI TRAFO HUCRESI H01</t>
  </si>
  <si>
    <t>SAKARLI K0K 45-76-M00046_  M04</t>
  </si>
  <si>
    <t>L-121 ESENEVLER 35-14-L00121_35-14-L00121</t>
  </si>
  <si>
    <t>TR-51 35-27-M00051_35-27-M00051</t>
  </si>
  <si>
    <t>DERBENT 0M-DM 45-83-A00004_AKYAPINAR L19</t>
  </si>
  <si>
    <t>TR-69 35-19-L00069_  L04</t>
  </si>
  <si>
    <t>STKONAK TR-1 35-15-L00258_B</t>
  </si>
  <si>
    <t>KTLL0K K0Y0 TR-1 45-86-M00146_DIREK TIPI TRAFO HUCRESI H01</t>
  </si>
  <si>
    <t>K-1683 35-01-K01683_910458225</t>
  </si>
  <si>
    <t>SEL0UK 0M 35-13-A00001_3EH0R-1 L20</t>
  </si>
  <si>
    <t>DM-2/41-A (VAKVAK 9E4MESL) 45-71-M00514_A</t>
  </si>
  <si>
    <t>TTYENL0 TR-1 45-85-M00009_915783525</t>
  </si>
  <si>
    <t>HACI7MERL4 KARAKUYULAR TR 35-17-M00444_35-17-M00444</t>
  </si>
  <si>
    <t>BAAIB0Y0K K0K 45-77-L00158_  L03</t>
  </si>
  <si>
    <t>K-4136 35-07-K04136_B</t>
  </si>
  <si>
    <t>KARABURUN TR-9 35-21-L00027_949715535</t>
  </si>
  <si>
    <t>TR-21 35-22-M00021_DIREK TIPI TRAFO HUCRESI H01</t>
  </si>
  <si>
    <t>TR-51 35-27-M00051_C</t>
  </si>
  <si>
    <t>L-111 OVACIK 35-18-L00111_35-18-L00111</t>
  </si>
  <si>
    <t>KALEMO0LU K0K 45-75-M00069_SALUR K0K M04</t>
  </si>
  <si>
    <t>K-494 35-01-K00494_910245443</t>
  </si>
  <si>
    <t>KU-1ULAR TR-1 35-19-M00213_35-19-M00213</t>
  </si>
  <si>
    <t>K-3555 35-01-K03555_910269690</t>
  </si>
  <si>
    <t>K-510 35-01-K00510_910032845</t>
  </si>
  <si>
    <t>L-130 35-18-L00130_953696974</t>
  </si>
  <si>
    <t>YEN2 LLMAN TR-1 35-21-L00050_35-21-L00050</t>
  </si>
  <si>
    <t>TR-58 35-19-L00058_35-19-L00058</t>
  </si>
  <si>
    <t>4AMLIYURT TR-1 45-80-M00071_45-80-M00071</t>
  </si>
  <si>
    <t>TR-106 35-26-M00106_35-26-M00106</t>
  </si>
  <si>
    <t>TR-45 35-27-M00045_35-27-M00045</t>
  </si>
  <si>
    <t>BOYNUYO0UN TR-2 35-29-L00337_DIREK TIPI TRAFO HUCRESI H01</t>
  </si>
  <si>
    <t>TR-113 ZEYT3NALANI 35-19-L00113_35-19-L00113</t>
  </si>
  <si>
    <t>SET8STM TR-1 45-83-M00133_45-83-M00133</t>
  </si>
  <si>
    <t>SATALOLUK DM 45-74-M00227_HIRKALI M04</t>
  </si>
  <si>
    <t>GTLMARMARA 0M 45-85-A00001_KAYAALTI L15</t>
  </si>
  <si>
    <t>H5SEY-N DEM8R SULAMA GRUBU 35-29-M00388_35-29-M00388</t>
  </si>
  <si>
    <t>ALAA0A TR-43 DM 35-17-M00043_G M13</t>
  </si>
  <si>
    <t>M-1984 35-09-M01984_97878991</t>
  </si>
  <si>
    <t>GTKEY0P 0K0ZC0K TR-1 45-78-M00811_DIREK TIPI TRAFO HUCRESI H01</t>
  </si>
  <si>
    <t>K-406 35-01-K00406_35-01-K00406</t>
  </si>
  <si>
    <t>M-32 CUMHUR3YET 35-25-M00103_35-25-M00103</t>
  </si>
  <si>
    <t>L-258 35-18-L00258_A</t>
  </si>
  <si>
    <t>K-4786 35-04-K04786_35-04-K04786</t>
  </si>
  <si>
    <t>TR-2/19 45-83-L00019_48136812</t>
  </si>
  <si>
    <t>ASARLIK TR-2 35-28-M00184_35-28-M00184</t>
  </si>
  <si>
    <t>SEV00LER TR-1 45-82-L00003_DIREK TIPI TRAFO HUCRESI H01</t>
  </si>
  <si>
    <t>HELVACI TR-7 35-17-M00367_6411503</t>
  </si>
  <si>
    <t>K-516 35-01-K00516_35-01-K00516</t>
  </si>
  <si>
    <t>AL-BEYL0 TR-1 35-16-M00148_35-16-M00148</t>
  </si>
  <si>
    <t>KARATEKKE E0R0AZMAK TR-3 35-29-L00140_35-29-L00140</t>
  </si>
  <si>
    <t>MALAZ BA0BA0I TR-1 45-75-M00289_A</t>
  </si>
  <si>
    <t>DA-KIZILCA-1 35-26-M00499_35-26-M00499</t>
  </si>
  <si>
    <t>TEKEL- TR-1 35-22-M00231_35-22-M00231</t>
  </si>
  <si>
    <t>DM-3/TR-4 35-13-L00056_35-13-L00056</t>
  </si>
  <si>
    <t>DE-7RMENTA3I TR-1 45-75-M00332_45-75-M00332</t>
  </si>
  <si>
    <t>EMARALEM TR-3 35-28-M00503_A</t>
  </si>
  <si>
    <t>KAVACIK TR-1 35-01-L00001_35-01-L00001</t>
  </si>
  <si>
    <t>3ANDARLI TR-1 35-30-M00001_35-30-M00001</t>
  </si>
  <si>
    <t>M-1110 35-08-M01110_35-08-M01110</t>
  </si>
  <si>
    <t>K-732 35-01-K00732_910036595</t>
  </si>
  <si>
    <t>DM12/TR03 45-73-M00096_A</t>
  </si>
  <si>
    <t>M-2113 35-03-M02113_915944759</t>
  </si>
  <si>
    <t>GTK0EYURT TR-1 35-16-M00065_DIREK TIPI TRAFO HUCRESI H01</t>
  </si>
  <si>
    <t>DM-12/04 45-71-M00578_DIREK TIPI TRAFO HUCRESI H01</t>
  </si>
  <si>
    <t>DTLEK TR-1 45-80-M00137_A</t>
  </si>
  <si>
    <t>K-1371 35-04-K01371_912450495</t>
  </si>
  <si>
    <t>K-1371 35-04-K01371_910018434</t>
  </si>
  <si>
    <t>BAAYOLU TR-1 45-71-M01598_DIREK TIPI TRAFO HUCRESI H01</t>
  </si>
  <si>
    <t>TR-1/36 45-72-M00036_45-72-M00036</t>
  </si>
  <si>
    <t>TEKEL0 ARITMA K3K 35-22-M00090_KARAKUYU 0IKI0I M03</t>
  </si>
  <si>
    <t>A5A1ICUMA TR-1 35-16-M00100_35-16-M00100</t>
  </si>
  <si>
    <t>SAPAK TR-1 35-26-M00425_910316256</t>
  </si>
  <si>
    <t>L-177 35-18-L00177_35-18-L00177</t>
  </si>
  <si>
    <t>SANCAKLI TR-1 35-22-M00155_35-22-M00155</t>
  </si>
  <si>
    <t>K-1027 35-01-K01027_910127661</t>
  </si>
  <si>
    <t>YUKARI S0T00LER K5Y6 TR-1 35-27-M00410_D</t>
  </si>
  <si>
    <t>TR-82 35-17-M00082_915119998</t>
  </si>
  <si>
    <t>K-2550 35-01-K02550_A</t>
  </si>
  <si>
    <t>L-286 35-18-L00286_11331095</t>
  </si>
  <si>
    <t>EPF-02-A</t>
  </si>
  <si>
    <t>Kalite Göstergeleri (Tablo 5) (Aylık)</t>
  </si>
  <si>
    <t>ED/874-33/693</t>
  </si>
  <si>
    <t>GDZ ELEKTRİK DAĞITIM ANONİM ŞİRKETİ</t>
  </si>
  <si>
    <t>TÜM DAĞITIM BÖLGESİ</t>
  </si>
  <si>
    <t>A) OKSÜRE (Bildirimsiz)  (dakika)</t>
  </si>
  <si>
    <t>İLETİM</t>
  </si>
  <si>
    <t>Şebeke İşletmecisi</t>
  </si>
  <si>
    <t>Mücbir Sebep</t>
  </si>
  <si>
    <t>DAĞITIM–OG</t>
  </si>
  <si>
    <t>B) OKSÜRE (Bildirimli) (dakika)</t>
  </si>
  <si>
    <t xml:space="preserve">C) OKSIK (Bildirimsiz) </t>
  </si>
  <si>
    <t xml:space="preserve"> İMAR ALANI DIŞI KULLANICILAR</t>
  </si>
  <si>
    <t xml:space="preserve">GENEL TOPLAM </t>
  </si>
  <si>
    <t xml:space="preserve">TOPLAM </t>
  </si>
  <si>
    <t>Utop dağıtım bölgesi ve herbir il için ayrı hesaplanacaktır.</t>
  </si>
  <si>
    <t>ETREFPA0A 0M 35-01-A00002_G M08</t>
  </si>
  <si>
    <t>DM12/TR4 45-73-M00094_G1B G</t>
  </si>
  <si>
    <t>BOAAZ000 0M 35-01-A00001_BASMA K07</t>
  </si>
  <si>
    <t>BOAAZ000 0M 35-01-A00001_STADYUM K08</t>
  </si>
  <si>
    <t>K-4412 35-01-K04412_911378709</t>
  </si>
  <si>
    <t>HTLAL KLAS0K TM 35-01-A00011_YAYLACIK M13</t>
  </si>
  <si>
    <t>NECAT- AKO2UL VE ARK. T-SULAMA GRB. 35-13-L00125_35-13-L00125</t>
  </si>
  <si>
    <t>TR-2/108 45-83-L00108_</t>
  </si>
  <si>
    <t>K-1 35-01-K00001_911098709</t>
  </si>
  <si>
    <t>M-945 35-04-M00945_TRAFO M03</t>
  </si>
  <si>
    <t>BEKTA0LAR TR-1 45-78-M00505_</t>
  </si>
  <si>
    <t>L-26 35-14-L00026_956643119</t>
  </si>
  <si>
    <t>OG Direk Yıkılması</t>
  </si>
  <si>
    <t>KARAO0LANLI TR-1 45-78-M00350_</t>
  </si>
  <si>
    <t>SAL0HL0 TM 45-78-A00004_YILMAZ DM-2 M03</t>
  </si>
  <si>
    <t>M-1185 35-04-M01185_99844754</t>
  </si>
  <si>
    <t>K-4293 35-09-K04293_956334143</t>
  </si>
  <si>
    <t>TTRKELL0 K0K 35-28-M00368_ALYUK G0R00 M02</t>
  </si>
  <si>
    <t>DM-3/1 35-26-M00769_  M01</t>
  </si>
  <si>
    <t>L-253 35-18-L00253_35-18-L00253</t>
  </si>
  <si>
    <t>SOMA TR-28 45-82-M00028_DIREK TIPI TRAFO HUCRESI H01</t>
  </si>
  <si>
    <t>K-1913 35-10-K01913_910182603</t>
  </si>
  <si>
    <t>SAL0HL0 TM 45-78-A00004_3APAKLI M14</t>
  </si>
  <si>
    <t>KIZLARALANI K0K 45-72-L00698_  L03</t>
  </si>
  <si>
    <t>K-1402 35-01-K01402_910709914</t>
  </si>
  <si>
    <t>KTPR0BA0I TR-3 DAMLAR MAH. 45-86-M00003_C</t>
  </si>
  <si>
    <t>K-1193 35-07-K01193_C</t>
  </si>
  <si>
    <t>KTRAZ 0M 35-31-A00001_HAL0LLER L15</t>
  </si>
  <si>
    <t>ULUKENT DM-1/1 35-28-M00584_953383780</t>
  </si>
  <si>
    <t>SELEND0 TR-13 45-81-M00013_  M05</t>
  </si>
  <si>
    <t>KAHRAMANDERE 0M 35-10-A00002_TR-1 10.5 BESLEME M09</t>
  </si>
  <si>
    <t>K-1858 35-09-K01858_97667405</t>
  </si>
  <si>
    <t>K-516 35-01-K00516_G1 G</t>
  </si>
  <si>
    <t>K-3850 35-04-K03850_C</t>
  </si>
  <si>
    <t>DM-2/2 45-71-M00147_A</t>
  </si>
  <si>
    <t>M-1539 35-01-M01539_915103024</t>
  </si>
  <si>
    <t>K-1821 35-01-K01821_911455122</t>
  </si>
  <si>
    <t>K-4453 35-10-K04453_913008780</t>
  </si>
  <si>
    <t>M-1384 35-02-M01384_915047478</t>
  </si>
  <si>
    <t>BAKIR TR-1 45-76-M00052_TR-2-3-4-6 0IKI2 M03</t>
  </si>
  <si>
    <t>K5NER TR-2 35-22-M00281_35-22-M00281</t>
  </si>
  <si>
    <t>TR-70 KALABAK 35-19-L00070_</t>
  </si>
  <si>
    <t>K-4244 35-01-K04244_911412468</t>
  </si>
  <si>
    <t>TR-133 35-26-M00133_35-26-M00133</t>
  </si>
  <si>
    <t>YEN0K0Y TR-1 45-71-M01046_DIREK TIPI TRAFO HUCRESI H01</t>
  </si>
  <si>
    <t>SAKMAKLI TR-2 35-17-M00346_B</t>
  </si>
  <si>
    <t>KARAO-LANLI TR-1 45-78-M00350_45-78-M00350</t>
  </si>
  <si>
    <t>MENEMEN TR-15 35-28-L00015_35-28-L00015</t>
  </si>
  <si>
    <t>M-871 E0R0DERE K5Y2 35-02-M00871_B</t>
  </si>
  <si>
    <t>TR-170 35-26-M01191_</t>
  </si>
  <si>
    <t>S5LEYMAN0YE TR-1 45-78-M00422_45-78-M00422</t>
  </si>
  <si>
    <t>K-2317 35-01-K02317_35-01-K02317</t>
  </si>
  <si>
    <t>HAMAM TR-1 35-29-L00500_950388763</t>
  </si>
  <si>
    <t>TR-23 35-30-L00023_948254559</t>
  </si>
  <si>
    <t>K-684 35-03-K00684_910219452</t>
  </si>
  <si>
    <t>DM-2/4 35-18-L00590_950453661</t>
  </si>
  <si>
    <t>L-101 LELEB1 35-18-L00101_35-18-L00101</t>
  </si>
  <si>
    <t>KTRELL0 K0K 35-29-L00054_  L01</t>
  </si>
  <si>
    <t>TR-44 (DM-6/21) 35-17-M00044_950301548</t>
  </si>
  <si>
    <t>DM-12/04-A 45-71-M00577_A</t>
  </si>
  <si>
    <t>TR-51 35-22-M00051_35-22-M00051</t>
  </si>
  <si>
    <t>SART TR-2 45-78-M00171_</t>
  </si>
  <si>
    <t>BAHATT0N DO0ANER K5K 35-27-M00482_  M04</t>
  </si>
  <si>
    <t>K-3314 35-09-K03314_97833895</t>
  </si>
  <si>
    <t>K-4577 35-01-K04577_35-01-K04577</t>
  </si>
  <si>
    <t>KAYALIO0LU TR-3 45-72-L00074_DIREK TIPI TRAFO HUCRESI H01</t>
  </si>
  <si>
    <t>4SMET-YE TR-445 TARIMSAL SULAMA 45-73-M01001_45-73-M01001</t>
  </si>
  <si>
    <t>K-1205 35-01-K01205_910412877</t>
  </si>
  <si>
    <t>MENEMEN 0M 35-14-A00001_ASARLIK-2 M09</t>
  </si>
  <si>
    <t>KARABURUN TR-1/9 35-21-L00024_953358565</t>
  </si>
  <si>
    <t>AK-AK-Y TR-1 35-22-M00288_35-22-M00288</t>
  </si>
  <si>
    <t>GELENBE TR-1 45-76-L00060_B</t>
  </si>
  <si>
    <t>AHMET ONDUK SULAMA GRUBU 35-29-M00318_35-29-M00318</t>
  </si>
  <si>
    <t>KTPR0BA0I TR-8 45-86-M00008_C</t>
  </si>
  <si>
    <t>K-1361 35-02-K01361_35-02-K01361</t>
  </si>
  <si>
    <t>GELENBE TR-2 45-76-L00061_A</t>
  </si>
  <si>
    <t>SAMLI K0Y0 TR-1 35-10-L00024_97875092</t>
  </si>
  <si>
    <t>SOMA TR-12/2 45-82-M00087_945542829</t>
  </si>
  <si>
    <t>BULGURCA TR-1 35-22-M00252_</t>
  </si>
  <si>
    <t>M-325 35-03-M00325_910040984</t>
  </si>
  <si>
    <t>K-908 35-04-K00908_912484336</t>
  </si>
  <si>
    <t>K-1560 35-01-K01560_911418501</t>
  </si>
  <si>
    <t>DM-1/TR-15 SEFER3H1SAR 35-14-M00327_35-14-M00327</t>
  </si>
  <si>
    <t>K-1193 35-07-K01193_912455292</t>
  </si>
  <si>
    <t>CUMHURMYET M-31 35-25-M00090_35-25-M00090</t>
  </si>
  <si>
    <t>3UKURKMY TR-1 35-28-M00212_35-28-M00212</t>
  </si>
  <si>
    <t>TR-26 35-17-M00217_35-17-M00217</t>
  </si>
  <si>
    <t>M-2124 35-03-M02124_35-03-M02124</t>
  </si>
  <si>
    <t>MURAD0YE TR-5 (ESK0 MEZARLIK YANI) 45-71-M00204_EVRENOS M04</t>
  </si>
  <si>
    <t>PTREVEL0LER TR-1 35-16-M00081_</t>
  </si>
  <si>
    <t>TR-51 35-27-M00051_98792975</t>
  </si>
  <si>
    <t>YEA0LDERE KAZALLI TR-3 35-31-L00164_</t>
  </si>
  <si>
    <t>TR-107 ZEYT0NALANI 35-19-L00107_953711200</t>
  </si>
  <si>
    <t>TR-57 35-17-M00057_35-17-M00057</t>
  </si>
  <si>
    <t>K-2759 35-02-K02759_C5B C</t>
  </si>
  <si>
    <t>VTANEL0 TR-1 35-27-M00952_99123434</t>
  </si>
  <si>
    <t>TOK0 TR-1 35-29-M00132_  M01</t>
  </si>
  <si>
    <t>K-732 35-01-K00732_910466704</t>
  </si>
  <si>
    <t>BOYNUYO0UN K0K 35-29-L00051_  L01</t>
  </si>
  <si>
    <t>SELEND0 TR-20 45-81-M00020_A</t>
  </si>
  <si>
    <t>TEKEL0 DM 35-22-M00088_TEKEL0 M03</t>
  </si>
  <si>
    <t>SOMA TR-12/2 45-82-M00087_945541463</t>
  </si>
  <si>
    <t>KARAKURT TR-1 45-76-M00091_955238631</t>
  </si>
  <si>
    <t>AVAAR TR-1 45-79-M00343_915783217</t>
  </si>
  <si>
    <t>TR-1/59A 45-71-M02142_B</t>
  </si>
  <si>
    <t>K-2740 35-07-K02740_912294134</t>
  </si>
  <si>
    <t>KAPLAN TR-1 35-16-M00118_</t>
  </si>
  <si>
    <t>K-3627 35-01-K03627_911907571</t>
  </si>
  <si>
    <t>EYNEZ TR-1 45-82-M00295_A</t>
  </si>
  <si>
    <t>TR-1/36 45-72-M00036_</t>
  </si>
  <si>
    <t>K-3637 35-02-K03637_913779475</t>
  </si>
  <si>
    <t>M-997 35-03-M00997_910070995</t>
  </si>
  <si>
    <t>YAH0ELL0 TR-8 35-28-M00731_C</t>
  </si>
  <si>
    <t>DM-1/TR-21 35-14-M00303_TRAFO M03</t>
  </si>
  <si>
    <t>K-39 35-01-K00039_D2 D</t>
  </si>
  <si>
    <t>TR-107 ZEYT0NALANI 35-19-L00107_  L01</t>
  </si>
  <si>
    <t>TR-6 35-27-M00006_D</t>
  </si>
  <si>
    <t>DM-3 (TR-16) 35-15-M00016_950373140</t>
  </si>
  <si>
    <t>M-278 35-02-M00278_912790914</t>
  </si>
  <si>
    <t>K-4123 35-09-K04123_97813096</t>
  </si>
  <si>
    <t>DOAANCI TR-1 35-16-M00071_</t>
  </si>
  <si>
    <t>KAYAK0Y TR-1 35-15-L00521_950388547</t>
  </si>
  <si>
    <t>DURMU-LAR TR-1 35-16-M00156_35-16-M00156</t>
  </si>
  <si>
    <t>K-3011 35-01-K03011_911780116</t>
  </si>
  <si>
    <t>L-258 35-18-L00258_950446844</t>
  </si>
  <si>
    <t>DURASILLI TR-2 45-78-M01115_</t>
  </si>
  <si>
    <t>KARAHIDIRLI TR-1 35-16-M00048_A</t>
  </si>
  <si>
    <t>TR-2/17 45-83-L00017_</t>
  </si>
  <si>
    <t>TR-39 35-17-M00039_950301672</t>
  </si>
  <si>
    <t>PANCAR TR-1 35-26-M00892_915023854</t>
  </si>
  <si>
    <t>SUBA0I-4 35-26-L00331_</t>
  </si>
  <si>
    <t>SOMA TR-17/2 45-82-M00110_945524825</t>
  </si>
  <si>
    <t>DEM0RC0 TR-1 45-71-M01567_</t>
  </si>
  <si>
    <t>PANCAR TR-1 35-26-M00892_10342251</t>
  </si>
  <si>
    <t>ALAA0A TR-43 DM 35-17-M00043_915029785</t>
  </si>
  <si>
    <t>K-985 35-07-K00985_A</t>
  </si>
  <si>
    <t>EMARL0 TR-2 35-15-L00858_950389611</t>
  </si>
  <si>
    <t>SALMAN K0Y7 TR-1 35-21-L00076_35-21-L00076</t>
  </si>
  <si>
    <t>K-1361 35-02-K01361_910023912</t>
  </si>
  <si>
    <t>K-808 35-01-K00808_A</t>
  </si>
  <si>
    <t>SZDERE ORTA MAHALLE DM (M-1) 35-25-M00120_  M01</t>
  </si>
  <si>
    <t>KARACAKA0 TR-1 45-82-M00344_945520704</t>
  </si>
  <si>
    <t>BALIKLIOVA TR-1 35-19-L00271_35-19-L00271</t>
  </si>
  <si>
    <t>DURMU0LAR TR-1 35-16-M00156_</t>
  </si>
  <si>
    <t>TR-129 35-26-M00129_35-26-M00129</t>
  </si>
  <si>
    <t>YEN0 FO0A TR-20 35-23-M00020_D</t>
  </si>
  <si>
    <t>YEN0 FO0A TR-2 35-23-M00002_ B</t>
  </si>
  <si>
    <t>K-4786 35-04-K04786_  H</t>
  </si>
  <si>
    <t>AZMAK TR-1 35-21-L00046_A</t>
  </si>
  <si>
    <t>K-1162 35-01-K01162_911675441</t>
  </si>
  <si>
    <t>K-2301 35-04-K02301_B</t>
  </si>
  <si>
    <t>K-270 35-01-K00270_A</t>
  </si>
  <si>
    <t>HAMAM TR-1 35-29-L00500_950388794</t>
  </si>
  <si>
    <t>K-2330 35-04-K02330_K-4786 K02</t>
  </si>
  <si>
    <t>KTA0K AVULCUK TR-1 35-15-L00715_950376524</t>
  </si>
  <si>
    <t>DM-14/16-A 45-71-M00552_A</t>
  </si>
  <si>
    <t>K-2416 35-07-K02416_910475018</t>
  </si>
  <si>
    <t>PAYAMLI TR-1 35-10-L00056_912602291</t>
  </si>
  <si>
    <t>K-1303 35-08-K01303_911827218</t>
  </si>
  <si>
    <t>K-1127 35-03-K01127_35-03-K01127</t>
  </si>
  <si>
    <t>HAL0TPA0A TR-6 45-80-M00062_A</t>
  </si>
  <si>
    <t>OZANCA TR-2 45-85-L00215_945471082</t>
  </si>
  <si>
    <t>DEREK0Y TR 45-77-L00294_DIREK TIPI TRAFO HUCRESI H01</t>
  </si>
  <si>
    <t>M-1549 35-03-M01549_g3 G</t>
  </si>
  <si>
    <t>SEM0KLER TM 35-04-A00003_VATAN-2 M06</t>
  </si>
  <si>
    <t>TR-58 HAKKI 00ELL4 35-15-L00058_950372909</t>
  </si>
  <si>
    <t>ULUKENT DM-1/4 35-28-M00065_915165708</t>
  </si>
  <si>
    <t>ULUKENT DM-1/4 35-28-M00065_953382422</t>
  </si>
  <si>
    <t>GTBEKL0 TR-1 45-73-M01076_DIREK TIPI TRAFO HUCRESI H01</t>
  </si>
  <si>
    <t>OG Klemens Arızası</t>
  </si>
  <si>
    <t>ALOSB0 TM 35-17-A00006_ADALET-1 M09</t>
  </si>
  <si>
    <t>SANAK0I TR-1 45-79-M00187_DIREK TIPI TRAFO HUCRESI H01</t>
  </si>
  <si>
    <t>M-1149 35-09-M01149_M-344 M03</t>
  </si>
  <si>
    <t>KTPR0BA0I TR-31 45-86-M00031_B</t>
  </si>
  <si>
    <t>KIRKA0A0 TR-1/6 45-76-M00030_  M01</t>
  </si>
  <si>
    <t>MORDO0AN TR-3 35-21-L00141_A</t>
  </si>
  <si>
    <t>P5YADELER TR-440 TARIMSAL SULAMA 45-73-M00160_45-73-M00160</t>
  </si>
  <si>
    <t>DM-3 (TR-16) 35-15-M00016_SANAY0 M03</t>
  </si>
  <si>
    <t>TR-24 35-30-L00024_B</t>
  </si>
  <si>
    <t>K-1324 35-01-K01324_A</t>
  </si>
  <si>
    <t>K-1324 35-01-K01324_R</t>
  </si>
  <si>
    <t>POYRAZDAMLARI TR-1 K8K 45-78-M00571_  M01</t>
  </si>
  <si>
    <t>SELEND0 TR-13 45-81-M00013_  M06</t>
  </si>
  <si>
    <t>K-3109 35-04-K03109_G</t>
  </si>
  <si>
    <t>TR-28 35-15-M00028_48866710</t>
  </si>
  <si>
    <t>L-92 35-18-L00092_950453632</t>
  </si>
  <si>
    <t>TR-104 45-78-L00104_</t>
  </si>
  <si>
    <t>HAL0TPA0A DM 45-80-M00060_  M03</t>
  </si>
  <si>
    <t>K-1503 35-03-K01503_K-1502 K01</t>
  </si>
  <si>
    <t>DEYNEKLER TR-2 45-85-M00031_DIREK TIPI TRAFO HUCRESI H01</t>
  </si>
  <si>
    <t>HACIAL0LER ORTAHAN TR-2 45-73-M00725_DIREK TIPI TRAFO HUCRESI H01</t>
  </si>
  <si>
    <t>K-190 35-01-K00190_910437008</t>
  </si>
  <si>
    <t>DM-2/26 (1EH 45-71-M00156_45-71-M00156</t>
  </si>
  <si>
    <t>GTK0E0REN TR-7 45-77-M00028_945502952</t>
  </si>
  <si>
    <t>SOMA TR-17/3 45-82-M00114_945525036</t>
  </si>
  <si>
    <t>YEN2FOMA TR-34 35-23-M00034_35-23-M00034</t>
  </si>
  <si>
    <t>M-234 35-02-M00234_35-02-M00234</t>
  </si>
  <si>
    <t>M-249 35-02-M00249_M-158 M04</t>
  </si>
  <si>
    <t>DA-DERE TR-1 45-72-M00256_45-72-M00256</t>
  </si>
  <si>
    <t>ALA0EH0R TR-16 45-73-M00016_945673237</t>
  </si>
  <si>
    <t>M-1223 35-01-M01223_911492402</t>
  </si>
  <si>
    <t>ULUCAK DM-2/14 35-27-M00332_35-27-M00332</t>
  </si>
  <si>
    <t>K-14 35-01-K00014_3B B</t>
  </si>
  <si>
    <t>TR-3 35-16-L00003_C</t>
  </si>
  <si>
    <t>SARIAL0LER KALE MAH.TR-1 45-75-M00242_DIREK TIPI TRAFO HUCRESI H01</t>
  </si>
  <si>
    <t>YABACI K0Y0 TR-1 45-86-M00187_915784610</t>
  </si>
  <si>
    <t>K5-7KBELEN K 45-71-M01677_45-71-M01677</t>
  </si>
  <si>
    <t>K-3589 35-01-K03589_B</t>
  </si>
  <si>
    <t>ULUKENT DM-3/40 35-28-M00048_</t>
  </si>
  <si>
    <t>M-1914 35-01-M01914_35-01-M01914</t>
  </si>
  <si>
    <t>PTR0N000 TR-1 35-15-L00100_950371834</t>
  </si>
  <si>
    <t>KALEMO0LU K0K 45-75-M00069_3 M02</t>
  </si>
  <si>
    <t>YAAMURLU TR-1 45-76-L00169_DIREK TIPI TRAFO HUCRESI H01</t>
  </si>
  <si>
    <t>YELK0 TR-11 35-10-L00011_35-10-L00011</t>
  </si>
  <si>
    <t>TR-64 35-19-L00064_DIREK TIPI TRAFO HUCRESI H01</t>
  </si>
  <si>
    <t>KALABAK TR 35-17-M00446_915189501</t>
  </si>
  <si>
    <t>SAPAK TR-1 35-26-M00425_DIREK TIPI TRAFO HUCRESI H01</t>
  </si>
  <si>
    <t>ASARLIK TR-13 35-28-M00180_35-28-M00180</t>
  </si>
  <si>
    <t>K-2317 35-01-K02317_f1 F</t>
  </si>
  <si>
    <t>ALLAHD0YEN TR-1 45-78-L00279_DIREK TIPI TRAFO HUCRESI H01</t>
  </si>
  <si>
    <t>M-239 35-02-M00239_35-02-M00239</t>
  </si>
  <si>
    <t>K-4320 35-04-K04320_913126075</t>
  </si>
  <si>
    <t>TR-2/31 45-72-L00031_</t>
  </si>
  <si>
    <t>L-103 35-18-L00103_949927469</t>
  </si>
  <si>
    <t>SELEND0 TR-19 45-81-M00019_A1 A</t>
  </si>
  <si>
    <t>M-1850 000EKL0 TR-1 35-02-M01850_B</t>
  </si>
  <si>
    <t>YASSIALAN TR-1 45-75-M00238_DIREK TIPI TRAFO HUCRESI H01</t>
  </si>
  <si>
    <t>TR-101 45-78-L00101_</t>
  </si>
  <si>
    <t>ABALIO0LU DM 45-83-M00136_  M03</t>
  </si>
  <si>
    <t>AKAAALAN YED0EVLER TR-1 35-22-M00221_</t>
  </si>
  <si>
    <t>M-1201 35-10-M01201_912753397</t>
  </si>
  <si>
    <t>K-3834 35-01-K03834_P1 P</t>
  </si>
  <si>
    <t>ARPALIK K0K 45-83-M00137_3ZZETT0N K0K M02</t>
  </si>
  <si>
    <t>ALA0EH0R TR-8 45-73-M00008_915764325</t>
  </si>
  <si>
    <t>HAL0TPA0A TR-6 45-80-M00062_C</t>
  </si>
  <si>
    <t>MORDO0AN TR-23 35-21-L00152_E</t>
  </si>
  <si>
    <t>K-1703 35-01-K01703_913221509</t>
  </si>
  <si>
    <t>K-4234 35-03-K04234_910275255</t>
  </si>
  <si>
    <t>K-1874 35-09-K01874_912094938</t>
  </si>
  <si>
    <t>TR-86 35-16-L00086_953318939</t>
  </si>
  <si>
    <t>AYVATLAR 35-16-M00113_</t>
  </si>
  <si>
    <t>ESENYAZI ASAR MAH. TR-1 45-77-M00019_A</t>
  </si>
  <si>
    <t>KTREL0 TR-2 35-29-L00455_950333546</t>
  </si>
  <si>
    <t>K-217 35-01-K00217_911083422</t>
  </si>
  <si>
    <t>YEN1 KARAK3Y TR-1 35-17-R00032_35-17-R00032</t>
  </si>
  <si>
    <t>ARTICAK TR-2 35-15-L00345_A</t>
  </si>
  <si>
    <t>K-2416 35-07-K02416_912142051</t>
  </si>
  <si>
    <t>KOCAKALAN KAPAKLI TR-1 45-72-L00230_45-72-L00230</t>
  </si>
  <si>
    <t>KILAVUZLAR TR-1 45-74-M00199_945592968</t>
  </si>
  <si>
    <t>MEZ0TLER TR-1 45-74-M00281_A</t>
  </si>
  <si>
    <t>GTLBAH0E TR-12 35-19-L00168_944470525</t>
  </si>
  <si>
    <t>KAPANCI TR-3 45-78-L00382_49315319</t>
  </si>
  <si>
    <t>TR-7 35-31-L00007_</t>
  </si>
  <si>
    <t>K-421 35-01-K00421_D</t>
  </si>
  <si>
    <t>K-299 35-02-K00299_99692233</t>
  </si>
  <si>
    <t>KARABURUN TR-4/18 35-21-L00012_A</t>
  </si>
  <si>
    <t>PINARLI TR-2 35-20-L00333_</t>
  </si>
  <si>
    <t>K-1919 35-10-K01919_35-10-K01919</t>
  </si>
  <si>
    <t>TR-1/72 45-72-M00072_45-72-M00072</t>
  </si>
  <si>
    <t>TR-1/40 45-83-M00040_</t>
  </si>
  <si>
    <t>KOLDERE TR-8 45-80-M00055_B</t>
  </si>
  <si>
    <t>TTRE DM-2/4 35-29-L00023_48395460</t>
  </si>
  <si>
    <t>TR-1-3/6 TAVUK  PAZARI KABAN 35-20-L00022_</t>
  </si>
  <si>
    <t>K-4401 35-02-K04401_913456075</t>
  </si>
  <si>
    <t>K-49 35-01-K00049_911589424</t>
  </si>
  <si>
    <t>45PINAR TR-2 45-71-M00187_45-71-M00187</t>
  </si>
  <si>
    <t>TR-2/15 45-83-L00015_</t>
  </si>
  <si>
    <t>3AKMAKLI TR-1 35-17-M00345_35-17-M00345</t>
  </si>
  <si>
    <t>TR-16 35-19-L00016_35-19-L00016</t>
  </si>
  <si>
    <t>KARACAKA0 TR-1 45-82-M00344_945520710</t>
  </si>
  <si>
    <t>TR-107 45-78-L00107_45-78-L00107</t>
  </si>
  <si>
    <t>K-4540 35-07-K04540_C</t>
  </si>
  <si>
    <t>K-808 35-01-K00808_911365397</t>
  </si>
  <si>
    <t>K-1547 35-02-K01547_912928763</t>
  </si>
  <si>
    <t>MENEMEN TR-18 35-28-L00018_35-28-L00018</t>
  </si>
  <si>
    <t>TR-1/86-A (NAME SOKAK TRF) 45-83-M00271_48122843</t>
  </si>
  <si>
    <t>L-105 35-18-L00105_35-18-L00105</t>
  </si>
  <si>
    <t>TORUNLU TR-1 45-78-M01079_</t>
  </si>
  <si>
    <t>K-2550 35-01-K02550_911636978</t>
  </si>
  <si>
    <t>SAYIRLI Y0R0KLER TR-4 35-29-L00209_DIREK TIPI TRAFO HUCRESI H01</t>
  </si>
  <si>
    <t>STT00LER TR-2 35-27-M00406_A</t>
  </si>
  <si>
    <t>K-339 35-02-K00339_35-02-K00339</t>
  </si>
  <si>
    <t>L-321 35-18-L00321_950449345</t>
  </si>
  <si>
    <t>KARAMAN TR-1 35-31-L00435_  H</t>
  </si>
  <si>
    <t>DM-01/06 45-71-M00023_  M01</t>
  </si>
  <si>
    <t>ASARLIK TR-4 35-28-M00179_35-28-M00179</t>
  </si>
  <si>
    <t>K-1142 35-01-K01142_35-01-K01142</t>
  </si>
  <si>
    <t>EMARALEM TR-12 35-28-M00271_C</t>
  </si>
  <si>
    <t>K-3632 35-01-K03632_912194317</t>
  </si>
  <si>
    <t>K-538 35-02-K00538_910219694</t>
  </si>
  <si>
    <t>K-522 35-04-K00522_D</t>
  </si>
  <si>
    <t>K-892 35-02-K00892_A</t>
  </si>
  <si>
    <t>SOMA TR-17/3 45-82-M00114_A1b A</t>
  </si>
  <si>
    <t>L-127 35-18-L00127_35-18-L00127</t>
  </si>
  <si>
    <t>ADALOBA TR-2 45-80-M00157_A</t>
  </si>
  <si>
    <t>SELENDM TR-20 45-81-M00020_45-81-M00020</t>
  </si>
  <si>
    <t>TAYTAN OF0S K0K 45-78-M00314_DEM0RK0PR0 DM-2 6IKI9I (DEMVRK M06</t>
  </si>
  <si>
    <t>YUKARI KIZILCA TR-3 35-27-L00053_99102411</t>
  </si>
  <si>
    <t>SAVLU TR-3 45-78-L00626_49263193</t>
  </si>
  <si>
    <t>TR-1/44 45-83-M00044_45-83-M00044</t>
  </si>
  <si>
    <t>KARAA0A0LI TR-1 45-71-M01904_  M02</t>
  </si>
  <si>
    <t>KAYAK0Y DM 35-15-L00866_  L05</t>
  </si>
  <si>
    <t>YEN0FO0A TR-11 35-23-M00011_42096433</t>
  </si>
  <si>
    <t>AKKE00L0 TR-451 TARIMSAL SULAMA 45-73-M00434_A</t>
  </si>
  <si>
    <t>3EH2TLER TR-1 35-26-L00161_35-26-L00161</t>
  </si>
  <si>
    <t>L-14 SEVTUR 35-18-L00014_7196389</t>
  </si>
  <si>
    <t>YAH0ELL0 TR-5 35-28-M00497_949775631</t>
  </si>
  <si>
    <t>K-619 35-01-K00619_k619/a1 A</t>
  </si>
  <si>
    <t>M-329 35-03-M00329_35-03-M00329</t>
  </si>
  <si>
    <t>L-95 35-18-L00095_945352436</t>
  </si>
  <si>
    <t>K-744 35-02-K00744_35-02-K00744</t>
  </si>
  <si>
    <t>K-2846 35-07-K02846_35-07-K02846</t>
  </si>
  <si>
    <t>KIRKA0A0 TR-1/8 45-76-M00029_  M01</t>
  </si>
  <si>
    <t>SAGLIK TR-1 35-26-L00360_DIREK TIPI TRAFO HUCRESI H01</t>
  </si>
  <si>
    <t>MENEMEN TR-13 35-28-L00013_953379838</t>
  </si>
  <si>
    <t>K-2981 35-07-K02981_35-07-K02981</t>
  </si>
  <si>
    <t>K-3183 35-02-K03183_B</t>
  </si>
  <si>
    <t>K-2580 35-07-K02580_35-07-K02580</t>
  </si>
  <si>
    <t>K-977 35-07-K00977_B</t>
  </si>
  <si>
    <t>SELEND0 TR-15 45-81-M00015_A</t>
  </si>
  <si>
    <t>DM-3/TR-33 35-26-M01259_35-26-M01259</t>
  </si>
  <si>
    <t>K-2356 35-10-K02356_35-10-K02356</t>
  </si>
  <si>
    <t>SARIG0L TR-42 45-79-M00042_915770828</t>
  </si>
  <si>
    <t>4Z-TOK 0ZEL TR 45-78-M003340_45-78-M003340</t>
  </si>
  <si>
    <t>3UKURALTI M-15 35-25-M00061_35-25-M00061</t>
  </si>
  <si>
    <t>L-335 35-18-L00335_L-470 L01</t>
  </si>
  <si>
    <t>SARUHANLI TR-21 45-80-M00021_45-80-M00021</t>
  </si>
  <si>
    <t>K-1025 35-01-K01025_911796272</t>
  </si>
  <si>
    <t>TR-67 35-30-L00067_43006571</t>
  </si>
  <si>
    <t>K-2413 35-07-K02413_B</t>
  </si>
  <si>
    <t>K-325 35-01-K00325_910502265</t>
  </si>
  <si>
    <t>KEMERDAMLARI TR-1 45-78-M00588_45-78-M00588</t>
  </si>
  <si>
    <t>L-269 35-18-L00269_950432733</t>
  </si>
  <si>
    <t>M-531 KAVAKLIDERE K4K 35-02-M00531_NATO M06</t>
  </si>
  <si>
    <t>KAYMAK0I 0M 35-15-A00004_3AYLI L06</t>
  </si>
  <si>
    <t>KIZILCAOVA TR-2 35-20-L00171_DIREK TIPI TRAFO HUCRESI H01</t>
  </si>
  <si>
    <t>BADEMLER TR-1 35-19-L00298_DIREK TIPI TRAFO HUCRESI H01</t>
  </si>
  <si>
    <t>TR-113 ZEYT0NALANI 35-19-L00113_D</t>
  </si>
  <si>
    <t>K-1505 35-03-K01505_f1b F</t>
  </si>
  <si>
    <t>SOMA TR-28 45-82-M00028_945525626</t>
  </si>
  <si>
    <t>BODAMAS TR-3 45-75-M00299_B</t>
  </si>
  <si>
    <t>TR-52 35-16-L00052_A</t>
  </si>
  <si>
    <t>AV-AR TR-1 45-79-M00343_45-79-M00343</t>
  </si>
  <si>
    <t>K-4121 35-04-K04121_99215275</t>
  </si>
  <si>
    <t>K-2900 35-04-K02900_99858103</t>
  </si>
  <si>
    <t>TR-52 35-15-M00052_950350722</t>
  </si>
  <si>
    <t>K-4786 35-04-K04786_</t>
  </si>
  <si>
    <t>K-341 35-01-K00341_910271417</t>
  </si>
  <si>
    <t>K-34 35-01-K00034_2F F</t>
  </si>
  <si>
    <t>K-2743 35-03-K02743_910033692</t>
  </si>
  <si>
    <t>KARAO0LANLI TR-7 45-71-M00569_C</t>
  </si>
  <si>
    <t>KILAVUZLAR TR-1 45-74-M00199_945593203</t>
  </si>
  <si>
    <t>M-2373 35-02-M2373_F</t>
  </si>
  <si>
    <t>K-802 35-01-K00802_911587424</t>
  </si>
  <si>
    <t>K-977 35-07-K00977_912389963</t>
  </si>
  <si>
    <t>K-128 35-02-K00128_C1B C</t>
  </si>
  <si>
    <t>POYRACIK TR-10 35-24-L00033_E</t>
  </si>
  <si>
    <t>ITIKLAR TR-1 45-76-L00014_A</t>
  </si>
  <si>
    <t>TTRKELL0 K0K 35-28-M00368_T M03</t>
  </si>
  <si>
    <t>K-1703 35-01-K01703_913248581</t>
  </si>
  <si>
    <t>M-1540 35-01-M01540_915147954</t>
  </si>
  <si>
    <t>SEYREKL0 TR-1 35-15-L00441_35-15-L00441</t>
  </si>
  <si>
    <t>M5TEVELL0 TR-2 45-80-M00101_45-80-M00101</t>
  </si>
  <si>
    <t>K-4127 35-03-K04127_910042942</t>
  </si>
  <si>
    <t>SUKURALTI M-49 35-25-M00084_</t>
  </si>
  <si>
    <t>DM-11/9-A 45-71-M01855_953198995</t>
  </si>
  <si>
    <t>GTRDES TR-33 45-75-M00033_945604770</t>
  </si>
  <si>
    <t>KINIK TR-8 35-24-L00008_955215830</t>
  </si>
  <si>
    <t>K-442 35-01-K00442_911163522</t>
  </si>
  <si>
    <t>TR-155 35-15-L00155_35-15-L00155</t>
  </si>
  <si>
    <t>K-2335 35-02-K02335_A</t>
  </si>
  <si>
    <t>SARILAR K0Y0 TR-2 35-27-L00264_912579488</t>
  </si>
  <si>
    <t>KARAKOCA TR-1 45-71-M00978_DIREK TIPI TRAFO HUCRESI H01</t>
  </si>
  <si>
    <t>KIZIL0UKUR TR-5 KESK2N 45-79-M00469_DIREK TIPI TRAFO HUCRESI H01</t>
  </si>
  <si>
    <t>K-1856 35-09-K01856_A</t>
  </si>
  <si>
    <t>L-237 35-14-L00237_956636422</t>
  </si>
  <si>
    <t>K-3231 35-02-K03231_913165445</t>
  </si>
  <si>
    <t>BELENYAKA TR-7 45-73-M00665_45-73-M00665</t>
  </si>
  <si>
    <t>TR-33 35-27-M00033_35-27-M00033</t>
  </si>
  <si>
    <t>TR-58 HAKKI 00ELL4 35-15-L00058_950405458</t>
  </si>
  <si>
    <t>YEN2 FO0A TR-30 35-23-M00030_35-23-M00030</t>
  </si>
  <si>
    <t>SANDARLI TR-1 35-30-M00001_955310606</t>
  </si>
  <si>
    <t>DM-1/22 35-29-M00022_953091016</t>
  </si>
  <si>
    <t>ALSANCAK TM 35-01-A00005_MERS0NL0 K11</t>
  </si>
  <si>
    <t>K-1864 35-09-K01864_911963054</t>
  </si>
  <si>
    <t>ULUKENT DM-1/4 35-28-M00065_953382655</t>
  </si>
  <si>
    <t>K-475 35-03-K00475_35-03-K00475</t>
  </si>
  <si>
    <t>K-828 35-01-K00828_911725411</t>
  </si>
  <si>
    <t>ULUKENT DM-1/4 35-28-M00065_  A</t>
  </si>
  <si>
    <t>DM-2/36 45-71-M00168_A</t>
  </si>
  <si>
    <t>SAMYAYLA HACI H3SEY4NLER TR-1 45-81-M00180_DIREK TIPI TRAFO HUCRESI H01</t>
  </si>
  <si>
    <t>K-4411 35-01-K04411_35-01-K04411</t>
  </si>
  <si>
    <t>L-379 35-18-L00379_9654363</t>
  </si>
  <si>
    <t>K-1233 35-04-K01233_99164332</t>
  </si>
  <si>
    <t>TR-15 35-26-M00015_B</t>
  </si>
  <si>
    <t>HAYKIRAN TR-1 35-28-M00200_B</t>
  </si>
  <si>
    <t>HACIHASAN K0Y0 TR-2 35-15-L00272_950401129</t>
  </si>
  <si>
    <t>K-3766 35-04-K03766_912402911</t>
  </si>
  <si>
    <t>DM-3/14 35-29-M00014_950333693</t>
  </si>
  <si>
    <t>K-3086 35-03-K03086_910067165</t>
  </si>
  <si>
    <t>K-4236 35-03-K04236_910845209</t>
  </si>
  <si>
    <t>K-3577 35-02-K03577_B</t>
  </si>
  <si>
    <t>AV-AR TR-1 45-83-L00340_45-83-L00340</t>
  </si>
  <si>
    <t>KOBAKLAR TR-1 45-75-M00154_A</t>
  </si>
  <si>
    <t>K-3714 35-01-K03714_913708517</t>
  </si>
  <si>
    <t>K-475 35-03-K00475_910480802</t>
  </si>
  <si>
    <t>K-4524 35-03-K04524_910155075</t>
  </si>
  <si>
    <t>K-2 35-01-K00002_910427274</t>
  </si>
  <si>
    <t>AVAAR TR-1 45-83-L00340_A</t>
  </si>
  <si>
    <t>ASARLIK TR-10 35-28-M00593_DIREK TIPI TRAFO HUCRESI H01</t>
  </si>
  <si>
    <t>K-916 35-01-K00916_A1 T</t>
  </si>
  <si>
    <t>GTABEYL0 DM 35-16-M00139_  M07</t>
  </si>
  <si>
    <t>GTLBA0I K0Y0 TR-1 45-86-M00067_DIREK TIPI TRAFO HUCRESI H01</t>
  </si>
  <si>
    <t>L-297 35-18-L00297_948534258</t>
  </si>
  <si>
    <t>SATALOLUK DM 45-74-M00227_G M06</t>
  </si>
  <si>
    <t>K-29 35-03-K00029_b2b D</t>
  </si>
  <si>
    <t>AYASKENT DM-1 35-16-M00009_  M01</t>
  </si>
  <si>
    <t>DM-14/13 45-71-M00562_A</t>
  </si>
  <si>
    <t>K-2831 35-03-K02831_910199234</t>
  </si>
  <si>
    <t>L-179 35-18-L00179_949890536</t>
  </si>
  <si>
    <t>K-4491 LAKA TR-2 35-02-K04491_A</t>
  </si>
  <si>
    <t>K-1306 35-08-K01306_99273878</t>
  </si>
  <si>
    <t>SART TR-10 45-78-M00183_</t>
  </si>
  <si>
    <t>SOLAKLAR RECEPLER TR-3 35-31-L00251_35-31-L00251</t>
  </si>
  <si>
    <t>K-4250 35-02-K04250_A</t>
  </si>
  <si>
    <t>YOL0ST0 0M 35-15-A00002_YOL0ST0 MERKEZ L20</t>
  </si>
  <si>
    <t>M-919 35-02-M00919_A</t>
  </si>
  <si>
    <t>K-3038 35-04-K03038_G</t>
  </si>
  <si>
    <t>TR-15 35-15-M00015_48909453</t>
  </si>
  <si>
    <t>TR-1/10 45-72-M00010_  M01</t>
  </si>
  <si>
    <t>DM-2/TR-16 35-22-M00061_  M02</t>
  </si>
  <si>
    <t>DERBENT TM 45-83-A00003_DERBENT DM-1 M03</t>
  </si>
  <si>
    <t>KARMEZ DM 35-27-M00657_  M02</t>
  </si>
  <si>
    <t>YEN0 0AKRAN TR-2 35-17-M00202_5653954</t>
  </si>
  <si>
    <t>K-2357 35-10-K02357_35-10-K02357</t>
  </si>
  <si>
    <t>VEZ0RO0LU TR-1 45-71-M01034_  H</t>
  </si>
  <si>
    <t>L-321 35-18-L00321_b1 7376576</t>
  </si>
  <si>
    <t>K-341 35-01-K00341_910206867</t>
  </si>
  <si>
    <t>K-3011 35-01-K03011_911403000</t>
  </si>
  <si>
    <t>K-3914 35-08-K03914_35-08-K03914</t>
  </si>
  <si>
    <t>GTLMARMARA TR-26 45-85-L00026_945469968</t>
  </si>
  <si>
    <t>SOMA TR-3/1 45-82-M00081_  M02</t>
  </si>
  <si>
    <t>YAH0ELL0 TR-2 35-28-M00188_C</t>
  </si>
  <si>
    <t>K-1215 35-01-K01215_E01B E</t>
  </si>
  <si>
    <t>K-165 35-03-K00165_35-03-K00165</t>
  </si>
  <si>
    <t>SOMA TR-8 GE00T 45-82-M00084_  M01</t>
  </si>
  <si>
    <t>PARLAK K0Y7 TR-1 35-21-L00074_35-21-L00074</t>
  </si>
  <si>
    <t>K-908 35-04-K00908_98981610</t>
  </si>
  <si>
    <t>K-3408 35-08-K03408_35-08-K03408</t>
  </si>
  <si>
    <t>MEDAR TR-6 45-72-L00276_  L01</t>
  </si>
  <si>
    <t>DER0C0 K0K 45-84-M00003_  M06</t>
  </si>
  <si>
    <t>L-238 35-18-L00238_950459696</t>
  </si>
  <si>
    <t>K-2450 35-01-K02450_910265862</t>
  </si>
  <si>
    <t>K-655 35-01-K00655_911188345</t>
  </si>
  <si>
    <t>K-997 35-07-K00997_912257916</t>
  </si>
  <si>
    <t>K-436 35-02-K00436_910085040</t>
  </si>
  <si>
    <t>DM-2/41 (ULUCAM35 9N4) 45-71-M00515_DIREK TIPI TRAFO HUCRESI H01</t>
  </si>
  <si>
    <t>TR-2/27 45-83-L00027_915766999</t>
  </si>
  <si>
    <t>K-208 35-02-K00208_D</t>
  </si>
  <si>
    <t>BEYDA0 0M 35-32-A00001_MUTAFLAR L12</t>
  </si>
  <si>
    <t>FO-A TR-39 35-23-L00039_35-23-L00039</t>
  </si>
  <si>
    <t>SANCAKLI TR-1 35-22-M00155_</t>
  </si>
  <si>
    <t>MENEMEN TR-40 35-28-L00040_B3b 10775225</t>
  </si>
  <si>
    <t>K-1589 35-04-K01589_99315069</t>
  </si>
  <si>
    <t>BELENYAKA TR-4 45-73-M00701_DIREK TIPI TRAFO HUCRESI H01</t>
  </si>
  <si>
    <t>MESC0TL0 TR-1 35-15-L00095_950407876</t>
  </si>
  <si>
    <t>K-1691 35-01-K01691_911427308</t>
  </si>
  <si>
    <t>K-830 35-01-K00830_910921196</t>
  </si>
  <si>
    <t>K-1505 35-03-K01505_F7 F</t>
  </si>
  <si>
    <t>K-828 35-01-K00828_911374475</t>
  </si>
  <si>
    <t>L-223 35-14-L00223_D3 D</t>
  </si>
  <si>
    <t>YANIKKMY TR-2 35-28-M00214_35-28-M00214</t>
  </si>
  <si>
    <t>K-830 35-01-K00830_913360560</t>
  </si>
  <si>
    <t>TR-15 35-32-L00015_D</t>
  </si>
  <si>
    <t>M-2114 35-03-M02114_35-03-M02114</t>
  </si>
  <si>
    <t>DM-2/28 45-71-M00536_45-71-M00536</t>
  </si>
  <si>
    <t>K-1706 35-04-K01706_912620769</t>
  </si>
  <si>
    <t>TR-26 (DM-3/8) 35-17-M00026_B01 A</t>
  </si>
  <si>
    <t>K-443 35-02-K00443_953710432</t>
  </si>
  <si>
    <t>DM-12/04-A 45-71-M00577_B</t>
  </si>
  <si>
    <t>KES0KK0Y DM 35-28-M00309_  M11</t>
  </si>
  <si>
    <t>KARAKOVA TR-3 35-15-L00450_DIREK TIPI TRAFO HUCRESI H01</t>
  </si>
  <si>
    <t>K-4548 35-03-K04548_35-03-K04548</t>
  </si>
  <si>
    <t>TR-42 35-17-M00042_950301860</t>
  </si>
  <si>
    <t>TTYELT0 TR-1 35-16-L00251_953330566</t>
  </si>
  <si>
    <t>MORDO0AN TR-2 35-21-L00140_950148159</t>
  </si>
  <si>
    <t>K-2733 35-09-K02733_912260030</t>
  </si>
  <si>
    <t>M-423 35-02-M00423_910241855</t>
  </si>
  <si>
    <t>K-830 35-01-K00830_911065039</t>
  </si>
  <si>
    <t>K-81 35-01-K00081_910744599</t>
  </si>
  <si>
    <t>M-2200 BELENBA0I TR-2 35-03-M02200_</t>
  </si>
  <si>
    <t>AKAE0ME TR-1 45-72-L00860_</t>
  </si>
  <si>
    <t>M-1039 35-04-M01039_99045213</t>
  </si>
  <si>
    <t>OVAKENT TR-2 35-15-L00632_950387186</t>
  </si>
  <si>
    <t>L-28 S0MGE S0TES5 35-18-L00028_950454257</t>
  </si>
  <si>
    <t>M-1785 35-02-M01785_915110289</t>
  </si>
  <si>
    <t>K-1767 35-02-K01767_912176879</t>
  </si>
  <si>
    <t>DM-4/TR-15 (ESK7 TR-14) 35-26-M00014_C</t>
  </si>
  <si>
    <t>K-905 35-02-K00905_910010075</t>
  </si>
  <si>
    <t>L-178 35-18-L00178_950442346</t>
  </si>
  <si>
    <t>K-3027 35-10-K03027_912479449</t>
  </si>
  <si>
    <t>TR-2/122 45-83-L00122_48123623</t>
  </si>
  <si>
    <t>K-2733 35-09-K02733_912429121</t>
  </si>
  <si>
    <t>K-870 35-02-K00870_C</t>
  </si>
  <si>
    <t>M-984 35-03-M00984_35-03-M00984</t>
  </si>
  <si>
    <t>OVAKENT TR-13 35-15-L00635_950394094</t>
  </si>
  <si>
    <t>EMARHACILI TR-1 45-78-L00605_</t>
  </si>
  <si>
    <t>K-1087 35-01-K01087_910540456</t>
  </si>
  <si>
    <t>K-2900 35-04-K02900_912495283</t>
  </si>
  <si>
    <t>TTRKE0 TR-2 45-80-M00123_</t>
  </si>
  <si>
    <t>K-595 35-01-K00595_910057690</t>
  </si>
  <si>
    <t>BOZYAKA TM 35-01-A00007_G M06</t>
  </si>
  <si>
    <t>POYRACIK TR-3 35-24-L00026_35-24-L00026</t>
  </si>
  <si>
    <t>SMER AKALIN SLM TR 35-26-L00318_DIREK TIPI TRAFO HUCRESI H01</t>
  </si>
  <si>
    <t>M-1402 35-01-M01402_M-1218 M01</t>
  </si>
  <si>
    <t>TR-50 45-78-L00050_</t>
  </si>
  <si>
    <t>TR-123 35-26-M00123_35-26-M00123</t>
  </si>
  <si>
    <t>SUBA0I-3 35-26-L00330_DIREK TIPI TRAFO HUCRESI H01</t>
  </si>
  <si>
    <t>DM-2/22 (VAKIF 23 HANI) 45-71-M00141_45-71-M00141</t>
  </si>
  <si>
    <t>K-29 35-03-K00029_f2 D</t>
  </si>
  <si>
    <t>K-1487 35-03-K01487_910107667</t>
  </si>
  <si>
    <t>M-315 35-02-M00315_T11B T</t>
  </si>
  <si>
    <t>MORDO0AN TR-2 35-21-L00140_915147834</t>
  </si>
  <si>
    <t>KOYUNCU TR-1 45-80-M00122_DIREK TIPI TRAFO HUCRESI H01</t>
  </si>
  <si>
    <t>K-3515 35-02-K03515_912796327</t>
  </si>
  <si>
    <t>K-873 35-01-K00873_35-01-K00873</t>
  </si>
  <si>
    <t>M-2396 35-02-M02396_A1B A</t>
  </si>
  <si>
    <t>TR-2/108-A 45-83-L00311_</t>
  </si>
  <si>
    <t>TR-72 45-77-L00072_DIREK TIPI TRAFO HUCRESI H01</t>
  </si>
  <si>
    <t>DM-14/16 45-71-M00397_A</t>
  </si>
  <si>
    <t>K-1374 35-01-K01374_A</t>
  </si>
  <si>
    <t>ULUCAK DM-2/1 35-27-M00335_35-27-M00335</t>
  </si>
  <si>
    <t>DM-3/03 (Y69 45-71-M00069_45-71-M00069</t>
  </si>
  <si>
    <t>K-2816 35-10-K02816_35-10-K02816</t>
  </si>
  <si>
    <t>KIRKA-A0 TR-11/1 45-76-M00219_45-76-M00219</t>
  </si>
  <si>
    <t>ETERC0 TR-4 35-26-L00428_  H</t>
  </si>
  <si>
    <t>DM-12 45-73-M00067_  M02</t>
  </si>
  <si>
    <t>TR-104 ZEYT0NALANI 35-19-L00104_915153085</t>
  </si>
  <si>
    <t>BAHADIR K0Y0 TR-1 45-80-M00159_DIREK TIPI TRAFO HUCRESI H01</t>
  </si>
  <si>
    <t>L-286 35-18-L00286_948428019</t>
  </si>
  <si>
    <t>L-257 35-18-L00257_950450807</t>
  </si>
  <si>
    <t>M-1038 35-04-M01038_98885480</t>
  </si>
  <si>
    <t>B5MEYKO TR-5 35-30-M00052_35-30-M00052</t>
  </si>
  <si>
    <t>GTKEY0P SARISU TR-1 45-78-M00802_</t>
  </si>
  <si>
    <t>GTLMARMARA 0M 45-85-A00001_AKSELEND0-G0LMARMARA M03</t>
  </si>
  <si>
    <t>TR-50 TARIMSAL SULAMA 45-80-M01050_45-80-M01050</t>
  </si>
  <si>
    <t>K-49 35-01-K00049_1N N</t>
  </si>
  <si>
    <t>TR-18 35-13-L00018_D</t>
  </si>
  <si>
    <t>AHMETL0 TR-11 45-84-L00011_6951362</t>
  </si>
  <si>
    <t>3AMBEL TR1 35-27-M00477_35-27-M00477</t>
  </si>
  <si>
    <t>K-435 35-02-K00435_912514957</t>
  </si>
  <si>
    <t>FOAA TR-46 35-23-L00046_950416472</t>
  </si>
  <si>
    <t>TR-120 35-15-L00120_950348829</t>
  </si>
  <si>
    <t>TR-72 45-77-L00072_A</t>
  </si>
  <si>
    <t>MTTEVELL0 K0K 45-80-M00100_  M02</t>
  </si>
  <si>
    <t>L-203 35-18-L00203_35-18-L00203</t>
  </si>
  <si>
    <t>K-783 35-01-K00783_911353820</t>
  </si>
  <si>
    <t>K-639 35-01-K00639_911473023</t>
  </si>
  <si>
    <t>M-1785 35-02-M01785_913694640</t>
  </si>
  <si>
    <t>K-1489 35-01-K01489_913885678</t>
  </si>
  <si>
    <t>L-257 35-18-L00257_950450809</t>
  </si>
  <si>
    <t>K-83 35-03-K00083_910107095</t>
  </si>
  <si>
    <t>BADEML0 TR-14 35-15-L01030_950392653</t>
  </si>
  <si>
    <t>K-4456 35-02-K04456_A</t>
  </si>
  <si>
    <t>K-966 35-02-K00966_910026388</t>
  </si>
  <si>
    <t>K-783 35-01-K00783_911405396</t>
  </si>
  <si>
    <t>MURAD0YE TR-2/B (23 N3SAN PARKI) 45-71-M01852_A</t>
  </si>
  <si>
    <t>K-4782 35-04-K04782_</t>
  </si>
  <si>
    <t>M5TEVELL0 K0K 45-80-M00100_45-80-M00100</t>
  </si>
  <si>
    <t>K-1464 35-09-K01464_35-09-K01464</t>
  </si>
  <si>
    <t>DM-20/21-B 45-71-M00447_45-71-M00447</t>
  </si>
  <si>
    <t>GTM000AY K0K 45-73-M00477_  M08</t>
  </si>
  <si>
    <t>K-3001 35-02-K03001_912683339</t>
  </si>
  <si>
    <t>DTK0L0TA0 TR-1 45-75-M00314_945598314</t>
  </si>
  <si>
    <t>K-808 35-01-K00808_B</t>
  </si>
  <si>
    <t>K-598 35-01-K00598_910291047</t>
  </si>
  <si>
    <t>M-236 35-02-M00236_A</t>
  </si>
  <si>
    <t>DM-4/TR-16 35-26-M01302_  F</t>
  </si>
  <si>
    <t>YEA0LYURT TR-2 45-73-M00481_A</t>
  </si>
  <si>
    <t>K-1128 35-03-K01128_910259844</t>
  </si>
  <si>
    <t>AVAAR TR-1 45-83-L00340_B</t>
  </si>
  <si>
    <t>TR-15 35-32-L00015_946411853</t>
  </si>
  <si>
    <t>K-1603 35-01-K01603_911550385</t>
  </si>
  <si>
    <t>TR-87 MENTE0 KAV5A3I 35-19-L00087_949065284</t>
  </si>
  <si>
    <t>KESTELL0 TR-2 45-84-L00037_45-84-L00037</t>
  </si>
  <si>
    <t>GTK0EN DM 1-2/5 35-29-L00062_48309387</t>
  </si>
  <si>
    <t>K-1873 35-09-K01873_97858868</t>
  </si>
  <si>
    <t>DM-1/TR-17 SEFER8H8SAR 35-14-M00329_35-14-M00329</t>
  </si>
  <si>
    <t>K-808 35-01-K00808_912077117</t>
  </si>
  <si>
    <t>PARLAK K0Y0 TR-1 35-21-L00074_A</t>
  </si>
  <si>
    <t>ERGENEKON TR-1 45-83-L00138_</t>
  </si>
  <si>
    <t>DM-4/18 35-26-M00803_B02 B</t>
  </si>
  <si>
    <t>K-2999 35-03-K02999_h1b H</t>
  </si>
  <si>
    <t>AKSELEND0 TR-5 45-72-L00827_45-72-L00827</t>
  </si>
  <si>
    <t>L-92 35-18-L00092_950453630</t>
  </si>
  <si>
    <t>ULACIK TR-2 45-74-M00307_945593912</t>
  </si>
  <si>
    <t>TR-22 35-15-M00022_g1b 48890529</t>
  </si>
  <si>
    <t>PTYADELER TR-1 45-73-M00165_945663436</t>
  </si>
  <si>
    <t>ARABACI BOZK0Y TR-1 45-72-L00529_DIREK TIPI TRAFO HUCRESI H01</t>
  </si>
  <si>
    <t>DM-1/TR-12 35-14-L00294_B01 B</t>
  </si>
  <si>
    <t>TR-6 35-27-M00006_35-27-M00006</t>
  </si>
  <si>
    <t>K-1538 35-03-K01538_910084259</t>
  </si>
  <si>
    <t>TR-69 35-19-L00069_  L01</t>
  </si>
  <si>
    <t>ADALA TR-1 45-78-M00284_953271436</t>
  </si>
  <si>
    <t>K-3593 35-01-K03593_911821534</t>
  </si>
  <si>
    <t>M-2396 35-02-M02396_B1B B</t>
  </si>
  <si>
    <t>SOMA TR-2 45-82-M00002_945536296</t>
  </si>
  <si>
    <t>DTNDARLI TR-4 YILDIRIMLAR 45-79-M00420_DIREK TIPI TRAFO HUCRESI H01</t>
  </si>
  <si>
    <t>ZTYANLAR TR-1 45-79-M00217_A</t>
  </si>
  <si>
    <t>STT00LER TR-1 35-27-M00408_B</t>
  </si>
  <si>
    <t>TR-24 35-27-M00024_  M02</t>
  </si>
  <si>
    <t>SAL0HL0 0M 45-78-A00001_TR-66 M019</t>
  </si>
  <si>
    <t>KARAYAMCI AV 45-75-M00293_45-75-M00293</t>
  </si>
  <si>
    <t>TR-13 35-27-M00013_  M03</t>
  </si>
  <si>
    <t>YEN0KENT TR-1 35-16-M00026_DIREK TIPI TRAFO HUCRESI H01</t>
  </si>
  <si>
    <t>GTM000AY TR-1 45-73-M00903_D</t>
  </si>
  <si>
    <t>SAMBEL K0K 35-27-M00619_IRMAK OTO M03</t>
  </si>
  <si>
    <t>SEH0TLER TR-1 45-72-L00726_</t>
  </si>
  <si>
    <t>K-1684 35-02-K01684_F</t>
  </si>
  <si>
    <t>K-4052 35-01-K04052_911230196</t>
  </si>
  <si>
    <t>GTLL0CE TR-1 35-26-L00285_</t>
  </si>
  <si>
    <t>TR-142 YA0CILAR K3K 35-19-M00142_  M02</t>
  </si>
  <si>
    <t>TR-89 MAV0 PLAJ 35-19-L00089_  L01</t>
  </si>
  <si>
    <t>SAH0NKAYA TR-1 45-75-L00001_DIREK TIPI TRAFO HUCRESI H01</t>
  </si>
  <si>
    <t>SARI0AM TR-1 45-80-M00161_DIREK TIPI TRAFO HUCRESI H01</t>
  </si>
  <si>
    <t>K-2495 35-02-K02495_35-02-K02495</t>
  </si>
  <si>
    <t>TR-104 45-78-L00104_  L02</t>
  </si>
  <si>
    <t>K-843 35-03-K00843_C</t>
  </si>
  <si>
    <t>DM-12/04 45-71-M00578_B</t>
  </si>
  <si>
    <t>YEAENOBA TR-1 45-72-M00213_</t>
  </si>
  <si>
    <t>SAKARLI K0K 45-76-M00046_  M05</t>
  </si>
  <si>
    <t>TR-1/45 45-72-M00045_45-72-M00045</t>
  </si>
  <si>
    <t>DURASILLI TR-6 45-78-M01117_DIREK TIPI TRAFO HUCRESI H01</t>
  </si>
  <si>
    <t>FO-AK-Y TR-3 35-23-M00224_35-23-M00224</t>
  </si>
  <si>
    <t>STYOL K0K 45-82-M00128_  M05</t>
  </si>
  <si>
    <t>OG Travers Arızası</t>
  </si>
  <si>
    <t>K-4051 35-09-K04051_A</t>
  </si>
  <si>
    <t>DAYIO0LU TR-1 45-72-L00339_</t>
  </si>
  <si>
    <t>SRSELL0 K0Y0 TR-1 45-71-M01685_953206449</t>
  </si>
  <si>
    <t>K-599 35-01-K00599_35-01-K00599</t>
  </si>
  <si>
    <t>SEFER0H0SAR DM-2 (TEPECRK K PRE DM) 35-14-M00332_TRAFO M011</t>
  </si>
  <si>
    <t>KAVAKLIDERE TR-5 45-73-M00308_</t>
  </si>
  <si>
    <t>MESTANLI K0Y0 TR-1 45-86-M00158_A</t>
  </si>
  <si>
    <t>ALAYAKA HORZUM TR-1 45-73-M01060_A</t>
  </si>
  <si>
    <t>TR-67 35-19-L00067_DIREK TIPI TRAFO HUCRESI H01</t>
  </si>
  <si>
    <t>GTCEK TR-1 45-72-M00239_DIREK TIPI TRAFO HUCRESI H01</t>
  </si>
  <si>
    <t>GELENBE 0M 45-76-A00001_GELENBE L12</t>
  </si>
  <si>
    <t>TR-56 CEPHANEL0K 35-19-L00056_DIREK TIPI TRAFO HUCRESI H01</t>
  </si>
  <si>
    <t>KAYACIK G0KK0Y 45-75-M00215_A</t>
  </si>
  <si>
    <t>HEYBELM TR-1 45-80-M00094_45-80-M00094</t>
  </si>
  <si>
    <t>TR-45 35-26-M00045_DIREK TIPI TRAFO HUCRESI H01</t>
  </si>
  <si>
    <t>KABAKUM TR-3 35-30-L00129_A</t>
  </si>
  <si>
    <t>TR-23 35-27-M00023_913779682</t>
  </si>
  <si>
    <t>YE-7LOVA TR-1 45-78-M01058_45-78-M01058</t>
  </si>
  <si>
    <t>4AYK8Y TR-1 45-78-L00429_45-78-L00429</t>
  </si>
  <si>
    <t>STAEKL0 TR-1 45-75-M00308_C</t>
  </si>
  <si>
    <t>TR-142 YA1CILAR K4K 35-19-M00142_35-19-M00142</t>
  </si>
  <si>
    <t>TR-6 35-22-M00006_</t>
  </si>
  <si>
    <t>HELVACI TR-7 35-17-M00367_950306396</t>
  </si>
  <si>
    <t>ULACIK TR-1 45-74-M00167_C</t>
  </si>
  <si>
    <t>EVRENL0 K0K 45-73-M00139_  M08</t>
  </si>
  <si>
    <t>G5LBAHLE TR-3 (TR-184) 35-19-L00184_35-19-L00184</t>
  </si>
  <si>
    <t>GTRDES TR-16 45-75-M00016_B</t>
  </si>
  <si>
    <t>TR-91 45-78-L00091_</t>
  </si>
  <si>
    <t>K-2539 35-04-K02539_C</t>
  </si>
  <si>
    <t>K-4142 35-01-K04142_A1 A</t>
  </si>
  <si>
    <t>YEN0K0Y TR-2 45-71-M01045_DIREK TIPI TRAFO HUCRESI H01</t>
  </si>
  <si>
    <t>ALACALAR TR-2 45-76-L00089_A</t>
  </si>
  <si>
    <t>M-1199 35-10-M01199_35-10-M01199</t>
  </si>
  <si>
    <t>STA0TALAN TR-1 45-76-M00146_A</t>
  </si>
  <si>
    <t>TR-49 EGEL0 35-19-L00049_DIREK TIPI TRAFO HUCRESI H01</t>
  </si>
  <si>
    <t>DM-9 45-71-M00386_  M11</t>
  </si>
  <si>
    <t>M-1852 YAKAK0Y TR-2 35-02-M01852_910002495</t>
  </si>
  <si>
    <t>SERDARO0LU TARIMSAL SULAMA 35-16-L00269_DIREK TIPI TRAFO HUCRESI H01</t>
  </si>
  <si>
    <t>L-13 HIDIRLIK 35-14-L00013_DIREK TIPI TRAFO HUCRESI H01</t>
  </si>
  <si>
    <t>K-4625 35-03-K04625_35-03-K04625</t>
  </si>
  <si>
    <t>KOCAKA0AN TR-1 45-72-L00223_</t>
  </si>
  <si>
    <t>MALAZ BA0BA9I TR-1 45-75-M00289_45-75-M00289</t>
  </si>
  <si>
    <t>EVKAFTEPE TR-1 45-72-L00514_</t>
  </si>
  <si>
    <t>S5LEYMANLI TR-2 45-72-L00300_45-72-L00300</t>
  </si>
  <si>
    <t>MAN0SA TM-1 45-71-A00001_SARUHANLI M05</t>
  </si>
  <si>
    <t>SANAK0I TR-1 45-74-M00168_945590752</t>
  </si>
  <si>
    <t>G5LBAHLE TR-4 35-19-L00144_35-19-L00144</t>
  </si>
  <si>
    <t>TR-30 35-16-L00030_B</t>
  </si>
  <si>
    <t>BIAAK0I OVACIK TR-4 35-15-L00083_B</t>
  </si>
  <si>
    <t>TR-1/43 45-72-M00043_</t>
  </si>
  <si>
    <t>KARAYA0CI YANIKDA5 TR-2 45-75-M00194_B</t>
  </si>
  <si>
    <t>TR-26 35-13-L00026_946418452</t>
  </si>
  <si>
    <t>STFT000BRAH0M DERE MAH. TR 45-77-M00094_DIREK TIPI TRAFO HUCRESI H01</t>
  </si>
  <si>
    <t>SRNEKK0Y TR2 35-27-L00324_98794844</t>
  </si>
  <si>
    <t>DUALAR TR-1 45-82-M00163_A</t>
  </si>
  <si>
    <t>KARAKUYU K0K 35-26-M00437_  M03</t>
  </si>
  <si>
    <t>K-218 35-01-K00218_910650608</t>
  </si>
  <si>
    <t>4ANDIR TR-1 45-74-M00113_45-74-M00113</t>
  </si>
  <si>
    <t>4AMLICA K5Y6 TR-1 45-71-M01596_45-71-M01596</t>
  </si>
  <si>
    <t>AKKOCALI TR-1 45-72-L00206_</t>
  </si>
  <si>
    <t>KAVAKYER0 TR-1 45-86-M00103_A</t>
  </si>
  <si>
    <t>SARUHANLI DM 45-80-M00001_BELEN HAL0TPA0A M10</t>
  </si>
  <si>
    <t>TR-130 35-19-L00130_35-19-L00130</t>
  </si>
  <si>
    <t>BELEV0 TR4 35-13-L00063_915946047</t>
  </si>
  <si>
    <t>STLEYMANLI TR-8 45-72-L00306_</t>
  </si>
  <si>
    <t>3UKURALTI M-18 35-25-M00066_35-25-M00066</t>
  </si>
  <si>
    <t>TR-2/13 45-72-L00013_915812609</t>
  </si>
  <si>
    <t>YUNTDA0YEN0CE K3Y5 TR-1 45-71-M01699_</t>
  </si>
  <si>
    <t>YEA0LYURT DM 45-73-M00476_C</t>
  </si>
  <si>
    <t>DAAHACIYUSUF TR-5 45-73-M00527_A</t>
  </si>
  <si>
    <t>KURTULMU0 K0K 45-72-L00080_  L04</t>
  </si>
  <si>
    <t>TR-68 35-16-L00068_D</t>
  </si>
  <si>
    <t>KTPELER TR-1 45-74-M00123_A</t>
  </si>
  <si>
    <t>K-1162 35-01-K01162_910536210</t>
  </si>
  <si>
    <t>K-1611 35-07-K01611_35-07-K01611</t>
  </si>
  <si>
    <t>DM-6/8 35-26-M00655_  M02</t>
  </si>
  <si>
    <t>GELENBE 0M 45-76-A00001_KIRKA0A0 M01</t>
  </si>
  <si>
    <t>YUNTDA0 K0K 35-16-M00010_  M02</t>
  </si>
  <si>
    <t>M-403 35-09-M00403_912276088</t>
  </si>
  <si>
    <t>M-35 MOB0L K0K 35-25-M00105_B</t>
  </si>
  <si>
    <t>TIRAZLI K0K 45-79-M00079_  M02</t>
  </si>
  <si>
    <t>MORDO0AN TR-5 35-21-L00146_954872553</t>
  </si>
  <si>
    <t>DUALAR TR-1 45-76-M00155_DIREK TIPI TRAFO HUCRESI H01</t>
  </si>
  <si>
    <t>HASANLAR TR-3 35-28-M00506_C</t>
  </si>
  <si>
    <t>K-3643 35-08-K03643_35-08-K03643</t>
  </si>
  <si>
    <t>KARABA0LAR TM 35-01-A00012_KARABA0LAR-4 K22</t>
  </si>
  <si>
    <t>AVDAN TR-1 45-82-M00230_945534006</t>
  </si>
  <si>
    <t>AVAAR 0M 45-83-A00002_E KOLU L13</t>
  </si>
  <si>
    <t>TR-19 35-19-L00019_35-19-L00019</t>
  </si>
  <si>
    <t>SELEND0 TR-3 45-81-M00003_A</t>
  </si>
  <si>
    <t>K-3818 35-01-K03818_35-01-K03818</t>
  </si>
  <si>
    <t>KARAKUYU TR-4 35-26-M00441_</t>
  </si>
  <si>
    <t>TR-63 35-19-L00063_35-19-L00063</t>
  </si>
  <si>
    <t>YAYLA K0Y0 TR-1 35-21-L00093_DIREK TIPI TRAFO HUCRESI H01</t>
  </si>
  <si>
    <t>K-982 35-07-K00982_35-07-K00982</t>
  </si>
  <si>
    <t>STAEKL0 TR-1 45-75-M00308_B</t>
  </si>
  <si>
    <t>L-306 35-18-L00306_950446521</t>
  </si>
  <si>
    <t>EBSO TM 35-09-A00001_3 K42</t>
  </si>
  <si>
    <t>AL- SEZG0NER SULAMA GRUBU 35-29-L00609_35-29-L00609</t>
  </si>
  <si>
    <t>DEVEL- TR-42 35-22-M00042_35-22-M00042</t>
  </si>
  <si>
    <t>K-3163 35-10-K03163_98120501</t>
  </si>
  <si>
    <t>TR-129 35-19-L00129_35-19-L00129</t>
  </si>
  <si>
    <t>TR-58 (SERAY S0T) 45-81-M00152_DIREK TIPI TRAFO HUCRESI H01</t>
  </si>
  <si>
    <t>SOMA TR-17/2 45-82-M00110_A01 A</t>
  </si>
  <si>
    <t>KTA0KS0MB0LLER K5Y6 TR-1 45-71-M01745_</t>
  </si>
  <si>
    <t>SEYHDAVUTLAR TR-5 NAMAZGAH 45-79-M00496_DIREK TIPI TRAFO HUCRESI H01</t>
  </si>
  <si>
    <t>SARMA K0Y0 TR-1 45-71-M01526_</t>
  </si>
  <si>
    <t>M-2115 35-03-M02115_915957345</t>
  </si>
  <si>
    <t>M-353 KOCAMEHMETLER YOL-STZ 35-23-M00353_B</t>
  </si>
  <si>
    <t>TR-2 35-19-L00002_35-19-L00002</t>
  </si>
  <si>
    <t>K-1477 35-03-K01477_910718452</t>
  </si>
  <si>
    <t>M-86 ORHANLI TEMESALTI 35-14-M00086_DIREK TIPI TRAFO HUCRESI H01</t>
  </si>
  <si>
    <t>YALNIZDAM TR-1 35-16-M00152_DIREK TIPI TRAFO HUCRESI H01</t>
  </si>
  <si>
    <t>OSMAN0YE TR-1 45-73-M00503_DIREK TIPI TRAFO HUCRESI H01</t>
  </si>
  <si>
    <t>SULTAN YAYLASI TR-1 45-71-M01766_B</t>
  </si>
  <si>
    <t>MENEMEN TR-3 35-28-L00003_A</t>
  </si>
  <si>
    <t>YEN0FO0A TR-44 35-23-M00044_B</t>
  </si>
  <si>
    <t>MTTEVELL0 TR-7 45-80-M00104_A</t>
  </si>
  <si>
    <t>G5LBAHLE TR-10 35-19-L00249_35-19-L00249</t>
  </si>
  <si>
    <t>K-2631 35-03-K02631_B</t>
  </si>
  <si>
    <t>YA-CILAR TR-2 35-19-M00227_35-19-M00227</t>
  </si>
  <si>
    <t>STDEC0K TR-3 45-71-M00080_DIREK TIPI TRAFO HUCRESI H01</t>
  </si>
  <si>
    <t>K-611 35-02-K00611_B</t>
  </si>
  <si>
    <t>SZBEK DM 35-19-M00044_  M02</t>
  </si>
  <si>
    <t>OSMANCALI K0Y0 TR-1 45-71-M01720_43170615</t>
  </si>
  <si>
    <t>SRENC0K TR-1 45-73-M00551_915785247</t>
  </si>
  <si>
    <t>ETLENHOCA TR-1 35-21-L00118_A</t>
  </si>
  <si>
    <t>SARIKAYA K0K 35-31-L00284_  L05</t>
  </si>
  <si>
    <t>TR-111 ZEYT1NALANI 35-19-L00111_35-19-L00111</t>
  </si>
  <si>
    <t>K-1505 35-03-K01505_f8b F</t>
  </si>
  <si>
    <t>VAKIFLI TR-1 45-82-M00201_945548987</t>
  </si>
  <si>
    <t>KARAVEL0LER TR-1 45-71-M01560_</t>
  </si>
  <si>
    <t>KARABURUN TR-5 35-21-L00021_B</t>
  </si>
  <si>
    <t>BTY0KS0MB0LLER TR-1 45-71-M00818_</t>
  </si>
  <si>
    <t>BOZK0Y TR-1 35-17-M00352_B</t>
  </si>
  <si>
    <t>TR-82 35-15-M00082_48874936</t>
  </si>
  <si>
    <t>TR-109 35-15-M00109_954986892</t>
  </si>
  <si>
    <t>K-144 35-02-K00144_99631586</t>
  </si>
  <si>
    <t>3ANDARLI TR-16 35-30-M00016_35-30-M00016</t>
  </si>
  <si>
    <t>BAAARASI TR-9 35-23-M00178_42067751</t>
  </si>
  <si>
    <t>MEDAR TR-2 45-72-L00298_</t>
  </si>
  <si>
    <t>TR-49 45-78-L00049_949677635</t>
  </si>
  <si>
    <t>K-1764 35-01-K01764_912434503</t>
  </si>
  <si>
    <t>YENM00 K0K 35-27-M00366_  M04</t>
  </si>
  <si>
    <t>SAAAL TR-1 35-22-M00283_</t>
  </si>
  <si>
    <t>MADEN K0K 45-83-M00128_  M04</t>
  </si>
  <si>
    <t>BURUNCUK TR-1 35-28-M00331_35-28-M00331</t>
  </si>
  <si>
    <t>KARAB0RKL0 TR-1 45-72-L00174_DIREK TIPI TRAFO HUCRESI H01</t>
  </si>
  <si>
    <t>DM12/TR4 45-73-M00094_e1 E</t>
  </si>
  <si>
    <t>AVDAN TR-1 45-82-M00230_C</t>
  </si>
  <si>
    <t>KIZILAVLU TR-1 45-78-M00838_</t>
  </si>
  <si>
    <t>MUSALAR TR-1 45-72-L00156_</t>
  </si>
  <si>
    <t>ESK7H-SAR TR-1 45-74-M00104_45-74-M00104</t>
  </si>
  <si>
    <t>YEN0CE 0.TEKKE K5Y6 TR-1 45-73-L00003_DIREK TIPI TRAFO HUCRESI H01</t>
  </si>
  <si>
    <t>TR-26 45-74-M00026_  M01</t>
  </si>
  <si>
    <t>HELVACI TR-11 35-17-M00371_DIREK TIPI TRAFO HUCRESI H01</t>
  </si>
  <si>
    <t>FUNDACIK TR-1 45-75-M00280_DIREK TIPI TRAFO HUCRESI H01</t>
  </si>
  <si>
    <t>KOZLUCA TR-1 45-73-M00500_A</t>
  </si>
  <si>
    <t>K-2771 35-09-K02771_35-09-K02771</t>
  </si>
  <si>
    <t>MAHMUT ESK0Y0R0K SULAMA GRUBU 35-29-M00363_DIREK TIPI TRAFO HUCRESI H01</t>
  </si>
  <si>
    <t>K-1027 35-01-K01027_K1 K</t>
  </si>
  <si>
    <t>SEL0UK 0M 35-13-A00001_3EH0R-2 L12</t>
  </si>
  <si>
    <t>KAZANLI TR-4 35-15-L00978_C</t>
  </si>
  <si>
    <t>YEN2 FO0A TR-20 35-23-M00020_35-23-M00020</t>
  </si>
  <si>
    <t>L-92 35-18-L00092_11055095</t>
  </si>
  <si>
    <t>ALEM0AHLI TR-1 45-79-M00448_A</t>
  </si>
  <si>
    <t>KISIK TR-1 (M-135) 35-22-M00135_</t>
  </si>
  <si>
    <t>KTREK00 TR-1 45-75-M00099_DIREK TIPI TRAFO HUCRESI H01</t>
  </si>
  <si>
    <t>L-6 0ZM0R YOLU 35-14-L00006_  L03</t>
  </si>
  <si>
    <t>ESENYURT TR-1 45-74-M00111_945578034</t>
  </si>
  <si>
    <t>TURGUTLAR TR-1 35-28-M00285_B</t>
  </si>
  <si>
    <t>STAEKL0 K0K 45-75-M00070_  M04</t>
  </si>
  <si>
    <t>YUKARI AKPINAR TR-2 35-31-L00307_</t>
  </si>
  <si>
    <t>GTM0LD0R M-32 35-25-M00032_</t>
  </si>
  <si>
    <t>K-2421 35-04-K02421_35-04-K02421</t>
  </si>
  <si>
    <t>K-4141 35-01-K04141_912885779</t>
  </si>
  <si>
    <t>SARISU TR-3 35-31-L00081_</t>
  </si>
  <si>
    <t>ORTA MAHALLE M-10 35-25-M00108_955253640</t>
  </si>
  <si>
    <t>TR-82 35-15-M00082_48874973</t>
  </si>
  <si>
    <t>SUKURALTI M-18 35-25-M00066_</t>
  </si>
  <si>
    <t>SEYREK TR-2/1 35-28-M00378_tr2/1a/1 A</t>
  </si>
  <si>
    <t>M-1557 35-02-M01557_99904333</t>
  </si>
  <si>
    <t>K-1903 35-10-K01903_B</t>
  </si>
  <si>
    <t>AVDAN TR-3 45-82-M00228_D</t>
  </si>
  <si>
    <t>BAAARAN TR-5 35-31-L00074_</t>
  </si>
  <si>
    <t>M-919 35-02-M00919_912495959</t>
  </si>
  <si>
    <t>SZZET HANAY SULAMA GRUBU 35-29-M00359_DIREK TIPI TRAFO HUCRESI H01</t>
  </si>
  <si>
    <t>MERS0NL0DERE KIRKO6LAR TR-3 35-31-L00197_</t>
  </si>
  <si>
    <t>K-217 35-01-K00217_911187040</t>
  </si>
  <si>
    <t>TTRE O.YA0CIO0LU GRB TR 35-15-M00303_DIREK TIPI TRAFO HUCRESI H01</t>
  </si>
  <si>
    <t>DM02/TR27 45-73-M00044_45-73-M00044</t>
  </si>
  <si>
    <t>ALA7EHMR TR-56 EVRENL5 YOLU 45-73-M00056_45-73-M00056</t>
  </si>
  <si>
    <t>L-92 35-18-L00092_5841826</t>
  </si>
  <si>
    <t>KARABURUN TEPEBOZ K3Y9 TR 35-21-L00056_35-21-L00056</t>
  </si>
  <si>
    <t>K-3071 35-03-K03071_911177335</t>
  </si>
  <si>
    <t>K-808 35-01-K00808_911369511</t>
  </si>
  <si>
    <t>M-2036 35-10-M02036_915027876</t>
  </si>
  <si>
    <t>TR-107 ZEYT0NALANI 35-19-L00107_958004115</t>
  </si>
  <si>
    <t>M-2132 35-07-M02132_35-07-M02132</t>
  </si>
  <si>
    <t>TR-3 35-27-M00003_35-27-M00003</t>
  </si>
  <si>
    <t>CELALETT0N A 45-83-M00604_45-83-M00604</t>
  </si>
  <si>
    <t>TR-34 35-16-L00034_</t>
  </si>
  <si>
    <t>K-772 35-01-K00772_A</t>
  </si>
  <si>
    <t>YEN1 -AKRAN TR-3 35-17-M00203_35-17-M00203</t>
  </si>
  <si>
    <t>SREN TR-1 35-31-L00314_</t>
  </si>
  <si>
    <t>L-191 35-18-L00191_50069388</t>
  </si>
  <si>
    <t>TR-19 35-26-M00019_</t>
  </si>
  <si>
    <t>TR-43 35-15-M00043_950374249</t>
  </si>
  <si>
    <t>TR-138 35-19-L00138_</t>
  </si>
  <si>
    <t>YAZIBA0I DM-3 35-26-M00764_AYRANCILAR DM-3 M01</t>
  </si>
  <si>
    <t>L-180 DALYAN ARITMA 35-18-L00180_  L01</t>
  </si>
  <si>
    <t>STNDEL TR-1 45-75-M00331_DIREK TIPI TRAFO HUCRESI H01</t>
  </si>
  <si>
    <t>SUKURALTI M-13 3AMLIK K 35-25-M00059_A</t>
  </si>
  <si>
    <t>STAVLU TR-1 45-72-L00435_DIREK TIPI TRAFO HUCRESI H01</t>
  </si>
  <si>
    <t>TR-26 35-19-L00026_</t>
  </si>
  <si>
    <t>SANCAKLI BOZK0Y TR-2 45-71-M00530_DIREK TIPI TRAFO HUCRESI H01</t>
  </si>
  <si>
    <t>G5RECE M-1130 35-22-M00187_35-22-M00187</t>
  </si>
  <si>
    <t>KARAO0LANLI TR-2 45-71-M00092_TR-3 M02</t>
  </si>
  <si>
    <t>BA-ARASI TR-5 35-23-M00174_35-23-M00174</t>
  </si>
  <si>
    <t>TR-112 ZEYT0NALANI 35-19-L00112_</t>
  </si>
  <si>
    <t>SREN TR-2 35-31-L00315_</t>
  </si>
  <si>
    <t>TR-25 35-19-L00025_8164569</t>
  </si>
  <si>
    <t>BURUNCUK TR-6 35-20-L00304_</t>
  </si>
  <si>
    <t>SAMPINAR TR-1 45-83-M00428_DIREK TIPI TRAFO HUCRESI H01</t>
  </si>
  <si>
    <t>BOZDA0 TR-3 35-15-L00314_950401343</t>
  </si>
  <si>
    <t>G5M2LDMR M-12 35-25-M00012_35-25-M00012</t>
  </si>
  <si>
    <t>TURGUTALP TR-4/3 45-82-M00066_A</t>
  </si>
  <si>
    <t>STDEL0 TR-2 35-31-L00301_</t>
  </si>
  <si>
    <t>GTM0LD0R M-35 35-25-M00035_</t>
  </si>
  <si>
    <t>AZ-Z -EL0KDO 45-83-M00345_45-83-M00345</t>
  </si>
  <si>
    <t>M-1975 35-09-M01975_35-09-M01975</t>
  </si>
  <si>
    <t>HELVACI-1 35-26-M00468_DIREK TIPI TRAFO HUCRESI H01</t>
  </si>
  <si>
    <t>SAMBEL TR-2 35-27-M00857_DIREK TIPI TRAFO HUCRESI H01</t>
  </si>
  <si>
    <t>SUKURALTI M-11 35-25-M00057_956314660</t>
  </si>
  <si>
    <t>TM-1-2/5 ZEYT0NL5K 35-20-L00009_</t>
  </si>
  <si>
    <t>K-4020 35-09-K04020_97768625</t>
  </si>
  <si>
    <t>DEM7RTA0 TR-1 45-76-M00165_45-76-M00165</t>
  </si>
  <si>
    <t>SOMA TR-27 45-82-M00027_C03 C</t>
  </si>
  <si>
    <t>TIRAZLAR TR-2 45-79-M00077_B</t>
  </si>
  <si>
    <t>CEV0ZL0 MERKEZ TR-1 35-31-L00321_</t>
  </si>
  <si>
    <t>L-174 35-18-L00174_950437355</t>
  </si>
  <si>
    <t>DEM0RC0L0 TR-1 35-15-L00390_B</t>
  </si>
  <si>
    <t>BAAIB0Y0K K0K 45-77-L00158_  L04</t>
  </si>
  <si>
    <t>G5M2LDMR M-11 35-25-M00011_35-25-M00011</t>
  </si>
  <si>
    <t>KARAVEL0LER TR-1 K3K 35-20-L00137_  L01</t>
  </si>
  <si>
    <t>KARAVEL0LER TR-3 35-20-L00142_A</t>
  </si>
  <si>
    <t>K-1062 35-01-K01062_C</t>
  </si>
  <si>
    <t>YAACILI K0K 45-82-M00367_A</t>
  </si>
  <si>
    <t>G5M2LDMR M-38 35-25-M00038_35-25-M00038</t>
  </si>
  <si>
    <t>ORTA MAHALLE M-48 35-25-M00123_</t>
  </si>
  <si>
    <t>ALTINOLUK TR-7 35-31-L00439_  H</t>
  </si>
  <si>
    <t>KARABEL K0K 35-26-M01207_  M04</t>
  </si>
  <si>
    <t>45DEC-K TR-4 45-71-M00085_45-71-M00085</t>
  </si>
  <si>
    <t>K-1062 35-01-K01062_911291641</t>
  </si>
  <si>
    <t>BAH0EARASI K0Y0 TR-2 35-31-L00318_</t>
  </si>
  <si>
    <t>STT00LER TR-3 35-27-M00407_A</t>
  </si>
  <si>
    <t>YAKAPINAR TOPRAK SU TR-2 35-20-L00145_DIREK TIPI TRAFO HUCRESI H01</t>
  </si>
  <si>
    <t>GTM0LD0R M-1 35-25-M00001_</t>
  </si>
  <si>
    <t>MUSALAR TR-2 45-72-L00153_45-72-L00153</t>
  </si>
  <si>
    <t>UMURLU TR-7 35-31-L00361_</t>
  </si>
  <si>
    <t>SARI0ALI TR-1 35-27-L00299_98769877</t>
  </si>
  <si>
    <t>TR-25 35-19-L00025_35-19-L00025</t>
  </si>
  <si>
    <t>DM08/TR02 45-73-M00003_45-73-M00003</t>
  </si>
  <si>
    <t>SAL0HL0 0M 45-78-A00001_3EH0R-2 L028</t>
  </si>
  <si>
    <t>K-916 35-01-K00916_e3 T</t>
  </si>
  <si>
    <t>K-2807 35-01-K02807_35-01-K02807</t>
  </si>
  <si>
    <t>BAH7ELM TR-2 45-73-M00433_45-73-M00433</t>
  </si>
  <si>
    <t>DM-3/26 35-27-M00909_912633347</t>
  </si>
  <si>
    <t>SEH0TL0O0LU ALTINTA4 TR-1 45-77-M00083_DIREK TIPI TRAFO HUCRESI H01</t>
  </si>
  <si>
    <t>K-45 35-07-K00045_B</t>
  </si>
  <si>
    <t>K-1463 35-01-K01463_910302923</t>
  </si>
  <si>
    <t>CELALETT0N A0KIN TARIMSAL SULAMA TR-1 45-83-M00311_</t>
  </si>
  <si>
    <t>OTLANANASI TR-10 35-22-M00263_</t>
  </si>
  <si>
    <t>STNAN MELEKLER TR-1 45-81-M00220_DIREK TIPI TRAFO HUCRESI H01</t>
  </si>
  <si>
    <t>MALAZ BA0BA0I TR-1 45-75-M00289_C</t>
  </si>
  <si>
    <t>ARMUTLU TR-21 35-27-M00615_A</t>
  </si>
  <si>
    <t>TR-7 -ZTAK S 35-19-M00237_35-19-M00237</t>
  </si>
  <si>
    <t>SDEM00 0M 35-15-A00001_CUMHUR0YET M18</t>
  </si>
  <si>
    <t>HASANLAR TR-3 35-28-M00506_35-28-M00506</t>
  </si>
  <si>
    <t>K-4459 35-01-K04459_911377466</t>
  </si>
  <si>
    <t>TR-4 35-19-L00004_35-19-L00004</t>
  </si>
  <si>
    <t>ORTA MAHALLE  M-6 35-25-M00119_35-25-M00119</t>
  </si>
  <si>
    <t>M-327 35-03-M00327_910160502</t>
  </si>
  <si>
    <t>KOCAKALAN YELL0CE TR-1 45-72-L00231_45-72-L00231</t>
  </si>
  <si>
    <t>PINARLI TR-7 35-20-L00324_35-20-L00324</t>
  </si>
  <si>
    <t>K-808 35-01-K00808_910291102</t>
  </si>
  <si>
    <t>K-916 35-01-K00916_35-01-K00916</t>
  </si>
  <si>
    <t>G5NERLM TR-1 35-28-M00408_35-28-M00408</t>
  </si>
  <si>
    <t>K-2479 35-02-K02479_35-02-K02479</t>
  </si>
  <si>
    <t>TR-133 35-15-M00133_48878077</t>
  </si>
  <si>
    <t>VENTOLA K0K 35-26-M00678_  M01</t>
  </si>
  <si>
    <t>KAYNARPINAR TR-1 35-21-L00116_35-21-L00116</t>
  </si>
  <si>
    <t>DELEMENLER K0K 45-73-M00490_  M02</t>
  </si>
  <si>
    <t>DA-DERE TR-6 45-72-M00218_45-72-M00218</t>
  </si>
  <si>
    <t>HAL0M 0NMEZ SULAMA GRUBU 35-29-L00231_B</t>
  </si>
  <si>
    <t>TR-16 35-16-L00016_</t>
  </si>
  <si>
    <t>BALIKLIOVA TR-4 35-19-L00274_</t>
  </si>
  <si>
    <t>BOYNUYO0UN TR-2 35-29-L00337_35-29-L00337</t>
  </si>
  <si>
    <t>K-1390 35-01-K01390_35-01-K01390</t>
  </si>
  <si>
    <t>DA-ARLAR TR-1 45-73-M00598_45-73-M00598</t>
  </si>
  <si>
    <t>MURAD0YE TR-5(BELED3YE KABZN) 45-71-M00194_D</t>
  </si>
  <si>
    <t>L-386 TARABYA EVLER4 35-18-L00386_950437910</t>
  </si>
  <si>
    <t>GTBELLER TR-1 35-16-M00110_</t>
  </si>
  <si>
    <t>TR-154 ZEYT4NALANI 35-19-L00154_35-19-L00154</t>
  </si>
  <si>
    <t>M-2112 35-03-M02112_910118355</t>
  </si>
  <si>
    <t>TR-7 35-16-L00007_TM-01/02 L01</t>
  </si>
  <si>
    <t>YEN0K0Y KAHVELER5 K3SK 35-15-L00381_DIREK TIPI TRAFO HUCRESI H01</t>
  </si>
  <si>
    <t>K-3628 35-01-K03628_910612958</t>
  </si>
  <si>
    <t>DM02/TR03 0EYH CAM54 45-73-M00021_A</t>
  </si>
  <si>
    <t>S5LEYMANLI TR-1 35-16-L00263_35-16-L00263</t>
  </si>
  <si>
    <t>DM12/TR4 45-73-M00094_e4 E</t>
  </si>
  <si>
    <t>BAAOVA-DEREBEBEKLER TR-2 35-15-L00487_DIREK TIPI TRAFO HUCRESI H01</t>
  </si>
  <si>
    <t>BOZYERLER TR-2 35-16-M00140_</t>
  </si>
  <si>
    <t>KILAVUZLAR TR-1 45-74-M00199_DIREK TIPI TRAFO HUCRESI H01</t>
  </si>
  <si>
    <t>GTLKENT K0K-3 35-30-M00219_ALTINOVA-1 0IKI2 M05</t>
  </si>
  <si>
    <t>L-275 35-18-L00275_950429708</t>
  </si>
  <si>
    <t>K-3590 35-01-K03590_910150467</t>
  </si>
  <si>
    <t>SAARAK0I ARIZ TR-3 45-72-L00229_</t>
  </si>
  <si>
    <t>M-1000 35-03-M01000_A</t>
  </si>
  <si>
    <t>OKLU0SA K0K 45-81-M00046_  M01</t>
  </si>
  <si>
    <t>BAAARASI TR-10 K5K 35-23-M00179_  M03</t>
  </si>
  <si>
    <t>AHMETL0 0M 45-84-A00001_TR-A G0R00 L19</t>
  </si>
  <si>
    <t>A5A1IKIRIKLAR TR-1 35-16-M00057_35-16-M00057</t>
  </si>
  <si>
    <t>SAYLI TR-3 35-15-L00190_950390885</t>
  </si>
  <si>
    <t>M-1335 KAYAD0B0 K5K 35-02-M01335_M-640 TRT 0IKI0I M03</t>
  </si>
  <si>
    <t>DEREK-Y TR-1 35-27-M00966_35-27-M00966</t>
  </si>
  <si>
    <t>BAAK0Y MA0AT TR-2 35-29-L00193_950347044</t>
  </si>
  <si>
    <t>SELCE TR-1 45-73-M00716_45-73-M00716</t>
  </si>
  <si>
    <t>AVDAN TR-2 45-82-M00232_A</t>
  </si>
  <si>
    <t>SEYHYAYLA TR-1 45-75-M00151_DIREK TIPI TRAFO HUCRESI H01</t>
  </si>
  <si>
    <t>SAMBEL TR1 35-27-M00477_DIREK TIPI TRAFO HUCRESI H01</t>
  </si>
  <si>
    <t>TTRE TR-15/A 35-29-L00022_e2b 48395460</t>
  </si>
  <si>
    <t>TR-1/24 45-72-M00024_</t>
  </si>
  <si>
    <t>BELEV0 TR-3 35-13-L00062_942019993</t>
  </si>
  <si>
    <t>SARIG0L TR-67 45-79-M00067_e3b E</t>
  </si>
  <si>
    <t>K-1104 35-03-K01104_910279994</t>
  </si>
  <si>
    <t>TR-1-5-/15 35-20-L00058_</t>
  </si>
  <si>
    <t>KARAYA0CI YANIKDA5 TR-2 45-75-M00194_C</t>
  </si>
  <si>
    <t>GTM0LD0R M-45 35-25-M00045_DIREK TIPI TRAFO HUCRESI H01</t>
  </si>
  <si>
    <t>TEKKEDERE DM 35-16-M00137_A M03</t>
  </si>
  <si>
    <t>TR-17 35-27-M00017_A</t>
  </si>
  <si>
    <t>M-1975 35-09-M01975_C1B C</t>
  </si>
  <si>
    <t>K-3769 35-04-K03769_912473767</t>
  </si>
  <si>
    <t>K-839 35-01-K00839_911194525</t>
  </si>
  <si>
    <t>AKGED0K TOK0 TR-1 45-71-M02124_  M01</t>
  </si>
  <si>
    <t>YAMANDERE TR-2 35-29-L00312_DIREK TIPI TRAFO HUCRESI H01</t>
  </si>
  <si>
    <t>TEKNOPET K0K-2 35-27-M00593_  M01</t>
  </si>
  <si>
    <t>TEKEL0 ARITMA K3K 35-22-M00090_3 M04</t>
  </si>
  <si>
    <t>BOSTANLIK TARIMSAL SULAMA TR 45-83-M00327_</t>
  </si>
  <si>
    <t>KTPR0BA0I TR-8 45-86-M00008_915913841</t>
  </si>
  <si>
    <t>PAYAMLI M-11 35-25-M00186_35-25-M00186</t>
  </si>
  <si>
    <t>YEN1 -AKRAN TR-19 35-17-M00216_35-17-M00216</t>
  </si>
  <si>
    <t>TR-52 45-78-L00052_49414489</t>
  </si>
  <si>
    <t>M-1270 35-02-M01270_910024297</t>
  </si>
  <si>
    <t>ESK7C-LER TR-1 45-75-M00311_45-75-M00311</t>
  </si>
  <si>
    <t>YAKAPINAR TOPRAK SU TR-2 35-20-L00145_35-20-L00145</t>
  </si>
  <si>
    <t>M-115 ARAPTEPES2 TR-1 35-14-M00115_35-14-M00115</t>
  </si>
  <si>
    <t>L-226 ARITMA 35-18-L00226_c1b 6027444</t>
  </si>
  <si>
    <t>AHMETL0 TR-28 45-84-L00028_955181502</t>
  </si>
  <si>
    <t>ELMABA0 DM 35-15-L00317_  L03</t>
  </si>
  <si>
    <t>ARMUTLU TR-5 35-27-L00005_A</t>
  </si>
  <si>
    <t>KAYNARPINAR TR-2 35-21-L00115_35-21-L00115</t>
  </si>
  <si>
    <t>ULUKENT DM-3/12 35-28-M00061_A</t>
  </si>
  <si>
    <t>SOMA TR-20 45-82-M00020_a2b A</t>
  </si>
  <si>
    <t>L-25 35-14-L00025_6014730</t>
  </si>
  <si>
    <t>K-157 35-07-K00157_35-07-K00157</t>
  </si>
  <si>
    <t>MOLLAAHMETLER TR-1 45-81-M00209_DIREK TIPI TRAFO HUCRESI H01</t>
  </si>
  <si>
    <t>TR-2/33 45-72-L00033_950122166</t>
  </si>
  <si>
    <t>K-2754 35-01-K02754_911368253</t>
  </si>
  <si>
    <t>K-3590 35-01-K03590_913834047</t>
  </si>
  <si>
    <t>BENL0EL0 0SABEYL5 TR-1 45-75-M00160_B</t>
  </si>
  <si>
    <t>K-3080 35-01-K03080_915055795</t>
  </si>
  <si>
    <t>K-1282 35-02-K01282_99883273</t>
  </si>
  <si>
    <t>L-208 35-18-L00208_7887548</t>
  </si>
  <si>
    <t>M-1303 35-03-M01303_958127067</t>
  </si>
  <si>
    <t>KARABURUN TR-9 35-21-L00027_</t>
  </si>
  <si>
    <t>ZTHN0 0NEM SULAMA GRUBU 35-29-M00332_DIREK TIPI TRAFO HUCRESI H01</t>
  </si>
  <si>
    <t>DM-4/10 (MERKEZEFEND2 PARK) 45-71-M00231_45-71-M00231</t>
  </si>
  <si>
    <t>M-328 35-03-M00328_910622366</t>
  </si>
  <si>
    <t>KAYMAK0I TR-35 35-15-L00229_A</t>
  </si>
  <si>
    <t>TR-144 35-19-M00144_</t>
  </si>
  <si>
    <t>GTLC0K TR-13 35-15-L00325_48779454</t>
  </si>
  <si>
    <t>GELENBE 0M 45-76-A00001_3ATALDICAK L18</t>
  </si>
  <si>
    <t>M-1128 35-01-M01128_911187790</t>
  </si>
  <si>
    <t>K-2550 35-01-K02550_912125633</t>
  </si>
  <si>
    <t>YEN0 KURUDERE TR-1 35-20-M00060_99139715</t>
  </si>
  <si>
    <t>TR-23 35-19-L00023_B</t>
  </si>
  <si>
    <t>K-3799 35-04-K03799_99657301</t>
  </si>
  <si>
    <t>KORDON TR-2 45-78-M00760_49284163</t>
  </si>
  <si>
    <t>EMARALEM TR-6 35-28-M00504_B</t>
  </si>
  <si>
    <t>GTLBAH0E TR-16 (KARAPINAR) 35-19-L00042_DIREK TIPI TRAFO HUCRESI H01</t>
  </si>
  <si>
    <t>DM12/TR4 45-73-M00094_e2 E</t>
  </si>
  <si>
    <t>YELK0 TR-16 35-10-L00016_913065680</t>
  </si>
  <si>
    <t>DM-2/2 45-71-M00147_b2 B</t>
  </si>
  <si>
    <t>L-379 35-18-L00379_35-18-L00379</t>
  </si>
  <si>
    <t>TR-31 35-27-M00031_B</t>
  </si>
  <si>
    <t>GTNL0CE K0Y0 TR-1 35-15-L00837_950383787</t>
  </si>
  <si>
    <t>STA0T0REN TR-1 35-20-L00347_</t>
  </si>
  <si>
    <t>K-3220 35-02-K03220_910037474</t>
  </si>
  <si>
    <t>GTLPINAR TR-1 45-73-M01041_945655520</t>
  </si>
  <si>
    <t>KARABURUN TR-2 35-21-L00014_C</t>
  </si>
  <si>
    <t>OVAKENT TR-8 35-15-L00588_950409488</t>
  </si>
  <si>
    <t>L-21 HAMAM ALANI 35-14-L00021_</t>
  </si>
  <si>
    <t>K-175 35-02-K00175_99855453</t>
  </si>
  <si>
    <t>TR-73 45-78-L00073_49416338</t>
  </si>
  <si>
    <t>DERBENT TR-3 45-83-L00323_C</t>
  </si>
  <si>
    <t>YOL0ST0 TR-6 35-15-M00270_950407273</t>
  </si>
  <si>
    <t>K-2746 35-03-K02746_956219131</t>
  </si>
  <si>
    <t>TR-46 35-19-M00046_</t>
  </si>
  <si>
    <t>M-2036 35-10-M02036_35-10-M02036</t>
  </si>
  <si>
    <t>GTLBAH0E TR-11 35-19-L00110_  L01</t>
  </si>
  <si>
    <t>K-1505 35-03-K01505_910256434</t>
  </si>
  <si>
    <t>SAYLI TR-1 35-15-L00188_950385490</t>
  </si>
  <si>
    <t>SARILAR K0Y0 TR-2 35-27-L00264_98709454</t>
  </si>
  <si>
    <t>K-2835 35-09-K02835_912432540</t>
  </si>
  <si>
    <t>KARABURUN TR-4/19 35-21-L00004_915170492</t>
  </si>
  <si>
    <t>STA0T00K TR-1 45-82-M00195_945549129</t>
  </si>
  <si>
    <t>M-1557 35-02-M01557_914554227</t>
  </si>
  <si>
    <t>K-4773 35-04-K04773_35-04-K04773</t>
  </si>
  <si>
    <t>MENEMEN DM-3/10 35-28-L00096_B3 B</t>
  </si>
  <si>
    <t>K-2013 35-08-K02013_35-08-K02013</t>
  </si>
  <si>
    <t>K-1209 35-01-K01209_F</t>
  </si>
  <si>
    <t>AKALAN TR-2 35-27-M00430_98932760</t>
  </si>
  <si>
    <t>TR-15 35-32-L00015_946411963</t>
  </si>
  <si>
    <t>K-1685 35-01-K01685_35-01-K01685</t>
  </si>
  <si>
    <t>L-95 35-18-L00095_6497245</t>
  </si>
  <si>
    <t>SOMA TR-26/2 45-82-M00119_A</t>
  </si>
  <si>
    <t>SAL3HLER TR-2 35-30-L00293_35-30-L00293</t>
  </si>
  <si>
    <t>K-3513 35-02-K03513_913260138</t>
  </si>
  <si>
    <t>TR-58 35-17-M00058_D</t>
  </si>
  <si>
    <t>GTLC0K TR-13 35-15-L00325_950408928</t>
  </si>
  <si>
    <t>L-18 35-14-L00018_</t>
  </si>
  <si>
    <t>TTRKMENK0Y TR-1 45-73-M00327_A</t>
  </si>
  <si>
    <t>K-3080 35-01-K03080_A</t>
  </si>
  <si>
    <t>K-892 35-02-K00892_C</t>
  </si>
  <si>
    <t>K-49 35-01-K00049_2D D</t>
  </si>
  <si>
    <t>PTR0N000 TR-1 35-15-L00100_A</t>
  </si>
  <si>
    <t>TR-69 35-19-L00069_35-19-L00069</t>
  </si>
  <si>
    <t>DM-18 (UNCU BOZK5Y) 45-71-M00213_  M01</t>
  </si>
  <si>
    <t>K-4201 35-02-K04201_B1B B</t>
  </si>
  <si>
    <t>MURAD0YE DM 45-71-M00006_BAY YOLU G0R00 M01</t>
  </si>
  <si>
    <t>K-1486 35-08-K01486_C</t>
  </si>
  <si>
    <t>TR-102 ZEYT2NALANI 35-19-L00102_35-19-L00102</t>
  </si>
  <si>
    <t>TR-122 35-15-M00122_950372547</t>
  </si>
  <si>
    <t>K-290 35-01-K00290_C</t>
  </si>
  <si>
    <t>GTK0EA0IL TR-1 35-30-L00139_DIREK TIPI TRAFO HUCRESI H01</t>
  </si>
  <si>
    <t>KTLL0K TR-5 45-73-M00346_A</t>
  </si>
  <si>
    <t>L-215 35-18-L00215_6936011</t>
  </si>
  <si>
    <t>DM-1/17 45-71-M00041_45-71-M00041</t>
  </si>
  <si>
    <t>BORNOVA TM 35-02-A00005_TR-C K04</t>
  </si>
  <si>
    <t>MENEMEN TR-84 35-28-L00084_D</t>
  </si>
  <si>
    <t>TR-26 35-19-L00026_35-19-L00026</t>
  </si>
  <si>
    <t>SEYREK TR-1 35-28-M00371_35-28-M00371</t>
  </si>
  <si>
    <t>TTRE 0M-DM-1 35-29-A00001_DEREBA0I M04</t>
  </si>
  <si>
    <t>K-406 35-01-K00406_TRAFO K03</t>
  </si>
  <si>
    <t>KINIK TR 21 35-24-L00021_915952451</t>
  </si>
  <si>
    <t>SAL3HLER TR-1 35-30-L00144_35-30-L00144</t>
  </si>
  <si>
    <t>TR-28 35-19-L00028_35-19-L00028</t>
  </si>
  <si>
    <t>MENEMEN TR-3 35-28-L00003_35-28-L00003</t>
  </si>
  <si>
    <t>TR-135 35-19-L00135_</t>
  </si>
  <si>
    <t>TR-2/76 45-83-L00076_45-83-L00076</t>
  </si>
  <si>
    <t>ASARLIK TR-13 35-28-M00180_</t>
  </si>
  <si>
    <t>TR-2/121 45-83-L00121_45-83-L00121</t>
  </si>
  <si>
    <t>TR-133 0AMLIK 35-19-L00133_</t>
  </si>
  <si>
    <t>TURGUTALP TR-1 45-82-M00051_  M04</t>
  </si>
  <si>
    <t>TR-14 35-32-L00014_C</t>
  </si>
  <si>
    <t>TR-61 35-22-M00825_  H</t>
  </si>
  <si>
    <t>TR-2 G0LC0KLER 35-22-M00002_</t>
  </si>
  <si>
    <t>KARATEKKE TR-2 35-29-L00143_35-29-L00143</t>
  </si>
  <si>
    <t>TR-53 35-16-L00053_C</t>
  </si>
  <si>
    <t>BALABANLI DM 35-15-M00280_  M03</t>
  </si>
  <si>
    <t>SEV0RCEK K0Y0 TR-1 45-82-M00347_945518400</t>
  </si>
  <si>
    <t>SARPINCIK TR-1 35-21-L00070_953357734</t>
  </si>
  <si>
    <t>KUMKUYUCAK K0K 45-80-M00093_  M07</t>
  </si>
  <si>
    <t>TR-49 EGEL4 35-19-L00049_35-19-L00049</t>
  </si>
  <si>
    <t>TR-100 35-15-M00100_35-15-M00100</t>
  </si>
  <si>
    <t>SELEND0 TR-5 45-81-M00005_  M01</t>
  </si>
  <si>
    <t>K-2007 35-01-K02007_D</t>
  </si>
  <si>
    <t>K-3606 35-01-K03606_911613858</t>
  </si>
  <si>
    <t>HAL0LBEYL0 DM 35-27-M00620_KARMEZ-1 M13</t>
  </si>
  <si>
    <t>AYVACIK TR-1 45-71-M00787_A</t>
  </si>
  <si>
    <t>KAYAPINAR TR-1 45-71-M00963_DIREK TIPI TRAFO HUCRESI H01</t>
  </si>
  <si>
    <t>L-23 ESK0 POSTANE 7N9 35-14-L00023_6180908</t>
  </si>
  <si>
    <t>YAACILAR TR-3 35-19-M00228_93545357</t>
  </si>
  <si>
    <t>K-4244 35-01-K04244_B</t>
  </si>
  <si>
    <t>GTLMARMARA TR-17 45-85-L00017_945465853</t>
  </si>
  <si>
    <t>L-142 TEOS EVLER0 35-14-L00142_</t>
  </si>
  <si>
    <t>DM-1/38 45-71-M00050_45-71-M00050</t>
  </si>
  <si>
    <t>ILIPINAR TR-4 35-23-M00084_A</t>
  </si>
  <si>
    <t>K-3488 35-04-K03488_910021437</t>
  </si>
  <si>
    <t>SOMA TR-31/1 45-82-M00104_945523925</t>
  </si>
  <si>
    <t>AYASKENT DM-2 (TR-1) 35-16-M00011_  M05</t>
  </si>
  <si>
    <t>KTRAZ 0M 35-31-A00001_SARIKAYA L17</t>
  </si>
  <si>
    <t>K-34 35-01-K00034_F1 F</t>
  </si>
  <si>
    <t>TR-1/45 45-72-M00045_</t>
  </si>
  <si>
    <t>K-1732 35-01-K01732_913730533</t>
  </si>
  <si>
    <t>TR-11 45-74-M00011_45-74-M00011</t>
  </si>
  <si>
    <t>AL- 1RMML1 TR-1 SULAMA 45-71-M01165_45-71-M01165</t>
  </si>
  <si>
    <t>TR-2/99 45-83-L00099_45-83-L00099</t>
  </si>
  <si>
    <t>SOMA TR-17/3 45-82-M00114_E1b E</t>
  </si>
  <si>
    <t>TR-31 45-77-L00031_  L01</t>
  </si>
  <si>
    <t>K-211 35-02-K00211_B</t>
  </si>
  <si>
    <t>DM-20 45-71-M00273_TR-20/20 AYAKKABICILAR M02</t>
  </si>
  <si>
    <t>SOMA TR-38 45-82-M00038_945522903</t>
  </si>
  <si>
    <t>K-4411 35-01-K04411_E</t>
  </si>
  <si>
    <t>M-1228 35-01-M01228_B</t>
  </si>
  <si>
    <t>K-376 35-01-K00376_F</t>
  </si>
  <si>
    <t>K-2574 35-01-K02574_35-01-K02574</t>
  </si>
  <si>
    <t>K-1869 35-09-K01869_97647921</t>
  </si>
  <si>
    <t>M-35 MOB0L K0K 35-25-M00105_955285081</t>
  </si>
  <si>
    <t>TR-26 35-30-L00026_915036067</t>
  </si>
  <si>
    <t>SOMA A SANTRAL0 TM 45-82-A00001_SAVA0TEPE 15.8 L14</t>
  </si>
  <si>
    <t>K-632 35-02-K00632_913403185</t>
  </si>
  <si>
    <t>KODUKBURUN TR-1 35-24-M00102_DIREK TIPI TRAFO HUCRESI H01</t>
  </si>
  <si>
    <t>SRNEKK0Y TR5 35-27-L00130_DIREK TIPI TRAFO HUCRESI H01</t>
  </si>
  <si>
    <t>L-147 SAKIZLIKOY 35-18-L00147_10346299</t>
  </si>
  <si>
    <t>ATA0IKIRIKLAR DM 35-16-M00448_YEN0KENT SULAMA M11</t>
  </si>
  <si>
    <t>GTNEY DM 45-83-L00130_  L05</t>
  </si>
  <si>
    <t>BAAARASI TR-10 K5K 35-23-M00179_  M02</t>
  </si>
  <si>
    <t>TR-11 ( RAMAZAN I4IK SULAMA GRUBU ) 35-27-M00011_A</t>
  </si>
  <si>
    <t>PANCAR OSB DM-1 35-26-M00869_PANCAR-5 G0R00 M19</t>
  </si>
  <si>
    <t>K-2447 35-04-K02447_912636152</t>
  </si>
  <si>
    <t>TR-59 KAVUK0U MEVK07 35-15-L00059_950404796</t>
  </si>
  <si>
    <t>TR-53 45-78-L00053_49413374</t>
  </si>
  <si>
    <t>K-3834 35-01-K03834_911409068</t>
  </si>
  <si>
    <t>AKPINAR G0RNE TR-3 35-31-L00303_</t>
  </si>
  <si>
    <t>M-1851 000EKL0 TR-2 35-02-M01851_B</t>
  </si>
  <si>
    <t>SOMA TR-37/2 45-82-M00079_945522924</t>
  </si>
  <si>
    <t>L-100 BELKENT 35-18-L00100_950442150</t>
  </si>
  <si>
    <t>TR-2/67 45-83-L00067_45-83-L00067</t>
  </si>
  <si>
    <t>SANCAKLI KAYAD0B5 45-71-M00641_</t>
  </si>
  <si>
    <t>STAEKL0 TR-1 45-75-M00308_945615433</t>
  </si>
  <si>
    <t>TR-35 45-74-M00035_945575831</t>
  </si>
  <si>
    <t>TAYTAN OF0S K0K 45-78-M00314_SAL0HL0 DM-2 G6R669 (DEMARKVPR M07</t>
  </si>
  <si>
    <t>K-665 35-04-K00665_99267187</t>
  </si>
  <si>
    <t>DM-2/03 45-71-M00166_45-71-M00166</t>
  </si>
  <si>
    <t>L-278 35-18-L00278_950444712</t>
  </si>
  <si>
    <t>K-1692 35-04-K01692_912487729</t>
  </si>
  <si>
    <t>TR-53 45-78-L00053_49413373</t>
  </si>
  <si>
    <t>K-1790 35-01-K01790_910096457</t>
  </si>
  <si>
    <t>BAH0EARASI TR-1 35-31-L00317_</t>
  </si>
  <si>
    <t>ULUCAK DM 35-27-M00792_E M07</t>
  </si>
  <si>
    <t>K-1477 35-03-K01477_912535992</t>
  </si>
  <si>
    <t>TR-2/11 45-83-L00011_48078273</t>
  </si>
  <si>
    <t>TR-27 45-77-L00027_945495163</t>
  </si>
  <si>
    <t>L-45 JANDARMA S3TES4 35-14-L00045_</t>
  </si>
  <si>
    <t>DM-5/10 35-26-M00805_</t>
  </si>
  <si>
    <t>K-49 35-01-K00049_M1 M</t>
  </si>
  <si>
    <t>K-3869 35-02-K03869_913023676</t>
  </si>
  <si>
    <t>M-78 FULYA EVLER3 35-14-M00078_35-14-M00078</t>
  </si>
  <si>
    <t>M-1054 35-02-M01054_A</t>
  </si>
  <si>
    <t>OLGUNLAR CER0TLER MAH. TR-1 35-31-L00219_DIREK TIPI TRAFO HUCRESI H01</t>
  </si>
  <si>
    <t>SAALAYAN TR-1 45-73-M00173_915795420</t>
  </si>
  <si>
    <t>K-1871 35-09-K01871_912139088</t>
  </si>
  <si>
    <t>YEN0 FO0A TR-10 35-23-M00010_C</t>
  </si>
  <si>
    <t>K-2573 35-01-K02573_913240562</t>
  </si>
  <si>
    <t>HAMAM TR-1 35-29-L00500_DIREK TIPI TRAFO HUCRESI H01</t>
  </si>
  <si>
    <t>K-3888 35-02-K03888_E</t>
  </si>
  <si>
    <t>K-1508 35-03-K01508_a11 A</t>
  </si>
  <si>
    <t>SDEM00 0M 35-15-A00001_BOZDA0 L26</t>
  </si>
  <si>
    <t>TR-2/90 45-83-L00090_DIREK TIPI TRAFO HUCRESI H01</t>
  </si>
  <si>
    <t>DM-16 45-71-M00309_  M10</t>
  </si>
  <si>
    <t>K-813 35-01-K00813_911163312</t>
  </si>
  <si>
    <t>M-214(DM-3/12) 35-09-M00214_35-09-M00214</t>
  </si>
  <si>
    <t>K-1508 35-03-K01508_b4b B</t>
  </si>
  <si>
    <t>ESK0 FO0A 0M 35-23-A00001_TR-37 L15</t>
  </si>
  <si>
    <t>K-4034 35-01-K04034_911089190</t>
  </si>
  <si>
    <t>ESK0 FO0A 0M 35-23-A00001_TR-2 F0DER0 L16</t>
  </si>
  <si>
    <t>ESK0 FO0A 0M 35-23-A00001_TR-53 L13</t>
  </si>
  <si>
    <t>ESK0 FO0A 0M 35-23-A00001_TR-65 L12</t>
  </si>
  <si>
    <t>ALAUK TM 35-17-A00001_HABA0-1 M31</t>
  </si>
  <si>
    <t>BOZK0Y TR-1 35-17-M00352_DIREK TIPI TRAFO HUCRESI H01</t>
  </si>
  <si>
    <t>K-3080 35-01-K03080_911002657</t>
  </si>
  <si>
    <t>L-349 35-18-L00349_950456004</t>
  </si>
  <si>
    <t>M-874 BE0YOL 35-02-M00874_DIREK TIPI TRAFO HUCRESI H01</t>
  </si>
  <si>
    <t>M-1770 35-01-M01770_911124160</t>
  </si>
  <si>
    <t>KARATEKKE TR-1 35-29-L00142_35-29-L00142</t>
  </si>
  <si>
    <t>AYRANCILAR DM-2/18 35-26-M00821_956627954</t>
  </si>
  <si>
    <t>K-128 35-02-K00128_35-02-K00128</t>
  </si>
  <si>
    <t>4ARIKBALLI D 45-77-L00185_45-77-L00185</t>
  </si>
  <si>
    <t>T5RKMEN TR-454 TARIMSAL SULAMA 45-73-M00336_45-73-M00336</t>
  </si>
  <si>
    <t>SART TR-1 K0K 45-78-M00168_  M04</t>
  </si>
  <si>
    <t>M-133 35-02-M00133_DIREK TIPI TRAFO HUCRESI H01</t>
  </si>
  <si>
    <t>ATA0ICUMA DM 35-16-M00103_  M05</t>
  </si>
  <si>
    <t>TR-78 35-16-L00078_  L02</t>
  </si>
  <si>
    <t>K-3592 35-01-K03592_911648577</t>
  </si>
  <si>
    <t>TR-6 45-74-M00006_  M01</t>
  </si>
  <si>
    <t>TR-86 35-19-L00086_35-19-L00086</t>
  </si>
  <si>
    <t>TR-1/35 45-83-M00035_</t>
  </si>
  <si>
    <t>L-84 35-18-L00084_  L01</t>
  </si>
  <si>
    <t>DM-3/10 (BOYAHANE) 45-71-M00104_915784302</t>
  </si>
  <si>
    <t>SAPAK TR-1 35-26-M00425_C</t>
  </si>
  <si>
    <t>K-639 35-01-K00639_911367046</t>
  </si>
  <si>
    <t>SEYREK TR-2/1 35-28-M00378_C</t>
  </si>
  <si>
    <t>TR-35 35-27-M00035_B</t>
  </si>
  <si>
    <t>ALA0ATI TM 35-18-A00005_KARABURUN-3 M08</t>
  </si>
  <si>
    <t>BAHADIRLAR TR-4 45-79-M00144_DIREK TIPI TRAFO HUCRESI H01</t>
  </si>
  <si>
    <t>TR-74 35-19-L00074_  L01</t>
  </si>
  <si>
    <t>ARMUTLU TR-6 35-27-L00006_  L01</t>
  </si>
  <si>
    <t>HELVACI TR-1 35-17-M00361_A</t>
  </si>
  <si>
    <t>YUKARIBEY DM (TR-3) 35-16-M00122_  M01</t>
  </si>
  <si>
    <t>K-2311 35-03-K02311_910233403</t>
  </si>
  <si>
    <t>TR-25 35-30-L00025_955295328</t>
  </si>
  <si>
    <t>K-4147 35-01-K04147_911082847</t>
  </si>
  <si>
    <t>L-84 35-18-L00084_  L04</t>
  </si>
  <si>
    <t>YAZIBA0I DM-3 35-26-M00764_DM-3/2 M06</t>
  </si>
  <si>
    <t>DM-10/TR-27 (M-1879) 35-22-M00148_  M01</t>
  </si>
  <si>
    <t>TR-42 KAPKINLAR 35-19-M00042_G M01</t>
  </si>
  <si>
    <t>BALIKLIOVA TR-3 35-19-L00324_DIREK TIPI TRAFO HUCRESI H01</t>
  </si>
  <si>
    <t>K-1032 35-04-K01032_E</t>
  </si>
  <si>
    <t>AHMETL0 TR-37 45-84-L00144_A</t>
  </si>
  <si>
    <t>ELMABA0 DM 35-15-L00317_  L01</t>
  </si>
  <si>
    <t>SANDARLI TAT0L K5Y8 K1K-11 35-30-M00079_  M03</t>
  </si>
  <si>
    <t>MURAD0YE DM 45-71-M00006_MURAD0YE G0R00 M06</t>
  </si>
  <si>
    <t>BEBEKLL TR-1 45-77-L00196_45-77-L00196</t>
  </si>
  <si>
    <t>AKPINAR MERKEZ TR-1 35-31-L00304_</t>
  </si>
  <si>
    <t>K-1990 35-04-K01990_E1B E</t>
  </si>
  <si>
    <t>YUKARIKO0AKLAR TR-4 45-79-M00106_DIREK TIPI TRAFO HUCRESI H01</t>
  </si>
  <si>
    <t>TURGUTALP TR-1/2 (DM-3/18) 45-82-M00057_945530837</t>
  </si>
  <si>
    <t>BAAARASI TR-12 35-23-M00181_42067223</t>
  </si>
  <si>
    <t>YEN7K-Y TR-1 45-71-M01046_45-71-M01046</t>
  </si>
  <si>
    <t>TR-19 35-27-M00019_914467369</t>
  </si>
  <si>
    <t>BOZK0Y TR-1 35-17-M00352_914994092</t>
  </si>
  <si>
    <t>YEN0K0Y G0LC0K TR-2 35-31-L00184_</t>
  </si>
  <si>
    <t>L-336 RE0SDERE 35-18-L00336_11477674</t>
  </si>
  <si>
    <t>DM-5/11 35-26-M00804_</t>
  </si>
  <si>
    <t>YEN0 FO0A TR-13 35-23-M00013_A</t>
  </si>
  <si>
    <t>K-1869 35-09-K01869_912327525</t>
  </si>
  <si>
    <t>KTNER TR-16 35-22-M00294_DIREK TIPI TRAFO HUCRESI H01</t>
  </si>
  <si>
    <t>TR-2/124 45-83-L00124_</t>
  </si>
  <si>
    <t>K-1418 35-01-K01418_911897585</t>
  </si>
  <si>
    <t>KEMALPA0A TM 35-27-A00002_YENM00 M08</t>
  </si>
  <si>
    <t>YEN0 HARMANDALI TR-2 45-71-M00892_DIREK TIPI TRAFO HUCRESI H01</t>
  </si>
  <si>
    <t>K-1594 35-01-K01594_910079714</t>
  </si>
  <si>
    <t>HELVACI TR-1 35-17-M00361_944466641</t>
  </si>
  <si>
    <t>K-1396 35-08-K01396_912039344</t>
  </si>
  <si>
    <t>YELK0 0M 35-10-A00003_KAHRAMANDERE-1 M13</t>
  </si>
  <si>
    <t>KEMALPA0A TM 35-27-A00002_KEMALPA0A-2 M09</t>
  </si>
  <si>
    <t>ZTYANLAR TR-2 45-79-M00216_DIREK TIPI TRAFO HUCRESI H01</t>
  </si>
  <si>
    <t>SAMURK0Y TR-1 45-81-M00092_A</t>
  </si>
  <si>
    <t>URLA 0M 35-19-A00001_3EYMEALTI L10</t>
  </si>
  <si>
    <t>K-1596 35-03-K01596_910180150</t>
  </si>
  <si>
    <t>HARTA TR-1 45-76-M00087_</t>
  </si>
  <si>
    <t>M-1918 35-10-M01918_  M02</t>
  </si>
  <si>
    <t>K-4306 35-09-K04306_910029732</t>
  </si>
  <si>
    <t>M-1442 35-04-M01442_913513691</t>
  </si>
  <si>
    <t>MEDAR TR-10 45-72-L00292_</t>
  </si>
  <si>
    <t>M-1543 35-01-M01543_911207782</t>
  </si>
  <si>
    <t>BAHADIR K0Y0 TR-1 45-80-M00159_</t>
  </si>
  <si>
    <t>K-2311 35-03-K02311_910060100</t>
  </si>
  <si>
    <t>K-505 35-01-K00505_98485343</t>
  </si>
  <si>
    <t>TR-115 45-78-L00115_</t>
  </si>
  <si>
    <t>K-3286 35-08-K03286_A</t>
  </si>
  <si>
    <t>SER0TL0 TR-1 45-77-L00239_A</t>
  </si>
  <si>
    <t>K-4554 35-07-K04554_912755989</t>
  </si>
  <si>
    <t>TR-2/88 45-83-L00088_A</t>
  </si>
  <si>
    <t>STLE DM 35-22-M00086_G M03</t>
  </si>
  <si>
    <t>K-1291 35-04-K01291_99428646</t>
  </si>
  <si>
    <t>TR-29 35-27-M00029_35-27-M00029</t>
  </si>
  <si>
    <t>SANDAL TR-5 45-77-M00009_945503548</t>
  </si>
  <si>
    <t>KILAVUZLAR TR-1 45-74-M00199_C</t>
  </si>
  <si>
    <t>TR-84 35-17-M00084_E01 E</t>
  </si>
  <si>
    <t>K-4344 35-01-K04344_D</t>
  </si>
  <si>
    <t>4AMURHAMAMI TR-1 45-78-L00271_45-78-L00271</t>
  </si>
  <si>
    <t>GTZELBAH0E 0M 35-10-A00001_DERYA K04</t>
  </si>
  <si>
    <t>GTZELBAH0E 0M 35-10-A00001_P K02</t>
  </si>
  <si>
    <t>DM-5/TR-6 35-26-M00773_C</t>
  </si>
  <si>
    <t>DM-14/2 45-71-M00373_45-71-M00373</t>
  </si>
  <si>
    <t>ELMABA0 DM 35-15-L00317_  L04</t>
  </si>
  <si>
    <t>KINIK TR 19 35-24-L00019_B</t>
  </si>
  <si>
    <t>PINARLI TR-2 35-20-L00333_35-20-L00333</t>
  </si>
  <si>
    <t>SOMA TR-15 45-82-M00015_D</t>
  </si>
  <si>
    <t>4ARIKTEKKE MAH.TR-1 45-73-M00722_45-73-M00722</t>
  </si>
  <si>
    <t>YENM00 K0K 35-27-M00366_  M01</t>
  </si>
  <si>
    <t>K-1396 35-08-K01396_911728696</t>
  </si>
  <si>
    <t>KIRTEPE TR-3 35-29-L00518_DIREK TIPI TRAFO HUCRESI H01</t>
  </si>
  <si>
    <t>K-2369 35-01-K02369_911342118</t>
  </si>
  <si>
    <t>OMURLAR TR-1 45-81-M00074_945628793</t>
  </si>
  <si>
    <t>K-3453 35-08-K03453_B</t>
  </si>
  <si>
    <t>M-1425 35-04-M01425_913314640</t>
  </si>
  <si>
    <t>TR-131 35-26-M00131_35-26-M00131</t>
  </si>
  <si>
    <t>K-440 35-01-K00440_D</t>
  </si>
  <si>
    <t>SIRPI 0M 35-20-A00002_TR-A M25</t>
  </si>
  <si>
    <t>TR-52 45-78-L00052_915797823</t>
  </si>
  <si>
    <t>TR-107 ZEYT0NALANI 35-19-L00107_</t>
  </si>
  <si>
    <t>K-476 35-04-K00476_99683722</t>
  </si>
  <si>
    <t>BALABANLI F0KRET TEKEL 35-15-M00335_A</t>
  </si>
  <si>
    <t>M-1535 35-01-M01535_35-01-M01535</t>
  </si>
  <si>
    <t>K-1222 35-01-K01222_C</t>
  </si>
  <si>
    <t>L-336 RE0SDERE 35-18-L00336_10831629</t>
  </si>
  <si>
    <t>K-1465 35-03-K01465_A</t>
  </si>
  <si>
    <t>PAPU0LU K0Y0 TR-1 45-77-M00118_DIREK TIPI TRAFO HUCRESI H01</t>
  </si>
  <si>
    <t>SEH0TL0O0LU K0Y3 HACIBEKARLER MAH.TR 45-77-M00079_DIREK TIPI TRAFO HUCRESI H01</t>
  </si>
  <si>
    <t>K-1144 35-04-K01144_99648844</t>
  </si>
  <si>
    <t>ULUCAK DM-2/12 35-27-M00320_E</t>
  </si>
  <si>
    <t>TR-2/110 45-83-L00110_</t>
  </si>
  <si>
    <t>AHMETL0 TR-71 BARBAROS 45-84-L00071_A</t>
  </si>
  <si>
    <t>K-4555 35-02-K04555_99860063</t>
  </si>
  <si>
    <t>K-122 35-01-K00122_R</t>
  </si>
  <si>
    <t>SEYREK TR-3 35-28-M00372_</t>
  </si>
  <si>
    <t>DM-1/TR-12 35-14-L00294_C01 C</t>
  </si>
  <si>
    <t>K-3095 35-02-K03095_A</t>
  </si>
  <si>
    <t>K-873 35-01-K00873_910780567</t>
  </si>
  <si>
    <t>ESAT K0Y0 TR-1 45-86-M00126_DIREK TIPI TRAFO HUCRESI H01</t>
  </si>
  <si>
    <t>SELEND0 TR-11 45-81-M00011_A</t>
  </si>
  <si>
    <t>K-1879 35-09-K01879_912125594</t>
  </si>
  <si>
    <t>BOZDA0 TR-3 35-15-L00314_950399555</t>
  </si>
  <si>
    <t>K-339 35-02-K00339_A</t>
  </si>
  <si>
    <t>ARMUTLU TR-3 35-27-L00003_D</t>
  </si>
  <si>
    <t>M-1251 35-01-M01251_35-01-M01251</t>
  </si>
  <si>
    <t>ULUKENT DM-4/5 35-28-M00047_a2b A</t>
  </si>
  <si>
    <t>GTZELBAH0E 0M 35-10-A00001_KAHRAMANDERE G0R18 M06</t>
  </si>
  <si>
    <t>K-765 35-01-K00765_D</t>
  </si>
  <si>
    <t>BAH0EL0 TR-2 45-73-M00433_915810144</t>
  </si>
  <si>
    <t>MENEMEN DM-3/10 35-28-L00096_B2 B</t>
  </si>
  <si>
    <t>TR-102 ZEYT0NALANI 35-19-L00102_</t>
  </si>
  <si>
    <t>K-1031 35-01-K01031_911850402</t>
  </si>
  <si>
    <t>STVR0CE TR-1 45-83-L00422_DIREK TIPI TRAFO HUCRESI H01</t>
  </si>
  <si>
    <t>K-363 35-04-K00363_363 G1B G</t>
  </si>
  <si>
    <t>TR-7/B 45-77-L00353_d5b D</t>
  </si>
  <si>
    <t>TR-76 35-19-L00076_</t>
  </si>
  <si>
    <t>DEA0RMENDERE TR-3 35-22-M00194_</t>
  </si>
  <si>
    <t>SARIG0L TR-54 45-79-M00054_945559989</t>
  </si>
  <si>
    <t>TR-2/19 45-83-L00019_45-83-L00019</t>
  </si>
  <si>
    <t>TR-1/68 45-72-M00068_</t>
  </si>
  <si>
    <t>K-429 35-01-K00429_F</t>
  </si>
  <si>
    <t>GTRDES DM 45-75-M00050_KAYIK0I M11</t>
  </si>
  <si>
    <t>OVAKENT TR-6 35-15-L00586_950407580</t>
  </si>
  <si>
    <t>K-1596 35-03-K01596_910031228</t>
  </si>
  <si>
    <t>K-217 35-01-K00217_910823620</t>
  </si>
  <si>
    <t>KAYMAK0I TR-12 35-15-M00249_950396990</t>
  </si>
  <si>
    <t>K-847 35-01-K00847_D</t>
  </si>
  <si>
    <t>SART TR-21 45-78-M00185_  M01</t>
  </si>
  <si>
    <t>K-744 35-02-K00744_E</t>
  </si>
  <si>
    <t>M-1054 35-02-M01054_35-02-M01054</t>
  </si>
  <si>
    <t>K-1127 35-03-K01127_A</t>
  </si>
  <si>
    <t>M-30 35-02-M00030_M-33 M05</t>
  </si>
  <si>
    <t>SAVLU TR-1 K0K 45-78-L00624_  L01</t>
  </si>
  <si>
    <t>M-993 35-03-M00993_910895302</t>
  </si>
  <si>
    <t>TR-31 35-15-M00031_48860915</t>
  </si>
  <si>
    <t>TR-81 45-78-L00081_45-78-L00081</t>
  </si>
  <si>
    <t>K-4269 35-01-K04269_912034430</t>
  </si>
  <si>
    <t>K-1760 35-04-K01760_K-1109 K01</t>
  </si>
  <si>
    <t>K-4386 35-01-K04386_B</t>
  </si>
  <si>
    <t>T5RKE- TR-2 45-80-M00123_45-80-M00123</t>
  </si>
  <si>
    <t>SZBEK TR-5 35-19-M00235_956662903</t>
  </si>
  <si>
    <t>SOMA TR-31 45-82-M00031_D01 D</t>
  </si>
  <si>
    <t>ESENYAZI ASAR MAH. TR-1 45-77-M00019_B</t>
  </si>
  <si>
    <t>DE-2RMENDERE TR-3 35-22-M00194_35-22-M00194</t>
  </si>
  <si>
    <t>YEN0OBA TR-2 35-29-L00074_DIREK TIPI TRAFO HUCRESI H01</t>
  </si>
  <si>
    <t>K-217 35-01-K00217_910913199</t>
  </si>
  <si>
    <t>YEN0FO0A TR-16 35-23-M00016_A</t>
  </si>
  <si>
    <t>K-4035 35-01-K04035_D</t>
  </si>
  <si>
    <t>TR-43 35-16-L00043_</t>
  </si>
  <si>
    <t>K-1873 35-09-K01873_97811602</t>
  </si>
  <si>
    <t>3RNEKKLY TR4 35-27-L00129_35-27-L00129</t>
  </si>
  <si>
    <t>ADALA TR-1 45-78-M00284_  M01</t>
  </si>
  <si>
    <t>TR-4 35-16-L00004_C</t>
  </si>
  <si>
    <t>CABBAR KAMARA TR-1 45-73-M00857_DIREK TIPI TRAFO HUCRESI H01</t>
  </si>
  <si>
    <t>K-641 35-08-K00641_912101840</t>
  </si>
  <si>
    <t>BADEMLL TR-4 35-30-L00101_35-30-L00101</t>
  </si>
  <si>
    <t>K-1465 35-03-K01465_35-03-K01465</t>
  </si>
  <si>
    <t>PANCAR OSB DM-1 35-26-M00869_3ETMEN PANCAR-5 (YAZIBAII-4) M22</t>
  </si>
  <si>
    <t>BOZK7Y TR-1 35-17-M00352_35-17-M00352</t>
  </si>
  <si>
    <t>MENEMEN TR-11 35-28-L00011_953379816</t>
  </si>
  <si>
    <t>TR-4 35-16-L00004_A</t>
  </si>
  <si>
    <t>KTSELER TR-1 45-75-M00170_A</t>
  </si>
  <si>
    <t>SANDARLI TAT0L K5Y8 K5K-12 35-30-M00087_  M03</t>
  </si>
  <si>
    <t>L-291 35-18-L00291_5720455</t>
  </si>
  <si>
    <t>KINIK TR-11 35-24-L00011_955217492</t>
  </si>
  <si>
    <t>K-4415 35-01-K04415_B</t>
  </si>
  <si>
    <t>TIRAZLAR TR-1 45-79-M00076_945554935</t>
  </si>
  <si>
    <t>K-3315 35-09-K03315_35-09-K03315</t>
  </si>
  <si>
    <t>K-4459 35-01-K04459_911445636</t>
  </si>
  <si>
    <t>TR-2 G0LC0KLER 35-22-M00002_DIREK TIPI TRAFO HUCRESI H01</t>
  </si>
  <si>
    <t>DM-12/07 (KIZ YURDU YANI) 45-71-M00317_A</t>
  </si>
  <si>
    <t>FOAA TR-47 35-23-L00047_93548651</t>
  </si>
  <si>
    <t>MURAD-YE DM-5/05 45-71-M00235_45-71-M00235</t>
  </si>
  <si>
    <t>GTRDES TR-33 45-75-M00033_B</t>
  </si>
  <si>
    <t>M-1852 YAKAK 35-02-M01852_35-02-M01852</t>
  </si>
  <si>
    <t>TR-45 35-16-L00045_</t>
  </si>
  <si>
    <t>BADEML0 TR-5 35-30-L00102_A</t>
  </si>
  <si>
    <t>K-3592 35-01-K03592_35-01-K03592</t>
  </si>
  <si>
    <t>L-321 35-18-L00321_35-18-L00321</t>
  </si>
  <si>
    <t>KTSEAL0 TR-1 45-78-M00781_953286744</t>
  </si>
  <si>
    <t>TR-55 35-17-M00055_A</t>
  </si>
  <si>
    <t>TR-1/50 45-72-M00050_</t>
  </si>
  <si>
    <t>YE-7LYURT TR-15 45-73-M00484_45-73-M00484</t>
  </si>
  <si>
    <t>K-3195 35-03-K03195_910036441</t>
  </si>
  <si>
    <t>K-827 35-01-K00827_912193743</t>
  </si>
  <si>
    <t>K-1036 35-01-K01036_B1 B</t>
  </si>
  <si>
    <t>AYAZ0REN TR-1 45-77-L00107_D</t>
  </si>
  <si>
    <t>TR-51 45-78-L00051_</t>
  </si>
  <si>
    <t>3ZBEK TR-5 35-19-M00235_35-19-M00235</t>
  </si>
  <si>
    <t>K-2754 35-01-K02754_A</t>
  </si>
  <si>
    <t>TR-2/51 (YEN0GARAJ) 45-83-L00051_  L01</t>
  </si>
  <si>
    <t>YAH2ELL0 TR-2 35-28-M00188_35-28-M00188</t>
  </si>
  <si>
    <t>K-3313 35-09-K03313_B</t>
  </si>
  <si>
    <t>L-226 ARITMA 35-18-L00226_950444557</t>
  </si>
  <si>
    <t>L-143 35-18-L00143_950443417</t>
  </si>
  <si>
    <t>TR-2/86 45-83-L00086_45-83-L00086</t>
  </si>
  <si>
    <t>L-363 LENG6DER S3TES9 35-18-L00363_35-18-L00363</t>
  </si>
  <si>
    <t>K-442 35-01-K00442_913252729</t>
  </si>
  <si>
    <t>ZEYT3NK0Y TR-2 35-13-L00066_35-13-L00066</t>
  </si>
  <si>
    <t>K-786 35-01-K00786_A</t>
  </si>
  <si>
    <t>G5M2LDMR M-36 35-25-M00036_35-25-M00036</t>
  </si>
  <si>
    <t>K-4518 35-01-K04518_910293157</t>
  </si>
  <si>
    <t>TR-32 35-27-M00032_  M05</t>
  </si>
  <si>
    <t>K-3948 35-07-K03948_B</t>
  </si>
  <si>
    <t>AYRANCILAR DM-2 35-26-M00825_35-26-M00825</t>
  </si>
  <si>
    <t>K-1712 35-01-K01712_R</t>
  </si>
  <si>
    <t>K-144 35-02-K00144_910220431</t>
  </si>
  <si>
    <t>SAAPLER TR-1 35-26-M00479_DIREK TIPI TRAFO HUCRESI H01</t>
  </si>
  <si>
    <t>KARABEYLER KAFALAR TR-1 45-81-M00128_A</t>
  </si>
  <si>
    <t>K-1027 35-01-K01027_911020083</t>
  </si>
  <si>
    <t>K-903 35-02-K00903_910018082</t>
  </si>
  <si>
    <t>L-177 35-18-L00177_7172298</t>
  </si>
  <si>
    <t>SEV7N-LER TR-1 45-74-M00105_45-74-M00105</t>
  </si>
  <si>
    <t>ARMUTLU TR-3 35-27-L00003_913670139</t>
  </si>
  <si>
    <t>SANDARLI TAT0L K5Y8 K1K-11 35-30-M00079_  M01</t>
  </si>
  <si>
    <t>K-3184 35-04-K03184_99536558</t>
  </si>
  <si>
    <t>K-3735 35-03-K03735_910168684</t>
  </si>
  <si>
    <t>OVAKENT TR-1 35-15-L00631_950386698</t>
  </si>
  <si>
    <t>K-270 35-01-K00270_910975848</t>
  </si>
  <si>
    <t>KIDIRCIK K0Y0 TR-1 45-86-M00128_B</t>
  </si>
  <si>
    <t>SAPAKLI TR-1 45-78-M00445_</t>
  </si>
  <si>
    <t>K-1211 35-03-K01211_910079868</t>
  </si>
  <si>
    <t>K-3846 35-03-K03846_910030810</t>
  </si>
  <si>
    <t>KURUCUOVA TR-8 35-15-L00249_B</t>
  </si>
  <si>
    <t>MUSABEY TR-1 35-28-M00348_35-28-M00348</t>
  </si>
  <si>
    <t>KABAZLI TR-1 45-78-M00677_</t>
  </si>
  <si>
    <t>L-167 SI0ACIK MARTI S8TESL TZEL 35-14-L001670_35-14-L001670</t>
  </si>
  <si>
    <t>SOMA TR-37 45-82-M00037_945522989</t>
  </si>
  <si>
    <t>M-1206 35-10-M01206_915188909</t>
  </si>
  <si>
    <t>SEYD0K0Y TR-1 45-84-L00044_DIREK TIPI TRAFO HUCRESI H01</t>
  </si>
  <si>
    <t>KEMALPA0A TM 35-27-A00002_I M04</t>
  </si>
  <si>
    <t>SEL0M0AHLAR TR-2 45-71-M00137_TR-4 M02</t>
  </si>
  <si>
    <t>K-488 35-04-K00488_953723144</t>
  </si>
  <si>
    <t>SAL0HL0 TM 45-78-A00004_YILMAZ DM-1 M12</t>
  </si>
  <si>
    <t>YAYAKENT DM 35-24-M00209_BALABAN K0YLER M04</t>
  </si>
  <si>
    <t>M-78 FULYA EVLER5 35-14-M00078_DIREK TIPI TRAFO HUCRESI H01</t>
  </si>
  <si>
    <t>YEN0 0AKRAN TR-6 35-17-M00206_8029709</t>
  </si>
  <si>
    <t>K-198 35-02-K00198_915021415</t>
  </si>
  <si>
    <t>DM-20 45-71-M00273_DM-21 M09</t>
  </si>
  <si>
    <t>TR-2/30 45-72-L00030_</t>
  </si>
  <si>
    <t>SANDAL TR-3 45-77-M00010_DIREK TIPI TRAFO HUCRESI H01</t>
  </si>
  <si>
    <t>STYEKL0 K0K 45-71-M00185_  M02</t>
  </si>
  <si>
    <t>3A-AL TR-1 35-22-M00283_35-22-M00283</t>
  </si>
  <si>
    <t>K-2502 35-02-K02502_912808406</t>
  </si>
  <si>
    <t>K-1923 35-10-K01923_912766416</t>
  </si>
  <si>
    <t>SEL0KL0 TR-3 OKULLU 45-78-M00751_</t>
  </si>
  <si>
    <t>TR-99 35-16-L00099_</t>
  </si>
  <si>
    <t>E5LENHOCA TR-1 35-21-L00118_35-21-L00118</t>
  </si>
  <si>
    <t>TR-54 35-17-M00054_7529238</t>
  </si>
  <si>
    <t>TURGUTALP TR-1 45-82-M00051_945529427</t>
  </si>
  <si>
    <t>K-1905 35-10-K01905_35-10-K01905</t>
  </si>
  <si>
    <t>YAACILI TR-1 45-82-M00331_B</t>
  </si>
  <si>
    <t>FO-AK-Y TR-1 35-23-M00222_35-23-M00222</t>
  </si>
  <si>
    <t>M-227 ORHANLI TEMESALTI-3 35-14-M00227_</t>
  </si>
  <si>
    <t>YEN0 FO0A TR-20 35-23-M00020_  M01</t>
  </si>
  <si>
    <t>K-270 35-01-K00270_911036366</t>
  </si>
  <si>
    <t>GTLENYAKA 0AMLIK MAH. TR-3 45-73-M00518_B</t>
  </si>
  <si>
    <t>K-4278 35-01-K04278_97921541</t>
  </si>
  <si>
    <t>PAYAMLI M-20 35-25-M00170_DIREK TIPI TRAFO HUCRESI H01</t>
  </si>
  <si>
    <t>K-2689 35-10-K02689_912428510</t>
  </si>
  <si>
    <t>SARIPINAR TR-4 45-73-M00567_A</t>
  </si>
  <si>
    <t>K-1108 35-01-K01108_911365329</t>
  </si>
  <si>
    <t>NARINCALIS0LEYMAN TR 45-77-L00209_45-77-L00209</t>
  </si>
  <si>
    <t>SAMBEL K0K 35-27-M00619_3AMBEL K0Y0 M02</t>
  </si>
  <si>
    <t>TTYENL0 TR-2 45-85-M00011_B</t>
  </si>
  <si>
    <t>M-1537 35-01-M01537_910924819</t>
  </si>
  <si>
    <t>CUMALI TR 1 35-24-M00094_A</t>
  </si>
  <si>
    <t>L-311 35-18-L00311_950441936</t>
  </si>
  <si>
    <t>ARMUTLU 0M 35-27-A00001_ARMUTLU SANAY0 M12</t>
  </si>
  <si>
    <t>MAHMUTLAR TR-1 45-74-M00163_DIREK TIPI TRAFO HUCRESI H01</t>
  </si>
  <si>
    <t>L-191 35-18-L00191_35-18-L00191</t>
  </si>
  <si>
    <t>K-2631 35-03-K02631_910044460</t>
  </si>
  <si>
    <t>KORUKENT TR 35-30-M00347_35-30-M00347</t>
  </si>
  <si>
    <t>GTNEY DM 45-83-L00130_  L06</t>
  </si>
  <si>
    <t>SAM0N0 TR-2 45-72-L00272_</t>
  </si>
  <si>
    <t>KARABURUN TR-1 35-21-L00001_953358591</t>
  </si>
  <si>
    <t>SANDARLI TAT0L K5Y4 TR-3 35-30-M00091_DIREK TIPI TRAFO HUCRESI H01</t>
  </si>
  <si>
    <t>YUKARI AVDAN TR-1 45-82-M00241_DIREK TIPI TRAFO HUCRESI H01</t>
  </si>
  <si>
    <t>DM-1/TR-21 35-14-M00303_35-14-M00303</t>
  </si>
  <si>
    <t>DM-1/TR-16 SEFER8H8SAR 35-14-M00328_35-14-M00328</t>
  </si>
  <si>
    <t>GTKEY0P TR-2 45-78-M00815_</t>
  </si>
  <si>
    <t>MUTAFLAR OKUL 0N3 TR-1 35-32-L00070_35-32-L00070</t>
  </si>
  <si>
    <t>SIRIMLI TR-1 35-31-L00201_35-31-L00201</t>
  </si>
  <si>
    <t>K-1031 35-01-K01031_911412723</t>
  </si>
  <si>
    <t>ALA0EH0R TR-74 45-73-M00074_DIREK TIPI TRAFO HUCRESI H01</t>
  </si>
  <si>
    <t>TR-251 35-19-L00251_35-19-L00251</t>
  </si>
  <si>
    <t>SRT0L0 TR 1 35-24-M00098_DIREK TIPI TRAFO HUCRESI H01</t>
  </si>
  <si>
    <t>EMARL0 TR-2 35-15-L00858_DIREK TIPI TRAFO HUCRESI H01</t>
  </si>
  <si>
    <t>KES2KKMY TR-1 35-28-M00335_35-28-M00335</t>
  </si>
  <si>
    <t>BTRG0 DM 35-15-L01013_  L04</t>
  </si>
  <si>
    <t>K-3195 35-03-K03195_B</t>
  </si>
  <si>
    <t>TR-20 (SANAY0 KAB4N) 35-32-L00020_A</t>
  </si>
  <si>
    <t>SAM0N0 TR-7 35-22-M00175_DIREK TIPI TRAFO HUCRESI H01</t>
  </si>
  <si>
    <t>PINARLAR TR-1 45-81-M00241_45-81-M00241</t>
  </si>
  <si>
    <t>ORHAN BATURAY 35-26-L00081_</t>
  </si>
  <si>
    <t>M-86 ORHANLI TEMESALTI 35-14-M00086_35-14-M00086</t>
  </si>
  <si>
    <t>AKKOYUNLU TR-2 35-29-L00270_DIREK TIPI TRAFO HUCRESI H01</t>
  </si>
  <si>
    <t>BADEML0 TR-4 35-30-L00101_DIREK TIPI TRAFO HUCRESI H01</t>
  </si>
  <si>
    <t>SOBANLAR AYVACIK TR-4 35-15-L00360_DIREK TIPI TRAFO HUCRESI H01</t>
  </si>
  <si>
    <t>DAAHACIYUSUF TR-1 45-73-M00528_DIREK TIPI TRAFO HUCRESI H01</t>
  </si>
  <si>
    <t>SANAK0I K0K 45-79-M00194_  M03</t>
  </si>
  <si>
    <t>SREN TR-2 35-31-L00315_DIREK TIPI TRAFO HUCRESI H01</t>
  </si>
  <si>
    <t>SOBANLAR SUBATAN TR-1 35-15-L00358_DIREK TIPI TRAFO HUCRESI H01</t>
  </si>
  <si>
    <t>K-4401 35-02-K04401_913456084</t>
  </si>
  <si>
    <t>GTM0LD0R M-11 35-25-M00011_  M01</t>
  </si>
  <si>
    <t>L-280 35-18-L00280_950004745</t>
  </si>
  <si>
    <t>TR-131 35-16-L00131_35-16-L00131</t>
  </si>
  <si>
    <t>L-258 35-18-L00258_950446859</t>
  </si>
  <si>
    <t>CUMHUR0YET K0K 35-29-L00057_  L05</t>
  </si>
  <si>
    <t>TR-20 35-15-M00020_35-15-M00020</t>
  </si>
  <si>
    <t>ERG0N AS SULAMA GRUBU 35-29-L00296_A</t>
  </si>
  <si>
    <t>SARUHANLI TR-1 35-29-L00250_DIREK TIPI TRAFO HUCRESI H01</t>
  </si>
  <si>
    <t>KARABURUN TR-1 35-21-L00001_A15B A</t>
  </si>
  <si>
    <t>TR-65 45-78-L00065_</t>
  </si>
  <si>
    <t>TR-33 35-27-M00033_DIREK TIPI TRAFO HUCRESI H01</t>
  </si>
  <si>
    <t>TAALIYATAK CEBEC5LER TR-4 35-31-L00367_DIREK TIPI TRAFO HUCRESI H01</t>
  </si>
  <si>
    <t>SOMA DM-4/TR10 45-82-M00010_TR-11 M05</t>
  </si>
  <si>
    <t>KARABA0LAR TM 35-01-A00012_KARABA0LAR-10 K30</t>
  </si>
  <si>
    <t>TR-9 35-30-L00009_C</t>
  </si>
  <si>
    <t>K-684 35-03-K00684_35-03-K00684</t>
  </si>
  <si>
    <t>OSMANGAZ0 0M 35-02-A00004_DUMLUPINAR K22</t>
  </si>
  <si>
    <t>K-2888 35-10-K02888_912448518</t>
  </si>
  <si>
    <t>SOMA TR-11/1 45-82-M00034_DIREK TIPI TRAFO HUCRESI H01</t>
  </si>
  <si>
    <t>HAMZABEYL0 TR-2 45-71-M01772_A</t>
  </si>
  <si>
    <t>L-143 35-18-L00143_950443416</t>
  </si>
  <si>
    <t>SARIALAN K0Y0 TR 1 45-71-M01529_DIREK TIPI TRAFO HUCRESI H01</t>
  </si>
  <si>
    <t>TR-132 35-26-M00132_  M04</t>
  </si>
  <si>
    <t>K-3190 35-01-K03190_911483903</t>
  </si>
  <si>
    <t>K-2534 35-02-K02534_F1B F</t>
  </si>
  <si>
    <t>ZTYANLAR TR-1 45-79-M00217_DIREK TIPI TRAFO HUCRESI H01</t>
  </si>
  <si>
    <t>KARABULU TR-6 35-31-L00354_</t>
  </si>
  <si>
    <t>BALABANLI TR-3 35-15-L00969_DIREK TIPI TRAFO HUCRESI H01</t>
  </si>
  <si>
    <t>K-1665 35-01-K01665_B</t>
  </si>
  <si>
    <t>K-3513 35-02-K03513_913256304</t>
  </si>
  <si>
    <t>TOSUNLAR HACI0SA TR-3 35-32-L00042_DIREK TIPI TRAFO HUCRESI H01</t>
  </si>
  <si>
    <t>BAAK0Y MA0AT TR-2 35-29-L00193_DIREK TIPI TRAFO HUCRESI H01</t>
  </si>
  <si>
    <t>TR-131 35-16-L00131_</t>
  </si>
  <si>
    <t>BELEV0 0M 35-13-A00002_3L F0DANLI0I L16</t>
  </si>
  <si>
    <t>K-1684 35-02-K01684_912736716</t>
  </si>
  <si>
    <t>ORMANK0Y 35-26-M00465_DIREK TIPI TRAFO HUCRESI H01</t>
  </si>
  <si>
    <t>K-8 35-01-K00008_911156786</t>
  </si>
  <si>
    <t>K-1204 35-01-K01204_35-01-K01204</t>
  </si>
  <si>
    <t>L-401 ALTINYUNUS DM 35-18-L00401_L-245 39 KAB0N L01</t>
  </si>
  <si>
    <t>HAMAM TR-2 35-29-L00501_DIREK TIPI TRAFO HUCRESI H01</t>
  </si>
  <si>
    <t>YAH0ELL0 TR-1 35-28-M00216_953371200</t>
  </si>
  <si>
    <t>L-259 35-14-L00259_35-14-L00259</t>
  </si>
  <si>
    <t>ARMUTLU TR-1 35-29-L00215_A</t>
  </si>
  <si>
    <t>K-3733 35-02-K03733_B1B B</t>
  </si>
  <si>
    <t>K-258 35-01-K00258_910032856</t>
  </si>
  <si>
    <t>TR-107 35-15-L00107_35-15-L00107</t>
  </si>
  <si>
    <t>TR-83 45-78-L00083_A</t>
  </si>
  <si>
    <t>TR-2/13 45-72-L00013_49726848</t>
  </si>
  <si>
    <t>K-1103 35-02-K01103_99442468</t>
  </si>
  <si>
    <t>BADINCA TR-1 45-73-M00371_DIREK TIPI TRAFO HUCRESI H01</t>
  </si>
  <si>
    <t>KIZILCA K0Y0 TR-1 35-15-L00542_DIREK TIPI TRAFO HUCRESI H01</t>
  </si>
  <si>
    <t>SOBANLAR AYVACIK TR-3 35-15-L00359_B</t>
  </si>
  <si>
    <t>DM-4/11 35-26-M00835_35-26-M00835</t>
  </si>
  <si>
    <t>KAZANLI TR-2 35-15-L00976_C</t>
  </si>
  <si>
    <t>GERM0YAN 0M 35-18-A00004_ILDIR-1 L07</t>
  </si>
  <si>
    <t>SSMET 0AMLIO0LU GRUP SULAMA 35-29-L00100_DIREK TIPI TRAFO HUCRESI H01</t>
  </si>
  <si>
    <t>TR-15 45-74-M00015_A2 A</t>
  </si>
  <si>
    <t>KTRAZ 0M 35-31-A00001_KELLETEPE L24</t>
  </si>
  <si>
    <t>KARAMAN OKUL YANI TR-2 35-31-L00052_35-31-L00052</t>
  </si>
  <si>
    <t>MENEMEN TR-68 35-28-L00068_35-28-L00068</t>
  </si>
  <si>
    <t>K-1108 35-01-K01108_911730630</t>
  </si>
  <si>
    <t>4AVU9LAR TR-1 45-79-M00270_45-79-M00270</t>
  </si>
  <si>
    <t>KAYACIK TR-1 45-75-M00209_A</t>
  </si>
  <si>
    <t>M-1676 35-04-M01676_</t>
  </si>
  <si>
    <t>K-2863 35-01-K02863_910406224</t>
  </si>
  <si>
    <t>K-2981 35-07-K02981_A</t>
  </si>
  <si>
    <t>K-8 35-01-K00008_911401878</t>
  </si>
  <si>
    <t>MURAD0YE TR-5 (ESK0 MEZARLIK YANI) 45-71-M00204_953243261</t>
  </si>
  <si>
    <t>TR-244 35-28-M00539_35-28-M00539</t>
  </si>
  <si>
    <t>PAZARK0Y TR-1 45-78-L00699_A</t>
  </si>
  <si>
    <t>K-2855 35-01-K02855_915131833</t>
  </si>
  <si>
    <t>K-3727 35-01-K03727_TRAFO K02</t>
  </si>
  <si>
    <t>L-356 BA0KENT S3TES6 35-18-L00356_950455430</t>
  </si>
  <si>
    <t>K-379 35-01-K00379_35-01-K00379</t>
  </si>
  <si>
    <t>BAL0OVA 0M 35-07-A00001_3NYN0 / NARKENT K03</t>
  </si>
  <si>
    <t>SANDARLI TR-7 35-30-M00007_B</t>
  </si>
  <si>
    <t>ORU1LAR TR-1 35-16-M00093_35-16-M00093</t>
  </si>
  <si>
    <t>GTLBAH0E TR-3 (TR-184) 35-19-L00184_</t>
  </si>
  <si>
    <t>KARAYEN0CE TR-1 45-71-M01506_A</t>
  </si>
  <si>
    <t>SOLAKLAR MERKEZ TR-1 35-31-L00249_35-31-L00249</t>
  </si>
  <si>
    <t>K-696 35-02-K00696_C1B C</t>
  </si>
  <si>
    <t>EM-RALEM TR-16 35-28-M00234_35-28-M00234</t>
  </si>
  <si>
    <t>K-1464 35-09-K01464_C6b C</t>
  </si>
  <si>
    <t>YAACILAR TR-1 45-71-M01440_DIREK TIPI TRAFO HUCRESI H01</t>
  </si>
  <si>
    <t>SEY0RD0M TR-1 45-72-L00720_915784330</t>
  </si>
  <si>
    <t>K-535 35-02-K00535_TRAFO K01</t>
  </si>
  <si>
    <t>K-3013 35-08-K03013_A</t>
  </si>
  <si>
    <t>L-238 35-18-L00238_12146294</t>
  </si>
  <si>
    <t>BEBEKL0 TR-1 45-77-L00196_DIREK TIPI TRAFO HUCRESI H01</t>
  </si>
  <si>
    <t>KONURCA HACIUMMETLER TR 45-77-M00109_A</t>
  </si>
  <si>
    <t>DM-1/1 35-18-L00580_6873535</t>
  </si>
  <si>
    <t>TEPED-B0 TR-2 45-74-M00268_45-74-M00268</t>
  </si>
  <si>
    <t>SREN TR-1 K0K 35-27-L00213_  L02</t>
  </si>
  <si>
    <t>DM06/TR03 45-73-M00048_A</t>
  </si>
  <si>
    <t>K-844 35-01-K00844_C</t>
  </si>
  <si>
    <t>K-1001 35-03-K01001_B</t>
  </si>
  <si>
    <t>SRNEKK0Y TR4 35-27-L00129_B</t>
  </si>
  <si>
    <t>KARABULU K0K 35-31-L00227_  L06</t>
  </si>
  <si>
    <t>KOCA0MERL0 TR-1 35-24-M00074_DIREK TIPI TRAFO HUCRESI H01</t>
  </si>
  <si>
    <t>BADEML0 TR-3 35-30-L00100_DIREK TIPI TRAFO HUCRESI H01</t>
  </si>
  <si>
    <t>YEN0 FO0A TR-2 35-23-M00002_TR-09 M03</t>
  </si>
  <si>
    <t>K-488 35-04-K00488_913047847</t>
  </si>
  <si>
    <t>L-244 35-18-L00244_6871872</t>
  </si>
  <si>
    <t>K-2354 35-02-K02354_910031283</t>
  </si>
  <si>
    <t>DM-14/3 45-71-M00387_A</t>
  </si>
  <si>
    <t>SZBEK DM 35-19-M00044_  M11</t>
  </si>
  <si>
    <t>M-228 35-02-M00228_35-02-M00228</t>
  </si>
  <si>
    <t>SELENDM TR-19 45-81-M00019_45-81-M00019</t>
  </si>
  <si>
    <t>YEN7 HARMANDALI TR-1 45-71-M00893_45-71-M00893</t>
  </si>
  <si>
    <t>TR-74 HAYRETT0N TEKBA3 GRB. 35-15-M00074_A</t>
  </si>
  <si>
    <t>KEMERDAMLARI TR-1 45-78-M00588_</t>
  </si>
  <si>
    <t>K-1685 35-01-K01685_A</t>
  </si>
  <si>
    <t>K-364 35-04-K00364_35-04-K00364</t>
  </si>
  <si>
    <t>SAAP K0Y0 TR-1 35-21-L00102_915941993</t>
  </si>
  <si>
    <t>L-99 D0ZCE TR-1 35-14-L00099_956633805</t>
  </si>
  <si>
    <t>KARABURUN TR-4/19 35-21-L00004_950183877</t>
  </si>
  <si>
    <t>K-4263 35-04-K04263_99187608</t>
  </si>
  <si>
    <t>SARIALAN K0Y0 TR 1 45-71-M01529_</t>
  </si>
  <si>
    <t>TURGUTALP TR-4/3 45-82-M00066_B</t>
  </si>
  <si>
    <t>K-1770 35-04-K01770_99639435</t>
  </si>
  <si>
    <t>TR-57 45-78-L00057_</t>
  </si>
  <si>
    <t>SLYASLAR TR-2 45-76-M00096_DIREK TIPI TRAFO HUCRESI H01</t>
  </si>
  <si>
    <t>ARMUTLU TR-5 35-27-L00005_913605497</t>
  </si>
  <si>
    <t>K-1499 35-01-K01499_912110378</t>
  </si>
  <si>
    <t>TEKBI0AKLAR TR-2 35-31-L00243_</t>
  </si>
  <si>
    <t>M-334 35-02-M00334_910320369</t>
  </si>
  <si>
    <t>KU-1ULAR TR-14 35-19-M00259_35-19-M00259</t>
  </si>
  <si>
    <t>KEMAL TEOMAN TR 35-27-M00144_DIREK TIPI TRAFO HUCRESI H01</t>
  </si>
  <si>
    <t>FO-A TR-14 35-23-L00014_35-23-L00014</t>
  </si>
  <si>
    <t>K-3080 35-01-K03080_915038037</t>
  </si>
  <si>
    <t>MENEMEN TR-68 35-28-L00068_DIREK TIPI TRAFO HUCRESI H01</t>
  </si>
  <si>
    <t>M-14 ILDIR TARIMSAL SULAMA 35-18-M00014_950466139</t>
  </si>
  <si>
    <t>KEMER K0Y0 PARNALI TR-3 35-15-L00276_DIREK TIPI TRAFO HUCRESI H01</t>
  </si>
  <si>
    <t>YAH0ELL0 TR-1 35-28-M00216_953371097</t>
  </si>
  <si>
    <t>SER0K0Z0 YAYLA TR-2 35-29-L00327_C</t>
  </si>
  <si>
    <t>ZEYT0NALANI TR-101 35-19-L00101_C</t>
  </si>
  <si>
    <t>K-3190 35-01-K03190_911469334</t>
  </si>
  <si>
    <t>TR-2/15 45-72-L00015_948146285</t>
  </si>
  <si>
    <t>SAMLIK K0Y0 TR-1 35-32-L00066_A</t>
  </si>
  <si>
    <t>K-3600 35-01-K03600_910284338</t>
  </si>
  <si>
    <t>TR-2/29 (ESK0 DS5 KAB4N) 45-83-L00029_915871696</t>
  </si>
  <si>
    <t>K-4278 35-01-K04278_912929159</t>
  </si>
  <si>
    <t>K-1984 35-02-K01984_910016079</t>
  </si>
  <si>
    <t>HELVACI TR-11 35-17-M00371_915187837</t>
  </si>
  <si>
    <t>K-1189 35-02-K01189_99880504</t>
  </si>
  <si>
    <t>L-281 35-18-L00281_35-18-L00281</t>
  </si>
  <si>
    <t>DELEMENLER BAH0EARASI TR-1 45-73-M00670_945648549</t>
  </si>
  <si>
    <t>FOAA TR-23 35-23-L00023_TRAFO L04</t>
  </si>
  <si>
    <t>KTREZ TR-2 45-77-L00368_945502170</t>
  </si>
  <si>
    <t>ARDI1 MAHALLES0 TR-12 35-21-L00134_35-21-L00134</t>
  </si>
  <si>
    <t>K-608 35-02-K00608_912242125</t>
  </si>
  <si>
    <t>TR-1 35-15-M00001_950381302</t>
  </si>
  <si>
    <t>K-2900 35-04-K02900_910327685</t>
  </si>
  <si>
    <t>K-128 35-02-K00128_910087790</t>
  </si>
  <si>
    <t>K-1467 35-03-K01467_F</t>
  </si>
  <si>
    <t>K-696 35-02-K00696_910281116</t>
  </si>
  <si>
    <t>DEM1RCML0 TR-1 35-19-M00211_35-19-M00211</t>
  </si>
  <si>
    <t>TR-95 45-78-L00095_</t>
  </si>
  <si>
    <t>TR-103 45-78-L00103_</t>
  </si>
  <si>
    <t>L-523 ALTINKUM 35-18-L00523_  H</t>
  </si>
  <si>
    <t>TR-7/B 45-77-L00353_g3b G</t>
  </si>
  <si>
    <t>YEN2FOMA TR-52 35-23-M00052_35-23-M00052</t>
  </si>
  <si>
    <t>SRNEKK0Y TR5 35-27-L00130_98830201</t>
  </si>
  <si>
    <t>K-2855 35-01-K02855_913311168</t>
  </si>
  <si>
    <t>SARIPINAR TR-1 45-73-M00565_945653350</t>
  </si>
  <si>
    <t>K-3298 35-04-K03298_35-04-K03298</t>
  </si>
  <si>
    <t>BAAARASI TR-2 35-23-M00171_42067312</t>
  </si>
  <si>
    <t>KINIK TR-2 35-24-L00002_955218654</t>
  </si>
  <si>
    <t>UZUNKUYU TR-2 35-19-M00204_35-19-M00204</t>
  </si>
  <si>
    <t>K-615 35-01-K00615_910064645</t>
  </si>
  <si>
    <t>KINIK TR 15 35-24-L00015_955219549</t>
  </si>
  <si>
    <t>L-267 35-18-L00267_35-18-L00267</t>
  </si>
  <si>
    <t>ULUKENT DM-3/34 35-28-M00034_953382683</t>
  </si>
  <si>
    <t>MURSALLI TR-1 35-15-L00744_950373442</t>
  </si>
  <si>
    <t>KARADO0AN  TR-4 35-15-L00397_B</t>
  </si>
  <si>
    <t>TR-1 35-31-L00001_</t>
  </si>
  <si>
    <t>TR-11/9B 45-71-M01981_DIREK TIPI TRAFO HUCRESI H01</t>
  </si>
  <si>
    <t>M-1589 35-01-M01589_912229764</t>
  </si>
  <si>
    <t>D5K7L-TA0 TR-1 45-75-M00314_45-75-M00314</t>
  </si>
  <si>
    <t>TR-11 35-15-M00011_48853694</t>
  </si>
  <si>
    <t>TR-12 45-78-L00012_</t>
  </si>
  <si>
    <t>K-4567 35-02-K04567_B</t>
  </si>
  <si>
    <t>YUKARI 0OBAN0SA TR-1 45-71-M00626_DIREK TIPI TRAFO HUCRESI H01</t>
  </si>
  <si>
    <t>PINARBA0I ATALAN TR 45-75-M00093_DIREK TIPI TRAFO HUCRESI H01</t>
  </si>
  <si>
    <t>K-10 35-01-K00010_C</t>
  </si>
  <si>
    <t>TR-2/7 45-72-L00007_</t>
  </si>
  <si>
    <t>K-3730 35-02-K03730_910218341</t>
  </si>
  <si>
    <t>KAZANLI TR-4 35-15-L00978_DIREK TIPI TRAFO HUCRESI H01</t>
  </si>
  <si>
    <t>CUMHUR0YET K0K 35-29-L00057_  L03</t>
  </si>
  <si>
    <t>KAAIK0I KUYUDERE MAH.TR 45-75-M00082_DIREK TIPI TRAFO HUCRESI H01</t>
  </si>
  <si>
    <t>KILAVUZLAR TR-1 45-74-M00199_B</t>
  </si>
  <si>
    <t>DM-21/19 (BATI SK.) 45-71-M00468_A</t>
  </si>
  <si>
    <t>SOMA TR-28 45-82-M00028_945525417</t>
  </si>
  <si>
    <t>TR-53 45-78-L00053_945381728</t>
  </si>
  <si>
    <t>EVC0LER TR-1 45-77-L00268_A</t>
  </si>
  <si>
    <t>K-997 35-07-K00997_912515022</t>
  </si>
  <si>
    <t>BAAARASI TR-7 35-23-M00176_B</t>
  </si>
  <si>
    <t>TR-1/126 (ESK0 17) 45-83-M00126_</t>
  </si>
  <si>
    <t>K-571 35-01-K00571_911273176</t>
  </si>
  <si>
    <t>GEREL0 K0Y0 KAVAKKUYU TR 9 35-15-M00226_B</t>
  </si>
  <si>
    <t>K-2416 35-07-K02416_912393083</t>
  </si>
  <si>
    <t>K-3212 35-01-K03212_911760211</t>
  </si>
  <si>
    <t>YEA0LK0Y TR-2 45-71-M01822_953214820</t>
  </si>
  <si>
    <t>L-225 35-18-L00225_35-18-L00225</t>
  </si>
  <si>
    <t>M-1991 35-09-M01991_915159084</t>
  </si>
  <si>
    <t>K-4707 35-02-K04707_D</t>
  </si>
  <si>
    <t>GTKKAYA TR-2 45-84-L00019_A</t>
  </si>
  <si>
    <t>SOMA TR-15/1 45-82-M00094_945527500</t>
  </si>
  <si>
    <t>KORUKENT TR 35-30-M00347_A</t>
  </si>
  <si>
    <t>L-128 35-18-L00128_35-18-L00128</t>
  </si>
  <si>
    <t>K-4554 35-07-K04554_913261804</t>
  </si>
  <si>
    <t>K-2416 35-07-K02416_910664517</t>
  </si>
  <si>
    <t>TR-32 35-27-M00032_  M01</t>
  </si>
  <si>
    <t>M-2113 35-03-M02113_35-03-M02113</t>
  </si>
  <si>
    <t>K-1794 35-01-K01794_912068688</t>
  </si>
  <si>
    <t>K-641 35-08-K00641_F</t>
  </si>
  <si>
    <t>HACIRAHMANLI TR-1 K4K 45-80-M00070_  M01</t>
  </si>
  <si>
    <t>K-3834 35-01-K03834_P4 P</t>
  </si>
  <si>
    <t>DA-DERE TR-2 45-72-M00257_45-72-M00257</t>
  </si>
  <si>
    <t>DO-ANCI TR-12 35-31-L00339_35-31-L00339</t>
  </si>
  <si>
    <t>YUKARIBEY TR-2 35-16-M00121_DIREK TIPI TRAFO HUCRESI H01</t>
  </si>
  <si>
    <t>M-1491 35-10-M01491_35-10-M01491</t>
  </si>
  <si>
    <t>TR-27 35-27-M00027_35-27-M00027</t>
  </si>
  <si>
    <t>TR-82 35-17-M00082_10389794</t>
  </si>
  <si>
    <t>K-673 35-02-K00673_910003276</t>
  </si>
  <si>
    <t>K-1285 35-04-K01285_F</t>
  </si>
  <si>
    <t>K-4378 35-03-K04378_C</t>
  </si>
  <si>
    <t>K-3846 35-03-K03846_35-03-K03846</t>
  </si>
  <si>
    <t>K-3065 35-07-K03065_35-07-K03065</t>
  </si>
  <si>
    <t>K-4141 35-01-K04141_C</t>
  </si>
  <si>
    <t>K-435 35-02-K00435_B</t>
  </si>
  <si>
    <t>UMURCALI TR 1 35-31-L00187_35-31-L00187</t>
  </si>
  <si>
    <t>K-696 35-02-K00696_910133502</t>
  </si>
  <si>
    <t>K-3734 35-04-K03734_35-04-K03734</t>
  </si>
  <si>
    <t>ULUKENT DM-3/34 35-28-M00034_b4b ST</t>
  </si>
  <si>
    <t>K-3015 35-07-K03015_912286968</t>
  </si>
  <si>
    <t>DM08/TR40 45-73-M00002_C</t>
  </si>
  <si>
    <t>K-2438 35-01-K02438_C</t>
  </si>
  <si>
    <t>L-90 RAINBOW DM 35-18-L00090_6347564</t>
  </si>
  <si>
    <t>M-2117 35-03-M02117_TRAFO M01</t>
  </si>
  <si>
    <t>YEN2 KURUDERE TR-1 35-20-M00060_35-20-M00060</t>
  </si>
  <si>
    <t>GTR0E0ME 0M 35-03-A00001_TR-1 M01</t>
  </si>
  <si>
    <t>L-118 OVACIK 35-18-L00118_950461934</t>
  </si>
  <si>
    <t>GTR0E0ME 0M 35-03-A00001_3 K17</t>
  </si>
  <si>
    <t>GTR0E0ME 0M 35-03-A00001_YEY0LDERE K18</t>
  </si>
  <si>
    <t>L-20 YAKAMOZ  35-18-L000200_35-18-L000200</t>
  </si>
  <si>
    <t>HACI HASAN K0Y0 TR-1 35-15-L00271_950383649</t>
  </si>
  <si>
    <t>L-34 35-14-L00034_</t>
  </si>
  <si>
    <t>KURUCALAR TR-1 45-81-M00131_C</t>
  </si>
  <si>
    <t>L-190 35-18-L00190_950442377</t>
  </si>
  <si>
    <t>GTLMARMARA TR-12 45-85-L00012_A</t>
  </si>
  <si>
    <t>K-3212 35-01-K03212_913526491</t>
  </si>
  <si>
    <t>L-518 OVACIK 35-18-L00518_950440310</t>
  </si>
  <si>
    <t>K-3757 35-02-K03757_F</t>
  </si>
  <si>
    <t>YEN0K0Y TR-1 35-22-M00276_DIREK TIPI TRAFO HUCRESI H01</t>
  </si>
  <si>
    <t>K-914 35-01-K00914_911830758</t>
  </si>
  <si>
    <t>K-4237 35-03-K04237_910180260</t>
  </si>
  <si>
    <t>L-15 35-18-L00015_35-18-L00015</t>
  </si>
  <si>
    <t>TR-9 35-15-M00009_950406456</t>
  </si>
  <si>
    <t>TR-25 35-32-L00025_946413583</t>
  </si>
  <si>
    <t>BAAYURDU DM-2/2 35-27-L00234_DM2/2G4B G</t>
  </si>
  <si>
    <t>K-2520 35-02-K02520_99898913</t>
  </si>
  <si>
    <t>TR-23 35-30-L00023_D</t>
  </si>
  <si>
    <t>K-3174 35-01-K03174_910949879</t>
  </si>
  <si>
    <t>SAZOBA TR-4 45-72-M00456_</t>
  </si>
  <si>
    <t>K-1285 35-04-K01285_99128253</t>
  </si>
  <si>
    <t>K-4756 35-04-K04756_35-04-K04756</t>
  </si>
  <si>
    <t>HACI HASAN K0Y0 TR-1 35-15-L00271_950383627</t>
  </si>
  <si>
    <t>DURASILLI TR-1 K3K 45-78-M01114_45-78-M01114</t>
  </si>
  <si>
    <t>YEN0 0AKRAN TR-3 35-17-M00203_DIREK TIPI TRAFO HUCRESI H01</t>
  </si>
  <si>
    <t>M-1027 35-04-M01027_912476549</t>
  </si>
  <si>
    <t>K-2875 35-04-K02875_TR2875R1 R</t>
  </si>
  <si>
    <t>ALA RIZA TABAN GRB 35-30-L00205_DIREK TIPI TRAFO HUCRESI H01</t>
  </si>
  <si>
    <t>K-571 35-01-K00571_910876477</t>
  </si>
  <si>
    <t>ITIKLAR K0K 45-73-M00467_  M06</t>
  </si>
  <si>
    <t>YEA0LK0Y TR-1 45-71-M01821_43139042</t>
  </si>
  <si>
    <t>K-847 35-01-K00847_910887046</t>
  </si>
  <si>
    <t>TR-2/83-A 45-83-L00309_DIREK TIPI TRAFO HUCRESI H01</t>
  </si>
  <si>
    <t>STT00LER TR-2 35-27-M00406_913807620</t>
  </si>
  <si>
    <t>KARABURUN TR-1 35-21-L00001_953358592</t>
  </si>
  <si>
    <t>ALTINORDU FUTBOL YATIRIMLARI A.I. RZEL TR 35-13-L00361T_DIREK TIPI TRAFO HUCRESI H01</t>
  </si>
  <si>
    <t>K-1103 35-02-K01103_98988749</t>
  </si>
  <si>
    <t>TR-21 45-74-M00021_C</t>
  </si>
  <si>
    <t>SSMA0LBEY TR-1 45-73-M00885_945639304</t>
  </si>
  <si>
    <t>M-325 35-03-M00325_910290431</t>
  </si>
  <si>
    <t>TR-109 ZEYT9NALANI 35-19-L00109_35-19-L00109</t>
  </si>
  <si>
    <t>BADEMLL TR-1 35-30-L00098_35-30-L00098</t>
  </si>
  <si>
    <t>KRAL K0K 35-26-M00345_  M03</t>
  </si>
  <si>
    <t>SEH0TLER TR-1 45-77-M00085_945631774</t>
  </si>
  <si>
    <t>M-1220 35-01-M01220_911334163</t>
  </si>
  <si>
    <t>GTKKAYA TR-2 45-84-L00019_955181842</t>
  </si>
  <si>
    <t>M-1298 35-03-M01298_910251462</t>
  </si>
  <si>
    <t>K-1683 35-01-K01683_911063793</t>
  </si>
  <si>
    <t>K-1285 35-04-K01285_99540518</t>
  </si>
  <si>
    <t>K-1901 35-10-K01901_912071026</t>
  </si>
  <si>
    <t>K-1108 35-01-K01108_911205774</t>
  </si>
  <si>
    <t>L-178 35-18-L00178_950442345</t>
  </si>
  <si>
    <t>L-290 35-18-L00290_  L01</t>
  </si>
  <si>
    <t>POYRAZ TR-1 45-78-M00653_</t>
  </si>
  <si>
    <t>GERENK0Y TR-6 35-23-M00152_DIREK TIPI TRAFO HUCRESI H01</t>
  </si>
  <si>
    <t>ULUDERBENT TR-5 45-73-M00536_945651528</t>
  </si>
  <si>
    <t>3ANDARLI TR-3 35-30-M00003_35-30-M00003</t>
  </si>
  <si>
    <t>PANCAR OSB DM-1 35-26-M00869_PANCAR DM-13 0IKI6I M34</t>
  </si>
  <si>
    <t>PINARCIK TR-1 45-72-L00753_</t>
  </si>
  <si>
    <t>TR-62 45-78-M00062_</t>
  </si>
  <si>
    <t>AYVATLAR TR-1 45-77-L00128_A</t>
  </si>
  <si>
    <t>YA-CILAR TR-1 35-19-M00226_35-19-M00226</t>
  </si>
  <si>
    <t>K-4412 35-01-K04412_R</t>
  </si>
  <si>
    <t>L-258 35-18-L00258_950446858</t>
  </si>
  <si>
    <t>L-90 RAINBOW DM 35-18-L00090_35-18-L00090</t>
  </si>
  <si>
    <t>K-2899 35-09-K02899_F</t>
  </si>
  <si>
    <t>K-4339 35-01-K04339_911606130</t>
  </si>
  <si>
    <t>DM-12/3 45-72-L00064_</t>
  </si>
  <si>
    <t>K-4143 35-01-K04143_911331171</t>
  </si>
  <si>
    <t>K-744 35-02-K00744_F</t>
  </si>
  <si>
    <t>K-231 35-01-K00231_911303801</t>
  </si>
  <si>
    <t>K-2888 35-10-K02888_912616100</t>
  </si>
  <si>
    <t>MORDO0AN TR-41 35-21-L00164_  L05</t>
  </si>
  <si>
    <t>K-1285 35-04-K01285_99508578</t>
  </si>
  <si>
    <t>SAKIRCA AL0 TR-4 45-73-M00367_945649056</t>
  </si>
  <si>
    <t>HEC0Z TR-1 45-82-L00012_DIREK TIPI TRAFO HUCRESI H01</t>
  </si>
  <si>
    <t>K-3688 35-02-K03688_A</t>
  </si>
  <si>
    <t>ATA0I KIZILCA TR-2 35-27-L00025_98764827</t>
  </si>
  <si>
    <t>K-3164 35-03-K03164_910276783</t>
  </si>
  <si>
    <t>L-157 YE01LKENT 35-14-L00157_35-14-L00157</t>
  </si>
  <si>
    <t>ULUDERBENT TR-5 45-73-M00536_A</t>
  </si>
  <si>
    <t>K5PR6BA0I TR-8 45-86-M00008_45-86-M00008</t>
  </si>
  <si>
    <t>MUSALAR TR-1 35-29-L00322_B</t>
  </si>
  <si>
    <t>SOMA TR-28 45-82-M00028_A</t>
  </si>
  <si>
    <t>SOMA TR-5 45-82-M00005_B</t>
  </si>
  <si>
    <t>TR-2/86 45-83-L00086_48124569</t>
  </si>
  <si>
    <t>TR-44 35-27-M00044_35-27-M00044</t>
  </si>
  <si>
    <t>TR-52 35-27-M00052_  M01</t>
  </si>
  <si>
    <t>TR-44 35-27-M00044_  M01</t>
  </si>
  <si>
    <t>GTRDES TR-33 45-75-M00033_945604629</t>
  </si>
  <si>
    <t>ULUCAK DM-2/3 35-27-M00336_A</t>
  </si>
  <si>
    <t>MESTANLAR TR-1 45-72-L00739_45-72-L00739</t>
  </si>
  <si>
    <t>K-1692 35-04-K01692_35-04-K01692</t>
  </si>
  <si>
    <t>SEYHDAVUTLAR TR-1 45-79-M00123_A</t>
  </si>
  <si>
    <t>KARATEKKE TR-1 35-29-L00142_DIREK TIPI TRAFO HUCRESI H01</t>
  </si>
  <si>
    <t>TR-51 35-27-M00051_B</t>
  </si>
  <si>
    <t>K-3060 35-01-K03060_A</t>
  </si>
  <si>
    <t>TR 12 35-13-L00012_915153829</t>
  </si>
  <si>
    <t>K-177 35-07-K00177_99390672</t>
  </si>
  <si>
    <t>TR-133 35-15-M00133_48878065</t>
  </si>
  <si>
    <t>DERBENT 0M-DM 45-83-A00004_</t>
  </si>
  <si>
    <t>K-221 35-02-K00221_A2B A</t>
  </si>
  <si>
    <t>M-2241 BELENBA0I TR-1 35-03-M02241_35-03-M02241</t>
  </si>
  <si>
    <t>M-1220 35-01-M01220_912005614</t>
  </si>
  <si>
    <t>AYRANCILAR DM-5 35-26-M00807_35-26-M00807</t>
  </si>
  <si>
    <t>TR-170 35-26-M01191_  M03</t>
  </si>
  <si>
    <t>K-3606 35-01-K03606_C01b C</t>
  </si>
  <si>
    <t>K-1027 35-01-K01027_911096189</t>
  </si>
  <si>
    <t>KARAPINAR 0M 45-78-A00002_3AVLU L02</t>
  </si>
  <si>
    <t>KEMHALLI TR-1 45-86-M00086_915847033</t>
  </si>
  <si>
    <t>K-3413 35-08-K03413_D</t>
  </si>
  <si>
    <t>TR-124 ZEYT0NALANI 35-19-L00124_</t>
  </si>
  <si>
    <t>K-3320 35-09-K03320_97786504</t>
  </si>
  <si>
    <t>K-195 35-03-K00195_E</t>
  </si>
  <si>
    <t>K-1457 35-01-K01457_E</t>
  </si>
  <si>
    <t>DM-5/TR-8 (ESK5 TR-40) 35-26-M01360_D</t>
  </si>
  <si>
    <t>L-166 35-18-L00166_11003074</t>
  </si>
  <si>
    <t>M-1053 35-02-M01053_D</t>
  </si>
  <si>
    <t>K-1934 35-09-K01934_35-09-K01934</t>
  </si>
  <si>
    <t>YANIKDA0 TR-1 45-75-M00202_DIREK TIPI TRAFO HUCRESI H01</t>
  </si>
  <si>
    <t>M-1975 35-09-M01975_a1b A</t>
  </si>
  <si>
    <t>TR-53 35-17-M00053_7002969</t>
  </si>
  <si>
    <t>YEN0 FO0A TR-27 35-23-M00027_950411890</t>
  </si>
  <si>
    <t>GTLBAH0E 0M 35-19-A00006_  M02</t>
  </si>
  <si>
    <t>MURAD0YE TR 3 45-71-M00206_B1 B</t>
  </si>
  <si>
    <t>K-928 35-04-K00928_98792700</t>
  </si>
  <si>
    <t>SARIKKARALAR TR-1 45-73-M01075_DIREK TIPI TRAFO HUCRESI H01</t>
  </si>
  <si>
    <t>M-403 35-09-M00403_A</t>
  </si>
  <si>
    <t>K-4440 35-02-K04440_99795431</t>
  </si>
  <si>
    <t>K-2759 35-02-K02759_B2B B</t>
  </si>
  <si>
    <t>K-1934 35-09-K01934_TRAFO K04</t>
  </si>
  <si>
    <t>K-1711 35-02-K01711_C</t>
  </si>
  <si>
    <t>K-1530 35-02-K01530_A</t>
  </si>
  <si>
    <t>K-1402 35-01-K01402_D</t>
  </si>
  <si>
    <t>K-908 35-04-K00908_99739359</t>
  </si>
  <si>
    <t>K-3586 35-01-K03586_910891700</t>
  </si>
  <si>
    <t>OG Hatta Yabancı Cisim</t>
  </si>
  <si>
    <t>K-1794 35-01-K01794_911268664</t>
  </si>
  <si>
    <t>K-177 35-07-K00177_912684047</t>
  </si>
  <si>
    <t>HOROZ GED000 TR-1 35-17-M00338_A</t>
  </si>
  <si>
    <t>SEL72KL0 OVA MAH.TR-1 45-72-L00160_45-72-L00160</t>
  </si>
  <si>
    <t>K-3424 35-02-K03424_  K03</t>
  </si>
  <si>
    <t>MORDO-AN TR-26 35-21-L00209_35-21-L00209</t>
  </si>
  <si>
    <t>K-2932 35-07-K02932_35-07-K02932</t>
  </si>
  <si>
    <t>KOLDERE TR-6 45-80-M00054_B</t>
  </si>
  <si>
    <t>ULUKENT DM-1/5 35-28-M00575_953382389</t>
  </si>
  <si>
    <t>ASARLIK TR-21 35-28-M00594_35-28-M00594</t>
  </si>
  <si>
    <t>K-1699 35-02-K01699_C</t>
  </si>
  <si>
    <t>K-1387 35-01-K01387_35-01-K01387</t>
  </si>
  <si>
    <t>BEYL0KL0 TR-1 45-78-M00727_</t>
  </si>
  <si>
    <t>K-579 35-02-K00579_910022251</t>
  </si>
  <si>
    <t>K-1027 35-01-K01027_910719760</t>
  </si>
  <si>
    <t>HAYALL0 TR-1 45-77-M00111_DIREK TIPI TRAFO HUCRESI H01</t>
  </si>
  <si>
    <t>YUVACALI K3Y 45-73-M00238_45-73-M00238</t>
  </si>
  <si>
    <t>BAALICA TR-3 45-79-M00288_C</t>
  </si>
  <si>
    <t>MAN0SA TM-1 45-71-A00001_TURGUTLU-1 M10</t>
  </si>
  <si>
    <t>M-2224 KIRIKLAR TR-1 35-03-M02224_</t>
  </si>
  <si>
    <t>K-1606 35-01-K01606_35-01-K01606</t>
  </si>
  <si>
    <t>SZAML0 KAHVELER TR-1 35-15-L00477_A</t>
  </si>
  <si>
    <t>M-1523 35-08-M01523_35-08-M01523</t>
  </si>
  <si>
    <t>K-1266 35-07-K01266_A</t>
  </si>
  <si>
    <t>TEKEL0 TR-4 35-22-M00234_93560267</t>
  </si>
  <si>
    <t>SAKMAKLI TR-1 35-17-M00345_DIREK TIPI TRAFO HUCRESI H01</t>
  </si>
  <si>
    <t>K-660 35-04-K00660_35-04-K00660</t>
  </si>
  <si>
    <t>HARMANDALI K0K 45-71-M00061_  M04</t>
  </si>
  <si>
    <t>L-133 35-18-L00133_35-18-L00133</t>
  </si>
  <si>
    <t>K-4487 35-01-K04487_913248608</t>
  </si>
  <si>
    <t>K-341 35-01-K00341_910385858</t>
  </si>
  <si>
    <t>KOYUNDERE TR-12 35-28-M00161_35-28-M00161</t>
  </si>
  <si>
    <t>TTRE DM-2 35-29-M00002_  M09</t>
  </si>
  <si>
    <t>TR-148 35-19-L00148_35-19-L00148</t>
  </si>
  <si>
    <t>K-4479 35-02-K04479_99691143</t>
  </si>
  <si>
    <t>K-1136 35-01-K01136_911443596</t>
  </si>
  <si>
    <t>K-649 35-01-K00649_TRAFO K01</t>
  </si>
  <si>
    <t>K-716 35-02-K00716_910161756</t>
  </si>
  <si>
    <t>K-1625 35-07-K01625_912373056</t>
  </si>
  <si>
    <t>SANDARLI M-56 35-30-M00056_DIREK TIPI TRAFO HUCRESI H01</t>
  </si>
  <si>
    <t>KINIK TR-27 35-24-L00216_DIREK TIPI TRAFO HUCRESI H01</t>
  </si>
  <si>
    <t>K-1092 35-03-K01092_910079879</t>
  </si>
  <si>
    <t>ALA0EH0R TR-77 BAKLACI KSYL 45-73-M00077_945676458</t>
  </si>
  <si>
    <t>K-3502 35-01-K03502_910443036</t>
  </si>
  <si>
    <t>TR-105 35-16-L00105_915029497</t>
  </si>
  <si>
    <t>KAYMAK0I TR-27 35-15-L00237_B</t>
  </si>
  <si>
    <t>TR-32 35-27-M00032_  M02</t>
  </si>
  <si>
    <t>DM-2/2 45-71-M00147_942302012</t>
  </si>
  <si>
    <t>K-1253 35-01-K01253_910951698</t>
  </si>
  <si>
    <t>K-903 35-02-K00903_E</t>
  </si>
  <si>
    <t>DM06/TR06 45-73-M00066_a3 A</t>
  </si>
  <si>
    <t>BEBEKL0 TR-1 45-77-L00196_945493195</t>
  </si>
  <si>
    <t>K-3231 35-02-K03231_35-02-K03231</t>
  </si>
  <si>
    <t>TR-99 ZEYT0NALANI 35-19-L00099_</t>
  </si>
  <si>
    <t>TR-14 35-30-L00014_35-30-L00014</t>
  </si>
  <si>
    <t>K-579 35-02-K00579_97969272</t>
  </si>
  <si>
    <t>K-1388 35-04-K01388_915140584</t>
  </si>
  <si>
    <t>YEM00LER TR-1 35-29-L00216_A</t>
  </si>
  <si>
    <t>TR-1/69 45-72-M00069_49701110</t>
  </si>
  <si>
    <t>K-244 35-04-K00244_912740258</t>
  </si>
  <si>
    <t>K-2932 35-07-K02932_C</t>
  </si>
  <si>
    <t>K-3 35-01-K00003_35-01-K00003</t>
  </si>
  <si>
    <t>TR-121 35-16-L00121_35-16-L00121</t>
  </si>
  <si>
    <t>K-3603 35-01-K03603_35-01-K03603</t>
  </si>
  <si>
    <t>KOYUNDERE TR-12 35-28-M00161_</t>
  </si>
  <si>
    <t>TR-23 35-27-M00023_913735509</t>
  </si>
  <si>
    <t>K-1030 35-08-K01030_B</t>
  </si>
  <si>
    <t>TOKATBA0I TR-1 35-20-L00101_</t>
  </si>
  <si>
    <t>PAYAMLI M-16 35-25-M00167_949785274</t>
  </si>
  <si>
    <t>K-290 35-01-K00290_35-01-K00290</t>
  </si>
  <si>
    <t>K-3799 35-04-K03799_99674762</t>
  </si>
  <si>
    <t>TR-105 45-78-L00105_</t>
  </si>
  <si>
    <t>KTSEAL0 TR-1 45-78-M00781_953286739</t>
  </si>
  <si>
    <t>TR-2/14 45-72-L00014_915900050</t>
  </si>
  <si>
    <t>K-4707 35-02-K04707_C</t>
  </si>
  <si>
    <t>KOZAKLI TR-1 45-86-M00093_DIREK TIPI TRAFO HUCRESI H01</t>
  </si>
  <si>
    <t>K-1507 35-03-K01507_910040038</t>
  </si>
  <si>
    <t>KALINHARMAN TR-1 45-77-L00303_945495188</t>
  </si>
  <si>
    <t>TR-64 35-19-L00064_35-19-L00064</t>
  </si>
  <si>
    <t>BOZYAKA TM 35-01-A00007_G M11</t>
  </si>
  <si>
    <t>TATLI0E0ME TR-1 45-77-L00208_945492641</t>
  </si>
  <si>
    <t>TR-10 35-17-M00010_  M01</t>
  </si>
  <si>
    <t>K-765 35-01-K00765_B</t>
  </si>
  <si>
    <t>M-1537 35-01-M01537_A</t>
  </si>
  <si>
    <t>M-2111 35-03-M02111_35-03-M02111</t>
  </si>
  <si>
    <t>K-2823 35-02-K02823_99674372</t>
  </si>
  <si>
    <t>SARUHANLI TR-8 45-80-M00008_941908559</t>
  </si>
  <si>
    <t>DM-8/24 45-71-M00296_45-71-M00296</t>
  </si>
  <si>
    <t>L-13 HIDIRLIK 35-14-L00013_</t>
  </si>
  <si>
    <t>K-4717 35-02-K04717_35-02-K04717</t>
  </si>
  <si>
    <t>KOCAAL0LER TR-1 35-29-L00476_950332008</t>
  </si>
  <si>
    <t>K-1229 35-01-K01229_910262066</t>
  </si>
  <si>
    <t>KARAKE00L0 TAV0ANTA6I TR-1 45-75-M00110_A</t>
  </si>
  <si>
    <t>DM-2/10 35-26-M00828_7965935</t>
  </si>
  <si>
    <t>K-1439 35-01-K01439_911225381</t>
  </si>
  <si>
    <t>K-616 35-01-K00616_911275864</t>
  </si>
  <si>
    <t>FOAA TR-17 35-23-L00017_C</t>
  </si>
  <si>
    <t>M-1291 35-02-M01291_99369103</t>
  </si>
  <si>
    <t>K-2450 35-01-K02450_910334526</t>
  </si>
  <si>
    <t>TR-1/61 45-72-M00061_</t>
  </si>
  <si>
    <t>BIAAK0I TR-2 35-15-L00081_950355468</t>
  </si>
  <si>
    <t>L-103 35-18-L00103_C</t>
  </si>
  <si>
    <t>B5Y2KKEMERDERE TR-1 35-29-L00303_35-29-L00303</t>
  </si>
  <si>
    <t>BAYAT TR-1 45-82-L00059_</t>
  </si>
  <si>
    <t>TR-2/78 45-83-L00078_915882657</t>
  </si>
  <si>
    <t>GTR0E0ME 0M 35-03-A00001_BOZYAKA-2 M07</t>
  </si>
  <si>
    <t>SOMA TR-11 45-82-M00011_945528837</t>
  </si>
  <si>
    <t>K-2835 35-09-K02835_T</t>
  </si>
  <si>
    <t>TR-105 45-78-L00105_45-78-L00105</t>
  </si>
  <si>
    <t>ARMUTLU TR-1 35-29-L00215_950322127</t>
  </si>
  <si>
    <t>TR-15 35-16-L00015_</t>
  </si>
  <si>
    <t>TR-14 35-17-M00014_  M02</t>
  </si>
  <si>
    <t>KAAIK0I BAHADIRLAR TR 45-75-M00097_A</t>
  </si>
  <si>
    <t>K-928 35-04-K00928_C2B C</t>
  </si>
  <si>
    <t>K-71 35-01-K00071_R2 R</t>
  </si>
  <si>
    <t>AHMET KOCA TR-3 45-71-M00907_DIREK TIPI TRAFO HUCRESI H01</t>
  </si>
  <si>
    <t>4AVLU TR-3 45-78-L00626_45-78-L00626</t>
  </si>
  <si>
    <t>M-2115 35-03-M02115_35-03-M02115</t>
  </si>
  <si>
    <t>ITIKLAR K0K 45-73-M00467_  M02</t>
  </si>
  <si>
    <t>TR-94 35-26-M00094_  M05</t>
  </si>
  <si>
    <t>TR-24 35-30-L00024_A</t>
  </si>
  <si>
    <t>TR-133 35-15-M00133_35-15-M00133</t>
  </si>
  <si>
    <t>GTLMARMARA TR-20 45-85-L00020_DIREK TIPI TRAFO HUCRESI H01</t>
  </si>
  <si>
    <t>TR-44 35-27-M00044_914528197</t>
  </si>
  <si>
    <t>M-1470 35-02-M01470_TRAFO M02</t>
  </si>
  <si>
    <t>K-592 35-03-K00592_35-03-K00592</t>
  </si>
  <si>
    <t>TR-55 45-78-L00055_915881132</t>
  </si>
  <si>
    <t>TR-42 35-15-M00042_48885137</t>
  </si>
  <si>
    <t>L-14 SEVTUR 35-18-L00014_35-18-L00014</t>
  </si>
  <si>
    <t>K-221 35-02-K00221_99887658</t>
  </si>
  <si>
    <t>TELEKLER TR-1 35-28-M00276_DIREK TIPI TRAFO HUCRESI H01</t>
  </si>
  <si>
    <t>K-986 35-07-K00986_DIREK TIPI TRAFO HUCRESI H01</t>
  </si>
  <si>
    <t>K-289 35-04-K00289_B2B B</t>
  </si>
  <si>
    <t>K-3296 35-07-K03296_DIREK TIPI TRAFO HUCRESI H01</t>
  </si>
  <si>
    <t>K-3133 35-07-K03133_TRAFO K04</t>
  </si>
  <si>
    <t>SARUHANLI TR-8 45-80-M00008_45-80-M00008</t>
  </si>
  <si>
    <t>K-3791 35-07-K03791_TRAFO K03</t>
  </si>
  <si>
    <t>SOLAKLAR MERKEZ TR-1 35-31-L00249_DIREK TIPI TRAFO HUCRESI H01</t>
  </si>
  <si>
    <t>M-1543 35-01-M01543_910368702</t>
  </si>
  <si>
    <t>TR-47 45-77-L00047_45-77-L00047</t>
  </si>
  <si>
    <t>M-2075 35-02-M02075_A</t>
  </si>
  <si>
    <t>STDEC0K K0K 45-71-M00077_  M03</t>
  </si>
  <si>
    <t>K-3067 35-07-K03067_35-07-K03067</t>
  </si>
  <si>
    <t>CEM1L G0M11 VE ARK. T-SULAMA GRB. 35-13-L00110_35-13-L00110</t>
  </si>
  <si>
    <t>KINIK TR 19 35-24-L00019_35-24-L00019</t>
  </si>
  <si>
    <t>KTPR0BA0I TR-23 (DERE YANI) 45-86-M00023_C</t>
  </si>
  <si>
    <t>SERKEZ HAM0D0YE TR-1 45-82-M00259_945535646</t>
  </si>
  <si>
    <t>BTY0KKIRAN TR-1 45-74-M00145_DIREK TIPI TRAFO HUCRESI H01</t>
  </si>
  <si>
    <t>YEA0LK0Y-3 35-26-M00792_</t>
  </si>
  <si>
    <t>TTRK0N0 TR-3 35-15-M00302_D</t>
  </si>
  <si>
    <t>K-289 35-04-K00289_99785260</t>
  </si>
  <si>
    <t>AL- 7ZMAH1NLER  TR 35-27-M00107_35-27-M00107</t>
  </si>
  <si>
    <t>FUAR 0M 35-01-A00003_TEPEC0K K16</t>
  </si>
  <si>
    <t>BAHADIR TR-1 45-73-M00425_C</t>
  </si>
  <si>
    <t>CABBAR KAMARA TR-2 45-73-M00858_A</t>
  </si>
  <si>
    <t>HTLAL KLAS0K TM 35-01-A00011_G M12</t>
  </si>
  <si>
    <t>GTR0E0ME 0M 35-03-A00001_TR-2 K10</t>
  </si>
  <si>
    <t>MORDO0AN TR-33 35-21-L00150_B</t>
  </si>
  <si>
    <t>VEZ0RK0PR0 0M 35-03-A00002_SAKLIBAH0E K16</t>
  </si>
  <si>
    <t>VEZ0RK0PR0 0M 35-03-A00002_F K17</t>
  </si>
  <si>
    <t>TR-98 35-16-L00098_</t>
  </si>
  <si>
    <t>M-1740 BELENBA0I 35-03-M01740_35-03-M01740</t>
  </si>
  <si>
    <t>K-71 35-01-K00071_1R R</t>
  </si>
  <si>
    <t>L-289 DEMET AKBA5 TRAFO 35-18-L00289_942586405</t>
  </si>
  <si>
    <t>M-1063 35-03-M01063_35-03-M01063</t>
  </si>
  <si>
    <t>K-1027 35-01-K01027_912656137</t>
  </si>
  <si>
    <t>K-3815 35-08-K03815_35-08-K03815</t>
  </si>
  <si>
    <t>BASR0 0A0LI SULAMA GRUBU 35-29-M00306_A</t>
  </si>
  <si>
    <t>TTRKELL0 TR-6 35-28-M00459_950216707</t>
  </si>
  <si>
    <t>L-109 (AKARCA TR-2) 35-18-L00109_DIREK TIPI TRAFO HUCRESI H01</t>
  </si>
  <si>
    <t>KUYUCAK DM 35-27-M00273_ESK0 0AMBEL 0IKI2 M05</t>
  </si>
  <si>
    <t>YEA0LK0Y TR-1 45-86-M00106_C</t>
  </si>
  <si>
    <t>TR-121 35-16-L00121_47581677</t>
  </si>
  <si>
    <t>K-1667 35-02-K01667_E1B E</t>
  </si>
  <si>
    <t>DEM0RTA0 TR-1 45-76-M00165_DIREK TIPI TRAFO HUCRESI H01</t>
  </si>
  <si>
    <t>TR-31 35-27-M00031_97485107</t>
  </si>
  <si>
    <t>K-2863 35-01-K02863_910163032</t>
  </si>
  <si>
    <t>K-299 35-02-K00299_99745842</t>
  </si>
  <si>
    <t>TR-6 35-27-M00006_98732589</t>
  </si>
  <si>
    <t>KARABURUN TR-1 35-21-L00001_35-21-L00001</t>
  </si>
  <si>
    <t>K-822 35-01-K00822_913374932</t>
  </si>
  <si>
    <t>KOYUNDERE TR-15 35-28-M00159_953374375</t>
  </si>
  <si>
    <t>K-4146 35-01-K04146_910967251</t>
  </si>
  <si>
    <t>GTRDES TR-33 45-75-M00033_945604654</t>
  </si>
  <si>
    <t>TR-94 35-15-M00094_950359235</t>
  </si>
  <si>
    <t>DM-1/TR-3 35-14-M00314_956642612</t>
  </si>
  <si>
    <t>4ANAK-I TR-3 45-79-M00188_45-79-M00188</t>
  </si>
  <si>
    <t>K-244 35-04-K00244_99950531</t>
  </si>
  <si>
    <t>KAVAKLIDERE TR-12 45-73-M00145_  M02</t>
  </si>
  <si>
    <t>K-4269 35-01-K04269_910184009</t>
  </si>
  <si>
    <t>AKKE00L0 TR-1 45-78-M00624_</t>
  </si>
  <si>
    <t>MED0 K0K 35-27-M00425_  M04</t>
  </si>
  <si>
    <t>K-446 35-01-K00446_910779607</t>
  </si>
  <si>
    <t>AYRANCILAR DM-2 35-26-M00825_3 M03</t>
  </si>
  <si>
    <t>M-465 35-02-M00465_99710880</t>
  </si>
  <si>
    <t>K-1670 35-04-K01670_99169227</t>
  </si>
  <si>
    <t>TR-23 35-27-M00023_913698700</t>
  </si>
  <si>
    <t>3AMLIK DM 35-17-M00173_35-17-M00173</t>
  </si>
  <si>
    <t>K-849 35-04-K00849_A1B A</t>
  </si>
  <si>
    <t>YARA4LI K1Y6 TR-1 45-84-L00156_45-84-L00156</t>
  </si>
  <si>
    <t>MENEMEN TR-76 35-28-L00076_953390991</t>
  </si>
  <si>
    <t>K-822 35-01-K00822_910901683</t>
  </si>
  <si>
    <t>TR-96 35-26-M00096_DIREK TIPI TRAFO HUCRESI H01</t>
  </si>
  <si>
    <t>BTNYAN OSMAN0YE TARIMSAL SULAMA TR-2 45-72-L00560_DIREK TIPI TRAFO HUCRESI H01</t>
  </si>
  <si>
    <t>KOZBEYL0 TR-1 35-23-M00070_942117118</t>
  </si>
  <si>
    <t>K-1875 35-09-K01875_97774098</t>
  </si>
  <si>
    <t>L-281 35-18-L00281_12294226</t>
  </si>
  <si>
    <t>KTLL0K TR-1 45-81-M00138_DIREK TIPI TRAFO HUCRESI H01</t>
  </si>
  <si>
    <t>K-3981 35-04-K03981_99513198</t>
  </si>
  <si>
    <t>K-1781 35-04-K01781_93562440</t>
  </si>
  <si>
    <t>SOMA TR-11 45-82-M00011_945528308</t>
  </si>
  <si>
    <t>BAAIB0Y0K TR-1 45-77-L00218_DIREK TIPI TRAFO HUCRESI H01</t>
  </si>
  <si>
    <t>TR-9 45-78-L00009_</t>
  </si>
  <si>
    <t>TR-1/40-B 45-72-M00107_</t>
  </si>
  <si>
    <t>ATAK2Y TR-3 35-22-M00192_35-22-M00192</t>
  </si>
  <si>
    <t>K-544 35-01-K00544_911263861</t>
  </si>
  <si>
    <t>K-692 35-04-K00692_99489676</t>
  </si>
  <si>
    <t>DEYNEKLER TR-1 45-85-M00026_945466179</t>
  </si>
  <si>
    <t>TURGUTALP TR-1/1 45-82-M00056_945544606</t>
  </si>
  <si>
    <t>SELCE TR-1 45-73-M00716_A</t>
  </si>
  <si>
    <t>SAKIRCA AL0 TR-1 45-73-M00557_945647253</t>
  </si>
  <si>
    <t>ZEYT0NOVA TR-3 35-20-L00309_93550030</t>
  </si>
  <si>
    <t>DM-02/TR-28 35-27-L00002_912194961</t>
  </si>
  <si>
    <t>TA-TEPE TR-2 35-29-L00396_35-29-L00396</t>
  </si>
  <si>
    <t>K-573 35-01-K00573_910272505</t>
  </si>
  <si>
    <t>K-446 35-01-K00446_911094209</t>
  </si>
  <si>
    <t>K-3298 35-04-K03298_99243907</t>
  </si>
  <si>
    <t>YEA0LK0Y TR-1 35-15-L00187_B</t>
  </si>
  <si>
    <t>K-221 35-02-K00221_913750274</t>
  </si>
  <si>
    <t>OLGUNLAR TR-4 35-31-L00217_</t>
  </si>
  <si>
    <t>L-143 MAV1 TEOS 35-14-L00143_35-14-L00143</t>
  </si>
  <si>
    <t>K-1590 35-04-K01590_99433458</t>
  </si>
  <si>
    <t>TR-2/108 45-83-L00108_45-83-L00108</t>
  </si>
  <si>
    <t>MUSALAR TR-1 35-29-L00322_A</t>
  </si>
  <si>
    <t>YEN1 -AKRAN TR-4 35-17-M00204_35-17-M00204</t>
  </si>
  <si>
    <t>ALANKIYI TR-5 35-20-L00268_</t>
  </si>
  <si>
    <t>TR-75 35-30-L00075_D</t>
  </si>
  <si>
    <t>TOK2 TR-3 35-29-M00134_35-29-M00134</t>
  </si>
  <si>
    <t>DM-1/44 35-29-M00044_35-29-M00044</t>
  </si>
  <si>
    <t>DM-2/17 35-29-M00017_950330498</t>
  </si>
  <si>
    <t>K-270 35-01-K00270_911165037</t>
  </si>
  <si>
    <t>K-796 35-01-K00796_912918954</t>
  </si>
  <si>
    <t>L-368 K0RFEZ S0TES3 35-18-L00368_950454992</t>
  </si>
  <si>
    <t>L-281 35-18-L00281_950438292</t>
  </si>
  <si>
    <t>DM-14/13 45-71-M00562_C</t>
  </si>
  <si>
    <t>K-3663 35-04-K03663_K-3082 K03</t>
  </si>
  <si>
    <t>SOMA TR-40 45-82-M00040_945536965</t>
  </si>
  <si>
    <t>K-3888 35-02-K03888_K-743 K01</t>
  </si>
  <si>
    <t>K-462 35-07-K00462_TRAFO K03</t>
  </si>
  <si>
    <t>K-192 35-01-K00192_1C C</t>
  </si>
  <si>
    <t>TTRE TM 35-29-A00003_T M26</t>
  </si>
  <si>
    <t>YEN1 -AKRAN TR-2 35-17-M00202_35-17-M00202</t>
  </si>
  <si>
    <t>TR-2/87 45-83-L00087_  L03</t>
  </si>
  <si>
    <t>YEN0 0AKRAN TR-2 35-17-M00202_8350185</t>
  </si>
  <si>
    <t>SDEM00 0M 35-15-A00001_TR-A M13</t>
  </si>
  <si>
    <t>K-192 35-01-K00192_910630116</t>
  </si>
  <si>
    <t>K-1315 35-02-K01315_C</t>
  </si>
  <si>
    <t>TR-2/88 45-83-L00088_  L02</t>
  </si>
  <si>
    <t>K-516 35-01-K00516_TRAFO-2 K01</t>
  </si>
  <si>
    <t>KIZIL0Z0M TR-1 35-27-M00080_914007052</t>
  </si>
  <si>
    <t>KOYUNCU TR-1 45-80-M00122_45-80-M00122</t>
  </si>
  <si>
    <t>AKH0SAR 0M 45-72-A00001_OVAK0Y L04</t>
  </si>
  <si>
    <t>TR-53 35-27-M00053_B</t>
  </si>
  <si>
    <t>SARIG0L DM 45-79-M00069_ESK0 K0YLER F0DER1 M09</t>
  </si>
  <si>
    <t>TATAR DM 35-19-M00256_3YTE KAB0N M07</t>
  </si>
  <si>
    <t>DOAAN0AY 0M 35-04-A00004_ALPARSLAN K02</t>
  </si>
  <si>
    <t>K-997 35-07-K00997_DIREK TIPI TRAFO HUCRESI H01</t>
  </si>
  <si>
    <t>BALABANLI DM 35-15-M00280_  M02</t>
  </si>
  <si>
    <t>K-1641 35-03-K01641_35-03-K01641</t>
  </si>
  <si>
    <t>K-744 35-02-K00744_TRAFO K01</t>
  </si>
  <si>
    <t>KARABURUN BOZK0Y 35-21-L00053_957845433</t>
  </si>
  <si>
    <t>TR-7 35-30-L00007_A</t>
  </si>
  <si>
    <t>K-673 35-02-K00673_910089396</t>
  </si>
  <si>
    <t>K-1011 35-01-K01011_910685262</t>
  </si>
  <si>
    <t>TR-62 35-19-L00062_  L01</t>
  </si>
  <si>
    <t>K-1346 35-03-K01346_910154426</t>
  </si>
  <si>
    <t>SOMA A SANTRAL0 TM 45-82-A00001_SOMA-1 M07</t>
  </si>
  <si>
    <t>K-1765 35-08-K01765_912113095</t>
  </si>
  <si>
    <t>TAATEPE TR-2 35-29-L00396_A</t>
  </si>
  <si>
    <t>BAAARAN TR-6 35-31-L00075_DIREK TIPI TRAFO HUCRESI H01</t>
  </si>
  <si>
    <t>BOYACIK TR-1 45-74-M00115_45-74-M00115</t>
  </si>
  <si>
    <t>GTNL0CE K0Y0 TR-3 35-15-L00838_950384261</t>
  </si>
  <si>
    <t>GERENK0Y TR-1 35-23-M00147_  M01</t>
  </si>
  <si>
    <t>L-217 35-18-L00217_35-18-L00217</t>
  </si>
  <si>
    <t>KIRKA0A0 TR-1/6 45-76-M00030_42855096</t>
  </si>
  <si>
    <t>GTNL0CE K0Y0 TR-3 35-15-L00838_A</t>
  </si>
  <si>
    <t>K-492 35-01-K00492_911152315</t>
  </si>
  <si>
    <t>K-4097 35-10-K04097_912696418</t>
  </si>
  <si>
    <t>SOMA DM-1 45-82-M00050_TR-7/2 M07</t>
  </si>
  <si>
    <t>DAAISTAN TR-1 35-16-M00129_DIREK TIPI TRAFO HUCRESI H01</t>
  </si>
  <si>
    <t>GTM0LD0R M-41 35-25-M00041_DIREK TIPI TRAFO HUCRESI H01</t>
  </si>
  <si>
    <t>SOMA TR-37 45-82-M00037_  M01</t>
  </si>
  <si>
    <t>TR-69 35-19-L00069_</t>
  </si>
  <si>
    <t>TURGUTALP TR-1/1 45-82-M00056_945546133</t>
  </si>
  <si>
    <t>K-2875 35-04-K02875_99276297</t>
  </si>
  <si>
    <t>K-4575 35-10-K04575_  K01</t>
  </si>
  <si>
    <t>MURAD0YE TR 3 45-71-M00206_915783931</t>
  </si>
  <si>
    <t>TOPUZDAMLARI TR-2 45-77-M00129_45-77-M00129</t>
  </si>
  <si>
    <t>MURAD0YE TR-10 45-71-M02143_C</t>
  </si>
  <si>
    <t>K-4343 35-01-K04343_910406015</t>
  </si>
  <si>
    <t>K-4427 35-03-K04427_35-03-K04427</t>
  </si>
  <si>
    <t>ALA0EH0R TR-81 45-73-M00081_915764535</t>
  </si>
  <si>
    <t>M-1283 35-02-M01283_C</t>
  </si>
  <si>
    <t>K-3095 35-02-K03095_35-02-K03095</t>
  </si>
  <si>
    <t>TR-104 45-78-L00104_  L05</t>
  </si>
  <si>
    <t>L-192 35-18-L00192_11158134</t>
  </si>
  <si>
    <t>GTRELL0 TR-3 45-73-M00759_942018615</t>
  </si>
  <si>
    <t>ALACAYAKA TR-1 45-75-M00212_B</t>
  </si>
  <si>
    <t>DM-4/11 35-26-M00835_</t>
  </si>
  <si>
    <t>KINIK TR 19 35-24-L00019_DIREK TIPI TRAFO HUCRESI H01</t>
  </si>
  <si>
    <t>TR-155 ZEYT5NALANI 35-19-L00155_35-19-L00155</t>
  </si>
  <si>
    <t>K-1478 35-03-K01478_910282710</t>
  </si>
  <si>
    <t>STLEME TR-1 35-22-M00160_</t>
  </si>
  <si>
    <t>YEN0 FO0A TR-24 35-23-M00024_d15b D</t>
  </si>
  <si>
    <t>BA-K9Y YE22LDERE TR-2 35-29-L00227_35-29-L00227</t>
  </si>
  <si>
    <t>L-268 BOZDO0AN MARKET TRAFO 35-18-L00268_949782427</t>
  </si>
  <si>
    <t>K-1887 35-09-K01887_35-09-K01887</t>
  </si>
  <si>
    <t>K-101 35-01-K00101_911154310</t>
  </si>
  <si>
    <t>K-1011 35-01-K01011_910434478</t>
  </si>
  <si>
    <t>TR-17 45-77-L00017_945486743</t>
  </si>
  <si>
    <t>L-43 AKARCA 35-14-L00043_944469084</t>
  </si>
  <si>
    <t>K-3083 35-04-K03083_910105698</t>
  </si>
  <si>
    <t>DM-2/17 35-29-M00017_B05 B</t>
  </si>
  <si>
    <t>YEN2 FO0A TR-19 35-23-M00019_35-23-M00019</t>
  </si>
  <si>
    <t>K-1486 35-08-K01486_910426724</t>
  </si>
  <si>
    <t>ASARLIK TR-10 35-28-M00593_C</t>
  </si>
  <si>
    <t>DM-1/5 35-19-M00039_  M02</t>
  </si>
  <si>
    <t>K-4293 35-09-K04293_913685296</t>
  </si>
  <si>
    <t>KIRKA0A0 TR-4 45-76-M00004_955233620</t>
  </si>
  <si>
    <t>K-1499 35-01-K01499_911460952</t>
  </si>
  <si>
    <t>TURGUTALP TR-4/6 45-82-M00062_945530923</t>
  </si>
  <si>
    <t>M-337 35-02-M00337_E</t>
  </si>
  <si>
    <t>TR-2/8 45-83-L00008_48078090</t>
  </si>
  <si>
    <t>K-231 35-01-K00231_910405650</t>
  </si>
  <si>
    <t>ELMACIK TR-1 45-73-M00423_945653737</t>
  </si>
  <si>
    <t>K-1403 35-01-K01403_911229908</t>
  </si>
  <si>
    <t>K-826 35-03-K00826_910898383</t>
  </si>
  <si>
    <t>YUNUSDERE TR-1 45-83-L00287_DIREK TIPI TRAFO HUCRESI H01</t>
  </si>
  <si>
    <t>TR-76 45-78-L00076_  L01</t>
  </si>
  <si>
    <t>3APAK ORTA K 35-26-M00412_35-26-M00412</t>
  </si>
  <si>
    <t>CABARLAR TR-3 45-75-M00140_945602632</t>
  </si>
  <si>
    <t>L-291 35-18-L00291_950154773</t>
  </si>
  <si>
    <t>K-2615 35-02-K02615_A</t>
  </si>
  <si>
    <t>YEN2K-Y TR-1 35-22-M00276_35-22-M00276</t>
  </si>
  <si>
    <t>SOMA TR-17/2 45-82-M00110_945524622</t>
  </si>
  <si>
    <t>HALIK0Y OVACIK TR-5 35-32-L00126_C</t>
  </si>
  <si>
    <t>M-1058 35-02-M01058_913558214</t>
  </si>
  <si>
    <t>D5NDARLI TR-8 45-79-M00430_45-79-M00430</t>
  </si>
  <si>
    <t>TR-106 ZEYT6NALANI 35-19-L00106_35-19-L00106</t>
  </si>
  <si>
    <t>HASSEKL K0Y6 TR 35-21-L00066_35-21-L00066</t>
  </si>
  <si>
    <t>SAL0HL0 0M 45-78-A00001_TRF-C L023</t>
  </si>
  <si>
    <t>MUSALAR TR-1 35-29-L00322_35-29-L00322</t>
  </si>
  <si>
    <t>K-3196 35-03-K03196_K-1502 K01</t>
  </si>
  <si>
    <t>AYASKENT-2 TR 35-16-M00013_DIREK TIPI TRAFO HUCRESI H01</t>
  </si>
  <si>
    <t>Z5YANLAR TR-1 45-79-M00217_45-79-M00217</t>
  </si>
  <si>
    <t>MALDAN K0Y0 TR-1 45-71-M01666_DIREK TIPI TRAFO HUCRESI H01</t>
  </si>
  <si>
    <t>MENEMEN TR-13 35-28-L00013_953379840</t>
  </si>
  <si>
    <t>YTA0TLER K0K 35-27-M00707_  M05</t>
  </si>
  <si>
    <t>L-57 KERVANSARAY S5TES 35-14-L00057_35-14-L00057</t>
  </si>
  <si>
    <t>L-103 35-18-L00103_  L03</t>
  </si>
  <si>
    <t>K-903 35-02-K00903_35-02-K00903</t>
  </si>
  <si>
    <t>KARAO-LANLI TR-2 45-71-M00092_45-71-M00092</t>
  </si>
  <si>
    <t>YEN2 FO0A TR-14 35-23-M00014_35-23-M00014</t>
  </si>
  <si>
    <t>L-253 35-18-L00253_950441125</t>
  </si>
  <si>
    <t>M-1180 35-04-M01180_99518077</t>
  </si>
  <si>
    <t>MORDO-AN TR-27 35-21-L00154_35-21-L00154</t>
  </si>
  <si>
    <t>TTRE 0M-DM-1 35-29-A00001_DM-2 0IKI0I M16</t>
  </si>
  <si>
    <t>K-1438 35-01-K01438_910075436</t>
  </si>
  <si>
    <t>K-1188 35-01-K01188_910779439</t>
  </si>
  <si>
    <t>TR-2/23 45-72-L00023_</t>
  </si>
  <si>
    <t>M-969 35-03-M00969_35-03-M00969</t>
  </si>
  <si>
    <t>KARNIYARIKLAR TR-1 45-81-M00100_A</t>
  </si>
  <si>
    <t>L-298 35-18-L00298_950435795</t>
  </si>
  <si>
    <t>SOMA TR-3 45-82-M00003_945541543</t>
  </si>
  <si>
    <t>GTK0E0REN TR-1 45-77-M00027_A</t>
  </si>
  <si>
    <t>HACIBEKTA6LI TR-1 45-78-M00692_45-78-M00692</t>
  </si>
  <si>
    <t>KEMAL0YE TR-7 45-73-M00155_  M01</t>
  </si>
  <si>
    <t>SREN TR-6 35-27-L00215_913172296</t>
  </si>
  <si>
    <t>DEL0DEM0RC0 TR-1 45-74-M00237_945581236</t>
  </si>
  <si>
    <t>K-161 35-01-K00161_35-01-K00161</t>
  </si>
  <si>
    <t>DM-3/22 (SULTANPARK) 45-71-M00110_dm3/22c5b</t>
  </si>
  <si>
    <t>PINARLI TR-9 35-20-L00329_</t>
  </si>
  <si>
    <t>K-3165 35-03-K03165_h5 6725417</t>
  </si>
  <si>
    <t>K-1901 35-10-K01901_B</t>
  </si>
  <si>
    <t>TR-7/B 45-77-L00353_c5b C</t>
  </si>
  <si>
    <t>K-379 35-01-K00379_910325121</t>
  </si>
  <si>
    <t>K-3537 35-01-K03537_910413669</t>
  </si>
  <si>
    <t>KAYI0LAR TR-4 45-80-M00135_DIREK TIPI TRAFO HUCRESI H01</t>
  </si>
  <si>
    <t>K-4236 35-03-K04236_a2 12449491</t>
  </si>
  <si>
    <t>L-211 (DM-3/TR-6) 35-14-L00211_948533634</t>
  </si>
  <si>
    <t>K-1346 35-03-K01346_910063146</t>
  </si>
  <si>
    <t>M-921 35-02-M00921_99413636</t>
  </si>
  <si>
    <t>K-1932 35-09-K01932_913245251</t>
  </si>
  <si>
    <t>FO-A TR-32 35-23-L00032_35-23-L00032</t>
  </si>
  <si>
    <t>TR-1/43 45-72-M00043_  M03</t>
  </si>
  <si>
    <t>SARILAR TR-2 35-29-L00691_A</t>
  </si>
  <si>
    <t>AL- 1RMML1 TR-13  SULAMA 45-71-M01160_45-71-M01160</t>
  </si>
  <si>
    <t>DM-1/17A 45-71-M00042_e4b</t>
  </si>
  <si>
    <t>M-1530 35-02-M01530_99703600</t>
  </si>
  <si>
    <t>L-310 35-18-L00310_942459255</t>
  </si>
  <si>
    <t>K-3183 35-02-K03183_C</t>
  </si>
  <si>
    <t>TR-2 35-30-L00002_A</t>
  </si>
  <si>
    <t>M-969 35-03-M00969_910171080</t>
  </si>
  <si>
    <t>L-54 MEKAN S0TES5 35-14-L00054_956636593</t>
  </si>
  <si>
    <t>K-2631 35-03-K02631_F</t>
  </si>
  <si>
    <t>TR-69 35-19-L00069_957961420</t>
  </si>
  <si>
    <t>GEREL0 K0Y0 K0PR5 YANYI TR 3 35-15-M00220_950405563</t>
  </si>
  <si>
    <t>KARMEZ DM 35-27-M00657_  M06</t>
  </si>
  <si>
    <t>TR-158 KEKL8KTEPE 35-19-M00158_35-19-M00158</t>
  </si>
  <si>
    <t>K-492 35-01-K00492_R3 R</t>
  </si>
  <si>
    <t>K-1932 35-09-K01932_B</t>
  </si>
  <si>
    <t>GTLC0K TR-30 35-15-L00324_948482803</t>
  </si>
  <si>
    <t>K-3273 35-07-K03273_912844334</t>
  </si>
  <si>
    <t>DM-2/19-A 35-29-M00094_35-29-M00094</t>
  </si>
  <si>
    <t>FOAA TR-47 35-23-L00047_950412200</t>
  </si>
  <si>
    <t>ZEYT0NEL0 TR-1 35-19-M00208_DIREK TIPI TRAFO HUCRESI H01</t>
  </si>
  <si>
    <t>KARABURUN 0M 35-21-A00001_KARABURUN MERKEZ L11</t>
  </si>
  <si>
    <t>GTLBAH0E TR-1 35-19-L00151_  H</t>
  </si>
  <si>
    <t>SM2-DM2/18 ZEYT9NALANI 35-19-L00349_  L02</t>
  </si>
  <si>
    <t>K-1953 35-09-K01953_f1b F</t>
  </si>
  <si>
    <t>BADEMLER DM 35-19-M00443_SEFER0H0SAR 0IKI2 SOL DEV M14</t>
  </si>
  <si>
    <t>M-314 35-02-M00314_M-319 M02</t>
  </si>
  <si>
    <t>M-421 35-02-M00421_M-423 M02</t>
  </si>
  <si>
    <t>K-4325 35-04-K04325_910389396</t>
  </si>
  <si>
    <t>DM-3/23 (SULTANHAMAMI) 45-71-M00111_45-71-M00111</t>
  </si>
  <si>
    <t>L-221 35-18-L00221_35-18-L00221</t>
  </si>
  <si>
    <t>K-1074 35-01-K01074_911651297</t>
  </si>
  <si>
    <t>K-548 35-01-K00548_912925015</t>
  </si>
  <si>
    <t>K-492 35-01-K00492_911747839</t>
  </si>
  <si>
    <t>AKAAK0Y TR-1 45-71-M01662_DIREK TIPI TRAFO HUCRESI H01</t>
  </si>
  <si>
    <t>KAHRAMANDERE 0M 35-10-A00002_K L04</t>
  </si>
  <si>
    <t>K-1154 35-07-K01154_K-2567 K02</t>
  </si>
  <si>
    <t>TR-98 ZEYT0NALANI 35-19-L00098_DIREK TIPI TRAFO HUCRESI H01</t>
  </si>
  <si>
    <t>L-84 35-18-L00084_  L06</t>
  </si>
  <si>
    <t>TR-144 35-19-M00144_  M01</t>
  </si>
  <si>
    <t>L-175 35-18-L00175_  L03</t>
  </si>
  <si>
    <t>K-749 35-01-K00749_35-01-K00749</t>
  </si>
  <si>
    <t>MORDO0AN TR-41 35-21-L00164_  L02</t>
  </si>
  <si>
    <t>TR-41 35-30-L00041_35-30-L00041</t>
  </si>
  <si>
    <t>TR-13 45-78-L00013_  L03</t>
  </si>
  <si>
    <t>TR-22 35-13-L00022_D</t>
  </si>
  <si>
    <t>YEN0 FO0A TR-2 35-23-M00002_TR-3 M01</t>
  </si>
  <si>
    <t>TR-41 K0K 45-78-L00041_  L05</t>
  </si>
  <si>
    <t>SAAT TA0I GRB. 35-30-M00086_A</t>
  </si>
  <si>
    <t>K-10 35-01-K00010_35-01-K00010</t>
  </si>
  <si>
    <t>M-1544 35-01-M01544_910374924</t>
  </si>
  <si>
    <t>FUAR 0M 35-01-A00003_3TFA0YE K03</t>
  </si>
  <si>
    <t>M-1230 35-01-M01230_911397662</t>
  </si>
  <si>
    <t>M-1149 35-09-M01149_M-538 M07</t>
  </si>
  <si>
    <t>PINARLI TR-7 35-20-L00324_DIREK TIPI TRAFO HUCRESI H01</t>
  </si>
  <si>
    <t>M-421 35-02-M00421_M-317 M03</t>
  </si>
  <si>
    <t>TR-60 BAYRAMKUYU 35-15-L00060_DIREK TIPI TRAFO HUCRESI H01</t>
  </si>
  <si>
    <t>KTA0KKAYA TR-1 35-10-L00023_DIREK TIPI TRAFO HUCRESI H01</t>
  </si>
  <si>
    <t>K-3330 35-09-K03330_97663654</t>
  </si>
  <si>
    <t>M-10 35-02-M00010_TRAFO M02</t>
  </si>
  <si>
    <t>KIRKA0A0 TR-24 45-76-M00024_A</t>
  </si>
  <si>
    <t>K-407 35-02-K00407_35-02-K00407</t>
  </si>
  <si>
    <t>BOYACIK TR-1 45-74-M00115_A</t>
  </si>
  <si>
    <t>K-1658 35-03-K01658_910055600</t>
  </si>
  <si>
    <t>YEN0FO0A TR-51 35-23-M00051_  M02</t>
  </si>
  <si>
    <t>BOYNUYO0UN TR-2 35-29-L00337_A</t>
  </si>
  <si>
    <t>TR-2/58 (G0LL0PINAR) 45-83-L00058_  L01</t>
  </si>
  <si>
    <t>MUSACALI TR-1 45-83-M00402_915775923</t>
  </si>
  <si>
    <t>K-1338 35-03-K01338_910049322</t>
  </si>
  <si>
    <t>YILMAZ TR-28 45-78-L00228_953249061</t>
  </si>
  <si>
    <t>GTKKAYA TR-3 45-84-L00020_954857741</t>
  </si>
  <si>
    <t>TTRE 0M-DM-1 35-29-A00001_MAHMUTLAR L39</t>
  </si>
  <si>
    <t>TR-20 35-15-M00020_DIREK TIPI TRAFO HUCRESI H01</t>
  </si>
  <si>
    <t>L-400 35-18-L00400_PAYA L0MANI L02</t>
  </si>
  <si>
    <t>SREN TR-1 45-74-M00107_DIREK TIPI TRAFO HUCRESI H01</t>
  </si>
  <si>
    <t>TR-69 35-17-M00069_  M02</t>
  </si>
  <si>
    <t>OCAKLI TR-1 35-15-L00770_48853068</t>
  </si>
  <si>
    <t>K-3149 35-01-K03149_911216122</t>
  </si>
  <si>
    <t>MALDAN K0Y0 TR-1 45-71-M01666_</t>
  </si>
  <si>
    <t>KARATEKKE TR-1 35-29-L00142_C</t>
  </si>
  <si>
    <t>KARATEKKE E0R0AZMAK TR-3 35-29-L00140_C</t>
  </si>
  <si>
    <t>K-833 35-04-K00833_A3B A</t>
  </si>
  <si>
    <t>TR-41 35-30-L00041_C</t>
  </si>
  <si>
    <t>M-1981 35-09-M01981_a3b A</t>
  </si>
  <si>
    <t>YILMAZ TR-7 45-78-L00207_B</t>
  </si>
  <si>
    <t>DM-1/TR-8 URLA 35-19-M00466_DM-1/9 M02</t>
  </si>
  <si>
    <t>TR-2/67 45-83-L00067_DIREK TIPI TRAFO HUCRESI H01</t>
  </si>
  <si>
    <t>TR-100 35-15-M00100_DIREK TIPI TRAFO HUCRESI H01</t>
  </si>
  <si>
    <t>TTRE TR-13 35-29-L00013_48349595</t>
  </si>
  <si>
    <t>PINAR K0Y0 TR-1 45-71-M01686_DIREK TIPI TRAFO HUCRESI H01</t>
  </si>
  <si>
    <t>K-4848 35-02-K04848_  K03</t>
  </si>
  <si>
    <t>TR-94 TARIMSAL SULAMA 45-80-M01094_DIREK TIPI TRAFO HUCRESI H01</t>
  </si>
  <si>
    <t>KARACAKA0 TR-1 45-82-M00344_DIREK TIPI TRAFO HUCRESI H01</t>
  </si>
  <si>
    <t>K-2578 35-04-K02578_913588369</t>
  </si>
  <si>
    <t>TR-13 35-13-L00013_942307229</t>
  </si>
  <si>
    <t>ULUKENT DM-6/7 K5K 35-28-M00618_  M05</t>
  </si>
  <si>
    <t>SIRAKVEL0 TR-1 45-78-M00793_</t>
  </si>
  <si>
    <t>K-2964 35-02-K02964_35-02-K02964</t>
  </si>
  <si>
    <t>K-1013 35-03-K01013_A1 A</t>
  </si>
  <si>
    <t>K-3129 35-01-K03129_910367349</t>
  </si>
  <si>
    <t>K-805 35-01-K00805_910531729</t>
  </si>
  <si>
    <t>TR-1/3 45-83-M00003_A</t>
  </si>
  <si>
    <t>M-1303 35-03-M01303_910163472</t>
  </si>
  <si>
    <t>KIZILCAAVLU TR-4 35-29-L00574_B</t>
  </si>
  <si>
    <t>DM-2/35 (VER0C0LER) 45-71-M00531_A</t>
  </si>
  <si>
    <t>DM-21/06 (CAM00) 45-71-M00356_D</t>
  </si>
  <si>
    <t>K-3676 35-04-K03676_912528906</t>
  </si>
  <si>
    <t>BAHR0BABA 0M-DM 35-01-A00014_TRAFO-A K06</t>
  </si>
  <si>
    <t>K-3956 35-03-K03956_35-03-K03956</t>
  </si>
  <si>
    <t>K-1168 35-01-K01168_910320688</t>
  </si>
  <si>
    <t>L-292 35-18-L00292_A</t>
  </si>
  <si>
    <t>TR-2/122 45-83-L00122_48123524</t>
  </si>
  <si>
    <t>FOAA TR-22 35-23-L00022_42133863</t>
  </si>
  <si>
    <t>K-122 35-01-K00122_D</t>
  </si>
  <si>
    <t>K-3209 35-03-K03209_C</t>
  </si>
  <si>
    <t>K-2779 35-02-K02779_910137858</t>
  </si>
  <si>
    <t>STLE DM 35-22-M00086_G M07</t>
  </si>
  <si>
    <t>K-1559 35-01-K01559_910318587</t>
  </si>
  <si>
    <t>K-1142 35-01-K01142_910305387</t>
  </si>
  <si>
    <t>K-2316 35-04-K02316_913896513</t>
  </si>
  <si>
    <t>L-240 PTT TRAFO 35-18-L00240_950429081</t>
  </si>
  <si>
    <t>KERESTEC0LER TR-1 45-83-M00138_DIREK TIPI TRAFO HUCRESI H01</t>
  </si>
  <si>
    <t>DM-2/4 35-18-L00590_950453662</t>
  </si>
  <si>
    <t>SREN TOPRAK SULAMA TR-2 35-27-M00761_DIREK TIPI TRAFO HUCRESI H01</t>
  </si>
  <si>
    <t>PAYAMLI M-27 (SAKIZA0ACI KLK) 35-25-M00188_  M02</t>
  </si>
  <si>
    <t>L-295 35-18-L00295_6197188</t>
  </si>
  <si>
    <t>DM-14/3A (TR-14/13) 45-71-M00549_45-71-M00549</t>
  </si>
  <si>
    <t>KARATEKKE TR-1 35-29-L00142_A</t>
  </si>
  <si>
    <t>K-1769 35-01-K01769_910825347</t>
  </si>
  <si>
    <t>RAHM2YE TR-1 45-72-L00657_45-72-L00657</t>
  </si>
  <si>
    <t>L-174 35-18-L00174_49976487</t>
  </si>
  <si>
    <t>TR-31 35-27-M00031_910629384</t>
  </si>
  <si>
    <t>STLE TR-5 35-22-M00247_DIREK TIPI TRAFO HUCRESI H01</t>
  </si>
  <si>
    <t>K-1505 35-03-K01505_A12 A</t>
  </si>
  <si>
    <t>K-1013 35-03-K01013_A2 A</t>
  </si>
  <si>
    <t>KTA0KKAYA TR-1 35-10-L00023_912535524</t>
  </si>
  <si>
    <t>GTK0EN DM 1-2/1 35-29-L00058_950343823</t>
  </si>
  <si>
    <t>KIYMIK TR-1 45-75-M00111_945602871</t>
  </si>
  <si>
    <t>K-1034 35-04-K01034_913151577</t>
  </si>
  <si>
    <t>GTLBAH0E TR-10 35-19-L00249_</t>
  </si>
  <si>
    <t>K-2471 35-01-K02471_C</t>
  </si>
  <si>
    <t>BALABANLI 0NER DEVEC8 SULAMA GRB TR-7 35-15-M00339_D</t>
  </si>
  <si>
    <t>DM06/TR03 45-73-M00048_C</t>
  </si>
  <si>
    <t>KARKIN TR-1 45-84-M00031_</t>
  </si>
  <si>
    <t>K-1142 35-01-K01142_911290104</t>
  </si>
  <si>
    <t>L-292 35-18-L00292_DIREK TIPI TRAFO HUCRESI H01</t>
  </si>
  <si>
    <t>TTRE TR-15/A 35-29-L00022_950330331</t>
  </si>
  <si>
    <t>K-524 35-01-K00524_910402857</t>
  </si>
  <si>
    <t>KOZANLI YE00LKENT MAH. TR-1 45-82-M00216_DIREK TIPI TRAFO HUCRESI H01</t>
  </si>
  <si>
    <t>ULUKENT DM-4/5 35-28-M00047_  A</t>
  </si>
  <si>
    <t>M-316 35-02-M00316_TRF M03</t>
  </si>
  <si>
    <t>SSMA0LBEY TR-1 45-73-M00885_915807157</t>
  </si>
  <si>
    <t>DM2/12 35-29-L00029_950339640</t>
  </si>
  <si>
    <t>GTRDES TR-16 45-75-M00016_A</t>
  </si>
  <si>
    <t>L-368 K0RFEZ S0TES3 35-18-L00368_950454976</t>
  </si>
  <si>
    <t>L-292 35-18-L00292_B</t>
  </si>
  <si>
    <t>SITAK TR-1 35-17-M00438_950304928</t>
  </si>
  <si>
    <t>KIZILCAAVLU TR-2 35-15-L00181_B</t>
  </si>
  <si>
    <t>K-1685 35-01-K01685_910872600</t>
  </si>
  <si>
    <t>M-2023 35-09-M02023_35-09-M02023</t>
  </si>
  <si>
    <t>K-828 35-01-K00828_910337891</t>
  </si>
  <si>
    <t>K-4494 35-03-K04494_910431113</t>
  </si>
  <si>
    <t>BAHADIRLAR TR-1 45-79-M00126_945551069</t>
  </si>
  <si>
    <t>M-982 35-03-M00982_910035979</t>
  </si>
  <si>
    <t>TOYGAR TR-2 45-73-M00237_DIREK TIPI TRAFO HUCRESI H01</t>
  </si>
  <si>
    <t>K-426 35-07-K00426_a1b A</t>
  </si>
  <si>
    <t>ASARLIK TR-4 35-28-M00179_10744580</t>
  </si>
  <si>
    <t>K-1732 35-01-K01732_D</t>
  </si>
  <si>
    <t>TR-58 35-17-M00058_915107336</t>
  </si>
  <si>
    <t>M-1984 35-09-M01984_912786855</t>
  </si>
  <si>
    <t>K-1635 35-02-K01635_D</t>
  </si>
  <si>
    <t>K-660 35-04-K00660_99094050</t>
  </si>
  <si>
    <t>DM-1/4 35-18-L00579_  L01</t>
  </si>
  <si>
    <t>K-1353 35-01-K01353_911850291</t>
  </si>
  <si>
    <t>SOMA TR-23 45-82-M00023_  M04</t>
  </si>
  <si>
    <t>K-33 35-01-K00033_910633580</t>
  </si>
  <si>
    <t>M-251 35-09-M00251_M-263 M02</t>
  </si>
  <si>
    <t>K-660 35-04-K00660_99138075</t>
  </si>
  <si>
    <t>UZUNDERE TM 35-01-A00013_SEYD0K0Y M19</t>
  </si>
  <si>
    <t>L-103 35-18-L00103_950439565</t>
  </si>
  <si>
    <t>K-930 35-04-K00930_B2B B</t>
  </si>
  <si>
    <t>45DEC-K K0K 45-71-M00077_45-71-M00077</t>
  </si>
  <si>
    <t>SOMA TR-8 45-82-M00008_f2b F</t>
  </si>
  <si>
    <t>TR-81 45-78-L00081_  L05</t>
  </si>
  <si>
    <t>K-542 35-01-K00542_B</t>
  </si>
  <si>
    <t>BURUNCUK TR-4 35-20-L00302_DIREK TIPI TRAFO HUCRESI H01</t>
  </si>
  <si>
    <t>K-1241 35-03-K01241_910032262</t>
  </si>
  <si>
    <t>TR-4 35-13-L00004_35-13-L00004</t>
  </si>
  <si>
    <t xml:space="preserve"> </t>
  </si>
  <si>
    <t>HAM0D0YE TR-1 45-76-M00161_DIREK TIPI TRAFO HUCRESI H01</t>
  </si>
  <si>
    <t>L-290 35-18-L00290_950448522</t>
  </si>
  <si>
    <t>K-1013 35-03-K01013_910489315</t>
  </si>
  <si>
    <t>K-3872 35-04-K03872_912509769</t>
  </si>
  <si>
    <t>K-1394 35-03-K01394_910072599</t>
  </si>
  <si>
    <t>KARABA0LAR TM 35-01-A00012_ESBA0-2 M10</t>
  </si>
  <si>
    <t>MALTEPE TR-3 35-28-M00446_DIREK TIPI TRAFO HUCRESI H01</t>
  </si>
  <si>
    <t>L-147 SAKIZLIKOY 35-18-L00147_949457789</t>
  </si>
  <si>
    <t>TR-31 35-27-M00031_914025978</t>
  </si>
  <si>
    <t>TURGUTALP TR-2 45-82-M00052_942464696</t>
  </si>
  <si>
    <t>TR-48 35-16-L00048_35-16-L00048</t>
  </si>
  <si>
    <t>TR-2/30 45-72-L00030_950035724</t>
  </si>
  <si>
    <t>K-1023 35-03-K01023_910028379</t>
  </si>
  <si>
    <t>K-3066 35-07-K03066_35-07-K03066</t>
  </si>
  <si>
    <t>DM-1/TR-12 35-14-L00294_941913647</t>
  </si>
  <si>
    <t>TTRE 0M-DM-1 35-29-A00001_G M03</t>
  </si>
  <si>
    <t>ALACALAR TR-1 45-76-L00087_DIREK TIPI TRAFO HUCRESI H01</t>
  </si>
  <si>
    <t>DM-14/12 45-71-M00560_A</t>
  </si>
  <si>
    <t>UZUNKUYU TR-1 35-19-M00203_35-19-M00203</t>
  </si>
  <si>
    <t>K-4145 35-01-K04145_910569229</t>
  </si>
  <si>
    <t>TR-77 35-30-L00077_  L02</t>
  </si>
  <si>
    <t>SOMA A SANTRAL0 TM 45-82-A00001_MADEN L16</t>
  </si>
  <si>
    <t>KUA0ULAR TR-12 35-19-M00266_</t>
  </si>
  <si>
    <t>L-23 ESK0 POSTANE 7N9 35-14-L00023_949901422</t>
  </si>
  <si>
    <t>G5M2LDMR M-25 35-25-M00025_35-25-M00025</t>
  </si>
  <si>
    <t>SUCAHLI TR-1 35-24-M00103_DIREK TIPI TRAFO HUCRESI H01</t>
  </si>
  <si>
    <t>K-271 35-01-K00271_910433829</t>
  </si>
  <si>
    <t>SAKMAKLI TR-2 35-17-M00346_DIREK TIPI TRAFO HUCRESI H01</t>
  </si>
  <si>
    <t>KINIK TR 21 35-24-L00021_35-24-L00021</t>
  </si>
  <si>
    <t>ZEYT0NL0OVA TR-7 45-72-L00421_  L01</t>
  </si>
  <si>
    <t>L-310 35-18-L00310_  L01</t>
  </si>
  <si>
    <t>K-4181 35-03-K04181_910078370</t>
  </si>
  <si>
    <t>K-1767 35-02-K01767_99638045</t>
  </si>
  <si>
    <t>K-3273 35-07-K03273_911934984</t>
  </si>
  <si>
    <t>DM06/TR06 45-73-M00066_e1 E</t>
  </si>
  <si>
    <t>UZUNBURUN TR-1 35-30-M00158_93549946</t>
  </si>
  <si>
    <t>KULA 0M 45-77-A00001_3NCESU L22</t>
  </si>
  <si>
    <t>BADEML0 00CEV0ZLER MANDAL NLLK MEV. TR-26 35-15-L01040_950379311</t>
  </si>
  <si>
    <t>KEMALPA0A TM 35-27-A00002_KEMALPA0A-1 M06</t>
  </si>
  <si>
    <t>TR-39 35-15-M00039_950368505</t>
  </si>
  <si>
    <t>DM-16/16-A 7ZEL 45-71-M004270_45-71-M004270</t>
  </si>
  <si>
    <t>L-266 35-18-L00266_  L01</t>
  </si>
  <si>
    <t>KARABURUN TR-1/15 35-21-L00019_950072732</t>
  </si>
  <si>
    <t>GTM0LD0R DM 35-25-M00100_C M07</t>
  </si>
  <si>
    <t>K-2643 35-01-K02643_911216092</t>
  </si>
  <si>
    <t>35LE TR-5 35-22-M00247_35-22-M00247</t>
  </si>
  <si>
    <t>SA-RAKLI ARIZ TR-1 45-72-L00227_45-72-L00227</t>
  </si>
  <si>
    <t>STDEC0K K0K 45-71-M00077_  M02</t>
  </si>
  <si>
    <t>PAYAMLI M-1 K0K 35-25-M00175_  M05</t>
  </si>
  <si>
    <t>TR-147 35-15-M00147_  M04</t>
  </si>
  <si>
    <t>FOAAK0Y TR-2 35-23-M00223_42066655</t>
  </si>
  <si>
    <t>TURGUTALP TR-2 45-82-M00052_C2b C</t>
  </si>
  <si>
    <t>TR-2/100 45-83-L00100_48123199</t>
  </si>
  <si>
    <t>L-197 (AYAYORG0-2) 35-18-L00197_DIREK TIPI TRAFO HUCRESI H01</t>
  </si>
  <si>
    <t>SARIG0L DM 45-79-M00069_SEL0M0YE F0DER0 M19</t>
  </si>
  <si>
    <t>DM-1/1 35-18-L00580_  L04</t>
  </si>
  <si>
    <t>K-3806 35-08-K03806_TRAFO K03</t>
  </si>
  <si>
    <t>M-362 35-09-M00362_M-447 M03</t>
  </si>
  <si>
    <t>ALABEYL0 DM 45-80-M00064_  M02</t>
  </si>
  <si>
    <t>SRENC0K DEN0ZALAN TR-2 35-31-L00223_</t>
  </si>
  <si>
    <t>KARAKOVA TR-3 35-15-L00450_950405205</t>
  </si>
  <si>
    <t>K-1139 35-02-K01139_35-02-K01139</t>
  </si>
  <si>
    <t>K-1930 35-09-K01930_K-1932 K03</t>
  </si>
  <si>
    <t>ZEYT0NALAN 0M 35-19-A00002_KEKL0KTEPE M10</t>
  </si>
  <si>
    <t>KARAPINAR TR-1 45-78-M01107_</t>
  </si>
  <si>
    <t>TR-21 35-17-M00021_950302657</t>
  </si>
  <si>
    <t>PANCAR TR-1 35-26-M00892_915114500</t>
  </si>
  <si>
    <t>TURGUTALP TR-2 45-82-M00052_C1b C</t>
  </si>
  <si>
    <t>MENEMEN DM-5/27 35-28-L00099_A</t>
  </si>
  <si>
    <t>K-492 35-01-K00492_B2 B</t>
  </si>
  <si>
    <t>M-32 CUMHUR0YET 35-25-M00103_DIREK TIPI TRAFO HUCRESI H01</t>
  </si>
  <si>
    <t>M-510 GE00T 35-02-M005100_  M02</t>
  </si>
  <si>
    <t>M-33 CUMHUR2YET 35-25-M00102_35-25-M00102</t>
  </si>
  <si>
    <t>GTNE0L0 TR-17 45-75-M00339_945596977</t>
  </si>
  <si>
    <t>STFT000BRAH0M CAM5 MAH.TR-1 45-77-M00098_A</t>
  </si>
  <si>
    <t>L-197 G0LC9K K0Y3 35-14-L00197_35-14-L00197</t>
  </si>
  <si>
    <t>K-4052 35-01-K04052_910164440</t>
  </si>
  <si>
    <t>K-2889 35-03-K02889_910266082</t>
  </si>
  <si>
    <t>TR-1/39 45-72-M00039_</t>
  </si>
  <si>
    <t>M-327 35-03-M00327_a1b A</t>
  </si>
  <si>
    <t>L-270 35-18-L00270_949086149</t>
  </si>
  <si>
    <t>K-4070 35-03-K04070_A</t>
  </si>
  <si>
    <t>SANAY0 TR-4 35-14-M00307_</t>
  </si>
  <si>
    <t>KARABURUN TR-1/15 35-21-L00019_950270476</t>
  </si>
  <si>
    <t>K-1013 35-03-K01013_910070258</t>
  </si>
  <si>
    <t>M-1280 35-02-M01280_G</t>
  </si>
  <si>
    <t>K-16 35-04-K00016_35-04-K00016</t>
  </si>
  <si>
    <t>KESTELL0 TR-1 45-84-L00036_953715741</t>
  </si>
  <si>
    <t>ILGIN TR-1 45-73-M00591_DIREK TIPI TRAFO HUCRESI H01</t>
  </si>
  <si>
    <t>MENEMEN DM-6/19 35-28-L00163_949963630</t>
  </si>
  <si>
    <t>TR-26 35-30-L00026_955330340</t>
  </si>
  <si>
    <t>K-1465 35-03-K01465_915053473</t>
  </si>
  <si>
    <t>REMZ0 KAYA -1 TARIMSAL SULAMA 45-72-L00747_DIREK TIPI TRAFO HUCRESI H01</t>
  </si>
  <si>
    <t>STLEYMANLI K0K 35-28-M00606_  M05</t>
  </si>
  <si>
    <t>SREN TR-2 35-27-L00217_97513350</t>
  </si>
  <si>
    <t>3RKMEZ M-10 35-25-M00146_35-25-M00146</t>
  </si>
  <si>
    <t>K-1227 35-04-K01227_99582228</t>
  </si>
  <si>
    <t>K-4555 35-02-K04555_99607023</t>
  </si>
  <si>
    <t>SEYHYAYLA TR-1 45-75-M00151_945601189</t>
  </si>
  <si>
    <t>DM-3/04 (MURAT GERMEN  45-71-M00070_45-71-M00070</t>
  </si>
  <si>
    <t>TR-116 ZEYT6NALANI 35-19-L00116_35-19-L00116</t>
  </si>
  <si>
    <t>TTRE TR-13 35-29-L00013_DIREK TIPI TRAFO HUCRESI H01</t>
  </si>
  <si>
    <t>SEYREKL0 TR-14 35-15-L00437_A</t>
  </si>
  <si>
    <t>K-258 35-01-K00258_E</t>
  </si>
  <si>
    <t>SARUHANLI 0E 35-29-L00506_35-29-L00506</t>
  </si>
  <si>
    <t>DM-11/9 45-71-M00290_45-71-M00290</t>
  </si>
  <si>
    <t>STDEC0K TR-6 45-71-M00086_DIREK TIPI TRAFO HUCRESI H01</t>
  </si>
  <si>
    <t>TARIMSAL SULAMA TR-74 45-85-L00195_DIREK TIPI TRAFO HUCRESI H01</t>
  </si>
  <si>
    <t>K-2301 35-04-K02301_912222932</t>
  </si>
  <si>
    <t>TR-1-5/9 35-20-L00053_35-20-L00053</t>
  </si>
  <si>
    <t>K-2550 35-01-K02550_911334537</t>
  </si>
  <si>
    <t>YILMAZ TR-13 45-78-L00213_</t>
  </si>
  <si>
    <t>L-368 K0RFEZ S0TES3 35-18-L00368_950454988</t>
  </si>
  <si>
    <t>K-287 35-02-K00287_98816615</t>
  </si>
  <si>
    <t>K-3196 35-03-K03196_910094313</t>
  </si>
  <si>
    <t>DM-13/15 45-71-M00322_45-71-M00322</t>
  </si>
  <si>
    <t>K-3714 35-01-K03714_3714/b1 B</t>
  </si>
  <si>
    <t>K-732 35-01-K00732_C</t>
  </si>
  <si>
    <t>GTK0EN DM 1-2/5 35-29-L00062_DM1/B3B 48309828</t>
  </si>
  <si>
    <t>K-765 35-01-K00765_910094819</t>
  </si>
  <si>
    <t>ALTINK0Y TR-1 45-81-M00120_DIREK TIPI TRAFO HUCRESI H01</t>
  </si>
  <si>
    <t>YAACILAR TR-2 35-32-L00034_946410460</t>
  </si>
  <si>
    <t>K-4534 35-01-K04534_35-01-K04534</t>
  </si>
  <si>
    <t>K-426 35-07-K00426_f3b F</t>
  </si>
  <si>
    <t>M-978 35-03-M00978_D</t>
  </si>
  <si>
    <t>K-3769 35-04-K03769_99600839</t>
  </si>
  <si>
    <t>BOSTANLI GIS TM 35-04-A00001_Bostanl0-2 K02</t>
  </si>
  <si>
    <t>BOSTANLI GIS TM 35-04-A00001_Bostanl0-9 K16</t>
  </si>
  <si>
    <t>M-978 35-03-M00978_910163208</t>
  </si>
  <si>
    <t>DTK0L0 0M 35-30-A00001_3EH0R-1 L18</t>
  </si>
  <si>
    <t>KINIK 0M 35-24-A00001_3EH0R-2 L10</t>
  </si>
  <si>
    <t>ALSANCAK TM 35-01-A00005_3AYR E0REF K01</t>
  </si>
  <si>
    <t>M-1710 35-09-M01710_914571300</t>
  </si>
  <si>
    <t>DM-21/23 (ITIR SOKAK) 45-71-M00326_A</t>
  </si>
  <si>
    <t>BOSTANLI GIS TM 35-04-A00001_TR-A K06</t>
  </si>
  <si>
    <t>TR-2/18 45-72-L00018_45-72-L00018</t>
  </si>
  <si>
    <t>URLA TM-1 35-19-A00004_URLA-2 M12</t>
  </si>
  <si>
    <t>TR-105 45-78-L00105_DIREK TIPI TRAFO HUCRESI H01</t>
  </si>
  <si>
    <t>K-4033 35-01-K04033_911487286</t>
  </si>
  <si>
    <t>M-978 35-03-M00978_910165782</t>
  </si>
  <si>
    <t>M-1491 35-10-M01491_915071721</t>
  </si>
  <si>
    <t>EVC0LER TR-1 45-77-L00268_DIREK TIPI TRAFO HUCRESI H01</t>
  </si>
  <si>
    <t>DAA0REN TR-1 45-83-L00288_</t>
  </si>
  <si>
    <t>GTNERL0 TR-1 35-28-M00408_915127185</t>
  </si>
  <si>
    <t>MURSALLI TR-2 35-15-L00745_A</t>
  </si>
  <si>
    <t>SAMURHAMAMI K0K 45-78-L00230_  L01</t>
  </si>
  <si>
    <t>TR-30 35-13-L00030_35-13-L00030</t>
  </si>
  <si>
    <t>YEAENOBA TR-1 45-72-M00213_DIREK TIPI TRAFO HUCRESI H01</t>
  </si>
  <si>
    <t>HORZUM GENCER YAYLASI TR-3 35-15-L00993_DIREK TIPI TRAFO HUCRESI H01</t>
  </si>
  <si>
    <t>K-4631 35-02-K04631_B</t>
  </si>
  <si>
    <t>L-94 ULAMI0 OVA SULAMA 35-14-L00094_6108616</t>
  </si>
  <si>
    <t>K-406 35-01-K00406_911028932</t>
  </si>
  <si>
    <t>K-1667 35-02-K01667_910071984</t>
  </si>
  <si>
    <t>TR-2/15 45-83-L00015_45-83-L00015</t>
  </si>
  <si>
    <t>SAPAKLI K0K 45-78-M01161_  M03</t>
  </si>
  <si>
    <t>TR-53 45-77-L00053_C</t>
  </si>
  <si>
    <t>PINARLI TR-2 35-20-L00333_DIREK TIPI TRAFO HUCRESI H01</t>
  </si>
  <si>
    <t>VEL0LER K0K 35-31-L00116_  L03</t>
  </si>
  <si>
    <t>M-1280 35-02-M01280_913211744</t>
  </si>
  <si>
    <t>M-1530 35-02-M01530_912525824</t>
  </si>
  <si>
    <t>K-492 35-01-K00492_911853286</t>
  </si>
  <si>
    <t>TR-2/100 45-83-L00100_</t>
  </si>
  <si>
    <t>TR-121 35-16-L00121_953319972</t>
  </si>
  <si>
    <t>UZUNALAN TR-1 45-72-M00212_</t>
  </si>
  <si>
    <t>KINIK TR-10 35-24-L00010_955220696</t>
  </si>
  <si>
    <t>KAPAKLI 0M 45-72-A00003_ESK0 MEC0D0YE L15</t>
  </si>
  <si>
    <t>M-980 35-03-M00980_F</t>
  </si>
  <si>
    <t>BOZDA0 TR-6 35-15-L00311_  L01</t>
  </si>
  <si>
    <t>K-4181 35-03-K04181_910224710</t>
  </si>
  <si>
    <t>ESK0OBA K0K 35-29-L00037_  L02</t>
  </si>
  <si>
    <t>K-49 35-01-K00049_1B B</t>
  </si>
  <si>
    <t>K-3064 35-07-K03064_35-07-K03064</t>
  </si>
  <si>
    <t>HARAPLAR MAH. TR-1 45-86-M00218_DIREK TIPI TRAFO HUCRESI H01</t>
  </si>
  <si>
    <t>ALA0EH0R TR-79 45-73-M00079_A</t>
  </si>
  <si>
    <t>K-123 35-01-K00123_910288957</t>
  </si>
  <si>
    <t>KUYUCAK KARAPINAR TR-1 45-75-M00091_DIREK TIPI TRAFO HUCRESI H01</t>
  </si>
  <si>
    <t>TR-26 35-30-L00026_955328873</t>
  </si>
  <si>
    <t>TR-53 45-77-L00053_B</t>
  </si>
  <si>
    <t>MENEMEN G0RECE TR-1 35-28-M00288_DIREK TIPI TRAFO HUCRESI H01</t>
  </si>
  <si>
    <t>GTRDES TR-16 45-75-M00016_945605276</t>
  </si>
  <si>
    <t>K-4033 35-01-K04033_911365448</t>
  </si>
  <si>
    <t>TOKATBA0I TR-1 35-20-L00101_35-20-L00101</t>
  </si>
  <si>
    <t>MURSALLI TR-1 35-15-L00744_C</t>
  </si>
  <si>
    <t>M-1995 35-09-M01995_35-09-M01995</t>
  </si>
  <si>
    <t>OLGUNLAR TR-4 35-31-L00217_35-31-L00217</t>
  </si>
  <si>
    <t>TR-13 35-15-L00013_950352899</t>
  </si>
  <si>
    <t>K-2495 35-02-K02495_913668879</t>
  </si>
  <si>
    <t>K-1162 35-01-K01162_910508699</t>
  </si>
  <si>
    <t>K-4555 35-02-K04555_99653394</t>
  </si>
  <si>
    <t>K-3229 35-04-K03229_B</t>
  </si>
  <si>
    <t>DM-19/02 45-71-M00713_  M06</t>
  </si>
  <si>
    <t>TR-100 35-15-M00100_E</t>
  </si>
  <si>
    <t>KTBAR K0Y0 TR-2 35-31-L00313_</t>
  </si>
  <si>
    <t>KARATEKKE TR-2 35-29-L00143_A</t>
  </si>
  <si>
    <t>ALAA0A TR-43 DM 35-17-M00043_TR-54 0IKI0I M14</t>
  </si>
  <si>
    <t>SIKRIK0I TR-1 45-83-L00417_915875729</t>
  </si>
  <si>
    <t>SAMLIK K0Y0 TR-1 35-13-L00081_946418623</t>
  </si>
  <si>
    <t>TR-95 35-26-M00095_A</t>
  </si>
  <si>
    <t>TR-53 45-77-L00053_  L04</t>
  </si>
  <si>
    <t>YEN0 0AKRAN TR-1 35-17-M00201_915183725</t>
  </si>
  <si>
    <t>DM-12 45-71-M00305_  M03</t>
  </si>
  <si>
    <t>SUBA6I-3 35-26-L00330_35-26-L00330</t>
  </si>
  <si>
    <t>ARMUTLU TR-7 35-27-M00550_B</t>
  </si>
  <si>
    <t>SOMA TR-11 45-82-M00011_945541059</t>
  </si>
  <si>
    <t>L-286 35-18-L00286_35-18-L00286</t>
  </si>
  <si>
    <t>KARAVEL0LER TR-1 K3K 35-20-L00137_  L03</t>
  </si>
  <si>
    <t>SART TR-5 45-78-M00174_  M01</t>
  </si>
  <si>
    <t>K-3073 35-04-K03073_914541094</t>
  </si>
  <si>
    <t>K-278 35-01-K00278_910428078</t>
  </si>
  <si>
    <t>TR-89 35-17-M00089_6706771</t>
  </si>
  <si>
    <t>KARKIN TR-1 45-84-M00031_45-84-M00031</t>
  </si>
  <si>
    <t>MENEMEN TR-16 35-28-L00016_953383920</t>
  </si>
  <si>
    <t>M-1984 35-09-M01984_912266974</t>
  </si>
  <si>
    <t>L-121 35-18-L00121_9031340</t>
  </si>
  <si>
    <t>KIRKA0A0 TR-7 45-76-M00007_B1b 42853714</t>
  </si>
  <si>
    <t>K-849 35-04-K00849_35-04-K00849</t>
  </si>
  <si>
    <t>ARPALIK TARIMSAL SULAMA TR-8 45-83-M00340_45-83-M00340</t>
  </si>
  <si>
    <t>K-287 35-02-K00287_99613484</t>
  </si>
  <si>
    <t>DM-13/02 45-71-M00330_45-71-M00330</t>
  </si>
  <si>
    <t>GTKEY0P MISTIKDAMLARI TR-1 45-78-M00796_</t>
  </si>
  <si>
    <t>ULUCAK TM 35-28-A00002_KOYUNDERE M13</t>
  </si>
  <si>
    <t>K-1629 35-02-K01629_912860611</t>
  </si>
  <si>
    <t>K-893 35-04-K00893_912450417</t>
  </si>
  <si>
    <t>L-258 35-18-L00258_950446861</t>
  </si>
  <si>
    <t>ATA0I M0NNETLER TR-1 45-74-M00129_945576024</t>
  </si>
  <si>
    <t>M-978 35-03-M00978_TRAFO M03</t>
  </si>
  <si>
    <t>KASAR K0Y0 TR-1 45-86-M00098_915852759</t>
  </si>
  <si>
    <t>SAM0 ERDO0AN SULAMA GRUBU 35-29-L00350_DIREK TIPI TRAFO HUCRESI H01</t>
  </si>
  <si>
    <t>PAYAMLI TR-1 35-10-L00056_912656893</t>
  </si>
  <si>
    <t>K-123 35-01-K00123_910269337</t>
  </si>
  <si>
    <t>K-1710 35-02-K01710_910087757</t>
  </si>
  <si>
    <t>M-234 35-02-M00234_915004055</t>
  </si>
  <si>
    <t>K-1142 35-01-K01142_911365414</t>
  </si>
  <si>
    <t>H5SEY-N 0ET8NKAYA SULAMA GRUBU 35-29-M00368_35-29-M00368</t>
  </si>
  <si>
    <t>K-3893 35-01-K03893_913056448</t>
  </si>
  <si>
    <t>TR-83 45-78-L00083_953258446</t>
  </si>
  <si>
    <t>MENEMEN TR-1 35-28-L00001_953372508</t>
  </si>
  <si>
    <t>K-3673 35-03-K03673_910002979</t>
  </si>
  <si>
    <t>KARATEKKE E0R0AZMAK TR-3 35-29-L00140_A</t>
  </si>
  <si>
    <t>K-1068 35-07-K01068_913248257</t>
  </si>
  <si>
    <t>L-307 35-18-L00307_950446895</t>
  </si>
  <si>
    <t>K-1227 35-04-K01227_913683172</t>
  </si>
  <si>
    <t>K-549 35-01-K00549_911420303</t>
  </si>
  <si>
    <t>TURGUTALP TR-2 45-82-M00052_A</t>
  </si>
  <si>
    <t>MENEMEN TR-25 35-28-L00025_953382144</t>
  </si>
  <si>
    <t>DM-3/29 45-71-M00083_45-71-M00083</t>
  </si>
  <si>
    <t>K-1915 35-10-K01915_A</t>
  </si>
  <si>
    <t>YEN0 0AKRAN TR-1 35-17-M00201_950300057</t>
  </si>
  <si>
    <t>KTA0KKALE TR-1 35-29-L00651_950331912</t>
  </si>
  <si>
    <t>TR-21 35-19-L00021_</t>
  </si>
  <si>
    <t>K-2887 35-03-K02887_35-03-K02887</t>
  </si>
  <si>
    <t>K-1505 35-03-K01505_A10 A</t>
  </si>
  <si>
    <t>L-307 35-18-L00307_950446881</t>
  </si>
  <si>
    <t>YTA0TLER TR-3 35-27-L00227_912456254</t>
  </si>
  <si>
    <t>K-1953 35-09-K01953_912600119</t>
  </si>
  <si>
    <t>TR-61 35-19-L00061_</t>
  </si>
  <si>
    <t>M-263 35-09-M00263_M-347 M03</t>
  </si>
  <si>
    <t>TR-20 35-15-M00020_949446211</t>
  </si>
  <si>
    <t>DEYNEKLER TR-1 45-85-M00026_945466144</t>
  </si>
  <si>
    <t>SEYREK TR-2/1 35-28-M00378_D</t>
  </si>
  <si>
    <t>BAYRAMCILAR TR-1 35-16-M00039_</t>
  </si>
  <si>
    <t>YTA0TLER K0K 35-27-M00707_  M04</t>
  </si>
  <si>
    <t>M-993 35-03-M00993_912072440</t>
  </si>
  <si>
    <t>K-1027 35-01-K01027_913725646</t>
  </si>
  <si>
    <t>ESK0OBA K0K 35-29-L00037_  L06</t>
  </si>
  <si>
    <t>K-796 35-01-K00796_911504208</t>
  </si>
  <si>
    <t>M-1047 35-02-M01047_910043921</t>
  </si>
  <si>
    <t>K-930 35-04-K00930_912854069</t>
  </si>
  <si>
    <t>HASALAN TR-2 45-78-L00384_45-78-L00384</t>
  </si>
  <si>
    <t>TERZ0LER MAH TR-1 45-74-M00218_DIREK TIPI TRAFO HUCRESI H01</t>
  </si>
  <si>
    <t>TTYENL0 K0K 45-85-M00004_  M01</t>
  </si>
  <si>
    <t>DM-1/TR-17 SEFER8H7SAR 35-14-M00329_947278229</t>
  </si>
  <si>
    <t>DM-01/TR-91 45-71-M01856_915775958</t>
  </si>
  <si>
    <t>TR-55 45-77-L00055_945488303</t>
  </si>
  <si>
    <t>M-1209 35-01-M01209_911371075</t>
  </si>
  <si>
    <t>K-220 35-01-K00220_910408653</t>
  </si>
  <si>
    <t>K-1487 35-03-K01487_C</t>
  </si>
  <si>
    <t>IRLAMAZ TR-1 45-83-L00231_DIREK TIPI TRAFO HUCRESI H01</t>
  </si>
  <si>
    <t>L-317 BAH0EL0EVLER-1 35-18-L00317_950242954</t>
  </si>
  <si>
    <t>EVC0LER KARAKE03L5 MH. TR 45-77-L00257_A</t>
  </si>
  <si>
    <t>TR-29 35-13-L00029_35-13-L00029</t>
  </si>
  <si>
    <t>TR-63 GERENL0KUYU MEVK 35-15-L00063_DIREK TIPI TRAFO HUCRESI H01</t>
  </si>
  <si>
    <t>M-980 35-03-M00980_TRAFO M03</t>
  </si>
  <si>
    <t>K-1146 35-07-K01146_TRAFO K03</t>
  </si>
  <si>
    <t>GTRDES TR-33 45-75-M00033_945604634</t>
  </si>
  <si>
    <t>K-4221 35-09-K04221_TRAFO-1 K05</t>
  </si>
  <si>
    <t>K-2689 35-10-K02689_912451145</t>
  </si>
  <si>
    <t>STAEKL0 ELMA 0UKURU TR-1 45-75-M00312_A</t>
  </si>
  <si>
    <t>K-228 35-07-K00228_35-07-K00228</t>
  </si>
  <si>
    <t>K-379 35-01-K00379_910622942</t>
  </si>
  <si>
    <t>KOCAAL0LER TR-1 35-29-L00476_DIREK TIPI TRAFO HUCRESI H01</t>
  </si>
  <si>
    <t>K-144 35-02-K00144_910108074</t>
  </si>
  <si>
    <t>K-2921 35-02-K02921_99701170</t>
  </si>
  <si>
    <t>K-687 35-01-K00687_C1 C</t>
  </si>
  <si>
    <t>K-4131 35-04-K04131_99869991</t>
  </si>
  <si>
    <t>K-1499 35-01-K01499_K-4673 K02</t>
  </si>
  <si>
    <t>K-294 35-04-K00294_99038515</t>
  </si>
  <si>
    <t>TR-51 35-27-M00051_D</t>
  </si>
  <si>
    <t>K-3399 35-07-K03399_35-07-K03399</t>
  </si>
  <si>
    <t>L-238 35-18-L00238_942214141</t>
  </si>
  <si>
    <t>KEM0KL0DERE K0K 45-80-M00108_  M02</t>
  </si>
  <si>
    <t>M-213(DM-3/11) 35-09-M00213_35-09-M00213</t>
  </si>
  <si>
    <t>M-1000 35-03-M01000_35-03-M01000</t>
  </si>
  <si>
    <t>K-2534 35-02-K02534_A1B A</t>
  </si>
  <si>
    <t>DM-14/3 45-71-M00387_  M04</t>
  </si>
  <si>
    <t>TR-2/100 45-83-L00100_948620780</t>
  </si>
  <si>
    <t>SAL0HL0 0M 45-78-A00001_3EH0R-4 L031</t>
  </si>
  <si>
    <t>SELEND0 DM 45-81-M00001_SELEND0 0EH0R-2 M02</t>
  </si>
  <si>
    <t>ULUKENT DM-4/5 35-28-M00047_c2b SD</t>
  </si>
  <si>
    <t>L-254 35-18-L00254_6283056</t>
  </si>
  <si>
    <t>MESC0TL0 TR-3 35-15-L00097_C</t>
  </si>
  <si>
    <t>K-3103 35-10-K03103_912606322</t>
  </si>
  <si>
    <t>BAAK0Y KUREY0 TR-2 35-29-L00195_48206673</t>
  </si>
  <si>
    <t>DM-14/12 45-71-M00560_B</t>
  </si>
  <si>
    <t>KAVACIK TR-1 45-77-M00001_B</t>
  </si>
  <si>
    <t>SEYREK TR-1 35-28-M00371_</t>
  </si>
  <si>
    <t>KARATEKKE TR-4 35-29-L00134_35-29-L00134</t>
  </si>
  <si>
    <t>L-231 35-18-L00231_B1b 7172988</t>
  </si>
  <si>
    <t>BELEN K0K 45-80-M00066_  M04</t>
  </si>
  <si>
    <t>M-999 35-09-M00999_912147057</t>
  </si>
  <si>
    <t>K-1209 35-01-K01209_910364324</t>
  </si>
  <si>
    <t>HAM0T TR-1 45-72-M00228_DIREK TIPI TRAFO HUCRESI H01</t>
  </si>
  <si>
    <t>MENEMEN TR-38 35-28-L00038_d4 5850081</t>
  </si>
  <si>
    <t>KISMALI TR-1 45-83-M00309_</t>
  </si>
  <si>
    <t>ADALA-2 TARIMSAL SULAMA 45-78-M00400_DIREK TIPI TRAFO HUCRESI H01</t>
  </si>
  <si>
    <t>KARAKE00L0 TR-1 45-75-M00102_A</t>
  </si>
  <si>
    <t>AYANLAR TR-1 45-81-M00094_DIREK TIPI TRAFO HUCRESI H01</t>
  </si>
  <si>
    <t>TR-20 35-15-M00020_915003902</t>
  </si>
  <si>
    <t>K-1499 35-01-K01499_912376040</t>
  </si>
  <si>
    <t>M-1543 35-01-M01543_910488029</t>
  </si>
  <si>
    <t>TR-39 35-15-M00039_950368486</t>
  </si>
  <si>
    <t>SAMK0Y TR-1 35-16-L00259_DIREK TIPI TRAFO HUCRESI H01</t>
  </si>
  <si>
    <t>HATUNDERE TR-1 35-28-M00471_B</t>
  </si>
  <si>
    <t>ETR0DERE MERKEZ TR 1 35-32-L00043_946408587</t>
  </si>
  <si>
    <t>M-1984 35-09-M01984_914537845</t>
  </si>
  <si>
    <t>K-1186 35-03-K01186_910079890</t>
  </si>
  <si>
    <t>K-3954 35-01-K03954_910777148</t>
  </si>
  <si>
    <t>K-3975 35-04-K03975_912492176</t>
  </si>
  <si>
    <t>BAYRAM0AH TR-1 45-77-L00138_A</t>
  </si>
  <si>
    <t>M-396 35-09-M00396_99647853</t>
  </si>
  <si>
    <t>L-130 35-18-L00130_TRAFO L01</t>
  </si>
  <si>
    <t>SELEND0 TR-17 45-81-M00017_B</t>
  </si>
  <si>
    <t>M-870 E0R0DERE TR-2 35-02-M00870_B</t>
  </si>
  <si>
    <t>K-3643 35-08-K03643_TRAFO K03</t>
  </si>
  <si>
    <t>TR-88 35-15-M00088_949468739</t>
  </si>
  <si>
    <t>M-2348 35-09-M02348_</t>
  </si>
  <si>
    <t>KARAYA0CI TR-1 45-75-M00195_945610869</t>
  </si>
  <si>
    <t>K-1486 35-08-K01486_35-08-K01486</t>
  </si>
  <si>
    <t>K-1316 35-04-K01316_99340724</t>
  </si>
  <si>
    <t>K-4163 35-02-K04163_912485727</t>
  </si>
  <si>
    <t>K-1361 35-02-K01361_99341924</t>
  </si>
  <si>
    <t>YEN0FO0A TR-39 35-23-M00039_42097278</t>
  </si>
  <si>
    <t>K-153 35-04-K00153_99248726</t>
  </si>
  <si>
    <t>TR-2/12 45-72-L00012_915900043</t>
  </si>
  <si>
    <t>TR-1/126-1 (KEMALPA0A SOKAK TRF) 45-83-M00270_48123543</t>
  </si>
  <si>
    <t>SRSELL0 K0Y0 TR-1 45-71-M01685_</t>
  </si>
  <si>
    <t>GTLMARMARA TR-14 45-85-L00014_E</t>
  </si>
  <si>
    <t>K-123 35-01-K00123_D</t>
  </si>
  <si>
    <t>KIRDAMLARI TR-1 45-78-M00504_</t>
  </si>
  <si>
    <t>TR-112 35-15-M00112_950367197</t>
  </si>
  <si>
    <t>K-587 35-04-K00587_E2 E</t>
  </si>
  <si>
    <t>YTA0TLER TR-3 35-27-L00227_912335311</t>
  </si>
  <si>
    <t>ETR0DERE MERKEZ TR 1 35-32-L00043_946408785</t>
  </si>
  <si>
    <t>DM-1/TR-17 SEFER8H7SAR 35-14-M00329_948221599</t>
  </si>
  <si>
    <t>K-1315 35-02-K01315_99447487</t>
  </si>
  <si>
    <t>M-9 GERM0YAN 35-18-M00009_DIREK TIPI TRAFO HUCRESI H01</t>
  </si>
  <si>
    <t>K-4269 35-01-K04269_911368848</t>
  </si>
  <si>
    <t>TR-28 45-78-L00028_</t>
  </si>
  <si>
    <t>TR-118 35-15-M00118_950360306</t>
  </si>
  <si>
    <t>BAAK0Y KUREY0 TR-2 35-29-L00195_DIREK TIPI TRAFO HUCRESI H01</t>
  </si>
  <si>
    <t>BALABANLI F0KRET TEKEL 35-15-M00335_DIREK TIPI TRAFO HUCRESI H01</t>
  </si>
  <si>
    <t>M-1207 35-02-M01207_910567338</t>
  </si>
  <si>
    <t>DERE MAH. TR-1 45-76-M00156_DIREK TIPI TRAFO HUCRESI H01</t>
  </si>
  <si>
    <t>TR-2/52 45-72-L00052_954667749</t>
  </si>
  <si>
    <t>3AYBA-I DM-1/10 35-26-L00214_35-26-L00214</t>
  </si>
  <si>
    <t>K-3953 35-04-K03953_99355561</t>
  </si>
  <si>
    <t>L-310 35-18-L00310_6027451</t>
  </si>
  <si>
    <t>TR-28 35-30-L00028_  L03</t>
  </si>
  <si>
    <t>ULUDERBENT TR-2 45-73-M00492_B</t>
  </si>
  <si>
    <t>M-1631 35-02-M01631_915045228</t>
  </si>
  <si>
    <t>TR-1/58 45-72-M00058_</t>
  </si>
  <si>
    <t>K-3688 35-02-K03688_35-02-K03688</t>
  </si>
  <si>
    <t>TR-2/121 45-83-L00121_915789931</t>
  </si>
  <si>
    <t>K-80 35-01-K00080_A</t>
  </si>
  <si>
    <t>K-1112 35-03-K01112_910024275</t>
  </si>
  <si>
    <t>DM-1/28 45-71-M00143_45-71-M00143</t>
  </si>
  <si>
    <t>AHMETBEYLER DM 35-16-M00154_  M07</t>
  </si>
  <si>
    <t>YEN0 0AKRAN TR-2 35-17-M00202_9315248</t>
  </si>
  <si>
    <t>K-410 35-03-K00410_35-03-K00410</t>
  </si>
  <si>
    <t>M-2008 35-02-M02008_A</t>
  </si>
  <si>
    <t>TR-52 35-19-L00052_35-19-L00052</t>
  </si>
  <si>
    <t>L-291 35-18-L00291_950430815</t>
  </si>
  <si>
    <t>ULUCAK DM-2/14 35-27-M00332_D</t>
  </si>
  <si>
    <t>ZEYT0NOVA TR-7 35-20-L00314_35-20-L00314</t>
  </si>
  <si>
    <t>BUCA TM 35-03-A00003_Kuru 0e0me M33</t>
  </si>
  <si>
    <t>TR-15 35-15-M00015_950048699</t>
  </si>
  <si>
    <t>3ZBEK TR-3 35-19-M00233_35-19-M00233</t>
  </si>
  <si>
    <t>K-294 35-04-K00294_99276757</t>
  </si>
  <si>
    <t>L-93 ULAMI9 MEYDAN 35-14-L00093_35-14-L00093</t>
  </si>
  <si>
    <t>YEN0 FO0A TR-24 35-23-M00024_d3b D</t>
  </si>
  <si>
    <t>K-608 35-02-K00608_F</t>
  </si>
  <si>
    <t>K-598 35-01-K00598_D</t>
  </si>
  <si>
    <t>K-2550 35-01-K02550_911567104</t>
  </si>
  <si>
    <t>AKALAN TR-2 35-27-M00430_912452341</t>
  </si>
  <si>
    <t>K-1282 35-02-K01282_35-02-K01282</t>
  </si>
  <si>
    <t>K-325 35-01-K00325_C</t>
  </si>
  <si>
    <t>M-2111 35-03-M02111_TRAFO M03</t>
  </si>
  <si>
    <t>K-807 35-04-K00807_K807E1B E</t>
  </si>
  <si>
    <t>TR-64 35-19-L00064_A</t>
  </si>
  <si>
    <t>K-4443 35-03-K04443_35-03-K04443</t>
  </si>
  <si>
    <t>ITIKLAR TM 35-02-A00006_CUMAOVASI-1 M06</t>
  </si>
  <si>
    <t>3UKURALAN TR-1 35-30-L00138_35-30-L00138</t>
  </si>
  <si>
    <t>K-2574 35-01-K02574_911359481</t>
  </si>
  <si>
    <t>K-220 35-01-K00220_910861121</t>
  </si>
  <si>
    <t>K-3793 35-03-K03793_A</t>
  </si>
  <si>
    <t>STLEME TR-1 35-22-M00160_DIREK TIPI TRAFO HUCRESI H01</t>
  </si>
  <si>
    <t>COAKUN KO0 SULAMA GRUBU 35-29-M00322_DIREK TIPI TRAFO HUCRESI H01</t>
  </si>
  <si>
    <t>STT00LER TR-2 35-27-M00406_913804057</t>
  </si>
  <si>
    <t>YEN0 0AKRAN TR-1 35-17-M00201_950307885</t>
  </si>
  <si>
    <t>K-4443 35-03-K04443_910161096</t>
  </si>
  <si>
    <t>K-1467 35-03-K01467_910537948</t>
  </si>
  <si>
    <t>AHMETL0 0M 45-84-A00001_3EH0R-2 L27</t>
  </si>
  <si>
    <t>DM-21 45-71-M00446_  M04</t>
  </si>
  <si>
    <t>MURAD0YE DM-5/11 45-71-M00232_  M11</t>
  </si>
  <si>
    <t>K-692 35-04-K00692_E2B E</t>
  </si>
  <si>
    <t>M-1231 35-01-M01231_C</t>
  </si>
  <si>
    <t>TR-2/23 45-72-L00023_45-72-L00023</t>
  </si>
  <si>
    <t>YELK0 TR-4 35-10-L00004_35-10-L00004</t>
  </si>
  <si>
    <t>MORDO-AN TR-1 35-21-L00201_35-21-L00201</t>
  </si>
  <si>
    <t>ESK0C0LER TR-1 45-75-M00311_B</t>
  </si>
  <si>
    <t>TR-86 35-17-M00086_950301722</t>
  </si>
  <si>
    <t>K-112 35-01-K00112_910273924</t>
  </si>
  <si>
    <t>GTLC0K TR-3 35-15-L00318_  L02</t>
  </si>
  <si>
    <t>K-50 35-01-K00050_911131406</t>
  </si>
  <si>
    <t>L-271 SANATKARLAR S2TES 35-18-L00271_950429550</t>
  </si>
  <si>
    <t>K-1129 35-03-K01129_910090287</t>
  </si>
  <si>
    <t>M-1028 35-04-M01028_F</t>
  </si>
  <si>
    <t>K-4065 35-01-K04065_k4065/b2 B</t>
  </si>
  <si>
    <t>MENEMEN TR-80 35-28-L00080_a1 A</t>
  </si>
  <si>
    <t>M-1484 35-01-M01484_911548577</t>
  </si>
  <si>
    <t>M-1484 35-01-M01484_C</t>
  </si>
  <si>
    <t>KARABURUN TR-15 35-21-L00013_35-21-L00013</t>
  </si>
  <si>
    <t>OK-ULAR-1 35-16-M00109_35-16-M00109</t>
  </si>
  <si>
    <t>DM-02/TR-28 35-27-L00002_98821555</t>
  </si>
  <si>
    <t>TURGUTLU 0M 45-83-A00001_3EH0R-1 L21</t>
  </si>
  <si>
    <t>DM-1/44 35-29-M00044_DIREK TIPI TRAFO HUCRESI H01</t>
  </si>
  <si>
    <t>M-975 35-03-M00975_910152491</t>
  </si>
  <si>
    <t>M-1974 35-09-M01974_b1b B</t>
  </si>
  <si>
    <t>KENGER TR-1 45-77-L00143_945498591</t>
  </si>
  <si>
    <t>SOMA TR-11 45-82-M00011_C</t>
  </si>
  <si>
    <t>SARIG0L TR-49 45-79-M00049_C</t>
  </si>
  <si>
    <t>SARIKBALLI K0SELER TR 45-77-L00187_A</t>
  </si>
  <si>
    <t>TR-34 35-13-L00034_  L06</t>
  </si>
  <si>
    <t>K-2691 35-09-K02691_35-09-K02691</t>
  </si>
  <si>
    <t>KARA1AMLI TR-6 45-71-M01905_45-71-M01905</t>
  </si>
  <si>
    <t>SANDARLI TR-8 35-30-M00008_A</t>
  </si>
  <si>
    <t>SANDARLI TR-8 35-30-M00008_955313115</t>
  </si>
  <si>
    <t>K-153 35-04-K00153_99700710</t>
  </si>
  <si>
    <t>AHMETLL TR-1 35-26-L00125_35-26-L00125</t>
  </si>
  <si>
    <t>DM-7/TR-10 35-22-M00059_35-22-M00059</t>
  </si>
  <si>
    <t>HTLAL KLAS0K TM 35-01-A00011_BOYAZ000-2 M07</t>
  </si>
  <si>
    <t>TR-44 35-27-M00044_B</t>
  </si>
  <si>
    <t>SOMA TR-44/3 45-82-M00123_DIREK TIPI TRAFO HUCRESI H01</t>
  </si>
  <si>
    <t>TR-5 35-31-L00005_  L02</t>
  </si>
  <si>
    <t>DM-4/2 (GED1Z TIP ARKASI) 45-71-M00191_45-71-M00191</t>
  </si>
  <si>
    <t>3ANDARLI TAT 35-30-M00096_35-30-M00096</t>
  </si>
  <si>
    <t>L-513 RE0SDERE 35-18-L00513_948408610</t>
  </si>
  <si>
    <t>M-254 35-09-M00254_D</t>
  </si>
  <si>
    <t>PAYAMLI M-32 35-25-M00176_35-25-M00176</t>
  </si>
  <si>
    <t>G5K2EN DM 1-2/7 35-29-L00063_35-29-L00063</t>
  </si>
  <si>
    <t>K-1769 35-01-K01769_B</t>
  </si>
  <si>
    <t>M-255 35-09-M00255_C</t>
  </si>
  <si>
    <t>K-765 35-01-K00765_911361130</t>
  </si>
  <si>
    <t>SELEND0 TR-33 (KASAP H 45-81-M00033_A</t>
  </si>
  <si>
    <t>L-118 ALA1EH 35-30-L00118_35-30-L00118</t>
  </si>
  <si>
    <t>M-327 35-03-M00327_910192236</t>
  </si>
  <si>
    <t>KES0KK0Y DM 35-28-M00309_  M09</t>
  </si>
  <si>
    <t>TURGUTALP TR-4/7 45-82-M00064_  M02</t>
  </si>
  <si>
    <t>K-587 35-04-K00587_B2B B</t>
  </si>
  <si>
    <t>MORDO-AN TR-35 35-21-L00147_35-21-L00147</t>
  </si>
  <si>
    <t>SOMA TR-44/3 45-82-M00123_C</t>
  </si>
  <si>
    <t>K-808 35-01-K00808_35-01-K00808</t>
  </si>
  <si>
    <t>BAAARASI TR-7 35-23-M00176_950415806</t>
  </si>
  <si>
    <t>K-2354 35-02-K02354_910081166</t>
  </si>
  <si>
    <t>TR-19 35-27-M00019_910051895</t>
  </si>
  <si>
    <t>KIYMIK TR-1 45-75-M00111_A</t>
  </si>
  <si>
    <t>MENEMEN DM-5/27 35-28-L00099_35-28-L00099</t>
  </si>
  <si>
    <t>TR-74 35-30-L00074_35-30-L00074</t>
  </si>
  <si>
    <t>KIRKA0A0 TR-10 45-76-M00010_955238648</t>
  </si>
  <si>
    <t>K-1213 35-02-K01213_911887997</t>
  </si>
  <si>
    <t>HACIBEKTA0LI TR-2 45-78-M00693_</t>
  </si>
  <si>
    <t>K-930 35-04-K00930_912990873</t>
  </si>
  <si>
    <t>UZUNDERE TM 35-01-A00013_TOK0-2 M17</t>
  </si>
  <si>
    <t>K-414 35-01-K00414_911054033</t>
  </si>
  <si>
    <t>KARAKOVA TR-3 35-15-L00450_35-15-L00450</t>
  </si>
  <si>
    <t>ERO7LU TR-2 45-72-L00370_45-72-L00370</t>
  </si>
  <si>
    <t>BAAARASI TR-4 35-23-M00173_42067446</t>
  </si>
  <si>
    <t>MORDO0AN TR-35 35-21-L00147_D</t>
  </si>
  <si>
    <t>YEN0 0AKRAN TR-2 35-17-M00202_950300081</t>
  </si>
  <si>
    <t>KAHRAMANLAR TR-3 HACIBEKSRLER 45-79-M00219_DIREK TIPI TRAFO HUCRESI H01</t>
  </si>
  <si>
    <t>BELEV0 TR-1 35-13-L00060_  L01</t>
  </si>
  <si>
    <t>KAVAKLIDERE TR-17 45-73-M00146_B</t>
  </si>
  <si>
    <t>M-1484 35-01-M01484_911575569</t>
  </si>
  <si>
    <t>YELK0 TR-1 DM-2/7  (M-2341) 35-10-M02341_A</t>
  </si>
  <si>
    <t>TR-100 35-16-L00100_35-16-L00100</t>
  </si>
  <si>
    <t>GTRDES TR-1 45-75-M00001_945604201</t>
  </si>
  <si>
    <t>TR-1/44 45-83-M00044_DIREK TIPI TRAFO HUCRESI H01</t>
  </si>
  <si>
    <t>TR-2/102 45-83-L00102_DIREK TIPI TRAFO HUCRESI H01</t>
  </si>
  <si>
    <t>TR-2/101 45-83-L00101_  L01</t>
  </si>
  <si>
    <t>M-1622 35-02-M01622_915023044</t>
  </si>
  <si>
    <t>K-3209 35-03-K03209_910052445</t>
  </si>
  <si>
    <t>M-922 35-02-M00922_910198102</t>
  </si>
  <si>
    <t>BAH3ELL TR-1 35-30-L00147_35-30-L00147</t>
  </si>
  <si>
    <t>K-188 35-01-K00188_B</t>
  </si>
  <si>
    <t>DM-2/2 ESK0 KUYUYANI 35-18-L00583_6675206</t>
  </si>
  <si>
    <t>K-231 35-01-K00231_R</t>
  </si>
  <si>
    <t>K-1024 35-01-K01024_910147552</t>
  </si>
  <si>
    <t>K-240 35-01-K00240_B</t>
  </si>
  <si>
    <t>TR-16 MURAT BEY CAM3 35-26-M00016_35-26-M00016</t>
  </si>
  <si>
    <t>SAALAYAN TR-1 45-75-M00274_945621682</t>
  </si>
  <si>
    <t>K-2363 35-07-K02363_913203410</t>
  </si>
  <si>
    <t>TR-10 35-30-L00010_35-30-L00010</t>
  </si>
  <si>
    <t>K-903 35-02-K00903_B</t>
  </si>
  <si>
    <t>L-89 35-18-L00089_950439569</t>
  </si>
  <si>
    <t>AMBARSEK0 K0Y0 TR-1 35-21-L00105_950160634</t>
  </si>
  <si>
    <t>K-2967 35-02-K02967_910008359</t>
  </si>
  <si>
    <t>L-523 ALTINKUM 35-18-L00523_960450844</t>
  </si>
  <si>
    <t>K-339 35-02-K00339_B</t>
  </si>
  <si>
    <t>K-3525 35-01-K03525_35-01-K03525</t>
  </si>
  <si>
    <t>K-3095 35-02-K03095_B</t>
  </si>
  <si>
    <t>ORU0LAR TR-1 35-16-M00093_DIREK TIPI TRAFO HUCRESI H01</t>
  </si>
  <si>
    <t>M-1156 35-03-M01156_910519196</t>
  </si>
  <si>
    <t>TR-1/126-1 (KEMALPA0A SOKAK TRF) 45-83-M00270_DIREK TIPI TRAFO HUCRESI H01</t>
  </si>
  <si>
    <t>K-892 35-02-K00892_35-02-K00892</t>
  </si>
  <si>
    <t>L-336 RE0SDERE 35-18-L00336_942293614</t>
  </si>
  <si>
    <t>SELEND0 TR-11 45-81-M00011_C</t>
  </si>
  <si>
    <t>DOAAN0AY 0M 35-04-A00004_O K04</t>
  </si>
  <si>
    <t>TR-2/97 45-83-L00097_  L01</t>
  </si>
  <si>
    <t>PTYALE TM 35-02-A00007_P K26</t>
  </si>
  <si>
    <t>K-571 35-01-K00571_C</t>
  </si>
  <si>
    <t>K-1722 35-01-K01722_910766905</t>
  </si>
  <si>
    <t>MENEMEN TR-43 35-28-L00043_</t>
  </si>
  <si>
    <t>TURGUTALP TR-2/1 45-82-M00058_DIREK TIPI TRAFO HUCRESI H01</t>
  </si>
  <si>
    <t>TR-1/3 45-83-M00003_  M06</t>
  </si>
  <si>
    <t>K-972 GAZ0EM0R BELED3YES- 35-08-K009720_</t>
  </si>
  <si>
    <t>4ALIKLI TR-1 45-81-M00174_45-81-M00174</t>
  </si>
  <si>
    <t>M-1123 35-02-M01123_a1b A</t>
  </si>
  <si>
    <t>BUCA TM 35-03-A00003_Buca-18 K25</t>
  </si>
  <si>
    <t>TAYTAN TR-5 45-78-M00308_DIREK TIPI TRAFO HUCRESI H01</t>
  </si>
  <si>
    <t>M-1538 35-01-M01538_7745496</t>
  </si>
  <si>
    <t>K-1391 35-01-K01391_35-01-K01391</t>
  </si>
  <si>
    <t>TR-14 35-13-L00014_35-13-L00014</t>
  </si>
  <si>
    <t>DM-2/TR-16 35-22-M00061_  M01</t>
  </si>
  <si>
    <t>TR-95 35-26-M00095_  M04</t>
  </si>
  <si>
    <t>K-3305 35-08-K03305_35-08-K03305</t>
  </si>
  <si>
    <t>SAVLU TR-1 K0K 45-78-L00624_  L02</t>
  </si>
  <si>
    <t>K-2479 35-02-K02479_TRAFO K04</t>
  </si>
  <si>
    <t>SEFER0H0SAR 0M 35-14-A00002_K L13</t>
  </si>
  <si>
    <t>GTNERL0 TR-1 35-28-M00408_6638606</t>
  </si>
  <si>
    <t>L-101 D0ZCE TORLAK 35-14-L00101_35-14-L00101</t>
  </si>
  <si>
    <t>DM-8/5 45-71-M00311_DIREK TIPI TRAFO HUCRESI H01</t>
  </si>
  <si>
    <t>M-1329 35-08-M01329_C</t>
  </si>
  <si>
    <t>TURGUTALP TR-4/5 45-82-M00067_A</t>
  </si>
  <si>
    <t>TR-137 35-16-L00137_35-16-L00137</t>
  </si>
  <si>
    <t>KARABURUN TR-3 35-21-L00007_953359637</t>
  </si>
  <si>
    <t>SARMA K0Y0 TR-2 45-71-M01525_</t>
  </si>
  <si>
    <t>DEVEL- TR-5 35-22-M00287_35-22-M00287</t>
  </si>
  <si>
    <t>K-2469 35-07-K02469_35-07-K02469</t>
  </si>
  <si>
    <t>M-980 35-03-M00980_35-03-M00980</t>
  </si>
  <si>
    <t>ULUCAK DM-2/10 35-27-M00337_  M01</t>
  </si>
  <si>
    <t>BOZYAKA TM 35-01-A00007_BOZYAKA-14 K26</t>
  </si>
  <si>
    <t>AKTEPE TR-1 35-32-L00115_C</t>
  </si>
  <si>
    <t>GTZTEPE 0M 35-01-A00004_BAL0OVA M09</t>
  </si>
  <si>
    <t>DM-4/TR-16 35-26-M01302_956618714</t>
  </si>
  <si>
    <t>KIZILKE00L0 K0Y3 TR-1 35-20-L00393_DIREK TIPI TRAFO HUCRESI H01</t>
  </si>
  <si>
    <t>PINARLI TR-10 35-20-L00330_35-20-L00330</t>
  </si>
  <si>
    <t>ANADOLU 0M 35-02-A00001_OTOGAR K14</t>
  </si>
  <si>
    <t>TR-82 35-17-M00082_6375188</t>
  </si>
  <si>
    <t>GTLMARMARA TR-12 45-85-L00012_945467146</t>
  </si>
  <si>
    <t>DM06/TR07 GARAJ YANI 45-73-M00038_A-2 A</t>
  </si>
  <si>
    <t>DM-2/4 35-18-L00590_950453666</t>
  </si>
  <si>
    <t>SEDAT TET0KER VE ARK. TARIMSAL SULAMA TR-1 45-72-L00241_DIREK TIPI TRAFO HUCRESI H01</t>
  </si>
  <si>
    <t>SULUDERE TR-10 35-31-L00064_DIREK TIPI TRAFO HUCRESI H01</t>
  </si>
  <si>
    <t>K-3888 35-02-K03888_C</t>
  </si>
  <si>
    <t>DM-25/18 45-71-M00366_A</t>
  </si>
  <si>
    <t>4EL7KLM TR-3 OKULLU 45-78-M00751_45-78-M00751</t>
  </si>
  <si>
    <t>K-4275 35-03-K04275_910018775</t>
  </si>
  <si>
    <t>HAL0LLER TR-9 YEN4 EGELTLER 35-31-L00181_</t>
  </si>
  <si>
    <t>M-639 OLDURUK K2K 35-03-M00639_M-1097 M04</t>
  </si>
  <si>
    <t>TR-67 45-78-M00067_953248342</t>
  </si>
  <si>
    <t>KARABURUN TR-4 35-21-L00145_953113687</t>
  </si>
  <si>
    <t>K-2974 35-02-K02974_E</t>
  </si>
  <si>
    <t>KARAYA0CI YANIKDA5 TR-2 45-75-M00194_A</t>
  </si>
  <si>
    <t>BAAARASI TR-7 35-23-M00176_950415804</t>
  </si>
  <si>
    <t>K-3313 35-09-K03313_97833258</t>
  </si>
  <si>
    <t>M-423 35-02-M00423_35-02-M00423</t>
  </si>
  <si>
    <t>K-4275 35-03-K04275_912272728</t>
  </si>
  <si>
    <t>TTRE TR-3 35-29-L00003_950340276</t>
  </si>
  <si>
    <t>K-820 35-04-K00820_35-04-K00820</t>
  </si>
  <si>
    <t>K-1443 35-01-K01443_910056843</t>
  </si>
  <si>
    <t>ZIRAMAN TR-1 45-81-M00116_A</t>
  </si>
  <si>
    <t>YEN0FO0A TR-44 35-23-M00044_950420668</t>
  </si>
  <si>
    <t>L-145 DALYAN DM 35-18-L00145_  L06</t>
  </si>
  <si>
    <t>K-3397 35-10-K03397_35-10-K03397</t>
  </si>
  <si>
    <t>ASARLIK TR-16 35-28-M00174_B2 B</t>
  </si>
  <si>
    <t>TR-11 35-26-M00011_35-26-M00011</t>
  </si>
  <si>
    <t>IRLAMAZ K0K 45-83-L00153_  L04</t>
  </si>
  <si>
    <t>TR-2/91 45-83-L00091_DIREK TIPI TRAFO HUCRESI H01</t>
  </si>
  <si>
    <t>M-1018 35-03-M01018_910036815</t>
  </si>
  <si>
    <t>K-1989 35-04-K01989_H2B H</t>
  </si>
  <si>
    <t>M-990 35-03-M00990_35-03-M00990</t>
  </si>
  <si>
    <t>KARASAVCI TR-1 45-78-M00553_DIREK TIPI TRAFO HUCRESI H01</t>
  </si>
  <si>
    <t>K-341 35-01-K00341_910271406</t>
  </si>
  <si>
    <t>TR-18 35-13-L00018_915045848</t>
  </si>
  <si>
    <t>M-427 35-02-M00427_99774470</t>
  </si>
  <si>
    <t>NARLIGE00T K0K 35-24-M00205_  H1</t>
  </si>
  <si>
    <t>K-1722 35-01-K01722_911208426</t>
  </si>
  <si>
    <t>KALABAK TR 35-17-M00446_6776157</t>
  </si>
  <si>
    <t>PUSAN MAH. TR-1 45-76-M00173_</t>
  </si>
  <si>
    <t>GTK0EN DM 1-2/3 35-29-L00061_950343970</t>
  </si>
  <si>
    <t>KARABURUN TR-10 35-21-L00020_C1B C</t>
  </si>
  <si>
    <t>K-4347 35-01-K04347_911365142</t>
  </si>
  <si>
    <t>L-253 35-18-L00253_7181934</t>
  </si>
  <si>
    <t>K-920 35-01-K00920_910318268</t>
  </si>
  <si>
    <t>K-821 35-03-K00821_910095314</t>
  </si>
  <si>
    <t>K-435 35-02-K00435_35-02-K00435</t>
  </si>
  <si>
    <t>GTABEYL0 TR-2 35-16-M00017_</t>
  </si>
  <si>
    <t>K-278 35-01-K00278_910437546</t>
  </si>
  <si>
    <t>TTRE TR-17 35-29-M00452_B02b B</t>
  </si>
  <si>
    <t>TR-29 35-27-M00029_913551986</t>
  </si>
  <si>
    <t>NARLIGE00T K0K 35-24-M00205_  H2</t>
  </si>
  <si>
    <t>M-2143 35-07-M02143_M-2142 M01</t>
  </si>
  <si>
    <t>DM-20/17 45-71-M00602_A</t>
  </si>
  <si>
    <t>TR-107 35-26-M00107_</t>
  </si>
  <si>
    <t>K-3437 35-03-K03437_910047761</t>
  </si>
  <si>
    <t>AYAKLIKIRI TR-2 35-29-L00098_950321551</t>
  </si>
  <si>
    <t>K-598 35-01-K00598_35-01-K00598</t>
  </si>
  <si>
    <t>K-1023 35-03-K01023_910295949</t>
  </si>
  <si>
    <t>K-4143 35-01-K04143_910817881</t>
  </si>
  <si>
    <t>DEL0BA0LI TR-1 45-78-M00845_</t>
  </si>
  <si>
    <t>KERP00L0K TR-1 45-74-M00103_945577137</t>
  </si>
  <si>
    <t>K-1684 35-02-K01684_910006509</t>
  </si>
  <si>
    <t>K-4042 35-02-K04042_910011251</t>
  </si>
  <si>
    <t>M-1322 35-02-M01322_910110713</t>
  </si>
  <si>
    <t>K-1374 35-01-K01374_911342906</t>
  </si>
  <si>
    <t>K-1032 35-04-K01032_99191018</t>
  </si>
  <si>
    <t>TR-19 35-27-M00019_C</t>
  </si>
  <si>
    <t>K-2701 35-03-K02701_910021525</t>
  </si>
  <si>
    <t>TR-55 35-16-L00055_</t>
  </si>
  <si>
    <t>K-232 35-01-K00232_A</t>
  </si>
  <si>
    <t>K-198 35-02-K00198_912118400</t>
  </si>
  <si>
    <t>K-920 35-01-K00920_910443553</t>
  </si>
  <si>
    <t>AHMETL0 TR-31 45-84-L00031_A</t>
  </si>
  <si>
    <t>BURUNCUK TR-6 35-20-L00304_35-20-L00304</t>
  </si>
  <si>
    <t>M-530 35-02-M00530_910003287</t>
  </si>
  <si>
    <t>K-2340 35-01-K02340_A</t>
  </si>
  <si>
    <t>YILMAZ TR-11 45-78-L00211_45-78-L00211</t>
  </si>
  <si>
    <t>BTRG0 DM 35-15-L01013_  L12</t>
  </si>
  <si>
    <t>K-3597 35-01-K03597_35-01-K03597</t>
  </si>
  <si>
    <t>L-193 ESENEVLER 35-18-L00193_950442941</t>
  </si>
  <si>
    <t>M-1156 35-03-M01156_910209419</t>
  </si>
  <si>
    <t>K-429 35-01-K00429_35-01-K00429</t>
  </si>
  <si>
    <t>TR-51 35-15-M00051_48866747</t>
  </si>
  <si>
    <t>BTRG0 TR-12 35-15-L00267_TRF L01</t>
  </si>
  <si>
    <t>DM-1/53 45-71-M00324_93554852</t>
  </si>
  <si>
    <t>SARIG0L TR-37 45-79-M00037_  M01</t>
  </si>
  <si>
    <t>SOMA TR-7/1 45-82-M00080_D</t>
  </si>
  <si>
    <t>AKKE8-L0 TR-1 45-78-M00624_45-78-M00624</t>
  </si>
  <si>
    <t>TR-1/86-A (NAME SOKAK TRF) 45-83-M00271_DIREK TIPI TRAFO HUCRESI H01</t>
  </si>
  <si>
    <t>DERBENT 0M-DM 45-83-A00004_TM G0R00-1 M08</t>
  </si>
  <si>
    <t>GTRECE M-354 35-22-M00354_</t>
  </si>
  <si>
    <t>ATA0 00LER0 TR-11 35-22-M00123_</t>
  </si>
  <si>
    <t>M-192 35-02-M00192_950042345</t>
  </si>
  <si>
    <t>SARIG0L TR-33 45-79-M00033_DIREK TIPI TRAFO HUCRESI H01</t>
  </si>
  <si>
    <t>M-367 35-02-M00367_99825125</t>
  </si>
  <si>
    <t>TR-15 35-15-M00015_TRF M03</t>
  </si>
  <si>
    <t>K-1315 35-02-K01315_99361884</t>
  </si>
  <si>
    <t>L-470 K0K 35-18-L00470_35-18-L00470</t>
  </si>
  <si>
    <t>EVC7LER KARAKE02L7 MH. TR 45-77-L00257_45-77-L00257</t>
  </si>
  <si>
    <t>YILMAZ 0M 45-78-A00003_45-78-A00003</t>
  </si>
  <si>
    <t>K-2728 35-08-K02728_35-08-K02728</t>
  </si>
  <si>
    <t>BEBEKL0 TR-2 45-77-L00197_DIREK TIPI TRAFO HUCRESI H01</t>
  </si>
  <si>
    <t>SEH0TLER TR-2 35-26-L00162_93532179</t>
  </si>
  <si>
    <t>TR-10 35-15-M00010_  M03</t>
  </si>
  <si>
    <t>K-278 35-01-K00278_910624658</t>
  </si>
  <si>
    <t>K-3011 35-01-K03011_911388619</t>
  </si>
  <si>
    <t>MURAD0YE TR-4 45-71-M01417_A</t>
  </si>
  <si>
    <t>K-2755 35-04-K02755_99636975</t>
  </si>
  <si>
    <t>L-321 35-18-L00321_950449344</t>
  </si>
  <si>
    <t>K-1717 35-03-K01717_910025771</t>
  </si>
  <si>
    <t>APAK TR-1 45-80-M00126_DIREK TIPI TRAFO HUCRESI H01</t>
  </si>
  <si>
    <t>SELEND0 TR-6 45-81-M00006_  M04</t>
  </si>
  <si>
    <t>ASARLIK TR-16 35-28-M00174_  M04</t>
  </si>
  <si>
    <t>K-2726 35-02-K02726_35-02-K02726</t>
  </si>
  <si>
    <t>CUMALI TR-2 35-24-M00095_35-24-M00095</t>
  </si>
  <si>
    <t>TR-76 45-78-L00076_</t>
  </si>
  <si>
    <t>ASARLIK TR-7 35-28-M00181_DIREK TIPI TRAFO HUCRESI H01</t>
  </si>
  <si>
    <t>ELDELEK TARIMSAL SULAMA TR-1 45-78-L00579_DIREK TIPI TRAFO HUCRESI H01</t>
  </si>
  <si>
    <t>ESK0N TR-2 45-81-M00234_A</t>
  </si>
  <si>
    <t>M-1292 35-02-M01292_D</t>
  </si>
  <si>
    <t>TR-16 35-19-L00016_  L08</t>
  </si>
  <si>
    <t>L-252 S0SSUS HASTANE 35-18-L00252_950440620</t>
  </si>
  <si>
    <t>VEL0LER DM 35-15-L00840_  L05</t>
  </si>
  <si>
    <t>K-2745 35-03-K02745_910065492</t>
  </si>
  <si>
    <t>K-1112 35-03-K01112_910047750</t>
  </si>
  <si>
    <t>AZAML0 TR-1 45-80-M00127_DIREK TIPI TRAFO HUCRESI H01</t>
  </si>
  <si>
    <t>SIRIMLI TR-1 35-31-L00201_</t>
  </si>
  <si>
    <t>TEKEL- TR-4 35-22-M00234_35-22-M00234</t>
  </si>
  <si>
    <t>TR-25 35-27-M00025_B</t>
  </si>
  <si>
    <t>K-49 35-01-K00049_910506389</t>
  </si>
  <si>
    <t>GTNERL0 TR-1 35-28-M00408_DIREK TIPI TRAFO HUCRESI H01</t>
  </si>
  <si>
    <t>TR-118 ZEYT0NALANI 35-19-L00118_</t>
  </si>
  <si>
    <t>TR-36 35-15-M00036_950350006</t>
  </si>
  <si>
    <t>DOAAK0Y TR-1 35-28-M00213_953383683</t>
  </si>
  <si>
    <t>K-135 35-01-K00135_910670614</t>
  </si>
  <si>
    <t>K-4784 35-01-K04784_35-01-K04784</t>
  </si>
  <si>
    <t>GTLBAH0E TR-7 35-19-L00167_953706410</t>
  </si>
  <si>
    <t>SOMA TR-44/4 45-82-M00078_B</t>
  </si>
  <si>
    <t>K-451 35-03-K00451_35-03-K00451</t>
  </si>
  <si>
    <t>K-3714 35-01-K03714_3714/a2 A</t>
  </si>
  <si>
    <t>MURAD-YE TR-3 K4PR6YANI 45-71-M00254_45-71-M00254</t>
  </si>
  <si>
    <t>L-300 DM 35-18-L00300_35-18-L00300</t>
  </si>
  <si>
    <t>K-3846 35-03-K03846_910192509</t>
  </si>
  <si>
    <t>DM-11e TURGUT 0ZAL-1 45-71-M00389_93543961</t>
  </si>
  <si>
    <t>SEL00KL0 ULUYOL TR-2 45-72-L00150_</t>
  </si>
  <si>
    <t>TR-1-2/4 SADIKPA3A MAH. 35-20-L00013_35-20-L00013</t>
  </si>
  <si>
    <t>K-3027 35-10-K03027_912637028</t>
  </si>
  <si>
    <t>K-1879 35-09-K01879_97821078</t>
  </si>
  <si>
    <t>M-1433 35-02-M01433_915094357</t>
  </si>
  <si>
    <t>L-100 BELKENT 35-18-L00100_950442153</t>
  </si>
  <si>
    <t>K-613 35-07-K00613_915167021</t>
  </si>
  <si>
    <t>TR-43 35-13-L00043_914989510</t>
  </si>
  <si>
    <t>TR-1/46 (25/17c) 45-71-M00146_DIREK TIPI TRAFO HUCRESI H01</t>
  </si>
  <si>
    <t>CABARLAR TR-4 45-75-M00137_A</t>
  </si>
  <si>
    <t>K-4432 35-01-K04432_911403765</t>
  </si>
  <si>
    <t>K-3872 35-04-K03872_99571740</t>
  </si>
  <si>
    <t>K-1303 35-08-K01303_911854014</t>
  </si>
  <si>
    <t>K-2745 35-03-K02745_910204117</t>
  </si>
  <si>
    <t>PAAAK0Y TR-2 45-80-M00059_A</t>
  </si>
  <si>
    <t>LOKMANKUYU K0K 35-15-L00903_  L02</t>
  </si>
  <si>
    <t>K-1105 35-03-K01105_A</t>
  </si>
  <si>
    <t>TR-155 45-78-L00155_45-78-L00155</t>
  </si>
  <si>
    <t>TR-148 35-19-L00148_DIREK TIPI TRAFO HUCRESI H01</t>
  </si>
  <si>
    <t>K-3451 35-08-K03451_97456370</t>
  </si>
  <si>
    <t>HACIRAHMANLI TR-10/A 45-80-M00144_DIREK TIPI TRAFO HUCRESI H01</t>
  </si>
  <si>
    <t>K-2631 35-03-K02631_910185459</t>
  </si>
  <si>
    <t>L-114 OVACIK 35-18-L00114_950428725</t>
  </si>
  <si>
    <t>A5A7I MOBAN  45-71-M00574_45-71-M00574</t>
  </si>
  <si>
    <t>TR-71 45-78-L00071_953257561</t>
  </si>
  <si>
    <t>L-291 35-18-L00291_950430822</t>
  </si>
  <si>
    <t>TR-2/13 45-72-L00013_915771626</t>
  </si>
  <si>
    <t>M-367 35-02-M00367_910075623</t>
  </si>
  <si>
    <t>TR-96 35-26-M00096_</t>
  </si>
  <si>
    <t>K-613 35-07-K00613_913621340</t>
  </si>
  <si>
    <t>K-1129 35-03-K01129_910157000</t>
  </si>
  <si>
    <t>M-251 35-09-M00251_M-252 M03</t>
  </si>
  <si>
    <t>K-1717 35-03-K01717_910166211</t>
  </si>
  <si>
    <t>GTK0EK0Y TURGUTRE4S TR-1 45-80-L00180_DIREK TIPI TRAFO HUCRESI H01</t>
  </si>
  <si>
    <t>M-1988 35-09-M01988_b1b B</t>
  </si>
  <si>
    <t>K-135 35-01-K00135_910621189</t>
  </si>
  <si>
    <t>L-237 35-14-L00237_DIREK TIPI TRAFO HUCRESI H01</t>
  </si>
  <si>
    <t>M-14 ILDIR TARIMSAL SULAMA 35-18-M00014_7332824</t>
  </si>
  <si>
    <t>K-3857 35-04-K03857_99402275</t>
  </si>
  <si>
    <t>K-1756 35-04-K01756_B</t>
  </si>
  <si>
    <t>ASARLIK TR-4 35-28-M00179_953376851</t>
  </si>
  <si>
    <t>M-465 35-02-M00465_912772400</t>
  </si>
  <si>
    <t>K-549 35-01-K00549_B</t>
  </si>
  <si>
    <t>K-1608 35-04-K01608_942553539</t>
  </si>
  <si>
    <t>TEKEL0 TR-2 35-22-M00232_</t>
  </si>
  <si>
    <t>L-286 35-18-L00286_950093771</t>
  </si>
  <si>
    <t>L-113 OVACIK 35-18-L00113_950439238</t>
  </si>
  <si>
    <t>EURO GIDA K0K 35-27-M00591_  M05</t>
  </si>
  <si>
    <t>K-840 35-01-K00840_A1 A</t>
  </si>
  <si>
    <t>FOAA TR-10 35-23-L00010_950413650</t>
  </si>
  <si>
    <t>M-1988 35-09-M01988_97845335</t>
  </si>
  <si>
    <t>L-182 LZ0NAN S0TES3 35-14-L00182_35-14-L00182</t>
  </si>
  <si>
    <t>L-326 35-18-L00326_950449842</t>
  </si>
  <si>
    <t>K-1744 35-01-K01744_911730120</t>
  </si>
  <si>
    <t>YEN2 FO0A TR-1 DM 35-23-M00001_35-23-M00001</t>
  </si>
  <si>
    <t>FOAA TR-65 35-23-L00065_42041530</t>
  </si>
  <si>
    <t>M-14 ILDIR TARIMSAL SULAMA 35-18-M00014_950466141</t>
  </si>
  <si>
    <t>L-225 35-18-L00225_950428221</t>
  </si>
  <si>
    <t>DM-1/TR-21 35-14-M00303_A03 A</t>
  </si>
  <si>
    <t>HELVACI TR-7 35-17-M00367_12122240</t>
  </si>
  <si>
    <t>K-1923 35-10-K01923_98016031</t>
  </si>
  <si>
    <t>BAYAT TR-1 45-75-M00231_DIREK TIPI TRAFO HUCRESI H01</t>
  </si>
  <si>
    <t>CEV0ZL0DERE TR-2 45-72-M00183_DIREK TIPI TRAFO HUCRESI H01</t>
  </si>
  <si>
    <t>YEAENOBA TR-3 45-72-M00215_49520369</t>
  </si>
  <si>
    <t>BELENYAKA TR-1 45-73-M00713_A</t>
  </si>
  <si>
    <t>TR-40 45-77-L00040_b2b B</t>
  </si>
  <si>
    <t>SEYREKL0 TR-2 35-15-L00440_950370869</t>
  </si>
  <si>
    <t>KTRAZ 0M 35-31-A00001_3EH0R-1 L23</t>
  </si>
  <si>
    <t>STDEL0 TR-2 35-31-L00301_953108072</t>
  </si>
  <si>
    <t>K-3392 35-03-K03392_910179149</t>
  </si>
  <si>
    <t>K-1874 35-09-K01874_912222988</t>
  </si>
  <si>
    <t>SOMA TR-17/2 45-82-M00110_B3b B</t>
  </si>
  <si>
    <t>TURGUTALP TR-5/1 45-82-M00055_945529511</t>
  </si>
  <si>
    <t>KAR0IYAKA GIS TM 35-04-A00002_Kar00yaka-1 K01</t>
  </si>
  <si>
    <t>KAR0IYAKA GIS TM 35-04-A00002_Kar00yaka-2 K02</t>
  </si>
  <si>
    <t>KAR0IYAKA GIS TM 35-04-A00002_Kar00yaka-3 K03</t>
  </si>
  <si>
    <t>KAR0IYAKA GIS TM 35-04-A00002_Kar00yaka-5 K05</t>
  </si>
  <si>
    <t>KAR0IYAKA GIS TM 35-04-A00002_Kar00yaka-4 K04</t>
  </si>
  <si>
    <t>KAR0IYAKA GIS TM 35-04-A00002_Kar00yaka-18 K32</t>
  </si>
  <si>
    <t>KAR0IYAKA GIS TM 35-04-A00002_Kar00yaka-11 K20</t>
  </si>
  <si>
    <t>KAR0IYAKA GIS TM 35-04-A00002_Kar00yaka-13 K22</t>
  </si>
  <si>
    <t>KAR0IYAKA GIS TM 35-04-A00002_Kar00yaka-14 K23</t>
  </si>
  <si>
    <t>KAR0IYAKA GIS TM 35-04-A00002_Kar00yaka-15 K24</t>
  </si>
  <si>
    <t>ITIKLAR TM 35-02-A00006_ESHOT-2 M49</t>
  </si>
  <si>
    <t>KAYALIO0LU TR-28 45-72-L00076_</t>
  </si>
  <si>
    <t>BOAAZ000 0M 35-01-A00001_TR-2 G0R00 M06</t>
  </si>
  <si>
    <t>M-1086 35-02-M01086_M-842 M03</t>
  </si>
  <si>
    <t>DAADERE DM 45-72-M00097_  M07</t>
  </si>
  <si>
    <t>M-1047 35-02-M01047_E</t>
  </si>
  <si>
    <t>ASARLIK TR-4 35-28-M00179_11025557</t>
  </si>
  <si>
    <t>KUYUCAK TR-1 45-76-M00144_DIREK TIPI TRAFO HUCRESI H01</t>
  </si>
  <si>
    <t>MAKSUT TOPAL TARIMSAL SULAMA 45-72-L00617_DIREK TIPI TRAFO HUCRESI H01</t>
  </si>
  <si>
    <t>AHMETL0 TR-10 EMN5YET 45-84-L00010_8573536</t>
  </si>
  <si>
    <t>TR-31 35-13-L00031_35-13-L00031</t>
  </si>
  <si>
    <t>PINARLI TR-10 35-20-L00330_DIREK TIPI TRAFO HUCRESI H01</t>
  </si>
  <si>
    <t>K-4346 35-01-K04346_911393549</t>
  </si>
  <si>
    <t>MORDO-AN TR-24 35-21-L00210_35-21-L00210</t>
  </si>
  <si>
    <t>KARAVEL0LER TR-1 K3K 35-20-L00137_  L02</t>
  </si>
  <si>
    <t>DAA0REN TR-1 45-83-L00288_A</t>
  </si>
  <si>
    <t>K-1507 35-03-K01507_e11 E</t>
  </si>
  <si>
    <t>TR-44 35-16-L00044_35-16-L00044</t>
  </si>
  <si>
    <t>ERZE AMBALAJ K0K 35-27-M00086_  M03</t>
  </si>
  <si>
    <t>GTNL0CE K0Y0 TR-1 35-15-L00837_950383952</t>
  </si>
  <si>
    <t>SELEND0 DM 45-81-M00001_KINIK M06</t>
  </si>
  <si>
    <t>BEYDERE K0K 45-71-M00128_ESK0 YEN0K0Y M09</t>
  </si>
  <si>
    <t>GTK0EN DM 1-2/1 35-29-L00058_950343807</t>
  </si>
  <si>
    <t>HASAN H0SEY6N ERBUDAK SULAMA GRUBU TR 35-22-M00216_35-22-M00216</t>
  </si>
  <si>
    <t>UZUNALAN TR-1 45-72-M00212_45-72-M00212</t>
  </si>
  <si>
    <t>HAVVANALAR TR-1 45-81-M00202_DIREK TIPI TRAFO HUCRESI H01</t>
  </si>
  <si>
    <t>K-3209 35-03-K03209_A</t>
  </si>
  <si>
    <t>BA-IB-Y0K TR-1 45-77-L00218_45-77-L00218</t>
  </si>
  <si>
    <t>KARAAZMAK TR-1 45-83-M00641_DIREK TIPI TRAFO HUCRESI H01</t>
  </si>
  <si>
    <t>TR-115 35-26-M00115_</t>
  </si>
  <si>
    <t>TR-112 KAVAKDERE 35-14-M00112_DIREK TIPI TRAFO HUCRESI H01</t>
  </si>
  <si>
    <t>ORHANLI TR-1 35-14-M00284_DIREK TIPI TRAFO HUCRESI H01</t>
  </si>
  <si>
    <t>4INAROBA K7Y 45-80-M00077_45-80-M00077</t>
  </si>
  <si>
    <t>K-221 35-02-K00221_C</t>
  </si>
  <si>
    <t>K-4151 35-01-K04151_911442933</t>
  </si>
  <si>
    <t>L-321 35-18-L00321_950449346</t>
  </si>
  <si>
    <t>L-143 35-18-L00143_11328953</t>
  </si>
  <si>
    <t>SANDARLI TR-7 35-30-M00007_955319820</t>
  </si>
  <si>
    <t>DM-6/8 35-26-M00655_35-26-M00655</t>
  </si>
  <si>
    <t>KALEMO0LU FINDIKO4LU TR-1 45-75-M00306_DIREK TIPI TRAFO HUCRESI H01</t>
  </si>
  <si>
    <t>K-3600 35-01-K03600_910314794</t>
  </si>
  <si>
    <t>DM-14/22 45-71-M00545_DIREK TIPI TRAFO HUCRESI H01</t>
  </si>
  <si>
    <t>TR-20 35-17-M00020_950301947</t>
  </si>
  <si>
    <t>HOROZ GED000 TR-1 35-17-M00338_950303852</t>
  </si>
  <si>
    <t>K-4525 35-03-K04525_B</t>
  </si>
  <si>
    <t>BADEMALAN TR-1 35-24-M00097_955222084</t>
  </si>
  <si>
    <t>SAAP K0Y0 TR-1 35-21-L00102_954735211</t>
  </si>
  <si>
    <t>TR-53 35-19-L00053_</t>
  </si>
  <si>
    <t>K-494 35-01-K00494_35-01-K00494</t>
  </si>
  <si>
    <t>STT00LER TR-1 35-27-M00408_912458802</t>
  </si>
  <si>
    <t>K-4346 35-01-K04346_911478480</t>
  </si>
  <si>
    <t>POYRAZDAMLARI TR-11 45-78-M00576_  M01</t>
  </si>
  <si>
    <t>SUBATAN TR-6 35-15-L00341_A</t>
  </si>
  <si>
    <t>NARLIGE00T K0K 35-24-M00205_  H4</t>
  </si>
  <si>
    <t>M-1607 35-04-M01607_A</t>
  </si>
  <si>
    <t>TR-1/85 45-83-M00085_48104459</t>
  </si>
  <si>
    <t>HACI HASAN K0Y0 TR-1 35-15-L00271_949974527</t>
  </si>
  <si>
    <t>K-1128 35-03-K01128_910253915</t>
  </si>
  <si>
    <t>TR-31 45-78-L00031_</t>
  </si>
  <si>
    <t>DM-1/TR-21 35-14-M00303_953714220</t>
  </si>
  <si>
    <t>TR-1/41 45-72-M00041_</t>
  </si>
  <si>
    <t>TURGUTALP TR-3 45-82-M00053_A</t>
  </si>
  <si>
    <t>K-4518 35-01-K04518_910752789</t>
  </si>
  <si>
    <t>DEL0KTA0 TR-1 35-30-M00155_DIREK TIPI TRAFO HUCRESI H01</t>
  </si>
  <si>
    <t>TR-131 35-19-L00131_</t>
  </si>
  <si>
    <t>K-3010 35-04-K03010_99295277</t>
  </si>
  <si>
    <t>L-103 35-18-L00103_950439582</t>
  </si>
  <si>
    <t>L-287 SCOTCH PARK 35-18-L00287_950435938</t>
  </si>
  <si>
    <t>SOMA TR-12/3 45-82-M00086_A</t>
  </si>
  <si>
    <t>CEV0ZL0 H0SEY0NKEL9 TR-6 35-31-L00324_</t>
  </si>
  <si>
    <t>M-1854 YAKAK0Y TR-3 35-02-M01854_910076821</t>
  </si>
  <si>
    <t>TR-2/92 45-83-L00092_48124116</t>
  </si>
  <si>
    <t>K-1507 35-03-K01507_910050806</t>
  </si>
  <si>
    <t>BAYINDIR 0M 35-20-A00001_CANLI L19</t>
  </si>
  <si>
    <t>G5K1EALAN TR-1 35-13-L00085_35-13-L00085</t>
  </si>
  <si>
    <t>M-1544 35-01-M01544_911088294</t>
  </si>
  <si>
    <t>ATA0ICUMA DM 35-16-M00103_  M07</t>
  </si>
  <si>
    <t>35FT0-GED181 SULAMA TR-2 35-20-L00181_35-20-L00181</t>
  </si>
  <si>
    <t>KALABAK TR-1 45-75-M00133_A</t>
  </si>
  <si>
    <t>K-1820 35-01-K01820_911357271</t>
  </si>
  <si>
    <t>K-379 35-01-K00379_912900873</t>
  </si>
  <si>
    <t>ZEYT0NDA0 TR-1 35-16-M00003_B</t>
  </si>
  <si>
    <t>ARMUTLU TR-4 35-27-L00004_98831598</t>
  </si>
  <si>
    <t>DM-3/19 35-19-M00019_</t>
  </si>
  <si>
    <t>AHMETLL TR-71 BARBAROS 45-84-L00071_45-84-L00071</t>
  </si>
  <si>
    <t>K-3265 35-04-K03265_99488336</t>
  </si>
  <si>
    <t>DTLEK TR-2 45-80-M00136_A</t>
  </si>
  <si>
    <t>K-4370 35-03-K04370_D</t>
  </si>
  <si>
    <t>APAK TR-1 45-80-M00126_A</t>
  </si>
  <si>
    <t>K-765 35-01-K00765_911935460</t>
  </si>
  <si>
    <t>L-311 35-18-L00311_950441922</t>
  </si>
  <si>
    <t>SREN TR-2 35-27-L00217_C</t>
  </si>
  <si>
    <t>EMANBEY TR-1 45-78-M00853_DIREK TIPI TRAFO HUCRESI H01</t>
  </si>
  <si>
    <t>PAYAMLI M-6 35-25-M00162_915944794</t>
  </si>
  <si>
    <t>TR-118 ZEYT8NALANI 35-19-L00118_35-19-L00118</t>
  </si>
  <si>
    <t>TR-91 35-15-M00091_48908961</t>
  </si>
  <si>
    <t>K-2779 35-02-K02779_99589642</t>
  </si>
  <si>
    <t>TR-20 35-15-M00020_950356757</t>
  </si>
  <si>
    <t>TR-16 35-22-M00016_  M03</t>
  </si>
  <si>
    <t>L-321 35-18-L00321_950449347</t>
  </si>
  <si>
    <t>YEN2 FO0A TR-12 35-23-M00012_35-23-M00012</t>
  </si>
  <si>
    <t>MENDERES DM-4/TR-1 35-22-M00004_DM04-TR16 M01</t>
  </si>
  <si>
    <t>EMARL0 TR-2 35-15-L00858_A</t>
  </si>
  <si>
    <t>L-142 TEOS EVLER3 35-14-L00142_35-14-L00142</t>
  </si>
  <si>
    <t>TR-57 35-22-M00057_DIREK TIPI TRAFO HUCRESI H01</t>
  </si>
  <si>
    <t>K-3888 35-02-K03888_A</t>
  </si>
  <si>
    <t>SOMA TR-31 45-82-M00031_A</t>
  </si>
  <si>
    <t>TR-87 45-78-L00087_49416601</t>
  </si>
  <si>
    <t>TR-2/84 45-83-L00084_48122398</t>
  </si>
  <si>
    <t>MENEMEN TR-86 35-28-L00086_35-28-L00086</t>
  </si>
  <si>
    <t>DM-08/10-B 45-71-M00289_A</t>
  </si>
  <si>
    <t>TR-1/89 (DEM0RELLER) 45-83-M00089_  M01</t>
  </si>
  <si>
    <t>ALSANCAK TM 35-01-A00005_ALSANCAK K56</t>
  </si>
  <si>
    <t>ALSANCAK TM 35-01-A00005_G K28</t>
  </si>
  <si>
    <t>K-278 35-01-K00278_A</t>
  </si>
  <si>
    <t>DM-11 45-71-M00280_  M01</t>
  </si>
  <si>
    <t>K-4338 35-01-K04338_DIREK TIPI TRAFO HUCRESI H01</t>
  </si>
  <si>
    <t>OVAKENT TR-9 35-15-L00589_DIREK TIPI TRAFO HUCRESI H01</t>
  </si>
  <si>
    <t>K-2471 35-01-K02471_35-01-K02471</t>
  </si>
  <si>
    <t>K-49 35-01-K00049_2C C</t>
  </si>
  <si>
    <t>TR-13 35-27-M00013_A</t>
  </si>
  <si>
    <t>AHMETL0 TR-14 45-84-L00014_DIREK TIPI TRAFO HUCRESI H01</t>
  </si>
  <si>
    <t>K-162 35-01-K00162_C</t>
  </si>
  <si>
    <t>TR-10 45-78-L00010_</t>
  </si>
  <si>
    <t>ZEYT0NL0K TR-35 35-15-L00751_DIREK TIPI TRAFO HUCRESI H01</t>
  </si>
  <si>
    <t>AKALAN K0Y0 00ME SUYU TR 35-27-M00453_DIREK TIPI TRAFO HUCRESI H01</t>
  </si>
  <si>
    <t>GTKTEPE TR-1 35-28-M00269_DIREK TIPI TRAFO HUCRESI H01</t>
  </si>
  <si>
    <t>MENEMEN TR-86 35-28-L00086_DIREK TIPI TRAFO HUCRESI H01</t>
  </si>
  <si>
    <t>K-1576 35-07-K01576_B</t>
  </si>
  <si>
    <t>KES0KK0Y DM 35-28-M00309_  M10</t>
  </si>
  <si>
    <t>PINARLI TR-8 35-20-L00328_35-20-L00328</t>
  </si>
  <si>
    <t>PINARLI TR-9 35-20-L00329_35-20-L00329</t>
  </si>
  <si>
    <t>ERO0LU TR-1 45-77-L00213_B</t>
  </si>
  <si>
    <t>M-1948 35-10-M01948_DIREK TIPI TRAFO HUCRESI H01</t>
  </si>
  <si>
    <t>KTSEAL0 TR-2 45-78-M00782_DIREK TIPI TRAFO HUCRESI H01</t>
  </si>
  <si>
    <t>L-46 HAR0TACILAR 35-14-L00046_35-14-L00046</t>
  </si>
  <si>
    <t>DM-1/4 35-18-L00579_35-18-L00579</t>
  </si>
  <si>
    <t>TR-2/125 45-83-L00125_</t>
  </si>
  <si>
    <t>BEYDA0 K0K (BEYDA5 4M  35-32-L00001_  L02</t>
  </si>
  <si>
    <t>K-122 35-01-K00122_35-01-K00122</t>
  </si>
  <si>
    <t>K-4310 35-07-K04310_35-07-K04310</t>
  </si>
  <si>
    <t>K-634 35-03-K00634_E</t>
  </si>
  <si>
    <t>K-549 35-01-K00549_911384948</t>
  </si>
  <si>
    <t>L-34 35-14-L00034_DIREK TIPI TRAFO HUCRESI H01</t>
  </si>
  <si>
    <t>DM-3/23 35-26-M00797_915930267</t>
  </si>
  <si>
    <t>BAKLACI TR-406 TARIMSAL SULAMA 45-73-M00745_DIREK TIPI TRAFO HUCRESI H01</t>
  </si>
  <si>
    <t>DM-8/9-A 45-71-M00292_A</t>
  </si>
  <si>
    <t>K-3975 35-04-K03975_G</t>
  </si>
  <si>
    <t>TR-105 35-26-M00105_</t>
  </si>
  <si>
    <t>MENEMEN TR-87 (DM-5/31) 35-28-L00087_  L01</t>
  </si>
  <si>
    <t>ALABEYL0 TARIMSAL SULAMA TR-1 35-16-M00239_DIREK TIPI TRAFO HUCRESI H01</t>
  </si>
  <si>
    <t>ANADOLU 0M 35-02-A00001_SANAY0 K34</t>
  </si>
  <si>
    <t>K-3555 35-01-K03555_910358569</t>
  </si>
  <si>
    <t>TR-58 35-30-L00058_D</t>
  </si>
  <si>
    <t>KIZILCAAVLU K0K 35-29-L00056_  L06</t>
  </si>
  <si>
    <t>TR-52 35-15-M00052_950350612</t>
  </si>
  <si>
    <t>KARABURUN TR-1 35-21-L00001_950126392</t>
  </si>
  <si>
    <t>DM-1/4 35-18-L00579_950446329</t>
  </si>
  <si>
    <t>RAMAZANLAR TR-1 45-81-M00145_DIREK TIPI TRAFO HUCRESI H01</t>
  </si>
  <si>
    <t>DM-4/18 35-26-M00803_915038829</t>
  </si>
  <si>
    <t>DM-11/01 45-71-M01903_B</t>
  </si>
  <si>
    <t>K-1478 35-03-K01478_910027268</t>
  </si>
  <si>
    <t>K-1566 35-01-K01566_911016429</t>
  </si>
  <si>
    <t>TR-1/126-1 (KEMALPA0A SOKAK TRF) 45-83-M00270_48123634</t>
  </si>
  <si>
    <t>K-1665 35-01-K01665_911234084</t>
  </si>
  <si>
    <t>DM-4/TR-2 35-13-L00057_915021649</t>
  </si>
  <si>
    <t>DOAAK0Y TR-1 35-28-M00213_915098155</t>
  </si>
  <si>
    <t>K-4001 35-01-K04001_910473929</t>
  </si>
  <si>
    <t>TR-109 35-15-M00109_950368021</t>
  </si>
  <si>
    <t>UMURLU KAHVE0N0 TR-8 35-31-L00372_</t>
  </si>
  <si>
    <t>SARIKAYA MERKEZ TR-1 35-32-L00063_DIREK TIPI TRAFO HUCRESI H01</t>
  </si>
  <si>
    <t>BOSTANCI TR-1 45-76-L00025_B</t>
  </si>
  <si>
    <t>ALA0EH0R TR-61 YILANLI 45-73-M00061_945670503</t>
  </si>
  <si>
    <t>KU-2UBURUN-2 35-26-M00537_35-26-M00537</t>
  </si>
  <si>
    <t>K-1032 35-04-K01032_99046599</t>
  </si>
  <si>
    <t>ARMUTLU TR-1 35-29-L00215_DIREK TIPI TRAFO HUCRESI H01</t>
  </si>
  <si>
    <t>K-859 35-01-K00859_912232326</t>
  </si>
  <si>
    <t>KEMERDAMLARI ORHAN8YE MAH.TR-1 45-78-L00661_DIREK TIPI TRAFO HUCRESI H01</t>
  </si>
  <si>
    <t>TR-8 BOZAVLU 35-19-L00008_DIREK TIPI TRAFO HUCRESI H01</t>
  </si>
  <si>
    <t>M-1424 35-02-M01424_B3 B</t>
  </si>
  <si>
    <t>HACI HAL0LLER DM 45-71-M00065_  M06</t>
  </si>
  <si>
    <t>SRLEM00 TR-1 35-16-M00293_</t>
  </si>
  <si>
    <t>HELVACI K0K-1 35-17-M00360_  M03</t>
  </si>
  <si>
    <t>K-2578 35-04-K02578_912466862</t>
  </si>
  <si>
    <t>TR-2/11 45-72-L00011_915793047</t>
  </si>
  <si>
    <t>SOMA TR-38 45-82-M00038_B</t>
  </si>
  <si>
    <t>ASLANLAR TR-3 35-26-L00146_</t>
  </si>
  <si>
    <t>K-3735 35-03-K03735_910189361</t>
  </si>
  <si>
    <t>TIRAZLAR TR-4 45-79-M00075_DIREK TIPI TRAFO HUCRESI H01</t>
  </si>
  <si>
    <t>L-93 35-18-L00093_950457672</t>
  </si>
  <si>
    <t>K-476 35-04-K00476_A</t>
  </si>
  <si>
    <t>STFT00GED000 SULAMA TR-2 35-20-L00181_</t>
  </si>
  <si>
    <t>SARIG0L TR-29 45-79-M00029_  M03</t>
  </si>
  <si>
    <t>K-2921 35-02-K02921_99818661</t>
  </si>
  <si>
    <t>BADEML0 TR-37 35-15-L01053_DIREK TIPI TRAFO HUCRESI H01</t>
  </si>
  <si>
    <t>OVACIK K0Y0 DEDEKLER TR-2 35-27-L00269_98955696</t>
  </si>
  <si>
    <t>K-1129 35-03-K01129_910821058</t>
  </si>
  <si>
    <t>YEN1 -AKRAN M-469 35-17-M00469_35-17-M00469</t>
  </si>
  <si>
    <t>K-510 35-01-K00510_910538938</t>
  </si>
  <si>
    <t>GTK0EALAN TR-4 35-13-L00088_C</t>
  </si>
  <si>
    <t>KASAPLI TR-1 45-73-M00267_DIREK TIPI TRAFO HUCRESI H01</t>
  </si>
  <si>
    <t>USLU DEM0R K0K 35-28-M00758_  M04</t>
  </si>
  <si>
    <t>K-1673 35-04-K01673_99564621</t>
  </si>
  <si>
    <t>K-2539 35-04-K02539_913082867</t>
  </si>
  <si>
    <t>TAALIYOL K0K 35-27-M00495_  M02</t>
  </si>
  <si>
    <t>SOMA TR-9 45-82-M00009_945536805</t>
  </si>
  <si>
    <t>MURAD0YE TR-3 K5PR5YANI 45-71-M00254_A</t>
  </si>
  <si>
    <t>M-2147 35-07-M02147_954767478</t>
  </si>
  <si>
    <t>K-859 35-01-K00859_911688242</t>
  </si>
  <si>
    <t>L-117 OVACIK 35-18-L00117_950440314</t>
  </si>
  <si>
    <t>TR-24 35-31-L00024_93549494</t>
  </si>
  <si>
    <t>HAYKIRAN TR-2 35-28-M00201_DIREK TIPI TRAFO HUCRESI H01</t>
  </si>
  <si>
    <t>TR-13 35-19-L00013_</t>
  </si>
  <si>
    <t>K-938 35-02-K00938_913474783</t>
  </si>
  <si>
    <t>YALNIZDAM TR-1 35-16-M00152_</t>
  </si>
  <si>
    <t>DM12/TR01 HORZUMO5LU 45-73-M00047_945675467</t>
  </si>
  <si>
    <t>YEN0 0AKRAN TR-8 35-17-M00208_DIREK TIPI TRAFO HUCRESI H01</t>
  </si>
  <si>
    <t>DEVLETHAN TR-1 45-82-M00203_DIREK TIPI TRAFO HUCRESI H01</t>
  </si>
  <si>
    <t>DM-02/TR-28 35-27-L00002_913367066</t>
  </si>
  <si>
    <t>K-3933 35-01-K03933_911184474</t>
  </si>
  <si>
    <t>K-575 35-01-K00575_910831196</t>
  </si>
  <si>
    <t>KIRKA-A0 TR-24 45-76-M00024_45-76-M00024</t>
  </si>
  <si>
    <t>SANDARLI TR-7 35-30-M00007_955317079</t>
  </si>
  <si>
    <t>SARISU TR-1 35-31-L00078_</t>
  </si>
  <si>
    <t>K-2921 35-02-K02921_910011119</t>
  </si>
  <si>
    <t>K-2722 35-08-K02722_A</t>
  </si>
  <si>
    <t>ASLANLAR TR-1 35-26-L00144_35-26-L00144</t>
  </si>
  <si>
    <t>TR-13 45-78-L00013_  L01</t>
  </si>
  <si>
    <t>TR-23 35-27-M00023_A</t>
  </si>
  <si>
    <t>L-25 35-14-L00025_956643132</t>
  </si>
  <si>
    <t>M-325 35-03-M00325_910454486</t>
  </si>
  <si>
    <t>L-10 MEZARLIK YANI 35-14-L00010_956640451</t>
  </si>
  <si>
    <t>BAH0EC0K MAH. HAMAMDERE TR-1 45-78-L00494_</t>
  </si>
  <si>
    <t>UMURLU TR-7 35-31-L00361_35-31-L00361</t>
  </si>
  <si>
    <t>K-4143 35-01-K04143_910448117</t>
  </si>
  <si>
    <t>K-1507 35-03-K01507_e7b E</t>
  </si>
  <si>
    <t>TR-27/1 45-82-M00108_C6b C</t>
  </si>
  <si>
    <t>ALSANCAK TM 35-01-A00005_BOZKURT K55</t>
  </si>
  <si>
    <t>M-2454 35-08-M02454_TRAFO M03</t>
  </si>
  <si>
    <t>TR-113 CAM0 YANI 35-26-M00113_</t>
  </si>
  <si>
    <t>TR-114 35-16-L00114_B</t>
  </si>
  <si>
    <t>TR-138 35-26-M00138_35-26-M00138</t>
  </si>
  <si>
    <t>RAS2M ALINIR SULAMA GRUBU 35-29-L00473_35-29-L00473</t>
  </si>
  <si>
    <t>BTY0KG0NEY TR-1 45-82-M00337_945519144</t>
  </si>
  <si>
    <t>M-1496 35-02-M01496_35-02-M01496</t>
  </si>
  <si>
    <t>K5RD9LL0 EK9NL0K TR-1 35-29-L00459_35-29-L00459</t>
  </si>
  <si>
    <t>YEA0LK0Y-1 35-26-M00790_DIREK TIPI TRAFO HUCRESI H01</t>
  </si>
  <si>
    <t>TR-51 35-15-M00051_48866767</t>
  </si>
  <si>
    <t>ATAK2Y TR-1 35-22-M00190_35-22-M00190</t>
  </si>
  <si>
    <t>T5RE TR-13 35-29-L00013_35-29-L00013</t>
  </si>
  <si>
    <t>K-1906 35-10-K01906_A</t>
  </si>
  <si>
    <t>TTRE TR-13 35-29-L00013_950328949</t>
  </si>
  <si>
    <t>L-526 SA0LIK 35-18-L00526_35-18-L00526</t>
  </si>
  <si>
    <t>OVACIK K0Y0 TR-5 35-27-L00268_DIREK TIPI TRAFO HUCRESI H01</t>
  </si>
  <si>
    <t>K-4128 35-04-K04128_35-04-K04128</t>
  </si>
  <si>
    <t>K-607 35-01-K00607_35-01-K00607</t>
  </si>
  <si>
    <t>TR-81 35-19-L00081_  L04</t>
  </si>
  <si>
    <t>K-1433 35-04-K01433_954698746</t>
  </si>
  <si>
    <t>L-43 AKARCA 35-14-L00043_35-14-L00043</t>
  </si>
  <si>
    <t>K-436 35-02-K00436_D</t>
  </si>
  <si>
    <t>BEDELLER TR-1 45-80-M00089_A</t>
  </si>
  <si>
    <t>M-1424 35-02-M01424_99643014</t>
  </si>
  <si>
    <t>K-748 35-07-K00748_35-07-K00748</t>
  </si>
  <si>
    <t>DM-2/21 35-29-M00095_950317662</t>
  </si>
  <si>
    <t>K-3102 35-04-K03102_99802880</t>
  </si>
  <si>
    <t>KARATEKKE TR-4 35-29-L00134_DIREK TIPI TRAFO HUCRESI H01</t>
  </si>
  <si>
    <t>K-178 35-03-K00178_C</t>
  </si>
  <si>
    <t>HACI HASAN K0Y0 TR-1 35-15-L00271_950383617</t>
  </si>
  <si>
    <t>K-1191 35-04-K01191_K1191E1B E</t>
  </si>
  <si>
    <t>K-1725 35-07-K01725_35-07-K01725</t>
  </si>
  <si>
    <t>K-1146 35-07-K01146_35-07-K01146</t>
  </si>
  <si>
    <t>K-177 35-07-K00177_35-07-K00177</t>
  </si>
  <si>
    <t>PINARCIK TR-1 35-17-R00041_950314087</t>
  </si>
  <si>
    <t>GTK0EN DM 35-29-M00123_T M10</t>
  </si>
  <si>
    <t>BADEML0 00CEV0ZLER 7IKIBI YOL KENARI TR-25 35-15-L01039_950408169</t>
  </si>
  <si>
    <t>SELEND0 TR-20 45-81-M00020_D</t>
  </si>
  <si>
    <t>K-3591 35-01-K03591_35-01-K03591</t>
  </si>
  <si>
    <t>SDEM00 TM-2 35-15-A00005_YOL0ST0 M18</t>
  </si>
  <si>
    <t>ALA0EH0R TR-26 45-73-M00026_DIREK TIPI TRAFO HUCRESI H01</t>
  </si>
  <si>
    <t>TR-10 BABACAN 35-19-L00010_948507006</t>
  </si>
  <si>
    <t>K-2745 35-03-K02745_A</t>
  </si>
  <si>
    <t>HAL0LBEYL0 DM 35-27-M00620_HAL0LBEYL0-2 M02</t>
  </si>
  <si>
    <t>K-1536 35-01-K01536_910869078</t>
  </si>
  <si>
    <t>TR-23 35-30-L00023_A</t>
  </si>
  <si>
    <t>K-3965 35-04-K03965_99500535</t>
  </si>
  <si>
    <t>KARAAHMETL0 TR-1 45-71-M01704_</t>
  </si>
  <si>
    <t>TR-55 35-30-L00055_942859797</t>
  </si>
  <si>
    <t>DTLEK TR-1 45-80-M00137_B</t>
  </si>
  <si>
    <t>DM-3/14 35-29-M00014_950315771</t>
  </si>
  <si>
    <t>K-1612 35-07-K01612_C</t>
  </si>
  <si>
    <t>SOMA TR-27 45-82-M00027_C02 C</t>
  </si>
  <si>
    <t>K-1444 35-04-K01444_912453030</t>
  </si>
  <si>
    <t>SARUHANLI TR-21 45-80-M00021_C</t>
  </si>
  <si>
    <t>SOMA TR-16/7 45-82-M00101_949876317</t>
  </si>
  <si>
    <t>K-616 35-01-K00616_E</t>
  </si>
  <si>
    <t>KARABURUN TR-9 35-21-L00027_35-21-L00027</t>
  </si>
  <si>
    <t>DOAU0LAR TR-1 45-79-M00102_DIREK TIPI TRAFO HUCRESI H01</t>
  </si>
  <si>
    <t>BOZDA0 TR-3 35-15-L00314_950402130</t>
  </si>
  <si>
    <t>KARATEKKE TR-1 35-29-L00142_93559215</t>
  </si>
  <si>
    <t>TR-12 35-16-L00012_35-16-L00012</t>
  </si>
  <si>
    <t>KAYMAK0I TR-20 35-15-M00253_950405986</t>
  </si>
  <si>
    <t>M-32 CUMHUR0YET 35-25-M00103_93543697</t>
  </si>
  <si>
    <t>L-107 G0DENCE 35-14-L00107_</t>
  </si>
  <si>
    <t>K-570 35-01-K00570_910849048</t>
  </si>
  <si>
    <t>TR-70 45-77-L00070_DIREK TIPI TRAFO HUCRESI H01</t>
  </si>
  <si>
    <t>M-210(DM-2/23) 35-09-M00210_912058497</t>
  </si>
  <si>
    <t>FIRDAMLAR TR-1 45-76-M00164_DIREK TIPI TRAFO HUCRESI H01</t>
  </si>
  <si>
    <t>OKLU0SA K0K 45-81-M00046_  M05</t>
  </si>
  <si>
    <t>KEMER TARIMSAL SULAMA-1 45-78-M00584_DIREK TIPI TRAFO HUCRESI H01</t>
  </si>
  <si>
    <t>K-3992 35-03-K03992_910281864</t>
  </si>
  <si>
    <t>SART TR-21 45-78-M00185_45-78-M00185</t>
  </si>
  <si>
    <t>K-3705 35-09-K03705_912307757</t>
  </si>
  <si>
    <t>PAYAMLI TR-1 35-10-L00056_DIREK TIPI TRAFO HUCRESI H01</t>
  </si>
  <si>
    <t>K-3591 35-01-K03591_912990279</t>
  </si>
  <si>
    <t>TR-137 35-16-L00137_</t>
  </si>
  <si>
    <t>SEL0M0AHLAR TR-1 45-71-M00133_BEYDERE K0K M07</t>
  </si>
  <si>
    <t>K-1486 35-08-K01486_912401755</t>
  </si>
  <si>
    <t>L-80 35-14-L00080_956642723</t>
  </si>
  <si>
    <t>MURAD0YE DM-4 45-71-M00190_</t>
  </si>
  <si>
    <t>TEKEL0O0LU TR-1 45-78-L00696_</t>
  </si>
  <si>
    <t>MENEMEN DM-3/21 (TR-59) 35-28-M00736_C</t>
  </si>
  <si>
    <t>TR-124 ZEYT4NALANI 35-19-L00124_35-19-L00124</t>
  </si>
  <si>
    <t>K-1685 35-01-K01685_910907741</t>
  </si>
  <si>
    <t>K-816 35-04-K00816_99167687</t>
  </si>
  <si>
    <t>K-3129 35-01-K03129_911357492</t>
  </si>
  <si>
    <t>TR-31 35-27-M00031_910629480</t>
  </si>
  <si>
    <t>TR-11 35-16-L00011_35-16-L00011</t>
  </si>
  <si>
    <t>AHATLAR TR-1 45-74-M00238_945579212</t>
  </si>
  <si>
    <t>TTRKAL0 0NCEGED3K MAH. TR-1 45-82-M00192_DIREK TIPI TRAFO HUCRESI H01</t>
  </si>
  <si>
    <t>KINIK TR-26 35-24-L00217_A</t>
  </si>
  <si>
    <t>TR-121 45-78-L00121_</t>
  </si>
  <si>
    <t>SSMA0LL0 KOK 35-16-M00045_  M03</t>
  </si>
  <si>
    <t>AHMETL0 TR-74 KURTULU7 45-84-L00074_955178629</t>
  </si>
  <si>
    <t>KOYUNDERE TR-1 35-28-M00154_953372327</t>
  </si>
  <si>
    <t>L-236 35-18-L00236_35-18-L00236</t>
  </si>
  <si>
    <t>M-1208 35-02-M01208_913558943</t>
  </si>
  <si>
    <t>M-921 35-02-M00921_910057481</t>
  </si>
  <si>
    <t>KARAKUYU TR-4 35-26-M00441_93537954</t>
  </si>
  <si>
    <t>K-805 35-01-K00805_G</t>
  </si>
  <si>
    <t>KUA0ULAR TR-1 35-19-M00213_</t>
  </si>
  <si>
    <t>K-258 35-01-K00258_910457092</t>
  </si>
  <si>
    <t>K-1924 35-10-K01924_912630611</t>
  </si>
  <si>
    <t>M-875 35-02-M00875_35-02-M00875</t>
  </si>
  <si>
    <t>SLYASLAR TR-2 45-76-M00096_B</t>
  </si>
  <si>
    <t>YEN0 0AKRAN TR-2 35-17-M00202_947243679</t>
  </si>
  <si>
    <t>K-579 35-02-K00579_910026135</t>
  </si>
  <si>
    <t>HALIK-Y TR-2 35-32-L00133_35-32-L00133</t>
  </si>
  <si>
    <t>K-2485 35-01-K02485_911654081</t>
  </si>
  <si>
    <t>TR-80 35-19-L00080_</t>
  </si>
  <si>
    <t>L-300 DM 35-18-L00300_</t>
  </si>
  <si>
    <t>M-2024 35-09-M02024_35-09-M02024</t>
  </si>
  <si>
    <t>3AVU8KMY TR-1 35-28-M00346_35-28-M00346</t>
  </si>
  <si>
    <t>K-509 35-01-K00509_F</t>
  </si>
  <si>
    <t>K-4143 35-01-K04143_913593057</t>
  </si>
  <si>
    <t>DAAKIZILCA-2 35-26-M00500_DIREK TIPI TRAFO HUCRESI H01</t>
  </si>
  <si>
    <t>K-2377 35-08-K02377_911940430</t>
  </si>
  <si>
    <t>BEYL0KL0 TR-3 45-78-M00726_</t>
  </si>
  <si>
    <t>TURGUTALP TR-3 45-82-M00053_DIREK TIPI TRAFO HUCRESI H01</t>
  </si>
  <si>
    <t>SARIAHMETL0 TR-1 45-71-M01701_</t>
  </si>
  <si>
    <t>M-1024 35-02-M01024_B</t>
  </si>
  <si>
    <t>M-993 35-03-M00993_910317289</t>
  </si>
  <si>
    <t>DM-4/14C 45-71-M02101_45-71-M02101</t>
  </si>
  <si>
    <t>K-112 35-01-K00112_911110139</t>
  </si>
  <si>
    <t>K-3023 35-01-K03023_911834718</t>
  </si>
  <si>
    <t>HELVACI TR-7 35-17-M00367_950301169</t>
  </si>
  <si>
    <t>DM-4/18 35-26-M00803_35-26-M00803</t>
  </si>
  <si>
    <t>K-2337 35-03-K02337_910098228</t>
  </si>
  <si>
    <t>YEN2BAMARASI TR-2 35-23-M00208_35-23-M00208</t>
  </si>
  <si>
    <t>YAACILAR TR-1 45-71-M01440_43159444</t>
  </si>
  <si>
    <t>TURGUTALP TR-4 45-82-M00054_945530741</t>
  </si>
  <si>
    <t>DOAANKAYA TR-1 45-72-L00187_</t>
  </si>
  <si>
    <t>FO-A TR-17 35-23-L00017_35-23-L00017</t>
  </si>
  <si>
    <t>SARUHANLI TR-28 45-80-M00028_A</t>
  </si>
  <si>
    <t>CEV0ZL0 BOSTANYER4 TR-2 35-27-L00322_</t>
  </si>
  <si>
    <t>SAKALDO0AN DE00RMENDERE TR 45-78-M00736_49300014</t>
  </si>
  <si>
    <t>M-871 E0R8DERE K3Y3 35-02-M00871_35-02-M00871</t>
  </si>
  <si>
    <t>ZEYT0NDA0 TR-1 35-16-M00003_953328606</t>
  </si>
  <si>
    <t>TR-9 35-26-M00009_</t>
  </si>
  <si>
    <t>GTKKAYA TR-1 35-27-M00978_A</t>
  </si>
  <si>
    <t>TR-13 35-31-L00013_</t>
  </si>
  <si>
    <t>L-277 G0LC0K G0DENCE K 35-14-L00277_  L01</t>
  </si>
  <si>
    <t>TR-1/14 45-72-M00014_</t>
  </si>
  <si>
    <t>SARIG0L TR-15 45-79-M00015_  M05</t>
  </si>
  <si>
    <t>DM-1/12 45-71-M00031_d1b</t>
  </si>
  <si>
    <t>TR-52 35-16-L00052_DIREK TIPI TRAFO HUCRESI H01</t>
  </si>
  <si>
    <t>KARPUZLUK TR-1 45-76-M00183_DIREK TIPI TRAFO HUCRESI H01</t>
  </si>
  <si>
    <t>K-869 35-04-K00869_99654973</t>
  </si>
  <si>
    <t>FUAR 0M 35-01-A00003_EFES K25</t>
  </si>
  <si>
    <t>L-105 35-18-L00105_  L01</t>
  </si>
  <si>
    <t>TR-34 35-27-M00034_  M01</t>
  </si>
  <si>
    <t>YILMAZ TR-2 45-78-L00202_45-78-L00202</t>
  </si>
  <si>
    <t>SSMA0L DO0ANGE0EN VE ARK. T-SULAMA GRB. 35-13-L00096_DIREK TIPI TRAFO HUCRESI H01</t>
  </si>
  <si>
    <t>KAVAKYANI MAH. TR-1 45-76-M00174_DIREK TIPI TRAFO HUCRESI H01</t>
  </si>
  <si>
    <t>K-2882 35-02-K02882_B</t>
  </si>
  <si>
    <t>K-2882 35-02-K02882_A</t>
  </si>
  <si>
    <t>YEN0 0AKRAN TR-6 35-17-M00206_8549229</t>
  </si>
  <si>
    <t>K-3100 35-02-K03100_B</t>
  </si>
  <si>
    <t>KOZBEYL0 TR-2 35-23-M00071_DIREK TIPI TRAFO HUCRESI H01</t>
  </si>
  <si>
    <t>SOMA TR-2 45-82-M00002_945536346</t>
  </si>
  <si>
    <t>KAYAPINAR TR-1 45-71-M00963_</t>
  </si>
  <si>
    <t>SRA0LER TR-1 45-74-M00126_DIREK TIPI TRAFO HUCRESI H01</t>
  </si>
  <si>
    <t>OSMANCIK KOCABA2LAR TR-1 35-29-L00515_35-29-L00515</t>
  </si>
  <si>
    <t>MENEMEN TR-16 35-28-L00016_953385271</t>
  </si>
  <si>
    <t>TTRE 0M-DM-1 35-29-A00001_DM-1/51 M25</t>
  </si>
  <si>
    <t>M-1984 35-09-M01984_35-09-M01984</t>
  </si>
  <si>
    <t>YAKACIK TR-4 35-20-L00242_35-20-L00242</t>
  </si>
  <si>
    <t>K-4237 35-03-K04237_910514332</t>
  </si>
  <si>
    <t>SDEM00 0M 35-15-A00001_YEN0KENT L37</t>
  </si>
  <si>
    <t>TR-118 ZEYT0NALANI 35-19-L00118_  L04</t>
  </si>
  <si>
    <t>L-293 YEN2 MEC0D3YE 35-18-L00293_35-18-L00293</t>
  </si>
  <si>
    <t>K-1229 35-01-K01229_910269712</t>
  </si>
  <si>
    <t>DEREK0Y TR-2 35-20-L00254_</t>
  </si>
  <si>
    <t>K-2756 35-01-K02756_911354092</t>
  </si>
  <si>
    <t>CEV2ZLL BOSTANYER6 TR-2 35-27-L00322_35-27-L00322</t>
  </si>
  <si>
    <t>K-908 35-04-K00908_912683603</t>
  </si>
  <si>
    <t>K-772 35-01-K00772_35-01-K00772</t>
  </si>
  <si>
    <t>YEN0 BA0ARASI TR-4 35-23-M00210_950414767</t>
  </si>
  <si>
    <t>ALEM0AHLI TR-5 35LDERE 45-79-M00457_DIREK TIPI TRAFO HUCRESI H01</t>
  </si>
  <si>
    <t>TR-34 35-27-M00034_35-27-M00034</t>
  </si>
  <si>
    <t>GTNE0L0 EVC0LER TR-3 45-75-M00060_945599442</t>
  </si>
  <si>
    <t>MORSAN TM 45-71-A00002_MENGEN M18</t>
  </si>
  <si>
    <t>M-1091 35-09-M01091_35-09-M01091</t>
  </si>
  <si>
    <t>TR-31 35-19-L00031_</t>
  </si>
  <si>
    <t>TR-21 35-17-M00021_950302672</t>
  </si>
  <si>
    <t>TR-41 35-17-M00041_7196005</t>
  </si>
  <si>
    <t>SEYREK TR-3 35-28-M00372_35-28-M00372</t>
  </si>
  <si>
    <t>K-3103 35-10-K03103_35-10-K03103</t>
  </si>
  <si>
    <t>BIAAK0I OVACIK TR-3 35-15-L00082_946416942</t>
  </si>
  <si>
    <t>AKPINAR TR-1 45-75-M00079_DIREK TIPI TRAFO HUCRESI H01</t>
  </si>
  <si>
    <t>TR-1/69 45-72-M00069_943060267</t>
  </si>
  <si>
    <t>MAV0 K00E TR-1 K5K 35-17-M00224_11822102</t>
  </si>
  <si>
    <t>SARAYCIK KAPLICALARI TR-1 45-86-M00228_DIREK TIPI TRAFO HUCRESI H01</t>
  </si>
  <si>
    <t>BAH2ECMK TR-1 35-22-M00264_35-22-M00264</t>
  </si>
  <si>
    <t>L-359 HAYAT S0TES8 35-18-L00359_  L01</t>
  </si>
  <si>
    <t>SOBANK0Y K0K 35-29-L00066_  L04</t>
  </si>
  <si>
    <t>ALEM0AHLI TR-3 45-79-M00450_945558124</t>
  </si>
  <si>
    <t>K-4412 35-01-K04412_910178622</t>
  </si>
  <si>
    <t>M-330 35-02-M00330_M-1453 M04</t>
  </si>
  <si>
    <t>K-3846 35-03-K03846_D</t>
  </si>
  <si>
    <t>KARABURUN TR-16 35-21-L00016_949883441</t>
  </si>
  <si>
    <t>K-4023 35-01-K04023_910434632</t>
  </si>
  <si>
    <t>MUSALAR 0UKURALAN TR-2 35-29-L00223_A</t>
  </si>
  <si>
    <t>TEPEYN0HAN TR-1 45-81-M00244_A</t>
  </si>
  <si>
    <t>K-610 35-02-K00610_S</t>
  </si>
  <si>
    <t>K-2752 35-03-K02752_910425943</t>
  </si>
  <si>
    <t>L-271 SANATKARLAR S2TES 35-18-L00271_c1b 12173049</t>
  </si>
  <si>
    <t>KABAKUM BANKACILAR TR-1 35-30-M00207_</t>
  </si>
  <si>
    <t>TR-76 45-77-L00076_945493557</t>
  </si>
  <si>
    <t>K-3330 35-09-K03330_35-09-K03330</t>
  </si>
  <si>
    <t>TOSUNLAR MANASTIR TR-2 35-15-L00485_B</t>
  </si>
  <si>
    <t>TR-292 (0M-1/TR-2) 35-19-L00292_50031766</t>
  </si>
  <si>
    <t>BTMEYKO TR-2 35-30-M00049_D</t>
  </si>
  <si>
    <t>CAMBAZLI K0K 45-84-M00005_  M03</t>
  </si>
  <si>
    <t>HASANLAR TR-1 35-28-M00203_35-28-M00203</t>
  </si>
  <si>
    <t>S5LEYMANLI TR-1 35-28-M00292_35-28-M00292</t>
  </si>
  <si>
    <t>DUMANLAR K0K 45-81-M00044_KARABEYLER M03</t>
  </si>
  <si>
    <t>K-4121 35-04-K04121_99086856</t>
  </si>
  <si>
    <t>DM-3/19 35-19-M00019_35-19-M00019</t>
  </si>
  <si>
    <t>TEKKEDERE TR-1 35-16-M00056_35-16-M00056</t>
  </si>
  <si>
    <t>L-293 YEN0 MEC0D5YE 35-18-L00293_915027516</t>
  </si>
  <si>
    <t>TURGUTALP TR-3 45-82-M00053_945528849</t>
  </si>
  <si>
    <t>ALEM0AHLI TR-4 H5SAR 45-79-M00454_DIREK TIPI TRAFO HUCRESI H01</t>
  </si>
  <si>
    <t>M-256 35-09-M00256_912774864</t>
  </si>
  <si>
    <t>AVDAN TR-2 45-82-M00232_DIREK TIPI TRAFO HUCRESI H01</t>
  </si>
  <si>
    <t>SAM0 ERDO0AN SULAMA GRUBU 35-29-L00350_A</t>
  </si>
  <si>
    <t>UZUNK0Y TR-3 35-31-L00145_</t>
  </si>
  <si>
    <t>BTY0K AVULCUK TR-3 35-15-L00700_D</t>
  </si>
  <si>
    <t>K-451 35-03-K00451_910351763</t>
  </si>
  <si>
    <t>K-1971 35-10-K01971_B</t>
  </si>
  <si>
    <t>K-4444 35-08-K04444_912500553</t>
  </si>
  <si>
    <t>TTRKAL0 KISACIKLAR TR-1 45-82-M00194_945549334</t>
  </si>
  <si>
    <t>SANDAL TR-2 45-77-M00011_DIREK TIPI TRAFO HUCRESI H01</t>
  </si>
  <si>
    <t>BALIKLI KAYAD0B3 TR-1 45-75-M00220_DIREK TIPI TRAFO HUCRESI H01</t>
  </si>
  <si>
    <t>TURGUT ASLAN SULAMA GRUBU 35-29-L00418_DIREK TIPI TRAFO HUCRESI H01</t>
  </si>
  <si>
    <t>TR-29 35-19-L00029_</t>
  </si>
  <si>
    <t>KARABURUN TR-16 35-21-L00016_950023251</t>
  </si>
  <si>
    <t>K-376 35-01-K00376_910537497</t>
  </si>
  <si>
    <t>VEL3LER K1K 35-31-L00116_35-31-L00116</t>
  </si>
  <si>
    <t>KAYMAK0I TR-5 35-15-M00246_950397634</t>
  </si>
  <si>
    <t>TEKKE EY0P YAVUZ GRB. TR-6 35-15-L00128_35-15-L00128</t>
  </si>
  <si>
    <t>SEPN0DERE TR-1 45-83-L00222_DIREK TIPI TRAFO HUCRESI H01</t>
  </si>
  <si>
    <t>M-1565 35-02-M01565_M-1086 M01</t>
  </si>
  <si>
    <t>YEA0LDERE AHMET TEPES0 TR- 5 35-31-L00158_</t>
  </si>
  <si>
    <t>ETR0DERE KOKARCA TR-6 35-32-L00082_946408371</t>
  </si>
  <si>
    <t>SAKMAKLI TR-1 35-17-M00345_D</t>
  </si>
  <si>
    <t>GTKKAYA TR-3 45-84-L00020_A</t>
  </si>
  <si>
    <t>SAKMAKLI TR-1 35-17-M00345_950305576</t>
  </si>
  <si>
    <t>ALTINKMY TR-1 45-81-M00120_45-81-M00120</t>
  </si>
  <si>
    <t>K-174 35-02-K00174_99791124</t>
  </si>
  <si>
    <t>K-1449 35-04-K01449_913187794</t>
  </si>
  <si>
    <t>K-4269 35-01-K04269_912039330</t>
  </si>
  <si>
    <t>TR-4 35-31-L00004_915022639</t>
  </si>
  <si>
    <t>HASANLAR TR-1 35-28-M00203_A</t>
  </si>
  <si>
    <t>SRNEKK0Y TR-1 45-73-M00259_915776105</t>
  </si>
  <si>
    <t>L-96 35-18-L00096_6347564</t>
  </si>
  <si>
    <t>DUALA TR-1 45-82-M00190_A</t>
  </si>
  <si>
    <t>KARAKOVA MUZAFFER AKKA 35-15-M00329_A</t>
  </si>
  <si>
    <t>M-1244 35-01-M01244_910862096</t>
  </si>
  <si>
    <t>K-2759 35-02-K02759_d2b D</t>
  </si>
  <si>
    <t>K-3361 35-03-K03361_910240745</t>
  </si>
  <si>
    <t>L-359 HAYAT S0TES8 35-18-L00359_  L02</t>
  </si>
  <si>
    <t>K-4 35-01-K00004_1R R</t>
  </si>
  <si>
    <t>BAAARAN TR-6 35-31-L00075_</t>
  </si>
  <si>
    <t>ATAK0Y TR-2 35-22-M00191_</t>
  </si>
  <si>
    <t>K-1291 35-04-K01291_912494763</t>
  </si>
  <si>
    <t>GTKEY0P 0K0ZC0K TR-1 45-78-M00811_</t>
  </si>
  <si>
    <t>K-3584 35-01-K03584_C</t>
  </si>
  <si>
    <t>ASARLIK TR-7 35-28-M00181_</t>
  </si>
  <si>
    <t>TR-10 BABACAN 35-19-L00010_35-19-L00010</t>
  </si>
  <si>
    <t>TR-13 35-19-L00013_35-19-L00013</t>
  </si>
  <si>
    <t>TR-36 35-16-L00036_47588473</t>
  </si>
  <si>
    <t>TR-20 35-13-L00020_35-13-L00020</t>
  </si>
  <si>
    <t>TR-91 35-15-M00091_950008216</t>
  </si>
  <si>
    <t>YEN0CEK0Y TR3 35-15-L00427_950403864</t>
  </si>
  <si>
    <t>K-1915 35-10-K01915_912560971</t>
  </si>
  <si>
    <t>BAAARASI TR-7 35-23-M00176_A</t>
  </si>
  <si>
    <t>KAPLANCIK TR-1 35-26-L00093_DIREK TIPI TRAFO HUCRESI H01</t>
  </si>
  <si>
    <t>K-3766 35-04-K03766_912610280</t>
  </si>
  <si>
    <t>K-4707 35-02-K04707_B</t>
  </si>
  <si>
    <t>TR-17 35-19-L00017_</t>
  </si>
  <si>
    <t>K-1629 35-02-K01629_A</t>
  </si>
  <si>
    <t>M-326 TRP 35-03-M00326_910160997</t>
  </si>
  <si>
    <t>K-3583 35-02-K03583_C</t>
  </si>
  <si>
    <t>M-1413 35-01-M01413_97476318</t>
  </si>
  <si>
    <t>MOLLAAHMETLER TR-1 45-81-M00209_45-81-M00209</t>
  </si>
  <si>
    <t>TR-89 MAV0 PLAJ 35-19-L00089_956662333</t>
  </si>
  <si>
    <t>TR-10 CEZAEV0 YOLU 35-26-M00010_</t>
  </si>
  <si>
    <t>M-993 35-03-M00993_910320457</t>
  </si>
  <si>
    <t>K-3045 35-02-K03045_910110053</t>
  </si>
  <si>
    <t>KTA0K AVULCUK TR-1 35-15-L00715_950376509</t>
  </si>
  <si>
    <t>OVACIK TR-6 35-31-L00148_</t>
  </si>
  <si>
    <t>TR-21 35-30-L00021_A</t>
  </si>
  <si>
    <t>KAYRANLAR TR-1 45-81-M00062_945622974</t>
  </si>
  <si>
    <t>YILMAZ TR-15 45-78-L00215_45-78-L00215</t>
  </si>
  <si>
    <t>TR-11 ( RAMAZAN I4IK SULAMA GRUBU ) 35-27-M00011_97560527</t>
  </si>
  <si>
    <t>3AMBEL K0Y6  35-27-M00466_35-27-M00466</t>
  </si>
  <si>
    <t>TR-15 35-15-M00015_944468328</t>
  </si>
  <si>
    <t>BALABAN TR-1 35-24-M00106_DIREK TIPI TRAFO HUCRESI H01</t>
  </si>
  <si>
    <t>K-3586 35-01-K03586_D</t>
  </si>
  <si>
    <t>BA-ARAN TR-6 35-31-L00075_35-31-L00075</t>
  </si>
  <si>
    <t>M-2385 35-01-M02385_911262885</t>
  </si>
  <si>
    <t>AYRANCILAR DM-2/18 35-26-M00821_956627866</t>
  </si>
  <si>
    <t>TTRE TR-8 35-29-L00008_48355834</t>
  </si>
  <si>
    <t>EBSO TM 35-09-A00001_EBSO-4 K35</t>
  </si>
  <si>
    <t>EBSO TM 35-09-A00001_EBSO-10 K36</t>
  </si>
  <si>
    <t>EBSO TM 35-09-A00001_EBSO-9 K33</t>
  </si>
  <si>
    <t>YAKAPINAR TR-3 35-20-L00153_DIREK TIPI TRAFO HUCRESI H01</t>
  </si>
  <si>
    <t>ULUKENT DM-4/17 35-28-M00053_  M01</t>
  </si>
  <si>
    <t>YILMAZ TR-28 45-78-L00228_45-78-L00228</t>
  </si>
  <si>
    <t>M-2385 35-01-M02385_911281544</t>
  </si>
  <si>
    <t>45-EKLM KIRD 45-75-M00310_45-75-M00310</t>
  </si>
  <si>
    <t>HARMANDALI DM-3 (M-211) 35-09-M00211_M-2092 M01</t>
  </si>
  <si>
    <t>K-1769 35-01-K01769_D</t>
  </si>
  <si>
    <t>L-97 35-18-L00097_35-18-L00097</t>
  </si>
  <si>
    <t>K-4378 35-03-K04378_910171465</t>
  </si>
  <si>
    <t>HARMANDALI TR-1 45-72-L00768_</t>
  </si>
  <si>
    <t>ALAA0A0 TR-1 45-74-M00277_DIREK TIPI TRAFO HUCRESI H01</t>
  </si>
  <si>
    <t>DEM0RC0L0 TR-2 35-19-M00212_</t>
  </si>
  <si>
    <t>FOAAK0Y TR-3 35-23-M00224_42067048</t>
  </si>
  <si>
    <t>TR-50 35-22-M00050_  M01</t>
  </si>
  <si>
    <t>DM-3/TR-9 35-13-L00055_35-13-L00055</t>
  </si>
  <si>
    <t>KAMBER TR-2 (YATIRIM REZERVE) 35-20-M00070_35-20-M00070</t>
  </si>
  <si>
    <t>YUKARI G0LL7CE 45-81-M00167_45-81-M00167</t>
  </si>
  <si>
    <t>ALA0EH0R TR-16 45-73-M00016_A</t>
  </si>
  <si>
    <t>M-1060 35-02-M01060_A</t>
  </si>
  <si>
    <t>M-1392 35-09-M01392_M-220 M02</t>
  </si>
  <si>
    <t>SZBEK TR-5 35-19-M00235_6223464</t>
  </si>
  <si>
    <t>TR-10 CEZAEV 35-26-M00010_35-26-M00010</t>
  </si>
  <si>
    <t>SZBEK TR-2 35-19-M00232_</t>
  </si>
  <si>
    <t>K-1465 35-03-K01465_910033450</t>
  </si>
  <si>
    <t>TR-53 35-27-M00053_A</t>
  </si>
  <si>
    <t>O5LANANASI TR-4 35-22-M00258_35-22-M00258</t>
  </si>
  <si>
    <t>KIRLILAR MEVK00 TR-1 45-77-L00229_DIREK TIPI TRAFO HUCRESI H01</t>
  </si>
  <si>
    <t>KARACAAL0 TR-4 45-79-M00486_A</t>
  </si>
  <si>
    <t>KAYACIK G0KK0Y 45-75-M00215_B</t>
  </si>
  <si>
    <t>M-1029 35-04-M01029_910030667</t>
  </si>
  <si>
    <t>AZAZBEY TR-1 45-74-M00140_DIREK TIPI TRAFO HUCRESI H01</t>
  </si>
  <si>
    <t>TR-12 35-16-L00012_  L01</t>
  </si>
  <si>
    <t>SAM0 ERDO0AN SULAMA GRUBU 35-29-L00350_B</t>
  </si>
  <si>
    <t>TR-76 FETH0 KU03U GRB. 35-15-M00076_A</t>
  </si>
  <si>
    <t>K-3209 35-03-K03209_910221896</t>
  </si>
  <si>
    <t>MUSALAR 0UKURALAN TR-2 35-29-L00223_B</t>
  </si>
  <si>
    <t>L-298 35-18-L00298_950431242</t>
  </si>
  <si>
    <t>OVACIK TR-4 35-31-L00147_</t>
  </si>
  <si>
    <t>BARI0 T0REBOLU MAH.TR-1 45-78-L00489_</t>
  </si>
  <si>
    <t>SAALIK0ILAR DM 35-18-L00544_  L07</t>
  </si>
  <si>
    <t>K-3085 35-07-K03085_35-07-K03085</t>
  </si>
  <si>
    <t>K-544 35-01-K00544_910302934</t>
  </si>
  <si>
    <t>KUYUCAK DM 35-27-M00273_KUYUCAK DM 0IKI2 M01</t>
  </si>
  <si>
    <t>UZUNK0Y TR-1 35-31-L00144_</t>
  </si>
  <si>
    <t>DEN0ZK0Y TR-1 35-30-M00594_</t>
  </si>
  <si>
    <t>ALEM0AHLI TR-5 35LDERE 45-79-M00457_B</t>
  </si>
  <si>
    <t>OVAKENT TR-8 35-15-L00588_35-15-L00588</t>
  </si>
  <si>
    <t>M-1029 35-04-M01029_B</t>
  </si>
  <si>
    <t>MENEMEN TR-52 35-28-L00052_953383925</t>
  </si>
  <si>
    <t>SAMLICA TR-10 45-86-M00049_  M03</t>
  </si>
  <si>
    <t>K-692 35-04-K00692_692 K2 K</t>
  </si>
  <si>
    <t>K-1769 35-01-K01769_910924315</t>
  </si>
  <si>
    <t>TR-7 35-30-L00007_915027228</t>
  </si>
  <si>
    <t>ESBA0 0M 35-08-A00001_ESBA0-12 K04</t>
  </si>
  <si>
    <t>K-4293 35-09-K04293_913546470</t>
  </si>
  <si>
    <t>M-1538 35-01-M01538_35-01-M01538</t>
  </si>
  <si>
    <t>HILAL GIS TM 35-01-A00010_H K02</t>
  </si>
  <si>
    <t>K-3773 35-04-K03773_910037243</t>
  </si>
  <si>
    <t>ZEYT0NOVA TR-4 35-20-L00310_DIREK TIPI TRAFO HUCRESI H01</t>
  </si>
  <si>
    <t>KAYMAK0I TR-5 35-15-M00246_950387718</t>
  </si>
  <si>
    <t>K-3426 35-07-K03426_35-07-K03426</t>
  </si>
  <si>
    <t>SALIBAH0E TR-1 35-16-M00053_DIREK TIPI TRAFO HUCRESI H01</t>
  </si>
  <si>
    <t>BARAJ K0K 35-17-M00461_  M05</t>
  </si>
  <si>
    <t>GELENBE TR-1 45-76-L00060_A</t>
  </si>
  <si>
    <t>35N2YER0 TR-1 35-29-L00293_35-29-L00293</t>
  </si>
  <si>
    <t>IKLIK-I TR-1 45-74-M00114_45-74-M00114</t>
  </si>
  <si>
    <t>ARMUTLU TR-17 35-27-M00575_98932991</t>
  </si>
  <si>
    <t>YEN0 FO0A TR-19 35-23-M00019_C</t>
  </si>
  <si>
    <t>KASAPLI TR-4 45-73-M00283_B</t>
  </si>
  <si>
    <t>ULUKENT DM-3/13 35-28-M00064_  M01</t>
  </si>
  <si>
    <t>K-1683 35-01-K01683_910571694</t>
  </si>
  <si>
    <t>ATA0IKI0LA TR-1 45-72-M00201_</t>
  </si>
  <si>
    <t>SEYREK TR-3 35-28-M00372_DIREK TIPI TRAFO HUCRESI H01</t>
  </si>
  <si>
    <t>K-511 35-01-K00511_G3 G</t>
  </si>
  <si>
    <t>L-90 RAINBOW DM 35-18-L00090_949921396</t>
  </si>
  <si>
    <t>G5KEY-P 0K1OLUK MAH.TR-1 45-78-M00818_45-78-M00818</t>
  </si>
  <si>
    <t>TR-1/60 45-72-M00060_</t>
  </si>
  <si>
    <t>K-1848 35-03-K01848_35-03-K01848</t>
  </si>
  <si>
    <t>K-1341 35-02-K01341_A6B A</t>
  </si>
  <si>
    <t>TR-55 35-22-M00055_DIREK TIPI TRAFO HUCRESI H01</t>
  </si>
  <si>
    <t>M-14 ILDIR TARIMSAL SULAMA 35-18-M00014_6373572</t>
  </si>
  <si>
    <t>K-608 35-02-K00608_912170431</t>
  </si>
  <si>
    <t>YAKAK-Y TR-1 45-75-M00249_45-75-M00249</t>
  </si>
  <si>
    <t>K-1541 35-04-K01541_35-04-K01541</t>
  </si>
  <si>
    <t>K-4631 35-02-K04631_D</t>
  </si>
  <si>
    <t>DM-18/05 (TR-138) 45-71-M00255_  M02</t>
  </si>
  <si>
    <t>M-888 35-09-M00888_913672667</t>
  </si>
  <si>
    <t>KAYACIK K0K 45-75-M00065_  M02</t>
  </si>
  <si>
    <t>SARIKTEKKE MAH.TR-1 45-73-M00722_A</t>
  </si>
  <si>
    <t>M-333 35-02-M00333_915023332</t>
  </si>
  <si>
    <t>CEV0ZL0 DERV00LER TR-5 35-31-L00325_</t>
  </si>
  <si>
    <t>GTK0EALAN TR-1 35-13-L00085_915189733</t>
  </si>
  <si>
    <t>ADAK0RE K0Y0 TR-1 35-32-L00027_946416630</t>
  </si>
  <si>
    <t>K-1745 35-01-K01745_911184745</t>
  </si>
  <si>
    <t>ORTAK0Y CAM0L0 MAHALLE TR-1 45-78-M00790_DIREK TIPI TRAFO HUCRESI H01</t>
  </si>
  <si>
    <t>ATA0I 0OBAN 0SA TR-15 45-71-M00574_A</t>
  </si>
  <si>
    <t>K-1362 35-02-K01362_35-02-K01362</t>
  </si>
  <si>
    <t>L-14 BALLIKUYU 35-14-L00014_  L01</t>
  </si>
  <si>
    <t>TEKBI-AKLAR TR-4 35-31-L00242_35-31-L00242</t>
  </si>
  <si>
    <t>YUKARI S0T00LER K5Y6 TR-1 35-27-M00410_914392012</t>
  </si>
  <si>
    <t>M-1271 35-02-M01271_99755122</t>
  </si>
  <si>
    <t>M-328 35-03-M00328_910021503</t>
  </si>
  <si>
    <t>ESK0 ORHANLI M-89 35-14-M00089_</t>
  </si>
  <si>
    <t>GTK0EN DM 35-29-M00123_SEYREKL0 M05</t>
  </si>
  <si>
    <t>GED0K TR-4 35-31-L00134_</t>
  </si>
  <si>
    <t>SOMA TR-18 45-82-M00018_45-82-M00018</t>
  </si>
  <si>
    <t>M-1494 35-02-M01494_910044724</t>
  </si>
  <si>
    <t>TR-79 DEREKENARI 35-19-L00079_DIREK TIPI TRAFO HUCRESI H01</t>
  </si>
  <si>
    <t>BADEMLER TR-1 35-19-L00298_</t>
  </si>
  <si>
    <t>TR-105 ZEYT0NALANI 35-19-L00105_</t>
  </si>
  <si>
    <t>KTA0K AVULCUK TR-1 35-15-L00715_950400327</t>
  </si>
  <si>
    <t>STAEKL0 TR-1 45-75-M00308_A</t>
  </si>
  <si>
    <t>TR-52 35-16-L00052_B</t>
  </si>
  <si>
    <t>KTA0KB0LCEK TR-23 35-24-M00019_DIREK TIPI TRAFO HUCRESI H01</t>
  </si>
  <si>
    <t>BALIKLI TR-1 45-75-M00221_B</t>
  </si>
  <si>
    <t>ULUDERBENT TR-3 45-73-M00543_B</t>
  </si>
  <si>
    <t>M-1407 35-01-M01407_C1 C</t>
  </si>
  <si>
    <t>K-3499 35-03-K03499_C</t>
  </si>
  <si>
    <t>M-1483 35-01-M01483_911623746</t>
  </si>
  <si>
    <t>K-1545 35-02-K01545_910004948</t>
  </si>
  <si>
    <t>K-1174 35-01-K01174_911933470</t>
  </si>
  <si>
    <t>G5LC5K TR-27 35-15-L00327_35-15-L00327</t>
  </si>
  <si>
    <t>DM-1/10 (TR-18) 35-19-M00018_</t>
  </si>
  <si>
    <t>HATUNDERE TR-1 35-28-M00471_A</t>
  </si>
  <si>
    <t>K-820 35-04-K00820_99561571</t>
  </si>
  <si>
    <t>K-3537 35-01-K03537_35-01-K03537</t>
  </si>
  <si>
    <t>TR-113 ZEYT0NALANI 35-19-L00113_C</t>
  </si>
  <si>
    <t>MENEMEN TR-18 35-28-L00018_</t>
  </si>
  <si>
    <t>TR-19 35-26-M00019_35-26-M00019</t>
  </si>
  <si>
    <t>SANDARLI TR-6 35-30-M00006_C</t>
  </si>
  <si>
    <t>BAAARASI TR-11 35-23-M00180_C</t>
  </si>
  <si>
    <t>K-2357 35-10-K02357_TRAFO K01</t>
  </si>
  <si>
    <t>K-337 35-07-K00337_C</t>
  </si>
  <si>
    <t>K-628 35-02-K00628_B</t>
  </si>
  <si>
    <t>DM-4/14D 45-71-M02100_45-71-M02100</t>
  </si>
  <si>
    <t>K-299 35-02-K00299_A</t>
  </si>
  <si>
    <t>ALTINK0Y TR-1 45-81-M00120_945626395</t>
  </si>
  <si>
    <t>K-869 35-04-K00869_99674582</t>
  </si>
  <si>
    <t>K-1162 35-01-K01162_B</t>
  </si>
  <si>
    <t>K-1144 35-04-K01144_C</t>
  </si>
  <si>
    <t>AZMAK TR-1 35-21-L00046_B</t>
  </si>
  <si>
    <t>K-3332 35-02-K03332_35-02-K03332</t>
  </si>
  <si>
    <t>K-1304 35-08-K01304_K-1303 K04</t>
  </si>
  <si>
    <t>K-1229 35-01-K01229_B</t>
  </si>
  <si>
    <t>K-1540 35-04-K01540_TRAFO K03</t>
  </si>
  <si>
    <t>UZUNK-Y TR-3 35-31-L00145_35-31-L00145</t>
  </si>
  <si>
    <t>K-81 35-01-K00081_TRAFO K05</t>
  </si>
  <si>
    <t>3ANDARLI TAT 35-30-M00091_35-30-M00091</t>
  </si>
  <si>
    <t>SAYIRLI KAR0IYAKA TR-3 35-29-L00164_B</t>
  </si>
  <si>
    <t>DM-1/25-A 35-29-M00102_48345566</t>
  </si>
  <si>
    <t>M-946 35-04-M00946_TRAFO M03</t>
  </si>
  <si>
    <t>KARAAL0 TR-1 45-71-M01470_DIREK TIPI TRAFO HUCRESI H01</t>
  </si>
  <si>
    <t>K-820 35-04-K00820_DIREK TIPI TRAFO HUCRESI H01</t>
  </si>
  <si>
    <t>K-4763 35-01-K04763_35-01-K04763</t>
  </si>
  <si>
    <t>TR-17 35-13-L00017_B</t>
  </si>
  <si>
    <t>TR-116 ZEYT0NALANI 35-19-L00116_</t>
  </si>
  <si>
    <t>TTRKELL0 K0K 35-28-M00368_HELVACI DM G0R56 M04</t>
  </si>
  <si>
    <t>GTNEYDAMLARI TR-1 45-79-M00117_DIREK TIPI TRAFO HUCRESI H01</t>
  </si>
  <si>
    <t>DM-1/25-A 35-29-M00102_48345634</t>
  </si>
  <si>
    <t>PTYADELER K0K 45-73-M00136_  M02</t>
  </si>
  <si>
    <t>K-4539 35-07-K04539_35-07-K04539</t>
  </si>
  <si>
    <t>TR-22A 45-74-M00044_A</t>
  </si>
  <si>
    <t>K-2503 35-02-K02503_35-02-K02503</t>
  </si>
  <si>
    <t>UZUNK0Y TR-2 35-31-L00143_</t>
  </si>
  <si>
    <t>TR-2/97 45-83-L00097_</t>
  </si>
  <si>
    <t>SDEM00 TM-2 35-15-A00005_OSMANTEPE M19</t>
  </si>
  <si>
    <t>DM-18 (UNCU BOZK5Y) 45-71-M00213_  M03</t>
  </si>
  <si>
    <t>L-13 HIDIRLIK 35-14-L00013_35-14-L00013</t>
  </si>
  <si>
    <t>K-444 35-02-K00444_35-02-K00444</t>
  </si>
  <si>
    <t>TR-2/22 45-72-L00022_948240890</t>
  </si>
  <si>
    <t>K-3158 35-08-K03158_35-08-K03158</t>
  </si>
  <si>
    <t>YEN0CEK0Y TR-1 45-72-L00184_DIREK TIPI TRAFO HUCRESI H01</t>
  </si>
  <si>
    <t>K-822 35-01-K00822_910994131</t>
  </si>
  <si>
    <t>K-2550 35-01-K02550_911344673</t>
  </si>
  <si>
    <t>K-3205 35-02-K03205_A</t>
  </si>
  <si>
    <t>YAYAKENT TR-7 35-24-M00007_A</t>
  </si>
  <si>
    <t>DM-14/11 45-71-M00561_B</t>
  </si>
  <si>
    <t>K-593 35-01-K00593_911259490</t>
  </si>
  <si>
    <t>K-1764 35-01-K01764_910364016</t>
  </si>
  <si>
    <t>SER0NK0Y TR-1 45-73-M00872_DIREK TIPI TRAFO HUCRESI H01</t>
  </si>
  <si>
    <t>HATUNDERE TR-1 35-28-M00471_DIREK TIPI TRAFO HUCRESI H01</t>
  </si>
  <si>
    <t>AHMET T0RKEL0 SULAMA GRUBU 35-29-M00255_A</t>
  </si>
  <si>
    <t>YILMAZ TR-28 45-78-L00228_953249064</t>
  </si>
  <si>
    <t>M-1501 35-03-M01501_910497073</t>
  </si>
  <si>
    <t>SOMA TR-30 45-82-M00030_945525835</t>
  </si>
  <si>
    <t>K-692 35-04-K00692_35-04-K00692</t>
  </si>
  <si>
    <t>K-3499 35-03-K03499_B</t>
  </si>
  <si>
    <t>TR-2/71 45-83-L00071_</t>
  </si>
  <si>
    <t>TR-13 BEYK0Y 35-32-L00013_946416389</t>
  </si>
  <si>
    <t>M-2177 35-01-M02177_C</t>
  </si>
  <si>
    <t>DM-1/51 35-29-M00051_48345963</t>
  </si>
  <si>
    <t>M-972 35-03-M00972_910287251</t>
  </si>
  <si>
    <t>ZIRAMAN TR-1 45-81-M00116_DIREK TIPI TRAFO HUCRESI H01</t>
  </si>
  <si>
    <t>TR-37/A 45-77-L00095_c1 C</t>
  </si>
  <si>
    <t>DM-1/46 45-71-M00028_960180927</t>
  </si>
  <si>
    <t>M-1981 35-09-M01981_a2 A</t>
  </si>
  <si>
    <t>L-142 MAV0 BESTE S2TES 35-18-L00142_950112491</t>
  </si>
  <si>
    <t>M-1765 35-02-M01765_  M05</t>
  </si>
  <si>
    <t>K-1127 35-03-K01127_D</t>
  </si>
  <si>
    <t>DM-1/1 35-18-L00580_950446378</t>
  </si>
  <si>
    <t>TR-10 35-30-L00010_D</t>
  </si>
  <si>
    <t>YEN0K0Y TR-2 35-23-M00086_B</t>
  </si>
  <si>
    <t>L-103 35-18-L00103_950439562</t>
  </si>
  <si>
    <t>B5Y2KKEMERDERE KABAKLI TR-1 35-29-L00301_35-29-L00301</t>
  </si>
  <si>
    <t>K-3964 GE00T 35-07-K03964_K-458 K08</t>
  </si>
  <si>
    <t>KARATEKKE E0R0AZMAK TR-3 35-29-L00140_DIREK TIPI TRAFO HUCRESI H01</t>
  </si>
  <si>
    <t>K-3773 35-04-K03773_99615224</t>
  </si>
  <si>
    <t>ALA0EH0R TR-29 45-73-M00029_B</t>
  </si>
  <si>
    <t>DM-2/8 BA0KENT TR 35-18-L00588_950436766</t>
  </si>
  <si>
    <t>STR0NCE TR 1 35-13-L00075_946423764</t>
  </si>
  <si>
    <t>K-3265 35-04-K03265_99827296</t>
  </si>
  <si>
    <t>DURASILLI TR-5 45-78-M01116_DIREK TIPI TRAFO HUCRESI H01</t>
  </si>
  <si>
    <t>GTM0LD0R M-39 35-25-M00039_956327428</t>
  </si>
  <si>
    <t>TR-2/16 45-72-L00016_949970151</t>
  </si>
  <si>
    <t>ALA0EH0R TR-58 45-73-M00058_DIREK TIPI TRAFO HUCRESI H01</t>
  </si>
  <si>
    <t>SARIG0L TR-48 45-79-M00048_e2b E</t>
  </si>
  <si>
    <t>K-3586 35-01-K03586_910509139</t>
  </si>
  <si>
    <t>YELK0 TR-3 (M-2344) 35-10-M02344_E</t>
  </si>
  <si>
    <t>TR-85 45-78-L00085_49416337</t>
  </si>
  <si>
    <t>SOMA TR-30 45-82-M00030_945525659</t>
  </si>
  <si>
    <t>K-779 35-07-K00779_A</t>
  </si>
  <si>
    <t>SZBEY 0M 35-26-A00005_KAPLANCIK L11</t>
  </si>
  <si>
    <t>M-257 35-09-M00257_912338167</t>
  </si>
  <si>
    <t>TR-13 BEYK0Y 35-32-L00013_946416503</t>
  </si>
  <si>
    <t>K-3888 35-02-K03888_912496978</t>
  </si>
  <si>
    <t>BE-ENLER TR-1 45-75-M00179_45-75-M00179</t>
  </si>
  <si>
    <t>TOP0AM SULAMA TR-8 35-16-M00201_DIREK TIPI TRAFO HUCRESI H01</t>
  </si>
  <si>
    <t>AVDAN TR-1 45-82-M00230_DIREK TIPI TRAFO HUCRESI H01</t>
  </si>
  <si>
    <t>KES0KK0Y TR-2 35-28-M00334_DIREK TIPI TRAFO HUCRESI H01</t>
  </si>
  <si>
    <t>DM-14/22 45-71-M00545_</t>
  </si>
  <si>
    <t>TR-2/66 45-83-L00066_</t>
  </si>
  <si>
    <t>K-4152 35-01-K04152_910440132</t>
  </si>
  <si>
    <t>K-3795 35-01-K03795_910254344</t>
  </si>
  <si>
    <t>KARAKURT TR-1 45-76-M00091_955238771</t>
  </si>
  <si>
    <t>DM-1/17 45-71-M00041_d3b 45139118</t>
  </si>
  <si>
    <t>SAMLICA TR-12 45-86-M00206_A</t>
  </si>
  <si>
    <t>SOMA KMYLER DM-2 45-82-M00125_45-82-M00125</t>
  </si>
  <si>
    <t>K-4375 35-04-K04375_910310438</t>
  </si>
  <si>
    <t>DEVEL0 TR-2 45-80-M00073_A</t>
  </si>
  <si>
    <t>TR-1/5 45-83-M00005_A</t>
  </si>
  <si>
    <t>K-820 35-04-K00820_910109756</t>
  </si>
  <si>
    <t>K-3077 35-01-K03077_911218432</t>
  </si>
  <si>
    <t>GTK0E0REN TR-1 45-77-M00027_945514868</t>
  </si>
  <si>
    <t>SAYLI TR-8 35-15-L00199_950353689</t>
  </si>
  <si>
    <t>KEMALPA0A TM 35-27-A00002_I M03</t>
  </si>
  <si>
    <t>TR-8 35-30-L00008_C</t>
  </si>
  <si>
    <t>SOMA TR-30 45-82-M00030_945525497</t>
  </si>
  <si>
    <t>EFEND0L0 TR-1 45-75-M00182_B</t>
  </si>
  <si>
    <t>SAVU0LAR TR-1 45-79-M00270_945563963</t>
  </si>
  <si>
    <t>K-1361 35-02-K01361_A</t>
  </si>
  <si>
    <t>KIRKA-A0 TR-3 45-76-M00003_45-76-M00003</t>
  </si>
  <si>
    <t>K-4232 35-03-K04232_E3 E</t>
  </si>
  <si>
    <t>SANDARLI TR-7 35-30-M00007_  C</t>
  </si>
  <si>
    <t>ALA0EH0R TR-4 45-73-M00004_B</t>
  </si>
  <si>
    <t>K-4454 35-04-K04454_  K01</t>
  </si>
  <si>
    <t>K-3040 35-02-K03040_910031800</t>
  </si>
  <si>
    <t>PTYADELER TR-1 45-73-M00165_945663429</t>
  </si>
  <si>
    <t>K-11 35-01-K00011_E1 E</t>
  </si>
  <si>
    <t>M-1145 35-09-M01145_A</t>
  </si>
  <si>
    <t>K-341 35-01-K00341_35-01-K00341</t>
  </si>
  <si>
    <t>M-1950 35-09-M01950_913399369</t>
  </si>
  <si>
    <t>TR-27 35-15-L00027_35-15-L00027</t>
  </si>
  <si>
    <t>TR-3 35-30-L00003_C</t>
  </si>
  <si>
    <t>K-1489 35-01-K01489_d1 D</t>
  </si>
  <si>
    <t>MENEMEN TR-17 35-28-L00017_C</t>
  </si>
  <si>
    <t>K-1770 35-04-K01770_B</t>
  </si>
  <si>
    <t>DM-1/31 45-71-M00007_45-71-M00007</t>
  </si>
  <si>
    <t>TR-92 35-19-L00092_DIREK TIPI TRAFO HUCRESI H01</t>
  </si>
  <si>
    <t>KOZBEYL0 TR-1 35-23-M00070_DIREK TIPI TRAFO HUCRESI H01</t>
  </si>
  <si>
    <t>L-288 MENDERES MAH. 35-18-L00288_950435900</t>
  </si>
  <si>
    <t>K-185 35-07-K00185_D</t>
  </si>
  <si>
    <t>K-4150 35-01-K04150_910364335</t>
  </si>
  <si>
    <t>K-1 35-01-K00001_910488040</t>
  </si>
  <si>
    <t>K-4575 35-10-K04575_</t>
  </si>
  <si>
    <t>CEV0ZL0 ASKERLER TR-4 35-31-L00323_</t>
  </si>
  <si>
    <t>KIRKA0A0 TR-1 45-76-M00001_A</t>
  </si>
  <si>
    <t>K-2550 35-01-K02550_D</t>
  </si>
  <si>
    <t>TR-27 35-15-L00027_tr27a1b 48891213</t>
  </si>
  <si>
    <t>TURGUTALP TR-2 45-82-M00052_945528846</t>
  </si>
  <si>
    <t>K-1439 35-01-K01439_B</t>
  </si>
  <si>
    <t>K-4521 35-04-K04521_913555874</t>
  </si>
  <si>
    <t>M-1686 35-02-M01686_35-02-M01686</t>
  </si>
  <si>
    <t>TURGUTLU 0M 45-83-A00001_3EH0R-2 L15</t>
  </si>
  <si>
    <t>TR-73 35-17-M00073_d2 9912532</t>
  </si>
  <si>
    <t>TR-2/79-1 45-83-L00304_</t>
  </si>
  <si>
    <t>3REN TOPRAK SULAMA TR-1 35-27-M00791_35-27-M00791</t>
  </si>
  <si>
    <t>K-80 35-01-K00080_35-01-K00080</t>
  </si>
  <si>
    <t>TR-2/62 45-83-L00062_  L01</t>
  </si>
  <si>
    <t>G5LMARMARA TR-12 45-85-L00012_45-85-L00012</t>
  </si>
  <si>
    <t>TR-146 35-19-L00146_</t>
  </si>
  <si>
    <t>SAPAKLI K0K 45-78-M01161_  M08</t>
  </si>
  <si>
    <t>DM-3/TR-33 35-26-M01259_TR-97 M01</t>
  </si>
  <si>
    <t>DTNDARLI K0K TR-3 KAKLIK 45-79-M00395_  M01</t>
  </si>
  <si>
    <t>TR-14 35-13-L00014_A</t>
  </si>
  <si>
    <t>K-1286 35-02-K01286_B</t>
  </si>
  <si>
    <t>K-2979 35-02-K02979_B</t>
  </si>
  <si>
    <t>SOMA TR-4 45-82-M00004_45-82-M00004</t>
  </si>
  <si>
    <t>BAKLACI TR-2 45-73-M00525_DIREK TIPI TRAFO HUCRESI H01</t>
  </si>
  <si>
    <t>K-3280 35-08-K03280_K-3013 K02</t>
  </si>
  <si>
    <t>K-793 35-01-K00793_910349070</t>
  </si>
  <si>
    <t>GTRDES TR-6 45-75-M00006_c3 C</t>
  </si>
  <si>
    <t>L-359 HAYAT S0TES6 35-18-L00359_35-18-L00359</t>
  </si>
  <si>
    <t>TURGUTALP TR-4 45-82-M00054_B</t>
  </si>
  <si>
    <t>K-3891 35-02-K03891_C</t>
  </si>
  <si>
    <t>BAKLACI TR-1 45-73-M00523_45-73-M00523</t>
  </si>
  <si>
    <t>K-1990 35-04-K01990_1990 D1B D</t>
  </si>
  <si>
    <t>MURAD0YE DM-5/8 K4K 45-71-M00828_  M03</t>
  </si>
  <si>
    <t>K-3834 35-01-K03834_910292354</t>
  </si>
  <si>
    <t>TR-66 45-78-L00066_915788909</t>
  </si>
  <si>
    <t>SOMA TR-20/1 45-82-M00111_945524423</t>
  </si>
  <si>
    <t>M-647 35-09-M00647_F</t>
  </si>
  <si>
    <t>DEA0RMENDERE DM 35-22-M00085_DEY0RMENDERE-2 M06</t>
  </si>
  <si>
    <t>M-1406 35-01-M01406_35-01-M01406</t>
  </si>
  <si>
    <t>DM-14/13-A 45-71-M01922_</t>
  </si>
  <si>
    <t>YEN0FO0A TR-44 35-23-M00044_915150738</t>
  </si>
  <si>
    <t>K-4480 35-02-K04480_35-02-K04480</t>
  </si>
  <si>
    <t>MENEMEN TR-45 35-28-L00045_C</t>
  </si>
  <si>
    <t>KOYUNDERE TR-17 (DM-3/3) 35-28-M00139_C</t>
  </si>
  <si>
    <t>K-1374 35-01-K01374_911358053</t>
  </si>
  <si>
    <t>SEL0KL0 MANASTIR TR-2 45-78-M00750_DIREK TIPI TRAFO HUCRESI H01</t>
  </si>
  <si>
    <t>BOZK0Y TR-1 35-17-M00352_950306069</t>
  </si>
  <si>
    <t>BTLB0LDERE TR-1 35-26-L00288_</t>
  </si>
  <si>
    <t>DM-02/TR-28 35-27-L00002_912195283</t>
  </si>
  <si>
    <t>TR-28 G0LC2KLER 35-22-M00028_35-22-M00028</t>
  </si>
  <si>
    <t>TURGUTALP TR-2 45-82-M00052_D4b D</t>
  </si>
  <si>
    <t>K-2 35-01-K00002_G1 G</t>
  </si>
  <si>
    <t>KEMAL0YE TR-7 45-73-M00155_  M03</t>
  </si>
  <si>
    <t>YAZIBA0I DM-4 35-26-M00633_DM-5 M09</t>
  </si>
  <si>
    <t>HARMANDALI DM-3 (M-211) 35-09-M00211_DM-2(M-200) M011</t>
  </si>
  <si>
    <t>SAYK0Y TR-1 45-78-L00429_</t>
  </si>
  <si>
    <t>M-542 (DM-3/7) 35-17-M00542_A01 A</t>
  </si>
  <si>
    <t>K-2663 35-02-K02663_910206064</t>
  </si>
  <si>
    <t>K-2007 35-01-K02007_910389945</t>
  </si>
  <si>
    <t>K-1087 35-01-K01087_35-01-K01087</t>
  </si>
  <si>
    <t>PEAREFL0  TR-1 35-29-L00450_942295842</t>
  </si>
  <si>
    <t>HTSEY0N DEM0R SULAMA GRUBU 35-29-M00388_C</t>
  </si>
  <si>
    <t>SOMA TR-44/4 45-82-M00078_A</t>
  </si>
  <si>
    <t>K-816 35-04-K00816_99382833</t>
  </si>
  <si>
    <t>YUKARI YENM00 TR-1 35-27-M00382_98997320</t>
  </si>
  <si>
    <t>TR-2/117 45-83-L00117_915874287</t>
  </si>
  <si>
    <t>TR-134 35-15-M00134_950373945</t>
  </si>
  <si>
    <t>K-1809 35-01-K01809_910674279</t>
  </si>
  <si>
    <t>K-3216 35-09-K03216_912098270</t>
  </si>
  <si>
    <t>L-280 35-18-L00280_949171205</t>
  </si>
  <si>
    <t>KIRDAMLARI KARGACIK TR-1 45-78-M00499_45-78-M00499</t>
  </si>
  <si>
    <t>M-1407 35-01-M01407_B</t>
  </si>
  <si>
    <t>K-1767 35-02-K01767_913319634</t>
  </si>
  <si>
    <t>K-1654 35-07-K01654_912369724</t>
  </si>
  <si>
    <t>TR-3 45-77-L00003_945507129</t>
  </si>
  <si>
    <t>TR-47 45-78-L00047_</t>
  </si>
  <si>
    <t>K-2539 35-04-K02539_A</t>
  </si>
  <si>
    <t>RAHMANLAR TR-1 45-81-M00108_DIREK TIPI TRAFO HUCRESI H01</t>
  </si>
  <si>
    <t>SZEGE K0K 35-26-M00203_  M03</t>
  </si>
  <si>
    <t>K-813 35-01-K00813_D</t>
  </si>
  <si>
    <t>K-616 35-01-K00616_910962015</t>
  </si>
  <si>
    <t>K-934 35-04-K00934_35-04-K00934</t>
  </si>
  <si>
    <t>MALTEPE TR-1 35-28-M00444_35-28-M00444</t>
  </si>
  <si>
    <t>TR-39 35-17-M00039_950301651</t>
  </si>
  <si>
    <t>K-3583 35-02-K03583_99708482</t>
  </si>
  <si>
    <t>K-1767 35-02-K01767_913607450</t>
  </si>
  <si>
    <t>K-3545 35-01-K03545_D</t>
  </si>
  <si>
    <t>K-3373 35-10-K03373_912600275</t>
  </si>
  <si>
    <t>BADEMLER TR-6 35-19-L00296_A</t>
  </si>
  <si>
    <t>L-226 ARITMA 35-18-L00226_DIREK TIPI TRAFO HUCRESI H01</t>
  </si>
  <si>
    <t>YUSUFLU TR-7 35-20-L00358_</t>
  </si>
  <si>
    <t>K-4759 35-01-K04759_A</t>
  </si>
  <si>
    <t>K-914 35-01-K00914_B</t>
  </si>
  <si>
    <t>K-934 35-04-K00934_99349942</t>
  </si>
  <si>
    <t>YEN0FO0A TR-37 35-23-M00037_950417274</t>
  </si>
  <si>
    <t>L-192 35-18-L00192_11002738</t>
  </si>
  <si>
    <t>K-816 35-04-K00816_99144180</t>
  </si>
  <si>
    <t>K-870 35-02-K00870_99410276</t>
  </si>
  <si>
    <t>K-4001 35-01-K04001_A</t>
  </si>
  <si>
    <t>BOZYAKA TM 35-01-A00007_BOZYAKA-8 K20</t>
  </si>
  <si>
    <t>K-3834 35-01-K03834_911414880</t>
  </si>
  <si>
    <t>KEMHALLI K0K 45-86-M00044_  M01</t>
  </si>
  <si>
    <t>BORLU K0K 45-86-M00046_K M01</t>
  </si>
  <si>
    <t>M-1248 35-01-M01248_M-1645 M03</t>
  </si>
  <si>
    <t>K-847 35-01-K00847_C</t>
  </si>
  <si>
    <t>MENEMEN TR-14 35-28-L00014_35-28-L00014</t>
  </si>
  <si>
    <t>YEA0LOVA TR-1 45-78-M01058_DIREK TIPI TRAFO HUCRESI H01</t>
  </si>
  <si>
    <t>KARATEKKE TR-2 35-29-L00143_DIREK TIPI TRAFO HUCRESI H01</t>
  </si>
  <si>
    <t>K-162 35-01-K00162_D</t>
  </si>
  <si>
    <t>DM-22/07 45-71-M00658_45-71-M00658</t>
  </si>
  <si>
    <t>DM06/TR03 45-73-M00048_45-73-M00048</t>
  </si>
  <si>
    <t>K-421 35-01-K00421_35-01-K00421</t>
  </si>
  <si>
    <t>SAL0HLER TR-1 35-30-L00144_C</t>
  </si>
  <si>
    <t>PTYADELER TR-1 45-73-M00165_DIREK TIPI TRAFO HUCRESI H01</t>
  </si>
  <si>
    <t>SAHYAR TR-1 45-73-M00189_DIREK TIPI TRAFO HUCRESI H01</t>
  </si>
  <si>
    <t>L-38 35-14-L00038_956636437</t>
  </si>
  <si>
    <t>ARMUTLU TR-5 35-27-L00005_B</t>
  </si>
  <si>
    <t>TR-292 (0M-1/TR-2) 35-19-L00292_956663114</t>
  </si>
  <si>
    <t>TR-2/27 45-83-L00027_  L01</t>
  </si>
  <si>
    <t>L-128 35-18-L00128_915081763</t>
  </si>
  <si>
    <t>M-650 35-02-M00650_M-652 M02</t>
  </si>
  <si>
    <t>K-1767 35-02-K01767_910000163</t>
  </si>
  <si>
    <t>BEYLER 0AYIRI TR-5 35-16-M00166_35-16-M00166</t>
  </si>
  <si>
    <t>K-2377 35-08-K02377_A</t>
  </si>
  <si>
    <t>K-1062 35-01-K01062_912661382</t>
  </si>
  <si>
    <t>URLA 0M 35-19-A00001_B L03</t>
  </si>
  <si>
    <t>M-998 35-03-M00998_910307952</t>
  </si>
  <si>
    <t>L-192 35-18-L00192_950442455</t>
  </si>
  <si>
    <t>YOL0ST0 TR-5 (03 DUTLAR MEVKU ) 35-15-M00219_950406164</t>
  </si>
  <si>
    <t>K-4786 35-04-K04786_954981500</t>
  </si>
  <si>
    <t>GEREL0 TR-1 35-15-L00669_950389138</t>
  </si>
  <si>
    <t>TR-62 35-19-L00062_  L02</t>
  </si>
  <si>
    <t>L-297 35-18-L00297_12292686</t>
  </si>
  <si>
    <t>AVAAR 0M 45-83-A00002_</t>
  </si>
  <si>
    <t>K-258 35-01-K00258_D</t>
  </si>
  <si>
    <t>MURAD0YE TR-4 45-71-M01417_943072784</t>
  </si>
  <si>
    <t>M-448 35-03-M00448_35-03-M00448</t>
  </si>
  <si>
    <t>TUZ0ULLU TR-1 35-28-M00420_DIREK TIPI TRAFO HUCRESI H01</t>
  </si>
  <si>
    <t>K-4755 35-01-K04755_C</t>
  </si>
  <si>
    <t>K-3107 35-04-K03107_K3B K</t>
  </si>
  <si>
    <t>K-379 35-01-K00379_R</t>
  </si>
  <si>
    <t>TR-50 35-15-M00050_  M01</t>
  </si>
  <si>
    <t>L-145 DALYAN DM 35-18-L00145_950442888</t>
  </si>
  <si>
    <t>K-2979 35-02-K02979_910185635</t>
  </si>
  <si>
    <t>M-378 35-30-M00378_35-30-M00378</t>
  </si>
  <si>
    <t>KORDON TR-2 45-78-M00760_45-78-M00760</t>
  </si>
  <si>
    <t>KIZIL0UKUR TR-3 45-79-M00473_A</t>
  </si>
  <si>
    <t>K-2726 35-02-K02726_910111945</t>
  </si>
  <si>
    <t>KARAK0Y TR-1 45-72-L00275_</t>
  </si>
  <si>
    <t>FOAAK0Y TR-3 35-23-M00224_915100513</t>
  </si>
  <si>
    <t>K-1895 END.MES. L4SES6 35-04-K01895E_913481633</t>
  </si>
  <si>
    <t>TR-1/20 45-72-M00020_</t>
  </si>
  <si>
    <t>K-2779 35-02-K02779_910004079</t>
  </si>
  <si>
    <t>DM-20 45-71-M00273_TR-62 VEZ0RO0LU M03</t>
  </si>
  <si>
    <t>K-3086 35-03-K03086_912891323</t>
  </si>
  <si>
    <t>STT00LER TR-2 35-27-M00406_914465714</t>
  </si>
  <si>
    <t>SUBA0I-2 35-26-L00329_950206229</t>
  </si>
  <si>
    <t>KIRKA0A0 TR-6 45-76-M00006_TR-7 M03</t>
  </si>
  <si>
    <t>K-797 35-01-K00797_910039884</t>
  </si>
  <si>
    <t>BAYIRLI TR-1 35-15-L00740_DIREK TIPI TRAFO HUCRESI H01</t>
  </si>
  <si>
    <t>ULUDERBENT TR-2 45-73-M00492_  M01</t>
  </si>
  <si>
    <t>KOZLU0REN TR-1 45-82-M00309_945518674</t>
  </si>
  <si>
    <t>GTVEND0K TR-1 45-76-L00086_C</t>
  </si>
  <si>
    <t>L-349 35-18-L00349_950455995</t>
  </si>
  <si>
    <t>TIRAZLAR TR-10 45-79-M00084_45-79-M00084</t>
  </si>
  <si>
    <t>L-21 HAMAM ALANI 35-14-L00021_DIREK TIPI TRAFO HUCRESI H01</t>
  </si>
  <si>
    <t>EMLAKDERE TR-1 45-71-M01025_A</t>
  </si>
  <si>
    <t>KUM TR-1 45-82-L00006_945543636</t>
  </si>
  <si>
    <t>TR-2/11-A 45-83-L00156_45-83-L00156</t>
  </si>
  <si>
    <t>DM-2/25 35-29-M00096_950315353</t>
  </si>
  <si>
    <t>L-12 DLN0 OTEL 35-18-L00012_35-18-L00012</t>
  </si>
  <si>
    <t>TR-4 35-15-L00004_DIREK TIPI TRAFO HUCRESI H01</t>
  </si>
  <si>
    <t>TR-21 35-13-L00021_C</t>
  </si>
  <si>
    <t>SAAAL TR-1 35-22-M00283_DIREK TIPI TRAFO HUCRESI H01</t>
  </si>
  <si>
    <t>K-1901 35-10-K01901_912243063</t>
  </si>
  <si>
    <t>SAMLIK K0Y0 TR-2 35-13-L00082_946425538</t>
  </si>
  <si>
    <t>TR-36 45-78-L00036_DIREK TIPI TRAFO HUCRESI H01</t>
  </si>
  <si>
    <t>TR-39 45-78-L00039_DIREK TIPI TRAFO HUCRESI H01</t>
  </si>
  <si>
    <t>K-1608 35-04-K01608_A</t>
  </si>
  <si>
    <t>M-1644 35-02-M01644_35-02-M01644</t>
  </si>
  <si>
    <t>M-1501 35-03-M01501_910160073</t>
  </si>
  <si>
    <t>TR-47 35-19-M00047_35-19-M00047</t>
  </si>
  <si>
    <t>TR-98 ZEYT0NALANI 35-19-L00098_</t>
  </si>
  <si>
    <t>K-3506 35-01-K03506_B</t>
  </si>
  <si>
    <t>TR-27 35-19-L00027_35-19-L00027</t>
  </si>
  <si>
    <t>M-1275 35-02-M01275_912714911</t>
  </si>
  <si>
    <t>DM4/20A 45-71-M02019_A</t>
  </si>
  <si>
    <t>DM-5/8 35-26-M00806_</t>
  </si>
  <si>
    <t>M-980 35-03-M00980_C</t>
  </si>
  <si>
    <t>K-2974 35-02-K02974_C</t>
  </si>
  <si>
    <t>TR-107 45-78-L00107_</t>
  </si>
  <si>
    <t>K-1085 35-01-K01085_911123530</t>
  </si>
  <si>
    <t>K-97 35-02-K00097_D1B D</t>
  </si>
  <si>
    <t>L-211 (DM-3/TR-6) 35-14-L00211_  L02</t>
  </si>
  <si>
    <t>K-1315 35-02-K01315_97463964</t>
  </si>
  <si>
    <t>K-2726 35-02-K02726_99890698</t>
  </si>
  <si>
    <t>OZANCA TR-2 45-85-L00215_A</t>
  </si>
  <si>
    <t>TR-74 35-19-L00074_</t>
  </si>
  <si>
    <t>K-1407 35-01-K01407_910538861</t>
  </si>
  <si>
    <t>ALA0EH0R TR-46 45-73-M00046_B</t>
  </si>
  <si>
    <t>AHMETL0 TR-5 45-84-L00005_7014535</t>
  </si>
  <si>
    <t>FOAA TR-48 35-23-L00048_42134249</t>
  </si>
  <si>
    <t>L-308 35-18-L00308_35-18-L00308</t>
  </si>
  <si>
    <t>DM-2/2 ESK0 KUYUYANI 35-18-L00583_950431108</t>
  </si>
  <si>
    <t>DM-2/6 (D0YANET ARKASI) 45-71-M00150_A</t>
  </si>
  <si>
    <t>M-1683 35-09-M01683_M-220(DM-3/20) M02</t>
  </si>
  <si>
    <t>YILMAZ 0M 45-78-A00003_YILMAZ DM-1 M01</t>
  </si>
  <si>
    <t>KINIK 0M 35-24-A00001_KINIK-1 M03</t>
  </si>
  <si>
    <t>SAPAKLI K0K 45-78-M01161_  M04</t>
  </si>
  <si>
    <t>TR-2/122 45-83-L00122_45-83-L00122</t>
  </si>
  <si>
    <t>K-1465 35-03-K01465_E</t>
  </si>
  <si>
    <t>K-1465 35-03-K01465_D</t>
  </si>
  <si>
    <t>TR-95 35-19-L00095_  L01</t>
  </si>
  <si>
    <t>SAALAYAN TR-1 45-73-M00173_945663720</t>
  </si>
  <si>
    <t>K-1041 35-01-K01041_1C C</t>
  </si>
  <si>
    <t>K-554 35-01-K00554_911194840</t>
  </si>
  <si>
    <t>K-4349 35-04-K04349_</t>
  </si>
  <si>
    <t>SELEND0 TR-33 (KASAP H 45-81-M00033_DIREK TIPI TRAFO HUCRESI H01</t>
  </si>
  <si>
    <t>ULUCAK DM-2/8 35-27-M00330_A</t>
  </si>
  <si>
    <t>YEN1 -AKRAN TR-6 35-17-M00206_35-17-M00206</t>
  </si>
  <si>
    <t>BADEML0 TR-1 DM 35-15-L01010_  L13</t>
  </si>
  <si>
    <t>L-145 DALYAN DM 35-18-L00145_  L01</t>
  </si>
  <si>
    <t>K-1755 35-02-K01755_35-02-K01755</t>
  </si>
  <si>
    <t>M-1483 35-01-M01483_m1483/e1 E</t>
  </si>
  <si>
    <t>A5A2I KIZILCA TR-5 35-27-L00339_35-27-L00339</t>
  </si>
  <si>
    <t>YEN0 FO0A TR-27 35-23-M00027_c4b 42096242</t>
  </si>
  <si>
    <t>DM-3/TR-4 35-13-L00056_A</t>
  </si>
  <si>
    <t>GTLMARMARA TR-30 45-85-L00030_945467689</t>
  </si>
  <si>
    <t>K-554 35-01-K00554_911808303</t>
  </si>
  <si>
    <t>K-1037 35-01-K01037_910451330</t>
  </si>
  <si>
    <t>ALA7EHMR TR-57 45-73-M00057_45-73-M00057</t>
  </si>
  <si>
    <t>K-1915 35-10-K01915_B</t>
  </si>
  <si>
    <t>GTLBAH0E TR-2 (TR-183) 35-19-L00183_956666587</t>
  </si>
  <si>
    <t>STFTL0KDERE TR-1 45-73-M00546_DIREK TIPI TRAFO HUCRESI H01</t>
  </si>
  <si>
    <t>ALA0EH0R TR-80 45-73-M00080_945669381</t>
  </si>
  <si>
    <t>TAAKES0K TR-2 35-26-L00220_</t>
  </si>
  <si>
    <t>TR-2/104 45-83-L00104_45-83-L00104</t>
  </si>
  <si>
    <t>OTOKENT 0M 35-08-A00004_BEYAZEVLER K04</t>
  </si>
  <si>
    <t>M-1227 35-01-M01227_911349842</t>
  </si>
  <si>
    <t>K-4259 35-01-K04259_910876841</t>
  </si>
  <si>
    <t>K-3591 35-01-K03591_911432374</t>
  </si>
  <si>
    <t>TR-24 35-27-M00024_910374715</t>
  </si>
  <si>
    <t>KAYMAK0I TR-14 35-15-M00243_950396235</t>
  </si>
  <si>
    <t>K-567 35-02-K00567_910008766</t>
  </si>
  <si>
    <t>TR-100 35-15-M00100_950356729</t>
  </si>
  <si>
    <t>TR-2/102 45-83-L00102_48124601</t>
  </si>
  <si>
    <t>BAKIR K0K 45-76-M00047_  M06</t>
  </si>
  <si>
    <t>KOLDERE TR-2 45-80-M00114_C</t>
  </si>
  <si>
    <t>MURAD0YE TR-4 45-71-M01417_949941286</t>
  </si>
  <si>
    <t>K-3749 35-08-K03749_911960058</t>
  </si>
  <si>
    <t>POYRACIK TR-3 35-24-L00026_955215746</t>
  </si>
  <si>
    <t>BORNOVA TM 35-02-A00005_3 M34</t>
  </si>
  <si>
    <t>K-908 35-04-K00908_99678582</t>
  </si>
  <si>
    <t>MURAD0YE TR 2/A 45-71-M00201_A</t>
  </si>
  <si>
    <t>NUR0 ERCAN TARIMSAL SULAMA TR-3 45-83-M00257_DIREK TIPI TRAFO HUCRESI H01</t>
  </si>
  <si>
    <t>ULGAR TR-1 45-75-M00167_945596848</t>
  </si>
  <si>
    <t>K-1207 35-01-K01207_911334384</t>
  </si>
  <si>
    <t>DM-2/40-A (SER0N SOKAK) 45-71-M00516_45-71-M00516</t>
  </si>
  <si>
    <t>M-1544 35-01-M01544_910508996</t>
  </si>
  <si>
    <t>K-618 35-04-K00618_35-04-K00618</t>
  </si>
  <si>
    <t>DM12/TR01 HORZUMO5LU 45-73-M00047_b2 B</t>
  </si>
  <si>
    <t>MENEMEN TR-65 35-28-L00065_915956393</t>
  </si>
  <si>
    <t>ULUCAK DM 35-27-M00792_3LY0 M08</t>
  </si>
  <si>
    <t>K-3159 35-07-K03159_912573690</t>
  </si>
  <si>
    <t>L-317 BAH3EL 35-18-L00317_35-18-L00317</t>
  </si>
  <si>
    <t>TR-20 35-22-M00020_</t>
  </si>
  <si>
    <t>K5SEALM TR-1 45-78-M00781_45-78-M00781</t>
  </si>
  <si>
    <t>K-192 35-01-K00192_910746796</t>
  </si>
  <si>
    <t>SEL0UK 0M 35-13-A00001_TR-A M03</t>
  </si>
  <si>
    <t>YUSUFDERE TR-1 35-15-L00529_DIREK TIPI TRAFO HUCRESI H01</t>
  </si>
  <si>
    <t>M-1117 35-01-M01117_911439992</t>
  </si>
  <si>
    <t>SAYLI TR-4 35-15-L00191_950390085</t>
  </si>
  <si>
    <t>SEVK0 0KTEN SULAMA GRUBU 35-29-M00324_A</t>
  </si>
  <si>
    <t>K-4370 35-03-K04370_35-03-K04370</t>
  </si>
  <si>
    <t>YAYLAK0Y TR-1 45-83-L00241_DIREK TIPI TRAFO HUCRESI H01</t>
  </si>
  <si>
    <t>HACILI TR-1 45-73-M01028_A</t>
  </si>
  <si>
    <t>SARUHANLI TR-28 45-80-M00028_B</t>
  </si>
  <si>
    <t>L-128 35-18-L00128_50067433</t>
  </si>
  <si>
    <t>TR-140 35-16-L00140_A</t>
  </si>
  <si>
    <t>G5M2LDMR M-18 35-25-M00018_35-25-M00018</t>
  </si>
  <si>
    <t>TR-2/85 45-83-L00085_</t>
  </si>
  <si>
    <t>K-567 35-02-K00567_910107711</t>
  </si>
  <si>
    <t>4UKUROBA TR-1 45-78-M00690_45-78-M00690</t>
  </si>
  <si>
    <t>K-358 35-04-K00358_35-04-K00358</t>
  </si>
  <si>
    <t>K-162 35-01-K00162_35-01-K00162</t>
  </si>
  <si>
    <t>K-3501 35-01-K03501_A</t>
  </si>
  <si>
    <t>K-4033 35-01-K04033_B</t>
  </si>
  <si>
    <t>K-3582 35-01-K03582_35-01-K03582</t>
  </si>
  <si>
    <t>TR-115 ZEYT5NALANI 35-19-L00115_35-19-L00115</t>
  </si>
  <si>
    <t>T5RE DM2/11 35-29-L00028_35-29-L00028</t>
  </si>
  <si>
    <t>DEM0RC0 TR-1 35-26-M00780_DIREK TIPI TRAFO HUCRESI H01</t>
  </si>
  <si>
    <t>K-821 35-03-K00821_B</t>
  </si>
  <si>
    <t>K-341 35-01-K00341_B</t>
  </si>
  <si>
    <t>L-289 DEMET AKBA3 TRAFO 35-18-L00289_35-18-L00289</t>
  </si>
  <si>
    <t>K-1113 35-08-K01113_35-08-K01113</t>
  </si>
  <si>
    <t>GTNEYDAMLARI TR-3 45-79-M00119_A</t>
  </si>
  <si>
    <t>TR-70 KALABAK 35-19-L00070_35-19-L00070</t>
  </si>
  <si>
    <t>PAZARK0Y ARNAVUT MAH TR-3 45-78-L00654_</t>
  </si>
  <si>
    <t>ALA0EH0R TR-27 45-73-M00027_945683064</t>
  </si>
  <si>
    <t>DM-7/15 35-26-M00635_  M01</t>
  </si>
  <si>
    <t>ARALIK</t>
  </si>
  <si>
    <t>DAĞITIM-OG</t>
  </si>
  <si>
    <t>DAĞITIM-AG</t>
  </si>
  <si>
    <t>Kullanıcı Sayıları (Utop)</t>
  </si>
  <si>
    <r>
      <t>U</t>
    </r>
    <r>
      <rPr>
        <sz val="10"/>
        <color theme="1"/>
        <rFont val="Arial"/>
        <family val="2"/>
        <charset val="162"/>
      </rPr>
      <t>top</t>
    </r>
    <r>
      <rPr>
        <sz val="10"/>
        <color theme="1"/>
        <rFont val="Arial"/>
        <family val="2"/>
        <charset val="162"/>
      </rPr>
      <t>: Her bir takvim yılı başında dağıtım şirketi tarafından hizmet verilen toplam kullanıcı sayısını ifade eder.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</si>
</sst>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.mm\.yyyy\ hh:mm:ss"/>
    <numFmt numFmtId="165" formatCode="#,##0.0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  <font>
      <b/>
      <sz val="9"/>
      <color indexed="0"/>
      <name val="Times New Roman"/>
      <charset val="162"/>
    </font>
    <font>
      <sz val="9"/>
      <color indexed="0"/>
      <name val="Calibri"/>
      <charset val="162"/>
    </font>
    <font>
      <sz val="10"/>
      <color indexed="0"/>
      <name val="Arial"/>
      <family val="2"/>
      <charset val="162"/>
    </font>
    <font>
      <sz val="10"/>
      <color theme="1"/>
      <name val="Arial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</cellStyleXfs>
  <cellXfs count="136">
    <xf numFmtId="0" fontId="0" fillId="0" borderId="0" xfId="0"/>
    <xf numFmtId="0" fontId="18" fillId="0" borderId="10" xfId="0" applyFont="1" applyBorder="1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49" fontId="29" fillId="0" borderId="10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10" xfId="0" applyFont="1" applyBorder="1" applyAlignment="1" applyProtection="1">
      <alignment horizontal="left" wrapText="1"/>
      <protection locked="0"/>
    </xf>
    <xf numFmtId="0" fontId="29" fillId="0" borderId="10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10" xfId="0" applyNumberFormat="1" applyFont="1" applyBorder="1" applyAlignment="1" applyProtection="1">
      <alignment horizontal="right" wrapText="1"/>
      <protection locked="0"/>
    </xf>
    <xf numFmtId="165" fontId="0" fillId="0" borderId="10" xfId="0" applyNumberFormat="1" applyFont="1" applyBorder="1" applyAlignment="1" applyProtection="1">
      <alignment horizontal="right" wrapText="1"/>
      <protection locked="0"/>
    </xf>
    <xf numFmtId="3" fontId="0" fillId="0" borderId="10" xfId="0" applyNumberFormat="1" applyFont="1" applyBorder="1" applyAlignment="1" applyProtection="1">
      <alignment horizontal="right" wrapText="1"/>
      <protection locked="0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0" fontId="30" fillId="0" borderId="10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vertical="center" wrapText="1"/>
    </xf>
    <xf numFmtId="0" fontId="22" fillId="0" borderId="10" xfId="0" applyFont="1" applyBorder="1" applyAlignment="1">
      <alignment vertical="center"/>
    </xf>
    <xf numFmtId="0" fontId="22" fillId="0" borderId="10" xfId="0" applyFont="1" applyBorder="1" applyAlignment="1">
      <alignment horizontal="left" vertical="center"/>
    </xf>
    <xf numFmtId="0" fontId="22" fillId="0" borderId="0" xfId="0" applyFont="1" applyAlignment="1">
      <alignment vertical="center"/>
    </xf>
    <xf numFmtId="3" fontId="0" fillId="0" borderId="10" xfId="0" applyNumberFormat="1" applyBorder="1" applyAlignment="1">
      <alignment horizontal="right" wrapText="1"/>
    </xf>
    <xf numFmtId="0" fontId="22" fillId="0" borderId="10" xfId="0" applyFont="1" applyBorder="1" applyAlignment="1">
      <alignment horizontal="left" vertical="center" wrapText="1"/>
    </xf>
    <xf numFmtId="0" fontId="22" fillId="0" borderId="0" xfId="0" applyFont="1" applyAlignment="1">
      <alignment vertical="center" wrapText="1"/>
    </xf>
    <xf numFmtId="49" fontId="22" fillId="0" borderId="10" xfId="0" applyNumberFormat="1" applyFont="1" applyBorder="1" applyAlignment="1">
      <alignment horizontal="left" vertical="center"/>
    </xf>
    <xf numFmtId="1" fontId="22" fillId="0" borderId="10" xfId="0" applyNumberFormat="1" applyFont="1" applyBorder="1" applyAlignment="1">
      <alignment horizontal="left" vertical="center"/>
    </xf>
    <xf numFmtId="0" fontId="22" fillId="0" borderId="10" xfId="0" applyFont="1" applyBorder="1" applyAlignment="1">
      <alignment vertical="center" wrapText="1"/>
    </xf>
    <xf numFmtId="1" fontId="22" fillId="0" borderId="0" xfId="0" applyNumberFormat="1" applyFont="1" applyAlignment="1">
      <alignment vertical="center"/>
    </xf>
    <xf numFmtId="1" fontId="22" fillId="0" borderId="0" xfId="0" applyNumberFormat="1" applyFont="1" applyAlignment="1">
      <alignment horizontal="left" vertical="center"/>
    </xf>
    <xf numFmtId="0" fontId="21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49" fontId="21" fillId="0" borderId="16" xfId="0" applyNumberFormat="1" applyFont="1" applyBorder="1" applyAlignment="1">
      <alignment horizontal="justify" vertical="center" wrapText="1"/>
    </xf>
    <xf numFmtId="49" fontId="21" fillId="0" borderId="18" xfId="0" applyNumberFormat="1" applyFont="1" applyBorder="1" applyAlignment="1">
      <alignment horizontal="center" vertical="center" wrapText="1"/>
    </xf>
    <xf numFmtId="49" fontId="22" fillId="0" borderId="19" xfId="0" applyNumberFormat="1" applyFont="1" applyBorder="1" applyAlignment="1">
      <alignment horizontal="center" vertical="center"/>
    </xf>
    <xf numFmtId="49" fontId="21" fillId="0" borderId="20" xfId="0" applyNumberFormat="1" applyFont="1" applyBorder="1" applyAlignment="1">
      <alignment vertical="center" wrapText="1"/>
    </xf>
    <xf numFmtId="49" fontId="21" fillId="0" borderId="21" xfId="0" applyNumberFormat="1" applyFont="1" applyBorder="1" applyAlignment="1">
      <alignment vertical="center" wrapText="1"/>
    </xf>
    <xf numFmtId="49" fontId="21" fillId="0" borderId="10" xfId="0" applyNumberFormat="1" applyFont="1" applyBorder="1" applyAlignment="1">
      <alignment horizontal="center" vertical="center" wrapText="1"/>
    </xf>
    <xf numFmtId="49" fontId="21" fillId="0" borderId="16" xfId="0" applyNumberFormat="1" applyFont="1" applyBorder="1" applyAlignment="1">
      <alignment vertical="center" wrapText="1"/>
    </xf>
    <xf numFmtId="4" fontId="0" fillId="0" borderId="10" xfId="0" applyNumberFormat="1" applyBorder="1" applyAlignment="1">
      <alignment horizontal="right" wrapText="1"/>
    </xf>
    <xf numFmtId="49" fontId="21" fillId="0" borderId="23" xfId="0" applyNumberFormat="1" applyFont="1" applyBorder="1" applyAlignment="1">
      <alignment vertical="center" wrapText="1"/>
    </xf>
    <xf numFmtId="49" fontId="21" fillId="0" borderId="16" xfId="0" applyNumberFormat="1" applyFont="1" applyBorder="1" applyAlignment="1">
      <alignment vertical="center" wrapText="1"/>
    </xf>
    <xf numFmtId="2" fontId="31" fillId="0" borderId="10" xfId="0" applyNumberFormat="1" applyFont="1" applyBorder="1" applyAlignment="1">
      <alignment horizontal="right" vertical="center" wrapText="1"/>
    </xf>
    <xf numFmtId="2" fontId="23" fillId="0" borderId="22" xfId="0" applyNumberFormat="1" applyFont="1" applyBorder="1" applyAlignment="1">
      <alignment horizontal="right" vertical="center"/>
    </xf>
    <xf numFmtId="49" fontId="21" fillId="0" borderId="10" xfId="0" applyNumberFormat="1" applyFont="1" applyBorder="1" applyAlignment="1">
      <alignment horizontal="center" vertical="center" wrapText="1"/>
    </xf>
    <xf numFmtId="49" fontId="22" fillId="0" borderId="22" xfId="0" applyNumberFormat="1" applyFont="1" applyBorder="1" applyAlignment="1">
      <alignment horizontal="center" vertical="center"/>
    </xf>
    <xf numFmtId="49" fontId="22" fillId="0" borderId="10" xfId="0" applyNumberFormat="1" applyFont="1" applyBorder="1" applyAlignment="1">
      <alignment horizontal="center" vertical="center"/>
    </xf>
    <xf numFmtId="49" fontId="21" fillId="0" borderId="14" xfId="0" applyNumberFormat="1" applyFont="1" applyBorder="1" applyAlignment="1">
      <alignment horizontal="center" vertical="center" wrapText="1"/>
    </xf>
    <xf numFmtId="49" fontId="21" fillId="0" borderId="25" xfId="0" applyNumberFormat="1" applyFont="1" applyBorder="1" applyAlignment="1">
      <alignment horizontal="left" vertical="center" wrapText="1"/>
    </xf>
    <xf numFmtId="2" fontId="31" fillId="0" borderId="26" xfId="0" applyNumberFormat="1" applyFont="1" applyBorder="1" applyAlignment="1">
      <alignment horizontal="right" vertical="center" wrapText="1"/>
    </xf>
    <xf numFmtId="2" fontId="23" fillId="0" borderId="27" xfId="0" applyNumberFormat="1" applyFont="1" applyBorder="1" applyAlignment="1">
      <alignment horizontal="right" vertical="center"/>
    </xf>
    <xf numFmtId="0" fontId="21" fillId="0" borderId="28" xfId="0" applyFont="1" applyBorder="1" applyAlignment="1">
      <alignment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 wrapText="1"/>
    </xf>
    <xf numFmtId="0" fontId="21" fillId="0" borderId="20" xfId="0" applyFont="1" applyBorder="1" applyAlignment="1">
      <alignment vertical="center" wrapText="1"/>
    </xf>
    <xf numFmtId="0" fontId="21" fillId="0" borderId="30" xfId="0" applyFont="1" applyBorder="1" applyAlignment="1">
      <alignment horizontal="center" vertical="center" wrapText="1"/>
    </xf>
    <xf numFmtId="0" fontId="21" fillId="0" borderId="30" xfId="0" applyFont="1" applyBorder="1" applyAlignment="1">
      <alignment vertical="center" wrapText="1"/>
    </xf>
    <xf numFmtId="0" fontId="31" fillId="0" borderId="0" xfId="0" applyFont="1"/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374"/>
  <sheetViews>
    <sheetView tabSelected="1" topLeftCell="F1" zoomScale="85" zoomScaleNormal="85" workbookViewId="0">
      <pane ySplit="1" topLeftCell="A2" activePane="bottomLeft" state="frozen"/>
      <selection activeCell="C57" sqref="C57"/>
      <selection pane="bottomLeft" activeCell="L14" sqref="L14"/>
    </sheetView>
  </sheetViews>
  <sheetFormatPr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56.88671875" bestFit="1" customWidth="1"/>
    <col min="6" max="6" width="40.33203125" bestFit="1" customWidth="1"/>
    <col min="7" max="7" width="15.6640625" bestFit="1" customWidth="1"/>
    <col min="8" max="8" width="13.44140625" bestFit="1" customWidth="1"/>
    <col min="9" max="9" width="17.88671875" bestFit="1" customWidth="1"/>
    <col min="10" max="10" width="15.88671875" bestFit="1" customWidth="1"/>
    <col min="11" max="11" width="28.5546875" bestFit="1" customWidth="1"/>
    <col min="12" max="12" width="31.109375" bestFit="1" customWidth="1"/>
    <col min="13" max="13" width="14.88671875" bestFit="1" customWidth="1"/>
    <col min="14" max="14" width="33.5546875" bestFit="1" customWidth="1"/>
    <col min="15" max="15" width="33.44140625" bestFit="1" customWidth="1"/>
    <col min="16" max="16" width="34.44140625" bestFit="1" customWidth="1"/>
    <col min="17" max="17" width="34.33203125" bestFit="1" customWidth="1"/>
    <col min="18" max="18" width="32.6640625" bestFit="1" customWidth="1"/>
    <col min="19" max="19" width="32.5546875" bestFit="1" customWidth="1"/>
    <col min="20" max="20" width="33.44140625" bestFit="1" customWidth="1"/>
    <col min="21" max="21" width="33.33203125" bestFit="1" customWidth="1"/>
  </cols>
  <sheetData>
    <row r="1" spans="1:2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3">
      <c r="A2" s="53">
        <v>79943</v>
      </c>
      <c r="B2" s="54">
        <v>1</v>
      </c>
      <c r="C2" s="54" t="s">
        <v>78</v>
      </c>
      <c r="D2" s="54" t="s">
        <v>80</v>
      </c>
      <c r="E2" s="55" t="s">
        <v>779</v>
      </c>
      <c r="F2" s="55" t="s">
        <v>127</v>
      </c>
      <c r="G2" s="54" t="s">
        <v>72</v>
      </c>
      <c r="H2" s="54" t="s">
        <v>128</v>
      </c>
      <c r="I2" s="54" t="s">
        <v>22</v>
      </c>
      <c r="J2" s="54" t="s">
        <v>129</v>
      </c>
      <c r="K2" s="56">
        <v>43435.014166666668</v>
      </c>
      <c r="L2" s="56">
        <v>43435.018750000003</v>
      </c>
      <c r="M2" s="57">
        <v>0.11</v>
      </c>
      <c r="N2" s="58">
        <v>2</v>
      </c>
      <c r="O2" s="58">
        <v>10806</v>
      </c>
      <c r="P2" s="58">
        <v>0</v>
      </c>
      <c r="Q2" s="58">
        <v>4</v>
      </c>
      <c r="R2" s="59">
        <v>0.22</v>
      </c>
      <c r="S2" s="59">
        <v>1188.6600000000001</v>
      </c>
      <c r="T2" s="59">
        <v>0</v>
      </c>
      <c r="U2" s="59">
        <v>0.44</v>
      </c>
    </row>
    <row r="3" spans="1:21" x14ac:dyDescent="0.3">
      <c r="A3" s="60">
        <v>79948</v>
      </c>
      <c r="B3" s="54">
        <v>1</v>
      </c>
      <c r="C3" s="54" t="s">
        <v>79</v>
      </c>
      <c r="D3" s="54" t="s">
        <v>109</v>
      </c>
      <c r="E3" s="60" t="s">
        <v>780</v>
      </c>
      <c r="F3" s="60" t="s">
        <v>156</v>
      </c>
      <c r="G3" s="54" t="s">
        <v>71</v>
      </c>
      <c r="H3" s="54" t="s">
        <v>128</v>
      </c>
      <c r="I3" s="54" t="s">
        <v>22</v>
      </c>
      <c r="J3" s="54" t="s">
        <v>129</v>
      </c>
      <c r="K3" s="56">
        <v>43435.028912037036</v>
      </c>
      <c r="L3" s="56">
        <v>43435.051759259259</v>
      </c>
      <c r="M3" s="57">
        <v>0.54833333299999998</v>
      </c>
      <c r="N3" s="58">
        <v>0</v>
      </c>
      <c r="O3" s="58">
        <v>100</v>
      </c>
      <c r="P3" s="58">
        <v>0</v>
      </c>
      <c r="Q3" s="58">
        <v>0</v>
      </c>
      <c r="R3" s="59">
        <v>0</v>
      </c>
      <c r="S3" s="59">
        <v>54.833333000000003</v>
      </c>
      <c r="T3" s="59">
        <v>0</v>
      </c>
      <c r="U3" s="59">
        <v>0</v>
      </c>
    </row>
    <row r="4" spans="1:21" x14ac:dyDescent="0.3">
      <c r="A4" s="60">
        <v>79951</v>
      </c>
      <c r="B4" s="54">
        <v>1</v>
      </c>
      <c r="C4" s="54" t="s">
        <v>78</v>
      </c>
      <c r="D4" s="54" t="s">
        <v>80</v>
      </c>
      <c r="E4" s="60" t="s">
        <v>781</v>
      </c>
      <c r="F4" s="60" t="s">
        <v>127</v>
      </c>
      <c r="G4" s="54" t="s">
        <v>76</v>
      </c>
      <c r="H4" s="54" t="s">
        <v>128</v>
      </c>
      <c r="I4" s="54" t="s">
        <v>22</v>
      </c>
      <c r="J4" s="54" t="s">
        <v>129</v>
      </c>
      <c r="K4" s="56">
        <v>43435.036805555559</v>
      </c>
      <c r="L4" s="56">
        <v>43435.040972222225</v>
      </c>
      <c r="M4" s="57">
        <v>0.1</v>
      </c>
      <c r="N4" s="58">
        <v>0</v>
      </c>
      <c r="O4" s="58">
        <v>88</v>
      </c>
      <c r="P4" s="58">
        <v>0</v>
      </c>
      <c r="Q4" s="58">
        <v>0</v>
      </c>
      <c r="R4" s="59">
        <v>0</v>
      </c>
      <c r="S4" s="59">
        <v>8.8000000000000007</v>
      </c>
      <c r="T4" s="59">
        <v>0</v>
      </c>
      <c r="U4" s="59">
        <v>0</v>
      </c>
    </row>
    <row r="5" spans="1:21" x14ac:dyDescent="0.3">
      <c r="A5" s="60">
        <v>79952</v>
      </c>
      <c r="B5" s="54">
        <v>1</v>
      </c>
      <c r="C5" s="54" t="s">
        <v>78</v>
      </c>
      <c r="D5" s="54" t="s">
        <v>80</v>
      </c>
      <c r="E5" s="60" t="s">
        <v>782</v>
      </c>
      <c r="F5" s="60" t="s">
        <v>127</v>
      </c>
      <c r="G5" s="54" t="s">
        <v>76</v>
      </c>
      <c r="H5" s="54" t="s">
        <v>128</v>
      </c>
      <c r="I5" s="54" t="s">
        <v>22</v>
      </c>
      <c r="J5" s="54" t="s">
        <v>129</v>
      </c>
      <c r="K5" s="56">
        <v>43435.024305555555</v>
      </c>
      <c r="L5" s="56">
        <v>43435.033333333333</v>
      </c>
      <c r="M5" s="57">
        <v>0.21666666600000001</v>
      </c>
      <c r="N5" s="58">
        <v>0</v>
      </c>
      <c r="O5" s="58">
        <v>1203</v>
      </c>
      <c r="P5" s="58">
        <v>0</v>
      </c>
      <c r="Q5" s="58">
        <v>0</v>
      </c>
      <c r="R5" s="59">
        <v>0</v>
      </c>
      <c r="S5" s="59">
        <v>260.64999899999998</v>
      </c>
      <c r="T5" s="59">
        <v>0</v>
      </c>
      <c r="U5" s="59">
        <v>0</v>
      </c>
    </row>
    <row r="6" spans="1:21" x14ac:dyDescent="0.3">
      <c r="A6" s="60">
        <v>79953</v>
      </c>
      <c r="B6" s="54">
        <v>1</v>
      </c>
      <c r="C6" s="54" t="s">
        <v>78</v>
      </c>
      <c r="D6" s="54" t="s">
        <v>80</v>
      </c>
      <c r="E6" s="60" t="s">
        <v>783</v>
      </c>
      <c r="F6" s="60" t="s">
        <v>137</v>
      </c>
      <c r="G6" s="54" t="s">
        <v>71</v>
      </c>
      <c r="H6" s="54" t="s">
        <v>128</v>
      </c>
      <c r="I6" s="54" t="s">
        <v>22</v>
      </c>
      <c r="J6" s="54" t="s">
        <v>129</v>
      </c>
      <c r="K6" s="56">
        <v>43435.040046296293</v>
      </c>
      <c r="L6" s="56">
        <v>43435.102256944447</v>
      </c>
      <c r="M6" s="57">
        <v>1.493055555</v>
      </c>
      <c r="N6" s="58">
        <v>0</v>
      </c>
      <c r="O6" s="58">
        <v>9</v>
      </c>
      <c r="P6" s="58">
        <v>0</v>
      </c>
      <c r="Q6" s="58">
        <v>0</v>
      </c>
      <c r="R6" s="59">
        <v>0</v>
      </c>
      <c r="S6" s="59">
        <v>13.4375</v>
      </c>
      <c r="T6" s="59">
        <v>0</v>
      </c>
      <c r="U6" s="59">
        <v>0</v>
      </c>
    </row>
    <row r="7" spans="1:21" x14ac:dyDescent="0.3">
      <c r="A7" s="60">
        <v>79956</v>
      </c>
      <c r="B7" s="54">
        <v>1</v>
      </c>
      <c r="C7" s="54" t="s">
        <v>78</v>
      </c>
      <c r="D7" s="54" t="s">
        <v>80</v>
      </c>
      <c r="E7" s="60" t="s">
        <v>784</v>
      </c>
      <c r="F7" s="60" t="s">
        <v>219</v>
      </c>
      <c r="G7" s="54" t="s">
        <v>76</v>
      </c>
      <c r="H7" s="54" t="s">
        <v>128</v>
      </c>
      <c r="I7" s="54" t="s">
        <v>22</v>
      </c>
      <c r="J7" s="54" t="s">
        <v>129</v>
      </c>
      <c r="K7" s="56">
        <v>43435.029861111114</v>
      </c>
      <c r="L7" s="56">
        <v>43435.033333333333</v>
      </c>
      <c r="M7" s="57">
        <v>8.3333332999999996E-2</v>
      </c>
      <c r="N7" s="58">
        <v>0</v>
      </c>
      <c r="O7" s="58">
        <v>5546</v>
      </c>
      <c r="P7" s="58">
        <v>0</v>
      </c>
      <c r="Q7" s="58">
        <v>7</v>
      </c>
      <c r="R7" s="59">
        <v>0</v>
      </c>
      <c r="S7" s="59">
        <v>462.16666500000002</v>
      </c>
      <c r="T7" s="59">
        <v>0</v>
      </c>
      <c r="U7" s="59">
        <v>0.58333299999999999</v>
      </c>
    </row>
    <row r="8" spans="1:21" x14ac:dyDescent="0.3">
      <c r="A8" s="60">
        <v>79961</v>
      </c>
      <c r="B8" s="54">
        <v>1</v>
      </c>
      <c r="C8" s="54" t="s">
        <v>78</v>
      </c>
      <c r="D8" s="54" t="s">
        <v>89</v>
      </c>
      <c r="E8" s="60" t="s">
        <v>785</v>
      </c>
      <c r="F8" s="60" t="s">
        <v>172</v>
      </c>
      <c r="G8" s="54" t="s">
        <v>71</v>
      </c>
      <c r="H8" s="54" t="s">
        <v>128</v>
      </c>
      <c r="I8" s="54" t="s">
        <v>22</v>
      </c>
      <c r="J8" s="54" t="s">
        <v>129</v>
      </c>
      <c r="K8" s="56">
        <v>43435.086400462962</v>
      </c>
      <c r="L8" s="56">
        <v>43435.147916666669</v>
      </c>
      <c r="M8" s="57">
        <v>1.476388888</v>
      </c>
      <c r="N8" s="58">
        <v>0</v>
      </c>
      <c r="O8" s="58">
        <v>2</v>
      </c>
      <c r="P8" s="58">
        <v>0</v>
      </c>
      <c r="Q8" s="58">
        <v>12</v>
      </c>
      <c r="R8" s="59">
        <v>0</v>
      </c>
      <c r="S8" s="59">
        <v>2.9527779999999999</v>
      </c>
      <c r="T8" s="59">
        <v>0</v>
      </c>
      <c r="U8" s="59">
        <v>17.716667000000001</v>
      </c>
    </row>
    <row r="9" spans="1:21" x14ac:dyDescent="0.3">
      <c r="A9" s="60">
        <v>79962</v>
      </c>
      <c r="B9" s="54">
        <v>1</v>
      </c>
      <c r="C9" s="54" t="s">
        <v>79</v>
      </c>
      <c r="D9" s="54" t="s">
        <v>119</v>
      </c>
      <c r="E9" s="60" t="s">
        <v>786</v>
      </c>
      <c r="F9" s="60" t="s">
        <v>136</v>
      </c>
      <c r="G9" s="54" t="s">
        <v>71</v>
      </c>
      <c r="H9" s="54" t="s">
        <v>128</v>
      </c>
      <c r="I9" s="54" t="s">
        <v>22</v>
      </c>
      <c r="J9" s="54" t="s">
        <v>129</v>
      </c>
      <c r="K9" s="56">
        <v>43435.096273148149</v>
      </c>
      <c r="L9" s="56">
        <v>43435.143912037034</v>
      </c>
      <c r="M9" s="57">
        <v>1.143333333</v>
      </c>
      <c r="N9" s="58">
        <v>0</v>
      </c>
      <c r="O9" s="58">
        <v>82</v>
      </c>
      <c r="P9" s="58">
        <v>0</v>
      </c>
      <c r="Q9" s="58">
        <v>0</v>
      </c>
      <c r="R9" s="59">
        <v>0</v>
      </c>
      <c r="S9" s="59">
        <v>93.753332999999998</v>
      </c>
      <c r="T9" s="59">
        <v>0</v>
      </c>
      <c r="U9" s="59">
        <v>0</v>
      </c>
    </row>
    <row r="10" spans="1:21" x14ac:dyDescent="0.3">
      <c r="A10" s="60">
        <v>79963</v>
      </c>
      <c r="B10" s="54">
        <v>1</v>
      </c>
      <c r="C10" s="54" t="s">
        <v>78</v>
      </c>
      <c r="D10" s="54" t="s">
        <v>80</v>
      </c>
      <c r="E10" s="60" t="s">
        <v>787</v>
      </c>
      <c r="F10" s="60" t="s">
        <v>130</v>
      </c>
      <c r="G10" s="54" t="s">
        <v>71</v>
      </c>
      <c r="H10" s="54" t="s">
        <v>128</v>
      </c>
      <c r="I10" s="54" t="s">
        <v>22</v>
      </c>
      <c r="J10" s="54" t="s">
        <v>129</v>
      </c>
      <c r="K10" s="56">
        <v>43435.108564814815</v>
      </c>
      <c r="L10" s="56">
        <v>43435.161215277782</v>
      </c>
      <c r="M10" s="57">
        <v>1.2636111109999999</v>
      </c>
      <c r="N10" s="58">
        <v>0</v>
      </c>
      <c r="O10" s="58">
        <v>2</v>
      </c>
      <c r="P10" s="58">
        <v>0</v>
      </c>
      <c r="Q10" s="58">
        <v>0</v>
      </c>
      <c r="R10" s="59">
        <v>0</v>
      </c>
      <c r="S10" s="59">
        <v>2.5272220000000001</v>
      </c>
      <c r="T10" s="59">
        <v>0</v>
      </c>
      <c r="U10" s="59">
        <v>0</v>
      </c>
    </row>
    <row r="11" spans="1:21" x14ac:dyDescent="0.3">
      <c r="A11" s="60">
        <v>79965</v>
      </c>
      <c r="B11" s="54">
        <v>1</v>
      </c>
      <c r="C11" s="54" t="s">
        <v>78</v>
      </c>
      <c r="D11" s="54" t="s">
        <v>83</v>
      </c>
      <c r="E11" s="60" t="s">
        <v>788</v>
      </c>
      <c r="F11" s="60" t="s">
        <v>171</v>
      </c>
      <c r="G11" s="54" t="s">
        <v>72</v>
      </c>
      <c r="H11" s="54" t="s">
        <v>128</v>
      </c>
      <c r="I11" s="54" t="s">
        <v>22</v>
      </c>
      <c r="J11" s="54" t="s">
        <v>129</v>
      </c>
      <c r="K11" s="56">
        <v>43435.09175925926</v>
      </c>
      <c r="L11" s="56">
        <v>43435.219259259262</v>
      </c>
      <c r="M11" s="57">
        <v>3.06</v>
      </c>
      <c r="N11" s="58">
        <v>0</v>
      </c>
      <c r="O11" s="58">
        <v>227</v>
      </c>
      <c r="P11" s="58">
        <v>0</v>
      </c>
      <c r="Q11" s="58">
        <v>0</v>
      </c>
      <c r="R11" s="59">
        <v>0</v>
      </c>
      <c r="S11" s="59">
        <v>694.62</v>
      </c>
      <c r="T11" s="59">
        <v>0</v>
      </c>
      <c r="U11" s="59">
        <v>0</v>
      </c>
    </row>
    <row r="12" spans="1:21" x14ac:dyDescent="0.3">
      <c r="A12" s="60">
        <v>79968</v>
      </c>
      <c r="B12" s="54">
        <v>1</v>
      </c>
      <c r="C12" s="54" t="s">
        <v>79</v>
      </c>
      <c r="D12" s="54" t="s">
        <v>119</v>
      </c>
      <c r="E12" s="60" t="s">
        <v>786</v>
      </c>
      <c r="F12" s="60" t="s">
        <v>202</v>
      </c>
      <c r="G12" s="54" t="s">
        <v>71</v>
      </c>
      <c r="H12" s="54" t="s">
        <v>128</v>
      </c>
      <c r="I12" s="54" t="s">
        <v>22</v>
      </c>
      <c r="J12" s="54" t="s">
        <v>129</v>
      </c>
      <c r="K12" s="56">
        <v>43435.145833333336</v>
      </c>
      <c r="L12" s="56">
        <v>43435.21943287037</v>
      </c>
      <c r="M12" s="57">
        <v>1.766388888</v>
      </c>
      <c r="N12" s="58">
        <v>0</v>
      </c>
      <c r="O12" s="58">
        <v>82</v>
      </c>
      <c r="P12" s="58">
        <v>0</v>
      </c>
      <c r="Q12" s="58">
        <v>0</v>
      </c>
      <c r="R12" s="59">
        <v>0</v>
      </c>
      <c r="S12" s="59">
        <v>144.84388899999999</v>
      </c>
      <c r="T12" s="59">
        <v>0</v>
      </c>
      <c r="U12" s="59">
        <v>0</v>
      </c>
    </row>
    <row r="13" spans="1:21" x14ac:dyDescent="0.3">
      <c r="A13" s="60">
        <v>79972</v>
      </c>
      <c r="B13" s="54">
        <v>1</v>
      </c>
      <c r="C13" s="54" t="s">
        <v>78</v>
      </c>
      <c r="D13" s="54" t="s">
        <v>80</v>
      </c>
      <c r="E13" s="60" t="s">
        <v>782</v>
      </c>
      <c r="F13" s="60" t="s">
        <v>127</v>
      </c>
      <c r="G13" s="54" t="s">
        <v>76</v>
      </c>
      <c r="H13" s="54" t="s">
        <v>128</v>
      </c>
      <c r="I13" s="54" t="s">
        <v>22</v>
      </c>
      <c r="J13" s="54" t="s">
        <v>129</v>
      </c>
      <c r="K13" s="56">
        <v>43435.171388888892</v>
      </c>
      <c r="L13" s="56">
        <v>43435.175000000003</v>
      </c>
      <c r="M13" s="57">
        <v>8.6666666000000003E-2</v>
      </c>
      <c r="N13" s="58">
        <v>0</v>
      </c>
      <c r="O13" s="58">
        <v>1203</v>
      </c>
      <c r="P13" s="58">
        <v>0</v>
      </c>
      <c r="Q13" s="58">
        <v>0</v>
      </c>
      <c r="R13" s="59">
        <v>0</v>
      </c>
      <c r="S13" s="59">
        <v>104.25999899999999</v>
      </c>
      <c r="T13" s="59">
        <v>0</v>
      </c>
      <c r="U13" s="59">
        <v>0</v>
      </c>
    </row>
    <row r="14" spans="1:21" x14ac:dyDescent="0.3">
      <c r="A14" s="60">
        <v>79975</v>
      </c>
      <c r="B14" s="54">
        <v>1</v>
      </c>
      <c r="C14" s="54" t="s">
        <v>79</v>
      </c>
      <c r="D14" s="54" t="s">
        <v>114</v>
      </c>
      <c r="E14" s="60" t="s">
        <v>789</v>
      </c>
      <c r="F14" s="60" t="s">
        <v>206</v>
      </c>
      <c r="G14" s="54" t="s">
        <v>72</v>
      </c>
      <c r="H14" s="54" t="s">
        <v>128</v>
      </c>
      <c r="I14" s="54" t="s">
        <v>22</v>
      </c>
      <c r="J14" s="54" t="s">
        <v>129</v>
      </c>
      <c r="K14" s="56">
        <v>43435.272835648146</v>
      </c>
      <c r="L14" s="56">
        <v>43435.532638888886</v>
      </c>
      <c r="M14" s="57">
        <v>6.2352777770000003</v>
      </c>
      <c r="N14" s="58">
        <v>0</v>
      </c>
      <c r="O14" s="58">
        <v>1</v>
      </c>
      <c r="P14" s="58">
        <v>0</v>
      </c>
      <c r="Q14" s="58">
        <v>27</v>
      </c>
      <c r="R14" s="59">
        <v>0</v>
      </c>
      <c r="S14" s="59">
        <v>6.2352780000000001</v>
      </c>
      <c r="T14" s="59">
        <v>0</v>
      </c>
      <c r="U14" s="59">
        <v>168.35249999999999</v>
      </c>
    </row>
    <row r="15" spans="1:21" x14ac:dyDescent="0.3">
      <c r="A15" s="60">
        <v>79977</v>
      </c>
      <c r="B15" s="54">
        <v>1</v>
      </c>
      <c r="C15" s="54" t="s">
        <v>78</v>
      </c>
      <c r="D15" s="54" t="s">
        <v>90</v>
      </c>
      <c r="E15" s="60" t="s">
        <v>790</v>
      </c>
      <c r="F15" s="60" t="s">
        <v>130</v>
      </c>
      <c r="G15" s="54" t="s">
        <v>71</v>
      </c>
      <c r="H15" s="54" t="s">
        <v>128</v>
      </c>
      <c r="I15" s="54" t="s">
        <v>22</v>
      </c>
      <c r="J15" s="54" t="s">
        <v>129</v>
      </c>
      <c r="K15" s="56">
        <v>43435.277569444443</v>
      </c>
      <c r="L15" s="56">
        <v>43435.312442129631</v>
      </c>
      <c r="M15" s="57">
        <v>0.83694444400000001</v>
      </c>
      <c r="N15" s="58">
        <v>0</v>
      </c>
      <c r="O15" s="58">
        <v>1</v>
      </c>
      <c r="P15" s="58">
        <v>0</v>
      </c>
      <c r="Q15" s="58">
        <v>0</v>
      </c>
      <c r="R15" s="59">
        <v>0</v>
      </c>
      <c r="S15" s="59">
        <v>0.83694400000000002</v>
      </c>
      <c r="T15" s="59">
        <v>0</v>
      </c>
      <c r="U15" s="59">
        <v>0</v>
      </c>
    </row>
    <row r="16" spans="1:21" x14ac:dyDescent="0.3">
      <c r="A16" s="60">
        <v>79980</v>
      </c>
      <c r="B16" s="54">
        <v>1</v>
      </c>
      <c r="C16" s="54" t="s">
        <v>79</v>
      </c>
      <c r="D16" s="54" t="s">
        <v>118</v>
      </c>
      <c r="E16" s="60" t="s">
        <v>353</v>
      </c>
      <c r="F16" s="60" t="s">
        <v>791</v>
      </c>
      <c r="G16" s="54" t="s">
        <v>72</v>
      </c>
      <c r="H16" s="54" t="s">
        <v>128</v>
      </c>
      <c r="I16" s="54" t="s">
        <v>22</v>
      </c>
      <c r="J16" s="54" t="s">
        <v>129</v>
      </c>
      <c r="K16" s="56">
        <v>43435.327280092592</v>
      </c>
      <c r="L16" s="56">
        <v>43435.95988425926</v>
      </c>
      <c r="M16" s="57">
        <v>15.182499999999999</v>
      </c>
      <c r="N16" s="58">
        <v>0</v>
      </c>
      <c r="O16" s="58">
        <v>0</v>
      </c>
      <c r="P16" s="58">
        <v>0</v>
      </c>
      <c r="Q16" s="58">
        <v>46</v>
      </c>
      <c r="R16" s="59">
        <v>0</v>
      </c>
      <c r="S16" s="59">
        <v>0</v>
      </c>
      <c r="T16" s="59">
        <v>0</v>
      </c>
      <c r="U16" s="59">
        <v>698.39499999999998</v>
      </c>
    </row>
    <row r="17" spans="1:21" x14ac:dyDescent="0.3">
      <c r="A17" s="60">
        <v>79982</v>
      </c>
      <c r="B17" s="54">
        <v>1</v>
      </c>
      <c r="C17" s="54" t="s">
        <v>79</v>
      </c>
      <c r="D17" s="54" t="s">
        <v>114</v>
      </c>
      <c r="E17" s="60" t="s">
        <v>792</v>
      </c>
      <c r="F17" s="60" t="s">
        <v>136</v>
      </c>
      <c r="G17" s="54" t="s">
        <v>71</v>
      </c>
      <c r="H17" s="54" t="s">
        <v>128</v>
      </c>
      <c r="I17" s="54" t="s">
        <v>22</v>
      </c>
      <c r="J17" s="54" t="s">
        <v>129</v>
      </c>
      <c r="K17" s="56">
        <v>43435.33079861111</v>
      </c>
      <c r="L17" s="56">
        <v>43435.365810185183</v>
      </c>
      <c r="M17" s="57">
        <v>0.84027777699999995</v>
      </c>
      <c r="N17" s="58">
        <v>0</v>
      </c>
      <c r="O17" s="58">
        <v>7</v>
      </c>
      <c r="P17" s="58">
        <v>0</v>
      </c>
      <c r="Q17" s="58">
        <v>38</v>
      </c>
      <c r="R17" s="59">
        <v>0</v>
      </c>
      <c r="S17" s="59">
        <v>5.8819439999999998</v>
      </c>
      <c r="T17" s="59">
        <v>0</v>
      </c>
      <c r="U17" s="59">
        <v>31.930555999999999</v>
      </c>
    </row>
    <row r="18" spans="1:21" x14ac:dyDescent="0.3">
      <c r="A18" s="60">
        <v>79983</v>
      </c>
      <c r="B18" s="54">
        <v>1</v>
      </c>
      <c r="C18" s="54" t="s">
        <v>79</v>
      </c>
      <c r="D18" s="54" t="s">
        <v>114</v>
      </c>
      <c r="E18" s="60" t="s">
        <v>793</v>
      </c>
      <c r="F18" s="60" t="s">
        <v>140</v>
      </c>
      <c r="G18" s="54" t="s">
        <v>72</v>
      </c>
      <c r="H18" s="54" t="s">
        <v>128</v>
      </c>
      <c r="I18" s="54" t="s">
        <v>22</v>
      </c>
      <c r="J18" s="54" t="s">
        <v>129</v>
      </c>
      <c r="K18" s="56">
        <v>43435.343055555553</v>
      </c>
      <c r="L18" s="56">
        <v>43435.361377314817</v>
      </c>
      <c r="M18" s="57">
        <v>0.439722222</v>
      </c>
      <c r="N18" s="58">
        <v>11</v>
      </c>
      <c r="O18" s="58">
        <v>4141</v>
      </c>
      <c r="P18" s="58">
        <v>2</v>
      </c>
      <c r="Q18" s="58">
        <v>1675</v>
      </c>
      <c r="R18" s="59">
        <v>4.8369439999999999</v>
      </c>
      <c r="S18" s="59">
        <v>1820.889721</v>
      </c>
      <c r="T18" s="59">
        <v>0.879444</v>
      </c>
      <c r="U18" s="59">
        <v>736.53472199999999</v>
      </c>
    </row>
    <row r="19" spans="1:21" x14ac:dyDescent="0.3">
      <c r="A19" s="60">
        <v>79986</v>
      </c>
      <c r="B19" s="54">
        <v>1</v>
      </c>
      <c r="C19" s="54" t="s">
        <v>79</v>
      </c>
      <c r="D19" s="54" t="s">
        <v>112</v>
      </c>
      <c r="E19" s="60" t="s">
        <v>264</v>
      </c>
      <c r="F19" s="60" t="s">
        <v>136</v>
      </c>
      <c r="G19" s="54" t="s">
        <v>71</v>
      </c>
      <c r="H19" s="54" t="s">
        <v>128</v>
      </c>
      <c r="I19" s="54" t="s">
        <v>22</v>
      </c>
      <c r="J19" s="54" t="s">
        <v>129</v>
      </c>
      <c r="K19" s="56">
        <v>43435.344756944447</v>
      </c>
      <c r="L19" s="56">
        <v>43435.373599537037</v>
      </c>
      <c r="M19" s="57">
        <v>0.69222222200000005</v>
      </c>
      <c r="N19" s="58">
        <v>0</v>
      </c>
      <c r="O19" s="58">
        <v>79</v>
      </c>
      <c r="P19" s="58">
        <v>0</v>
      </c>
      <c r="Q19" s="58">
        <v>0</v>
      </c>
      <c r="R19" s="59">
        <v>0</v>
      </c>
      <c r="S19" s="59">
        <v>54.685555999999998</v>
      </c>
      <c r="T19" s="59">
        <v>0</v>
      </c>
      <c r="U19" s="59">
        <v>0</v>
      </c>
    </row>
    <row r="20" spans="1:21" x14ac:dyDescent="0.3">
      <c r="A20" s="60">
        <v>79987</v>
      </c>
      <c r="B20" s="54">
        <v>1</v>
      </c>
      <c r="C20" s="54" t="s">
        <v>78</v>
      </c>
      <c r="D20" s="54" t="s">
        <v>83</v>
      </c>
      <c r="E20" s="60" t="s">
        <v>794</v>
      </c>
      <c r="F20" s="60" t="s">
        <v>144</v>
      </c>
      <c r="G20" s="54" t="s">
        <v>71</v>
      </c>
      <c r="H20" s="54" t="s">
        <v>128</v>
      </c>
      <c r="I20" s="54" t="s">
        <v>22</v>
      </c>
      <c r="J20" s="54" t="s">
        <v>129</v>
      </c>
      <c r="K20" s="56">
        <v>43435.338171296295</v>
      </c>
      <c r="L20" s="56">
        <v>43435.429618055554</v>
      </c>
      <c r="M20" s="57">
        <v>2.1947222219999998</v>
      </c>
      <c r="N20" s="58">
        <v>0</v>
      </c>
      <c r="O20" s="58">
        <v>11</v>
      </c>
      <c r="P20" s="58">
        <v>0</v>
      </c>
      <c r="Q20" s="58">
        <v>0</v>
      </c>
      <c r="R20" s="59">
        <v>0</v>
      </c>
      <c r="S20" s="59">
        <v>24.141943999999999</v>
      </c>
      <c r="T20" s="59">
        <v>0</v>
      </c>
      <c r="U20" s="59">
        <v>0</v>
      </c>
    </row>
    <row r="21" spans="1:21" x14ac:dyDescent="0.3">
      <c r="A21" s="60">
        <v>79989</v>
      </c>
      <c r="B21" s="54">
        <v>1</v>
      </c>
      <c r="C21" s="54" t="s">
        <v>78</v>
      </c>
      <c r="D21" s="54" t="s">
        <v>86</v>
      </c>
      <c r="E21" s="60" t="s">
        <v>795</v>
      </c>
      <c r="F21" s="60" t="s">
        <v>144</v>
      </c>
      <c r="G21" s="54" t="s">
        <v>71</v>
      </c>
      <c r="H21" s="54" t="s">
        <v>128</v>
      </c>
      <c r="I21" s="54" t="s">
        <v>22</v>
      </c>
      <c r="J21" s="54" t="s">
        <v>129</v>
      </c>
      <c r="K21" s="56">
        <v>43435.351261574076</v>
      </c>
      <c r="L21" s="56">
        <v>43435.450833333336</v>
      </c>
      <c r="M21" s="57">
        <v>2.3897222220000001</v>
      </c>
      <c r="N21" s="58">
        <v>0</v>
      </c>
      <c r="O21" s="58">
        <v>1</v>
      </c>
      <c r="P21" s="58">
        <v>0</v>
      </c>
      <c r="Q21" s="58">
        <v>0</v>
      </c>
      <c r="R21" s="59">
        <v>0</v>
      </c>
      <c r="S21" s="59">
        <v>2.3897219999999999</v>
      </c>
      <c r="T21" s="59">
        <v>0</v>
      </c>
      <c r="U21" s="59">
        <v>0</v>
      </c>
    </row>
    <row r="22" spans="1:21" x14ac:dyDescent="0.3">
      <c r="A22" s="60">
        <v>79990</v>
      </c>
      <c r="B22" s="54">
        <v>1</v>
      </c>
      <c r="C22" s="54" t="s">
        <v>78</v>
      </c>
      <c r="D22" s="54" t="s">
        <v>103</v>
      </c>
      <c r="E22" s="60" t="s">
        <v>796</v>
      </c>
      <c r="F22" s="60" t="s">
        <v>127</v>
      </c>
      <c r="G22" s="54" t="s">
        <v>72</v>
      </c>
      <c r="H22" s="54" t="s">
        <v>128</v>
      </c>
      <c r="I22" s="54" t="s">
        <v>22</v>
      </c>
      <c r="J22" s="54" t="s">
        <v>129</v>
      </c>
      <c r="K22" s="56">
        <v>43435.364050925928</v>
      </c>
      <c r="L22" s="56">
        <v>43435.366464664352</v>
      </c>
      <c r="M22" s="57">
        <v>5.7929443999999997E-2</v>
      </c>
      <c r="N22" s="58">
        <v>2</v>
      </c>
      <c r="O22" s="58">
        <v>2</v>
      </c>
      <c r="P22" s="58">
        <v>0</v>
      </c>
      <c r="Q22" s="58">
        <v>148</v>
      </c>
      <c r="R22" s="59">
        <v>0.115859</v>
      </c>
      <c r="S22" s="59">
        <v>0.115859</v>
      </c>
      <c r="T22" s="59">
        <v>0</v>
      </c>
      <c r="U22" s="59">
        <v>8.5735580000000002</v>
      </c>
    </row>
    <row r="23" spans="1:21" x14ac:dyDescent="0.3">
      <c r="A23" s="60">
        <v>79991</v>
      </c>
      <c r="B23" s="54">
        <v>1</v>
      </c>
      <c r="C23" s="54" t="s">
        <v>78</v>
      </c>
      <c r="D23" s="54" t="s">
        <v>101</v>
      </c>
      <c r="E23" s="60" t="s">
        <v>797</v>
      </c>
      <c r="F23" s="60" t="s">
        <v>179</v>
      </c>
      <c r="G23" s="54" t="s">
        <v>72</v>
      </c>
      <c r="H23" s="54" t="s">
        <v>128</v>
      </c>
      <c r="I23" s="54" t="s">
        <v>22</v>
      </c>
      <c r="J23" s="54" t="s">
        <v>129</v>
      </c>
      <c r="K23" s="56">
        <v>43435.354687500003</v>
      </c>
      <c r="L23" s="56">
        <v>43435.397129629629</v>
      </c>
      <c r="M23" s="57">
        <v>1.018611111</v>
      </c>
      <c r="N23" s="58">
        <v>1</v>
      </c>
      <c r="O23" s="58">
        <v>289</v>
      </c>
      <c r="P23" s="58">
        <v>0</v>
      </c>
      <c r="Q23" s="58">
        <v>0</v>
      </c>
      <c r="R23" s="59">
        <v>1.0186109999999999</v>
      </c>
      <c r="S23" s="59">
        <v>294.37861099999998</v>
      </c>
      <c r="T23" s="59">
        <v>0</v>
      </c>
      <c r="U23" s="59">
        <v>0</v>
      </c>
    </row>
    <row r="24" spans="1:21" x14ac:dyDescent="0.3">
      <c r="A24" s="60">
        <v>79993</v>
      </c>
      <c r="B24" s="54">
        <v>1</v>
      </c>
      <c r="C24" s="54" t="s">
        <v>78</v>
      </c>
      <c r="D24" s="54" t="s">
        <v>94</v>
      </c>
      <c r="E24" s="60" t="s">
        <v>798</v>
      </c>
      <c r="F24" s="60" t="s">
        <v>204</v>
      </c>
      <c r="G24" s="54" t="s">
        <v>71</v>
      </c>
      <c r="H24" s="54" t="s">
        <v>128</v>
      </c>
      <c r="I24" s="54" t="s">
        <v>22</v>
      </c>
      <c r="J24" s="54" t="s">
        <v>129</v>
      </c>
      <c r="K24" s="56">
        <v>43435.366701388892</v>
      </c>
      <c r="L24" s="56">
        <v>43435.606631944444</v>
      </c>
      <c r="M24" s="57">
        <v>5.7583333330000004</v>
      </c>
      <c r="N24" s="58">
        <v>0</v>
      </c>
      <c r="O24" s="58">
        <v>33</v>
      </c>
      <c r="P24" s="58">
        <v>0</v>
      </c>
      <c r="Q24" s="58">
        <v>0</v>
      </c>
      <c r="R24" s="59">
        <v>0</v>
      </c>
      <c r="S24" s="59">
        <v>190.02500000000001</v>
      </c>
      <c r="T24" s="59">
        <v>0</v>
      </c>
      <c r="U24" s="59">
        <v>0</v>
      </c>
    </row>
    <row r="25" spans="1:21" x14ac:dyDescent="0.3">
      <c r="A25" s="60">
        <v>79994</v>
      </c>
      <c r="B25" s="54">
        <v>1</v>
      </c>
      <c r="C25" s="54" t="s">
        <v>79</v>
      </c>
      <c r="D25" s="54" t="s">
        <v>118</v>
      </c>
      <c r="E25" s="60" t="s">
        <v>799</v>
      </c>
      <c r="F25" s="60" t="s">
        <v>140</v>
      </c>
      <c r="G25" s="54" t="s">
        <v>72</v>
      </c>
      <c r="H25" s="54" t="s">
        <v>128</v>
      </c>
      <c r="I25" s="54" t="s">
        <v>22</v>
      </c>
      <c r="J25" s="54" t="s">
        <v>129</v>
      </c>
      <c r="K25" s="56">
        <v>43435.367349537039</v>
      </c>
      <c r="L25" s="56">
        <v>43435.426805555559</v>
      </c>
      <c r="M25" s="57">
        <v>1.4269444440000001</v>
      </c>
      <c r="N25" s="58">
        <v>0</v>
      </c>
      <c r="O25" s="58">
        <v>619</v>
      </c>
      <c r="P25" s="58">
        <v>0</v>
      </c>
      <c r="Q25" s="58">
        <v>0</v>
      </c>
      <c r="R25" s="59">
        <v>0</v>
      </c>
      <c r="S25" s="59">
        <v>883.27861099999996</v>
      </c>
      <c r="T25" s="59">
        <v>0</v>
      </c>
      <c r="U25" s="59">
        <v>0</v>
      </c>
    </row>
    <row r="26" spans="1:21" x14ac:dyDescent="0.3">
      <c r="A26" s="60">
        <v>79995</v>
      </c>
      <c r="B26" s="54">
        <v>1</v>
      </c>
      <c r="C26" s="54" t="s">
        <v>78</v>
      </c>
      <c r="D26" s="54" t="s">
        <v>87</v>
      </c>
      <c r="E26" s="60" t="s">
        <v>800</v>
      </c>
      <c r="F26" s="60" t="s">
        <v>141</v>
      </c>
      <c r="G26" s="54" t="s">
        <v>71</v>
      </c>
      <c r="H26" s="54" t="s">
        <v>128</v>
      </c>
      <c r="I26" s="54" t="s">
        <v>22</v>
      </c>
      <c r="J26" s="54" t="s">
        <v>129</v>
      </c>
      <c r="K26" s="56">
        <v>43435.373726851853</v>
      </c>
      <c r="L26" s="56">
        <v>43435.480208333334</v>
      </c>
      <c r="M26" s="57">
        <v>2.5555555550000002</v>
      </c>
      <c r="N26" s="58">
        <v>0</v>
      </c>
      <c r="O26" s="58">
        <v>1</v>
      </c>
      <c r="P26" s="58">
        <v>0</v>
      </c>
      <c r="Q26" s="58">
        <v>0</v>
      </c>
      <c r="R26" s="59">
        <v>0</v>
      </c>
      <c r="S26" s="59">
        <v>2.5555560000000002</v>
      </c>
      <c r="T26" s="59">
        <v>0</v>
      </c>
      <c r="U26" s="59">
        <v>0</v>
      </c>
    </row>
    <row r="27" spans="1:21" x14ac:dyDescent="0.3">
      <c r="A27" s="60">
        <v>79998</v>
      </c>
      <c r="B27" s="54">
        <v>1</v>
      </c>
      <c r="C27" s="54" t="s">
        <v>79</v>
      </c>
      <c r="D27" s="54" t="s">
        <v>114</v>
      </c>
      <c r="E27" s="60" t="s">
        <v>801</v>
      </c>
      <c r="F27" s="60" t="s">
        <v>140</v>
      </c>
      <c r="G27" s="54" t="s">
        <v>72</v>
      </c>
      <c r="H27" s="54" t="s">
        <v>128</v>
      </c>
      <c r="I27" s="54" t="s">
        <v>22</v>
      </c>
      <c r="J27" s="54" t="s">
        <v>129</v>
      </c>
      <c r="K27" s="56">
        <v>43435.373043981483</v>
      </c>
      <c r="L27" s="56">
        <v>43435.426562499997</v>
      </c>
      <c r="M27" s="57">
        <v>1.284444444</v>
      </c>
      <c r="N27" s="58">
        <v>9</v>
      </c>
      <c r="O27" s="58">
        <v>726</v>
      </c>
      <c r="P27" s="58">
        <v>0</v>
      </c>
      <c r="Q27" s="58">
        <v>2933</v>
      </c>
      <c r="R27" s="59">
        <v>11.56</v>
      </c>
      <c r="S27" s="59">
        <v>932.506666</v>
      </c>
      <c r="T27" s="59">
        <v>0</v>
      </c>
      <c r="U27" s="59">
        <v>3767.2755539999998</v>
      </c>
    </row>
    <row r="28" spans="1:21" x14ac:dyDescent="0.3">
      <c r="A28" s="60">
        <v>79999</v>
      </c>
      <c r="B28" s="54">
        <v>1</v>
      </c>
      <c r="C28" s="54" t="s">
        <v>79</v>
      </c>
      <c r="D28" s="54" t="s">
        <v>108</v>
      </c>
      <c r="E28" s="60" t="s">
        <v>802</v>
      </c>
      <c r="F28" s="60" t="s">
        <v>148</v>
      </c>
      <c r="G28" s="54" t="s">
        <v>72</v>
      </c>
      <c r="H28" s="54" t="s">
        <v>128</v>
      </c>
      <c r="I28" s="54" t="s">
        <v>22</v>
      </c>
      <c r="J28" s="54" t="s">
        <v>147</v>
      </c>
      <c r="K28" s="56">
        <v>43435.382349537038</v>
      </c>
      <c r="L28" s="56">
        <v>43435.713680555556</v>
      </c>
      <c r="M28" s="57">
        <v>7.9519444439999996</v>
      </c>
      <c r="N28" s="58">
        <v>10</v>
      </c>
      <c r="O28" s="58">
        <v>1199</v>
      </c>
      <c r="P28" s="58">
        <v>0</v>
      </c>
      <c r="Q28" s="58">
        <v>76</v>
      </c>
      <c r="R28" s="59">
        <v>79.519443999999993</v>
      </c>
      <c r="S28" s="59">
        <v>9534.3813879999998</v>
      </c>
      <c r="T28" s="59">
        <v>0</v>
      </c>
      <c r="U28" s="59">
        <v>604.34777799999995</v>
      </c>
    </row>
    <row r="29" spans="1:21" x14ac:dyDescent="0.3">
      <c r="A29" s="60">
        <v>80001</v>
      </c>
      <c r="B29" s="54">
        <v>1</v>
      </c>
      <c r="C29" s="54" t="s">
        <v>78</v>
      </c>
      <c r="D29" s="54" t="s">
        <v>88</v>
      </c>
      <c r="E29" s="60" t="s">
        <v>803</v>
      </c>
      <c r="F29" s="60" t="s">
        <v>137</v>
      </c>
      <c r="G29" s="54" t="s">
        <v>71</v>
      </c>
      <c r="H29" s="54" t="s">
        <v>128</v>
      </c>
      <c r="I29" s="54" t="s">
        <v>22</v>
      </c>
      <c r="J29" s="54" t="s">
        <v>129</v>
      </c>
      <c r="K29" s="56">
        <v>43435.381261574075</v>
      </c>
      <c r="L29" s="56">
        <v>43435.422824074078</v>
      </c>
      <c r="M29" s="57">
        <v>0.99750000000000005</v>
      </c>
      <c r="N29" s="58">
        <v>0</v>
      </c>
      <c r="O29" s="58">
        <v>2</v>
      </c>
      <c r="P29" s="58">
        <v>0</v>
      </c>
      <c r="Q29" s="58">
        <v>0</v>
      </c>
      <c r="R29" s="59">
        <v>0</v>
      </c>
      <c r="S29" s="59">
        <v>1.9950000000000001</v>
      </c>
      <c r="T29" s="59">
        <v>0</v>
      </c>
      <c r="U29" s="59">
        <v>0</v>
      </c>
    </row>
    <row r="30" spans="1:21" x14ac:dyDescent="0.3">
      <c r="A30" s="60">
        <v>80002</v>
      </c>
      <c r="B30" s="54">
        <v>1</v>
      </c>
      <c r="C30" s="54" t="s">
        <v>79</v>
      </c>
      <c r="D30" s="54" t="s">
        <v>122</v>
      </c>
      <c r="E30" s="60" t="s">
        <v>804</v>
      </c>
      <c r="F30" s="60" t="s">
        <v>148</v>
      </c>
      <c r="G30" s="54" t="s">
        <v>71</v>
      </c>
      <c r="H30" s="54" t="s">
        <v>128</v>
      </c>
      <c r="I30" s="54" t="s">
        <v>22</v>
      </c>
      <c r="J30" s="54" t="s">
        <v>147</v>
      </c>
      <c r="K30" s="56">
        <v>43435.385416666664</v>
      </c>
      <c r="L30" s="56">
        <v>43435.473333333335</v>
      </c>
      <c r="M30" s="57">
        <v>2.11</v>
      </c>
      <c r="N30" s="58">
        <v>0</v>
      </c>
      <c r="O30" s="58">
        <v>9</v>
      </c>
      <c r="P30" s="58">
        <v>0</v>
      </c>
      <c r="Q30" s="58">
        <v>9</v>
      </c>
      <c r="R30" s="59">
        <v>0</v>
      </c>
      <c r="S30" s="59">
        <v>18.989999999999998</v>
      </c>
      <c r="T30" s="59">
        <v>0</v>
      </c>
      <c r="U30" s="59">
        <v>18.989999999999998</v>
      </c>
    </row>
    <row r="31" spans="1:21" x14ac:dyDescent="0.3">
      <c r="A31" s="60">
        <v>80005</v>
      </c>
      <c r="B31" s="54">
        <v>1</v>
      </c>
      <c r="C31" s="54" t="s">
        <v>78</v>
      </c>
      <c r="D31" s="54" t="s">
        <v>126</v>
      </c>
      <c r="E31" s="60" t="s">
        <v>805</v>
      </c>
      <c r="F31" s="60" t="s">
        <v>130</v>
      </c>
      <c r="G31" s="54" t="s">
        <v>71</v>
      </c>
      <c r="H31" s="54" t="s">
        <v>128</v>
      </c>
      <c r="I31" s="54" t="s">
        <v>22</v>
      </c>
      <c r="J31" s="54" t="s">
        <v>129</v>
      </c>
      <c r="K31" s="56">
        <v>43435.366331018522</v>
      </c>
      <c r="L31" s="56">
        <v>43435.405821759261</v>
      </c>
      <c r="M31" s="57">
        <v>0.94777777699999999</v>
      </c>
      <c r="N31" s="58">
        <v>0</v>
      </c>
      <c r="O31" s="58">
        <v>313</v>
      </c>
      <c r="P31" s="58">
        <v>0</v>
      </c>
      <c r="Q31" s="58">
        <v>0</v>
      </c>
      <c r="R31" s="59">
        <v>0</v>
      </c>
      <c r="S31" s="59">
        <v>296.65444400000001</v>
      </c>
      <c r="T31" s="59">
        <v>0</v>
      </c>
      <c r="U31" s="59">
        <v>0</v>
      </c>
    </row>
    <row r="32" spans="1:21" x14ac:dyDescent="0.3">
      <c r="A32" s="60">
        <v>80006</v>
      </c>
      <c r="B32" s="54">
        <v>1</v>
      </c>
      <c r="C32" s="54" t="s">
        <v>78</v>
      </c>
      <c r="D32" s="54" t="s">
        <v>93</v>
      </c>
      <c r="E32" s="60" t="s">
        <v>586</v>
      </c>
      <c r="F32" s="60" t="s">
        <v>150</v>
      </c>
      <c r="G32" s="54" t="s">
        <v>72</v>
      </c>
      <c r="H32" s="54" t="s">
        <v>128</v>
      </c>
      <c r="I32" s="54" t="s">
        <v>22</v>
      </c>
      <c r="J32" s="54" t="s">
        <v>147</v>
      </c>
      <c r="K32" s="56">
        <v>43435.385949074072</v>
      </c>
      <c r="L32" s="56">
        <v>43435.426388888889</v>
      </c>
      <c r="M32" s="57">
        <v>0.97055555500000001</v>
      </c>
      <c r="N32" s="58">
        <v>4</v>
      </c>
      <c r="O32" s="58">
        <v>516</v>
      </c>
      <c r="P32" s="58">
        <v>0</v>
      </c>
      <c r="Q32" s="58">
        <v>2587</v>
      </c>
      <c r="R32" s="59">
        <v>3.8822220000000001</v>
      </c>
      <c r="S32" s="59">
        <v>500.80666600000001</v>
      </c>
      <c r="T32" s="59">
        <v>0</v>
      </c>
      <c r="U32" s="59">
        <v>2510.827221</v>
      </c>
    </row>
    <row r="33" spans="1:21" x14ac:dyDescent="0.3">
      <c r="A33" s="60">
        <v>80007</v>
      </c>
      <c r="B33" s="54">
        <v>1</v>
      </c>
      <c r="C33" s="54" t="s">
        <v>78</v>
      </c>
      <c r="D33" s="54" t="s">
        <v>93</v>
      </c>
      <c r="E33" s="60" t="s">
        <v>531</v>
      </c>
      <c r="F33" s="60" t="s">
        <v>150</v>
      </c>
      <c r="G33" s="54" t="s">
        <v>72</v>
      </c>
      <c r="H33" s="54" t="s">
        <v>128</v>
      </c>
      <c r="I33" s="54" t="s">
        <v>22</v>
      </c>
      <c r="J33" s="54" t="s">
        <v>147</v>
      </c>
      <c r="K33" s="56">
        <v>43435.395162037035</v>
      </c>
      <c r="L33" s="56">
        <v>43435.426388888889</v>
      </c>
      <c r="M33" s="57">
        <v>0.74944444399999999</v>
      </c>
      <c r="N33" s="58">
        <v>3</v>
      </c>
      <c r="O33" s="58">
        <v>2187</v>
      </c>
      <c r="P33" s="58">
        <v>1</v>
      </c>
      <c r="Q33" s="58">
        <v>313</v>
      </c>
      <c r="R33" s="59">
        <v>2.2483330000000001</v>
      </c>
      <c r="S33" s="59">
        <v>1639.034999</v>
      </c>
      <c r="T33" s="59">
        <v>0.749444</v>
      </c>
      <c r="U33" s="59">
        <v>234.576111</v>
      </c>
    </row>
    <row r="34" spans="1:21" x14ac:dyDescent="0.3">
      <c r="A34" s="60">
        <v>80009</v>
      </c>
      <c r="B34" s="54">
        <v>1</v>
      </c>
      <c r="C34" s="54" t="s">
        <v>78</v>
      </c>
      <c r="D34" s="54" t="s">
        <v>102</v>
      </c>
      <c r="E34" s="60" t="s">
        <v>408</v>
      </c>
      <c r="F34" s="60" t="s">
        <v>148</v>
      </c>
      <c r="G34" s="54" t="s">
        <v>71</v>
      </c>
      <c r="H34" s="54" t="s">
        <v>128</v>
      </c>
      <c r="I34" s="54" t="s">
        <v>22</v>
      </c>
      <c r="J34" s="54" t="s">
        <v>147</v>
      </c>
      <c r="K34" s="56">
        <v>43435.401423611111</v>
      </c>
      <c r="L34" s="56">
        <v>43435.7</v>
      </c>
      <c r="M34" s="57">
        <v>7.1658333330000001</v>
      </c>
      <c r="N34" s="58">
        <v>0</v>
      </c>
      <c r="O34" s="58">
        <v>185</v>
      </c>
      <c r="P34" s="58">
        <v>0</v>
      </c>
      <c r="Q34" s="58">
        <v>0</v>
      </c>
      <c r="R34" s="59">
        <v>0</v>
      </c>
      <c r="S34" s="59">
        <v>1325.679167</v>
      </c>
      <c r="T34" s="59">
        <v>0</v>
      </c>
      <c r="U34" s="59">
        <v>0</v>
      </c>
    </row>
    <row r="35" spans="1:21" x14ac:dyDescent="0.3">
      <c r="A35" s="60">
        <v>80010</v>
      </c>
      <c r="B35" s="54">
        <v>1</v>
      </c>
      <c r="C35" s="54" t="s">
        <v>78</v>
      </c>
      <c r="D35" s="54" t="s">
        <v>106</v>
      </c>
      <c r="E35" s="60" t="s">
        <v>806</v>
      </c>
      <c r="F35" s="60" t="s">
        <v>150</v>
      </c>
      <c r="G35" s="54" t="s">
        <v>72</v>
      </c>
      <c r="H35" s="54" t="s">
        <v>128</v>
      </c>
      <c r="I35" s="54" t="s">
        <v>22</v>
      </c>
      <c r="J35" s="54" t="s">
        <v>147</v>
      </c>
      <c r="K35" s="56">
        <v>43435.387719907405</v>
      </c>
      <c r="L35" s="56">
        <v>43435.422684837962</v>
      </c>
      <c r="M35" s="57">
        <v>0.83915833299999998</v>
      </c>
      <c r="N35" s="58">
        <v>37</v>
      </c>
      <c r="O35" s="58">
        <v>4268</v>
      </c>
      <c r="P35" s="58">
        <v>0</v>
      </c>
      <c r="Q35" s="58">
        <v>64</v>
      </c>
      <c r="R35" s="59">
        <v>31.048857999999999</v>
      </c>
      <c r="S35" s="59">
        <v>3581.5277649999998</v>
      </c>
      <c r="T35" s="59">
        <v>0</v>
      </c>
      <c r="U35" s="59">
        <v>53.706133000000001</v>
      </c>
    </row>
    <row r="36" spans="1:21" x14ac:dyDescent="0.3">
      <c r="A36" s="60">
        <v>80011</v>
      </c>
      <c r="B36" s="54">
        <v>1</v>
      </c>
      <c r="C36" s="54" t="s">
        <v>78</v>
      </c>
      <c r="D36" s="54" t="s">
        <v>103</v>
      </c>
      <c r="E36" s="60" t="s">
        <v>807</v>
      </c>
      <c r="F36" s="60" t="s">
        <v>130</v>
      </c>
      <c r="G36" s="54" t="s">
        <v>71</v>
      </c>
      <c r="H36" s="54" t="s">
        <v>128</v>
      </c>
      <c r="I36" s="54" t="s">
        <v>22</v>
      </c>
      <c r="J36" s="54" t="s">
        <v>129</v>
      </c>
      <c r="K36" s="56">
        <v>43435.383252314816</v>
      </c>
      <c r="L36" s="56">
        <v>43435.409317129626</v>
      </c>
      <c r="M36" s="57">
        <v>0.62555555500000004</v>
      </c>
      <c r="N36" s="58">
        <v>0</v>
      </c>
      <c r="O36" s="58">
        <v>2</v>
      </c>
      <c r="P36" s="58">
        <v>0</v>
      </c>
      <c r="Q36" s="58">
        <v>0</v>
      </c>
      <c r="R36" s="59">
        <v>0</v>
      </c>
      <c r="S36" s="59">
        <v>1.2511110000000001</v>
      </c>
      <c r="T36" s="59">
        <v>0</v>
      </c>
      <c r="U36" s="59">
        <v>0</v>
      </c>
    </row>
    <row r="37" spans="1:21" x14ac:dyDescent="0.3">
      <c r="A37" s="60">
        <v>80012</v>
      </c>
      <c r="B37" s="54">
        <v>1</v>
      </c>
      <c r="C37" s="54" t="s">
        <v>78</v>
      </c>
      <c r="D37" s="54" t="s">
        <v>96</v>
      </c>
      <c r="E37" s="60" t="s">
        <v>552</v>
      </c>
      <c r="F37" s="60" t="s">
        <v>148</v>
      </c>
      <c r="G37" s="54" t="s">
        <v>72</v>
      </c>
      <c r="H37" s="54" t="s">
        <v>128</v>
      </c>
      <c r="I37" s="54" t="s">
        <v>22</v>
      </c>
      <c r="J37" s="54" t="s">
        <v>147</v>
      </c>
      <c r="K37" s="56">
        <v>43435.374143518522</v>
      </c>
      <c r="L37" s="56">
        <v>43435.7</v>
      </c>
      <c r="M37" s="57">
        <v>7.8205555550000003</v>
      </c>
      <c r="N37" s="58">
        <v>1</v>
      </c>
      <c r="O37" s="58">
        <v>189</v>
      </c>
      <c r="P37" s="58">
        <v>0</v>
      </c>
      <c r="Q37" s="58">
        <v>0</v>
      </c>
      <c r="R37" s="59">
        <v>7.8205559999999998</v>
      </c>
      <c r="S37" s="59">
        <v>1478.085</v>
      </c>
      <c r="T37" s="59">
        <v>0</v>
      </c>
      <c r="U37" s="59">
        <v>0</v>
      </c>
    </row>
    <row r="38" spans="1:21" x14ac:dyDescent="0.3">
      <c r="A38" s="60">
        <v>80014</v>
      </c>
      <c r="B38" s="54">
        <v>1</v>
      </c>
      <c r="C38" s="54" t="s">
        <v>79</v>
      </c>
      <c r="D38" s="54" t="s">
        <v>117</v>
      </c>
      <c r="E38" s="60" t="s">
        <v>808</v>
      </c>
      <c r="F38" s="60" t="s">
        <v>148</v>
      </c>
      <c r="G38" s="54" t="s">
        <v>72</v>
      </c>
      <c r="H38" s="54" t="s">
        <v>128</v>
      </c>
      <c r="I38" s="54" t="s">
        <v>22</v>
      </c>
      <c r="J38" s="54" t="s">
        <v>147</v>
      </c>
      <c r="K38" s="56">
        <v>43435.40898148148</v>
      </c>
      <c r="L38" s="56">
        <v>43435.72824074074</v>
      </c>
      <c r="M38" s="57">
        <v>7.6622222219999996</v>
      </c>
      <c r="N38" s="58">
        <v>0</v>
      </c>
      <c r="O38" s="58">
        <v>482</v>
      </c>
      <c r="P38" s="58">
        <v>0</v>
      </c>
      <c r="Q38" s="58">
        <v>0</v>
      </c>
      <c r="R38" s="59">
        <v>0</v>
      </c>
      <c r="S38" s="59">
        <v>3693.1911110000001</v>
      </c>
      <c r="T38" s="59">
        <v>0</v>
      </c>
      <c r="U38" s="59">
        <v>0</v>
      </c>
    </row>
    <row r="39" spans="1:21" x14ac:dyDescent="0.3">
      <c r="A39" s="60">
        <v>80016</v>
      </c>
      <c r="B39" s="54">
        <v>1</v>
      </c>
      <c r="C39" s="54" t="s">
        <v>78</v>
      </c>
      <c r="D39" s="54" t="s">
        <v>82</v>
      </c>
      <c r="E39" s="60" t="s">
        <v>668</v>
      </c>
      <c r="F39" s="60" t="s">
        <v>137</v>
      </c>
      <c r="G39" s="54" t="s">
        <v>71</v>
      </c>
      <c r="H39" s="54" t="s">
        <v>128</v>
      </c>
      <c r="I39" s="54" t="s">
        <v>22</v>
      </c>
      <c r="J39" s="54" t="s">
        <v>129</v>
      </c>
      <c r="K39" s="56">
        <v>43435.390856481477</v>
      </c>
      <c r="L39" s="56">
        <v>43435.417673611111</v>
      </c>
      <c r="M39" s="57">
        <v>0.64361111100000001</v>
      </c>
      <c r="N39" s="58">
        <v>0</v>
      </c>
      <c r="O39" s="58">
        <v>0</v>
      </c>
      <c r="P39" s="58">
        <v>0</v>
      </c>
      <c r="Q39" s="58">
        <v>1</v>
      </c>
      <c r="R39" s="59">
        <v>0</v>
      </c>
      <c r="S39" s="59">
        <v>0</v>
      </c>
      <c r="T39" s="59">
        <v>0</v>
      </c>
      <c r="U39" s="59">
        <v>0.64361100000000004</v>
      </c>
    </row>
    <row r="40" spans="1:21" x14ac:dyDescent="0.3">
      <c r="A40" s="60">
        <v>80019</v>
      </c>
      <c r="B40" s="54">
        <v>1</v>
      </c>
      <c r="C40" s="54" t="s">
        <v>78</v>
      </c>
      <c r="D40" s="54" t="s">
        <v>87</v>
      </c>
      <c r="E40" s="60" t="s">
        <v>809</v>
      </c>
      <c r="F40" s="60" t="s">
        <v>148</v>
      </c>
      <c r="G40" s="54" t="s">
        <v>72</v>
      </c>
      <c r="H40" s="54" t="s">
        <v>128</v>
      </c>
      <c r="I40" s="54" t="s">
        <v>22</v>
      </c>
      <c r="J40" s="54" t="s">
        <v>147</v>
      </c>
      <c r="K40" s="56">
        <v>43435.390208333331</v>
      </c>
      <c r="L40" s="56">
        <v>43435.510648148149</v>
      </c>
      <c r="M40" s="57">
        <v>2.8905555550000002</v>
      </c>
      <c r="N40" s="58">
        <v>0</v>
      </c>
      <c r="O40" s="58">
        <v>3795</v>
      </c>
      <c r="P40" s="58">
        <v>0</v>
      </c>
      <c r="Q40" s="58">
        <v>64</v>
      </c>
      <c r="R40" s="59">
        <v>0</v>
      </c>
      <c r="S40" s="59">
        <v>10969.658331000001</v>
      </c>
      <c r="T40" s="59">
        <v>0</v>
      </c>
      <c r="U40" s="59">
        <v>184.99555599999999</v>
      </c>
    </row>
    <row r="41" spans="1:21" x14ac:dyDescent="0.3">
      <c r="A41" s="60">
        <v>80021</v>
      </c>
      <c r="B41" s="54">
        <v>1</v>
      </c>
      <c r="C41" s="54" t="s">
        <v>78</v>
      </c>
      <c r="D41" s="54" t="s">
        <v>86</v>
      </c>
      <c r="E41" s="60" t="s">
        <v>810</v>
      </c>
      <c r="F41" s="60" t="s">
        <v>144</v>
      </c>
      <c r="G41" s="54" t="s">
        <v>71</v>
      </c>
      <c r="H41" s="54" t="s">
        <v>128</v>
      </c>
      <c r="I41" s="54" t="s">
        <v>22</v>
      </c>
      <c r="J41" s="54" t="s">
        <v>129</v>
      </c>
      <c r="K41" s="56">
        <v>43435.361122685186</v>
      </c>
      <c r="L41" s="56">
        <v>43435.451111111113</v>
      </c>
      <c r="M41" s="57">
        <v>2.1597222220000001</v>
      </c>
      <c r="N41" s="58">
        <v>0</v>
      </c>
      <c r="O41" s="58">
        <v>1</v>
      </c>
      <c r="P41" s="58">
        <v>0</v>
      </c>
      <c r="Q41" s="58">
        <v>0</v>
      </c>
      <c r="R41" s="59">
        <v>0</v>
      </c>
      <c r="S41" s="59">
        <v>2.1597219999999999</v>
      </c>
      <c r="T41" s="59">
        <v>0</v>
      </c>
      <c r="U41" s="59">
        <v>0</v>
      </c>
    </row>
    <row r="42" spans="1:21" x14ac:dyDescent="0.3">
      <c r="A42" s="60">
        <v>80023</v>
      </c>
      <c r="B42" s="54">
        <v>1</v>
      </c>
      <c r="C42" s="54" t="s">
        <v>78</v>
      </c>
      <c r="D42" s="54" t="s">
        <v>80</v>
      </c>
      <c r="E42" s="60" t="s">
        <v>811</v>
      </c>
      <c r="F42" s="60" t="s">
        <v>136</v>
      </c>
      <c r="G42" s="54" t="s">
        <v>71</v>
      </c>
      <c r="H42" s="54" t="s">
        <v>128</v>
      </c>
      <c r="I42" s="54" t="s">
        <v>22</v>
      </c>
      <c r="J42" s="54" t="s">
        <v>129</v>
      </c>
      <c r="K42" s="56">
        <v>43435.404768518521</v>
      </c>
      <c r="L42" s="56">
        <v>43435.439687500002</v>
      </c>
      <c r="M42" s="57">
        <v>0.83805555499999995</v>
      </c>
      <c r="N42" s="58">
        <v>0</v>
      </c>
      <c r="O42" s="58">
        <v>41</v>
      </c>
      <c r="P42" s="58">
        <v>0</v>
      </c>
      <c r="Q42" s="58">
        <v>0</v>
      </c>
      <c r="R42" s="59">
        <v>0</v>
      </c>
      <c r="S42" s="59">
        <v>34.360278000000001</v>
      </c>
      <c r="T42" s="59">
        <v>0</v>
      </c>
      <c r="U42" s="59">
        <v>0</v>
      </c>
    </row>
    <row r="43" spans="1:21" x14ac:dyDescent="0.3">
      <c r="A43" s="60">
        <v>80024</v>
      </c>
      <c r="B43" s="54">
        <v>1</v>
      </c>
      <c r="C43" s="54" t="s">
        <v>78</v>
      </c>
      <c r="D43" s="54" t="s">
        <v>83</v>
      </c>
      <c r="E43" s="60" t="s">
        <v>812</v>
      </c>
      <c r="F43" s="60" t="s">
        <v>148</v>
      </c>
      <c r="G43" s="54" t="s">
        <v>71</v>
      </c>
      <c r="H43" s="54" t="s">
        <v>128</v>
      </c>
      <c r="I43" s="54" t="s">
        <v>22</v>
      </c>
      <c r="J43" s="54" t="s">
        <v>147</v>
      </c>
      <c r="K43" s="56">
        <v>43435.407962962963</v>
      </c>
      <c r="L43" s="56">
        <v>43435.431030092594</v>
      </c>
      <c r="M43" s="57">
        <v>0.55361111100000004</v>
      </c>
      <c r="N43" s="58">
        <v>0</v>
      </c>
      <c r="O43" s="58">
        <v>80</v>
      </c>
      <c r="P43" s="58">
        <v>0</v>
      </c>
      <c r="Q43" s="58">
        <v>0</v>
      </c>
      <c r="R43" s="59">
        <v>0</v>
      </c>
      <c r="S43" s="59">
        <v>44.288888999999998</v>
      </c>
      <c r="T43" s="59">
        <v>0</v>
      </c>
      <c r="U43" s="59">
        <v>0</v>
      </c>
    </row>
    <row r="44" spans="1:21" x14ac:dyDescent="0.3">
      <c r="A44" s="60">
        <v>80025</v>
      </c>
      <c r="B44" s="54">
        <v>1</v>
      </c>
      <c r="C44" s="54" t="s">
        <v>79</v>
      </c>
      <c r="D44" s="54" t="s">
        <v>123</v>
      </c>
      <c r="E44" s="60" t="s">
        <v>813</v>
      </c>
      <c r="F44" s="60" t="s">
        <v>130</v>
      </c>
      <c r="G44" s="54" t="s">
        <v>71</v>
      </c>
      <c r="H44" s="54" t="s">
        <v>128</v>
      </c>
      <c r="I44" s="54" t="s">
        <v>22</v>
      </c>
      <c r="J44" s="54" t="s">
        <v>129</v>
      </c>
      <c r="K44" s="56">
        <v>43435.402916666666</v>
      </c>
      <c r="L44" s="56">
        <v>43435.448449074072</v>
      </c>
      <c r="M44" s="57">
        <v>1.092777777</v>
      </c>
      <c r="N44" s="58">
        <v>0</v>
      </c>
      <c r="O44" s="58">
        <v>51</v>
      </c>
      <c r="P44" s="58">
        <v>0</v>
      </c>
      <c r="Q44" s="58">
        <v>0</v>
      </c>
      <c r="R44" s="59">
        <v>0</v>
      </c>
      <c r="S44" s="59">
        <v>55.731667000000002</v>
      </c>
      <c r="T44" s="59">
        <v>0</v>
      </c>
      <c r="U44" s="59">
        <v>0</v>
      </c>
    </row>
    <row r="45" spans="1:21" x14ac:dyDescent="0.3">
      <c r="A45" s="60">
        <v>80026</v>
      </c>
      <c r="B45" s="54">
        <v>1</v>
      </c>
      <c r="C45" s="54" t="s">
        <v>79</v>
      </c>
      <c r="D45" s="54" t="s">
        <v>112</v>
      </c>
      <c r="E45" s="60" t="s">
        <v>239</v>
      </c>
      <c r="F45" s="60" t="s">
        <v>136</v>
      </c>
      <c r="G45" s="54" t="s">
        <v>71</v>
      </c>
      <c r="H45" s="54" t="s">
        <v>128</v>
      </c>
      <c r="I45" s="54" t="s">
        <v>22</v>
      </c>
      <c r="J45" s="54" t="s">
        <v>129</v>
      </c>
      <c r="K45" s="56">
        <v>43435.395636574074</v>
      </c>
      <c r="L45" s="56">
        <v>43435.430960648147</v>
      </c>
      <c r="M45" s="57">
        <v>0.84777777700000001</v>
      </c>
      <c r="N45" s="58">
        <v>0</v>
      </c>
      <c r="O45" s="58">
        <v>149</v>
      </c>
      <c r="P45" s="58">
        <v>0</v>
      </c>
      <c r="Q45" s="58">
        <v>0</v>
      </c>
      <c r="R45" s="59">
        <v>0</v>
      </c>
      <c r="S45" s="59">
        <v>126.318889</v>
      </c>
      <c r="T45" s="59">
        <v>0</v>
      </c>
      <c r="U45" s="59">
        <v>0</v>
      </c>
    </row>
    <row r="46" spans="1:21" x14ac:dyDescent="0.3">
      <c r="A46" s="60">
        <v>80027</v>
      </c>
      <c r="B46" s="54">
        <v>1</v>
      </c>
      <c r="C46" s="54" t="s">
        <v>78</v>
      </c>
      <c r="D46" s="54" t="s">
        <v>125</v>
      </c>
      <c r="E46" s="60" t="s">
        <v>450</v>
      </c>
      <c r="F46" s="60" t="s">
        <v>146</v>
      </c>
      <c r="G46" s="54" t="s">
        <v>71</v>
      </c>
      <c r="H46" s="54" t="s">
        <v>128</v>
      </c>
      <c r="I46" s="54" t="s">
        <v>22</v>
      </c>
      <c r="J46" s="54" t="s">
        <v>147</v>
      </c>
      <c r="K46" s="56">
        <v>43435.411273148151</v>
      </c>
      <c r="L46" s="56">
        <v>43435.581250000003</v>
      </c>
      <c r="M46" s="57">
        <v>4.0794444439999999</v>
      </c>
      <c r="N46" s="58">
        <v>0</v>
      </c>
      <c r="O46" s="58">
        <v>319</v>
      </c>
      <c r="P46" s="58">
        <v>0</v>
      </c>
      <c r="Q46" s="58">
        <v>0</v>
      </c>
      <c r="R46" s="59">
        <v>0</v>
      </c>
      <c r="S46" s="59">
        <v>1301.342778</v>
      </c>
      <c r="T46" s="59">
        <v>0</v>
      </c>
      <c r="U46" s="59">
        <v>0</v>
      </c>
    </row>
    <row r="47" spans="1:21" x14ac:dyDescent="0.3">
      <c r="A47" s="60">
        <v>80028</v>
      </c>
      <c r="B47" s="54">
        <v>1</v>
      </c>
      <c r="C47" s="54" t="s">
        <v>78</v>
      </c>
      <c r="D47" s="54" t="s">
        <v>91</v>
      </c>
      <c r="E47" s="60" t="s">
        <v>608</v>
      </c>
      <c r="F47" s="60" t="s">
        <v>150</v>
      </c>
      <c r="G47" s="54" t="s">
        <v>72</v>
      </c>
      <c r="H47" s="54" t="s">
        <v>128</v>
      </c>
      <c r="I47" s="54" t="s">
        <v>22</v>
      </c>
      <c r="J47" s="54" t="s">
        <v>147</v>
      </c>
      <c r="K47" s="56">
        <v>43435.404918981483</v>
      </c>
      <c r="L47" s="56">
        <v>43435.718055555553</v>
      </c>
      <c r="M47" s="57">
        <v>7.5152777769999997</v>
      </c>
      <c r="N47" s="58">
        <v>0</v>
      </c>
      <c r="O47" s="58">
        <v>26</v>
      </c>
      <c r="P47" s="58">
        <v>3</v>
      </c>
      <c r="Q47" s="58">
        <v>214</v>
      </c>
      <c r="R47" s="59">
        <v>0</v>
      </c>
      <c r="S47" s="59">
        <v>195.397222</v>
      </c>
      <c r="T47" s="59">
        <v>22.545832999999998</v>
      </c>
      <c r="U47" s="59">
        <v>1608.269444</v>
      </c>
    </row>
    <row r="48" spans="1:21" x14ac:dyDescent="0.3">
      <c r="A48" s="60">
        <v>80030</v>
      </c>
      <c r="B48" s="54">
        <v>1</v>
      </c>
      <c r="C48" s="54" t="s">
        <v>78</v>
      </c>
      <c r="D48" s="54" t="s">
        <v>80</v>
      </c>
      <c r="E48" s="60" t="s">
        <v>814</v>
      </c>
      <c r="F48" s="60" t="s">
        <v>137</v>
      </c>
      <c r="G48" s="54" t="s">
        <v>71</v>
      </c>
      <c r="H48" s="54" t="s">
        <v>128</v>
      </c>
      <c r="I48" s="54" t="s">
        <v>22</v>
      </c>
      <c r="J48" s="54" t="s">
        <v>129</v>
      </c>
      <c r="K48" s="56">
        <v>43435.412812499999</v>
      </c>
      <c r="L48" s="56">
        <v>43435.478576388887</v>
      </c>
      <c r="M48" s="57">
        <v>1.578333333</v>
      </c>
      <c r="N48" s="58">
        <v>0</v>
      </c>
      <c r="O48" s="58">
        <v>1</v>
      </c>
      <c r="P48" s="58">
        <v>0</v>
      </c>
      <c r="Q48" s="58">
        <v>0</v>
      </c>
      <c r="R48" s="59">
        <v>0</v>
      </c>
      <c r="S48" s="59">
        <v>1.578333</v>
      </c>
      <c r="T48" s="59">
        <v>0</v>
      </c>
      <c r="U48" s="59">
        <v>0</v>
      </c>
    </row>
    <row r="49" spans="1:21" x14ac:dyDescent="0.3">
      <c r="A49" s="60">
        <v>80032</v>
      </c>
      <c r="B49" s="54">
        <v>1</v>
      </c>
      <c r="C49" s="54" t="s">
        <v>78</v>
      </c>
      <c r="D49" s="54" t="s">
        <v>88</v>
      </c>
      <c r="E49" s="60" t="s">
        <v>815</v>
      </c>
      <c r="F49" s="60" t="s">
        <v>274</v>
      </c>
      <c r="G49" s="54" t="s">
        <v>71</v>
      </c>
      <c r="H49" s="54" t="s">
        <v>128</v>
      </c>
      <c r="I49" s="54" t="s">
        <v>22</v>
      </c>
      <c r="J49" s="54" t="s">
        <v>129</v>
      </c>
      <c r="K49" s="56">
        <v>43435.405763888892</v>
      </c>
      <c r="L49" s="56">
        <v>43435.446736111109</v>
      </c>
      <c r="M49" s="57">
        <v>0.98333333300000003</v>
      </c>
      <c r="N49" s="58">
        <v>0</v>
      </c>
      <c r="O49" s="58">
        <v>21</v>
      </c>
      <c r="P49" s="58">
        <v>0</v>
      </c>
      <c r="Q49" s="58">
        <v>0</v>
      </c>
      <c r="R49" s="59">
        <v>0</v>
      </c>
      <c r="S49" s="59">
        <v>20.65</v>
      </c>
      <c r="T49" s="59">
        <v>0</v>
      </c>
      <c r="U49" s="59">
        <v>0</v>
      </c>
    </row>
    <row r="50" spans="1:21" x14ac:dyDescent="0.3">
      <c r="A50" s="60">
        <v>80033</v>
      </c>
      <c r="B50" s="54">
        <v>1</v>
      </c>
      <c r="C50" s="54" t="s">
        <v>78</v>
      </c>
      <c r="D50" s="54" t="s">
        <v>100</v>
      </c>
      <c r="E50" s="60" t="s">
        <v>679</v>
      </c>
      <c r="F50" s="60" t="s">
        <v>150</v>
      </c>
      <c r="G50" s="54" t="s">
        <v>72</v>
      </c>
      <c r="H50" s="54" t="s">
        <v>128</v>
      </c>
      <c r="I50" s="54" t="s">
        <v>22</v>
      </c>
      <c r="J50" s="54" t="s">
        <v>147</v>
      </c>
      <c r="K50" s="56">
        <v>43435.416666666664</v>
      </c>
      <c r="L50" s="56">
        <v>43435.502083333333</v>
      </c>
      <c r="M50" s="57">
        <v>2.0499999999999998</v>
      </c>
      <c r="N50" s="58">
        <v>0</v>
      </c>
      <c r="O50" s="58">
        <v>423</v>
      </c>
      <c r="P50" s="58">
        <v>0</v>
      </c>
      <c r="Q50" s="58">
        <v>0</v>
      </c>
      <c r="R50" s="59">
        <v>0</v>
      </c>
      <c r="S50" s="59">
        <v>867.15</v>
      </c>
      <c r="T50" s="59">
        <v>0</v>
      </c>
      <c r="U50" s="59">
        <v>0</v>
      </c>
    </row>
    <row r="51" spans="1:21" x14ac:dyDescent="0.3">
      <c r="A51" s="60">
        <v>80034</v>
      </c>
      <c r="B51" s="54">
        <v>1</v>
      </c>
      <c r="C51" s="54" t="s">
        <v>78</v>
      </c>
      <c r="D51" s="54" t="s">
        <v>87</v>
      </c>
      <c r="E51" s="60" t="s">
        <v>816</v>
      </c>
      <c r="F51" s="60" t="s">
        <v>144</v>
      </c>
      <c r="G51" s="54" t="s">
        <v>71</v>
      </c>
      <c r="H51" s="54" t="s">
        <v>128</v>
      </c>
      <c r="I51" s="54" t="s">
        <v>22</v>
      </c>
      <c r="J51" s="54" t="s">
        <v>129</v>
      </c>
      <c r="K51" s="56">
        <v>43435.397048611114</v>
      </c>
      <c r="L51" s="56">
        <v>43435.447569444441</v>
      </c>
      <c r="M51" s="57">
        <v>1.2124999999999999</v>
      </c>
      <c r="N51" s="58">
        <v>0</v>
      </c>
      <c r="O51" s="58">
        <v>1</v>
      </c>
      <c r="P51" s="58">
        <v>0</v>
      </c>
      <c r="Q51" s="58">
        <v>0</v>
      </c>
      <c r="R51" s="59">
        <v>0</v>
      </c>
      <c r="S51" s="59">
        <v>1.2124999999999999</v>
      </c>
      <c r="T51" s="59">
        <v>0</v>
      </c>
      <c r="U51" s="59">
        <v>0</v>
      </c>
    </row>
    <row r="52" spans="1:21" x14ac:dyDescent="0.3">
      <c r="A52" s="60">
        <v>80035</v>
      </c>
      <c r="B52" s="54">
        <v>1</v>
      </c>
      <c r="C52" s="54" t="s">
        <v>78</v>
      </c>
      <c r="D52" s="54" t="s">
        <v>103</v>
      </c>
      <c r="E52" s="60" t="s">
        <v>347</v>
      </c>
      <c r="F52" s="60" t="s">
        <v>140</v>
      </c>
      <c r="G52" s="54" t="s">
        <v>72</v>
      </c>
      <c r="H52" s="54" t="s">
        <v>128</v>
      </c>
      <c r="I52" s="54" t="s">
        <v>22</v>
      </c>
      <c r="J52" s="54" t="s">
        <v>129</v>
      </c>
      <c r="K52" s="56">
        <v>43435.405671296299</v>
      </c>
      <c r="L52" s="56">
        <v>43435.418055555558</v>
      </c>
      <c r="M52" s="57">
        <v>0.29722222199999998</v>
      </c>
      <c r="N52" s="58">
        <v>2</v>
      </c>
      <c r="O52" s="58">
        <v>1562</v>
      </c>
      <c r="P52" s="58">
        <v>0</v>
      </c>
      <c r="Q52" s="58">
        <v>163</v>
      </c>
      <c r="R52" s="59">
        <v>0.59444399999999997</v>
      </c>
      <c r="S52" s="59">
        <v>464.26111100000003</v>
      </c>
      <c r="T52" s="59">
        <v>0</v>
      </c>
      <c r="U52" s="59">
        <v>48.447221999999996</v>
      </c>
    </row>
    <row r="53" spans="1:21" x14ac:dyDescent="0.3">
      <c r="A53" s="60">
        <v>80038</v>
      </c>
      <c r="B53" s="54">
        <v>1</v>
      </c>
      <c r="C53" s="54" t="s">
        <v>78</v>
      </c>
      <c r="D53" s="54" t="s">
        <v>81</v>
      </c>
      <c r="E53" s="60" t="s">
        <v>817</v>
      </c>
      <c r="F53" s="60" t="s">
        <v>144</v>
      </c>
      <c r="G53" s="54" t="s">
        <v>71</v>
      </c>
      <c r="H53" s="54" t="s">
        <v>128</v>
      </c>
      <c r="I53" s="54" t="s">
        <v>22</v>
      </c>
      <c r="J53" s="54" t="s">
        <v>129</v>
      </c>
      <c r="K53" s="56">
        <v>43435.411006944443</v>
      </c>
      <c r="L53" s="56">
        <v>43435.450127314813</v>
      </c>
      <c r="M53" s="57">
        <v>0.93888888800000003</v>
      </c>
      <c r="N53" s="58">
        <v>0</v>
      </c>
      <c r="O53" s="58">
        <v>1</v>
      </c>
      <c r="P53" s="58">
        <v>0</v>
      </c>
      <c r="Q53" s="58">
        <v>0</v>
      </c>
      <c r="R53" s="59">
        <v>0</v>
      </c>
      <c r="S53" s="59">
        <v>0.93888899999999997</v>
      </c>
      <c r="T53" s="59">
        <v>0</v>
      </c>
      <c r="U53" s="59">
        <v>0</v>
      </c>
    </row>
    <row r="54" spans="1:21" x14ac:dyDescent="0.3">
      <c r="A54" s="60">
        <v>80039</v>
      </c>
      <c r="B54" s="54">
        <v>1</v>
      </c>
      <c r="C54" s="54" t="s">
        <v>79</v>
      </c>
      <c r="D54" s="54" t="s">
        <v>112</v>
      </c>
      <c r="E54" s="60" t="s">
        <v>818</v>
      </c>
      <c r="F54" s="60" t="s">
        <v>148</v>
      </c>
      <c r="G54" s="54" t="s">
        <v>72</v>
      </c>
      <c r="H54" s="54" t="s">
        <v>128</v>
      </c>
      <c r="I54" s="54" t="s">
        <v>22</v>
      </c>
      <c r="J54" s="54" t="s">
        <v>147</v>
      </c>
      <c r="K54" s="56">
        <v>43435.426365740743</v>
      </c>
      <c r="L54" s="56">
        <v>43435.45722222222</v>
      </c>
      <c r="M54" s="57">
        <v>0.74055555500000003</v>
      </c>
      <c r="N54" s="58">
        <v>3</v>
      </c>
      <c r="O54" s="58">
        <v>1119</v>
      </c>
      <c r="P54" s="58">
        <v>0</v>
      </c>
      <c r="Q54" s="58">
        <v>0</v>
      </c>
      <c r="R54" s="59">
        <v>2.2216670000000001</v>
      </c>
      <c r="S54" s="59">
        <v>828.68166599999995</v>
      </c>
      <c r="T54" s="59">
        <v>0</v>
      </c>
      <c r="U54" s="59">
        <v>0</v>
      </c>
    </row>
    <row r="55" spans="1:21" x14ac:dyDescent="0.3">
      <c r="A55" s="60">
        <v>80040</v>
      </c>
      <c r="B55" s="54">
        <v>1</v>
      </c>
      <c r="C55" s="54" t="s">
        <v>78</v>
      </c>
      <c r="D55" s="54" t="s">
        <v>98</v>
      </c>
      <c r="E55" s="60" t="s">
        <v>819</v>
      </c>
      <c r="F55" s="60" t="s">
        <v>148</v>
      </c>
      <c r="G55" s="54" t="s">
        <v>71</v>
      </c>
      <c r="H55" s="54" t="s">
        <v>128</v>
      </c>
      <c r="I55" s="54" t="s">
        <v>22</v>
      </c>
      <c r="J55" s="54" t="s">
        <v>147</v>
      </c>
      <c r="K55" s="56">
        <v>43435.423078703701</v>
      </c>
      <c r="L55" s="56">
        <v>43435.440868055557</v>
      </c>
      <c r="M55" s="57">
        <v>0.42694444399999998</v>
      </c>
      <c r="N55" s="58">
        <v>0</v>
      </c>
      <c r="O55" s="58">
        <v>68</v>
      </c>
      <c r="P55" s="58">
        <v>0</v>
      </c>
      <c r="Q55" s="58">
        <v>0</v>
      </c>
      <c r="R55" s="59">
        <v>0</v>
      </c>
      <c r="S55" s="59">
        <v>29.032222000000001</v>
      </c>
      <c r="T55" s="59">
        <v>0</v>
      </c>
      <c r="U55" s="59">
        <v>0</v>
      </c>
    </row>
    <row r="56" spans="1:21" x14ac:dyDescent="0.3">
      <c r="A56" s="60">
        <v>80041</v>
      </c>
      <c r="B56" s="54">
        <v>1</v>
      </c>
      <c r="C56" s="54" t="s">
        <v>78</v>
      </c>
      <c r="D56" s="54" t="s">
        <v>95</v>
      </c>
      <c r="E56" s="60" t="s">
        <v>820</v>
      </c>
      <c r="F56" s="60" t="s">
        <v>148</v>
      </c>
      <c r="G56" s="54" t="s">
        <v>71</v>
      </c>
      <c r="H56" s="54" t="s">
        <v>128</v>
      </c>
      <c r="I56" s="54" t="s">
        <v>22</v>
      </c>
      <c r="J56" s="54" t="s">
        <v>147</v>
      </c>
      <c r="K56" s="56">
        <v>43435.396018518521</v>
      </c>
      <c r="L56" s="56">
        <v>43435.723680555559</v>
      </c>
      <c r="M56" s="57">
        <v>7.863888888</v>
      </c>
      <c r="N56" s="58">
        <v>0</v>
      </c>
      <c r="O56" s="58">
        <v>25</v>
      </c>
      <c r="P56" s="58">
        <v>0</v>
      </c>
      <c r="Q56" s="58">
        <v>0</v>
      </c>
      <c r="R56" s="59">
        <v>0</v>
      </c>
      <c r="S56" s="59">
        <v>196.59722199999999</v>
      </c>
      <c r="T56" s="59">
        <v>0</v>
      </c>
      <c r="U56" s="59">
        <v>0</v>
      </c>
    </row>
    <row r="57" spans="1:21" x14ac:dyDescent="0.3">
      <c r="A57" s="60">
        <v>80042</v>
      </c>
      <c r="B57" s="54">
        <v>1</v>
      </c>
      <c r="C57" s="54" t="s">
        <v>78</v>
      </c>
      <c r="D57" s="54" t="s">
        <v>88</v>
      </c>
      <c r="E57" s="60" t="s">
        <v>821</v>
      </c>
      <c r="F57" s="60" t="s">
        <v>137</v>
      </c>
      <c r="G57" s="54" t="s">
        <v>71</v>
      </c>
      <c r="H57" s="54" t="s">
        <v>128</v>
      </c>
      <c r="I57" s="54" t="s">
        <v>22</v>
      </c>
      <c r="J57" s="54" t="s">
        <v>129</v>
      </c>
      <c r="K57" s="56">
        <v>43435.428240740745</v>
      </c>
      <c r="L57" s="56">
        <v>43435.480474537035</v>
      </c>
      <c r="M57" s="57">
        <v>1.2536111109999999</v>
      </c>
      <c r="N57" s="58">
        <v>0</v>
      </c>
      <c r="O57" s="58">
        <v>2</v>
      </c>
      <c r="P57" s="58">
        <v>0</v>
      </c>
      <c r="Q57" s="58">
        <v>0</v>
      </c>
      <c r="R57" s="59">
        <v>0</v>
      </c>
      <c r="S57" s="59">
        <v>2.5072220000000001</v>
      </c>
      <c r="T57" s="59">
        <v>0</v>
      </c>
      <c r="U57" s="59">
        <v>0</v>
      </c>
    </row>
    <row r="58" spans="1:21" x14ac:dyDescent="0.3">
      <c r="A58" s="60">
        <v>80043</v>
      </c>
      <c r="B58" s="54">
        <v>1</v>
      </c>
      <c r="C58" s="54" t="s">
        <v>78</v>
      </c>
      <c r="D58" s="54" t="s">
        <v>101</v>
      </c>
      <c r="E58" s="60" t="s">
        <v>822</v>
      </c>
      <c r="F58" s="60" t="s">
        <v>137</v>
      </c>
      <c r="G58" s="54" t="s">
        <v>71</v>
      </c>
      <c r="H58" s="54" t="s">
        <v>128</v>
      </c>
      <c r="I58" s="54" t="s">
        <v>22</v>
      </c>
      <c r="J58" s="54" t="s">
        <v>129</v>
      </c>
      <c r="K58" s="56">
        <v>43435.429907407408</v>
      </c>
      <c r="L58" s="56">
        <v>43435.588645833333</v>
      </c>
      <c r="M58" s="57">
        <v>3.809722222</v>
      </c>
      <c r="N58" s="58">
        <v>0</v>
      </c>
      <c r="O58" s="58">
        <v>49</v>
      </c>
      <c r="P58" s="58">
        <v>0</v>
      </c>
      <c r="Q58" s="58">
        <v>0</v>
      </c>
      <c r="R58" s="59">
        <v>0</v>
      </c>
      <c r="S58" s="59">
        <v>186.676389</v>
      </c>
      <c r="T58" s="59">
        <v>0</v>
      </c>
      <c r="U58" s="59">
        <v>0</v>
      </c>
    </row>
    <row r="59" spans="1:21" x14ac:dyDescent="0.3">
      <c r="A59" s="60">
        <v>80045</v>
      </c>
      <c r="B59" s="54">
        <v>1</v>
      </c>
      <c r="C59" s="54" t="s">
        <v>78</v>
      </c>
      <c r="D59" s="54" t="s">
        <v>98</v>
      </c>
      <c r="E59" s="60" t="s">
        <v>757</v>
      </c>
      <c r="F59" s="60" t="s">
        <v>137</v>
      </c>
      <c r="G59" s="54" t="s">
        <v>71</v>
      </c>
      <c r="H59" s="54" t="s">
        <v>128</v>
      </c>
      <c r="I59" s="54" t="s">
        <v>22</v>
      </c>
      <c r="J59" s="54" t="s">
        <v>129</v>
      </c>
      <c r="K59" s="56">
        <v>43435.417627314819</v>
      </c>
      <c r="L59" s="56">
        <v>43435.450995370367</v>
      </c>
      <c r="M59" s="57">
        <v>0.80083333300000004</v>
      </c>
      <c r="N59" s="58">
        <v>0</v>
      </c>
      <c r="O59" s="58">
        <v>71</v>
      </c>
      <c r="P59" s="58">
        <v>0</v>
      </c>
      <c r="Q59" s="58">
        <v>0</v>
      </c>
      <c r="R59" s="59">
        <v>0</v>
      </c>
      <c r="S59" s="59">
        <v>56.859166999999999</v>
      </c>
      <c r="T59" s="59">
        <v>0</v>
      </c>
      <c r="U59" s="59">
        <v>0</v>
      </c>
    </row>
    <row r="60" spans="1:21" x14ac:dyDescent="0.3">
      <c r="A60" s="60">
        <v>80046</v>
      </c>
      <c r="B60" s="54">
        <v>1</v>
      </c>
      <c r="C60" s="54" t="s">
        <v>78</v>
      </c>
      <c r="D60" s="54" t="s">
        <v>83</v>
      </c>
      <c r="E60" s="60" t="s">
        <v>812</v>
      </c>
      <c r="F60" s="60" t="s">
        <v>148</v>
      </c>
      <c r="G60" s="54" t="s">
        <v>71</v>
      </c>
      <c r="H60" s="54" t="s">
        <v>128</v>
      </c>
      <c r="I60" s="54" t="s">
        <v>22</v>
      </c>
      <c r="J60" s="54" t="s">
        <v>147</v>
      </c>
      <c r="K60" s="56">
        <v>43435.43472222222</v>
      </c>
      <c r="L60" s="56">
        <v>43435.535092592589</v>
      </c>
      <c r="M60" s="57">
        <v>2.4088888879999999</v>
      </c>
      <c r="N60" s="58">
        <v>0</v>
      </c>
      <c r="O60" s="58">
        <v>80</v>
      </c>
      <c r="P60" s="58">
        <v>0</v>
      </c>
      <c r="Q60" s="58">
        <v>0</v>
      </c>
      <c r="R60" s="59">
        <v>0</v>
      </c>
      <c r="S60" s="59">
        <v>192.71111099999999</v>
      </c>
      <c r="T60" s="59">
        <v>0</v>
      </c>
      <c r="U60" s="59">
        <v>0</v>
      </c>
    </row>
    <row r="61" spans="1:21" x14ac:dyDescent="0.3">
      <c r="A61" s="60">
        <v>80049</v>
      </c>
      <c r="B61" s="54">
        <v>1</v>
      </c>
      <c r="C61" s="54" t="s">
        <v>79</v>
      </c>
      <c r="D61" s="54" t="s">
        <v>123</v>
      </c>
      <c r="E61" s="60" t="s">
        <v>823</v>
      </c>
      <c r="F61" s="60" t="s">
        <v>145</v>
      </c>
      <c r="G61" s="54" t="s">
        <v>72</v>
      </c>
      <c r="H61" s="54" t="s">
        <v>128</v>
      </c>
      <c r="I61" s="54" t="s">
        <v>22</v>
      </c>
      <c r="J61" s="54" t="s">
        <v>129</v>
      </c>
      <c r="K61" s="56">
        <v>43435.430601851855</v>
      </c>
      <c r="L61" s="56">
        <v>43435.472129629627</v>
      </c>
      <c r="M61" s="57">
        <v>0.99666666599999998</v>
      </c>
      <c r="N61" s="58">
        <v>0</v>
      </c>
      <c r="O61" s="58">
        <v>117</v>
      </c>
      <c r="P61" s="58">
        <v>0</v>
      </c>
      <c r="Q61" s="58">
        <v>0</v>
      </c>
      <c r="R61" s="59">
        <v>0</v>
      </c>
      <c r="S61" s="59">
        <v>116.61</v>
      </c>
      <c r="T61" s="59">
        <v>0</v>
      </c>
      <c r="U61" s="59">
        <v>0</v>
      </c>
    </row>
    <row r="62" spans="1:21" x14ac:dyDescent="0.3">
      <c r="A62" s="61">
        <v>80051</v>
      </c>
      <c r="B62" s="54">
        <v>1</v>
      </c>
      <c r="C62" s="54" t="s">
        <v>78</v>
      </c>
      <c r="D62" s="54" t="s">
        <v>93</v>
      </c>
      <c r="E62" s="61" t="s">
        <v>824</v>
      </c>
      <c r="F62" s="61" t="s">
        <v>149</v>
      </c>
      <c r="G62" s="54" t="s">
        <v>71</v>
      </c>
      <c r="H62" s="54" t="s">
        <v>128</v>
      </c>
      <c r="I62" s="54" t="s">
        <v>22</v>
      </c>
      <c r="J62" s="54" t="s">
        <v>129</v>
      </c>
      <c r="K62" s="56">
        <v>43435.440208333333</v>
      </c>
      <c r="L62" s="56">
        <v>43435.485416666663</v>
      </c>
      <c r="M62" s="57">
        <v>1.085</v>
      </c>
      <c r="N62" s="58">
        <v>0</v>
      </c>
      <c r="O62" s="58">
        <v>146</v>
      </c>
      <c r="P62" s="58">
        <v>0</v>
      </c>
      <c r="Q62" s="58">
        <v>0</v>
      </c>
      <c r="R62" s="59">
        <v>0</v>
      </c>
      <c r="S62" s="59">
        <v>158.41</v>
      </c>
      <c r="T62" s="59">
        <v>0</v>
      </c>
      <c r="U62" s="59">
        <v>0</v>
      </c>
    </row>
    <row r="63" spans="1:21" x14ac:dyDescent="0.3">
      <c r="A63" s="61">
        <v>80052</v>
      </c>
      <c r="B63" s="54">
        <v>1</v>
      </c>
      <c r="C63" s="54" t="s">
        <v>78</v>
      </c>
      <c r="D63" s="54" t="s">
        <v>105</v>
      </c>
      <c r="E63" s="61" t="s">
        <v>741</v>
      </c>
      <c r="F63" s="61" t="s">
        <v>137</v>
      </c>
      <c r="G63" s="54" t="s">
        <v>71</v>
      </c>
      <c r="H63" s="54" t="s">
        <v>128</v>
      </c>
      <c r="I63" s="54" t="s">
        <v>22</v>
      </c>
      <c r="J63" s="54" t="s">
        <v>129</v>
      </c>
      <c r="K63" s="56">
        <v>43435.437407407408</v>
      </c>
      <c r="L63" s="56">
        <v>43435.532349537039</v>
      </c>
      <c r="M63" s="57">
        <v>2.278611111</v>
      </c>
      <c r="N63" s="58">
        <v>0</v>
      </c>
      <c r="O63" s="58">
        <v>297</v>
      </c>
      <c r="P63" s="58">
        <v>0</v>
      </c>
      <c r="Q63" s="58">
        <v>0</v>
      </c>
      <c r="R63" s="59">
        <v>0</v>
      </c>
      <c r="S63" s="59">
        <v>676.74749999999995</v>
      </c>
      <c r="T63" s="59">
        <v>0</v>
      </c>
      <c r="U63" s="59">
        <v>0</v>
      </c>
    </row>
    <row r="64" spans="1:21" x14ac:dyDescent="0.3">
      <c r="A64" s="61">
        <v>80053</v>
      </c>
      <c r="B64" s="54">
        <v>1</v>
      </c>
      <c r="C64" s="54" t="s">
        <v>79</v>
      </c>
      <c r="D64" s="54" t="s">
        <v>114</v>
      </c>
      <c r="E64" s="61" t="s">
        <v>825</v>
      </c>
      <c r="F64" s="61" t="s">
        <v>136</v>
      </c>
      <c r="G64" s="54" t="s">
        <v>71</v>
      </c>
      <c r="H64" s="54" t="s">
        <v>128</v>
      </c>
      <c r="I64" s="54" t="s">
        <v>22</v>
      </c>
      <c r="J64" s="54" t="s">
        <v>129</v>
      </c>
      <c r="K64" s="56">
        <v>43435.394155092596</v>
      </c>
      <c r="L64" s="56">
        <v>43435.4609375</v>
      </c>
      <c r="M64" s="57">
        <v>1.602777777</v>
      </c>
      <c r="N64" s="58">
        <v>0</v>
      </c>
      <c r="O64" s="58">
        <v>48</v>
      </c>
      <c r="P64" s="58">
        <v>0</v>
      </c>
      <c r="Q64" s="58">
        <v>137</v>
      </c>
      <c r="R64" s="59">
        <v>0</v>
      </c>
      <c r="S64" s="59">
        <v>76.933333000000005</v>
      </c>
      <c r="T64" s="59">
        <v>0</v>
      </c>
      <c r="U64" s="59">
        <v>219.580555</v>
      </c>
    </row>
    <row r="65" spans="1:21" x14ac:dyDescent="0.3">
      <c r="A65" s="61">
        <v>80054</v>
      </c>
      <c r="B65" s="54">
        <v>1</v>
      </c>
      <c r="C65" s="54" t="s">
        <v>78</v>
      </c>
      <c r="D65" s="54" t="s">
        <v>98</v>
      </c>
      <c r="E65" s="61" t="s">
        <v>655</v>
      </c>
      <c r="F65" s="61" t="s">
        <v>148</v>
      </c>
      <c r="G65" s="54" t="s">
        <v>72</v>
      </c>
      <c r="H65" s="54" t="s">
        <v>128</v>
      </c>
      <c r="I65" s="54" t="s">
        <v>22</v>
      </c>
      <c r="J65" s="54" t="s">
        <v>147</v>
      </c>
      <c r="K65" s="56">
        <v>43435.431180555555</v>
      </c>
      <c r="L65" s="56">
        <v>43435.718287037038</v>
      </c>
      <c r="M65" s="57">
        <v>6.8905555549999997</v>
      </c>
      <c r="N65" s="58">
        <v>1</v>
      </c>
      <c r="O65" s="58">
        <v>297</v>
      </c>
      <c r="P65" s="58">
        <v>0</v>
      </c>
      <c r="Q65" s="58">
        <v>0</v>
      </c>
      <c r="R65" s="59">
        <v>6.8905560000000001</v>
      </c>
      <c r="S65" s="59">
        <v>2046.4949999999999</v>
      </c>
      <c r="T65" s="59">
        <v>0</v>
      </c>
      <c r="U65" s="59">
        <v>0</v>
      </c>
    </row>
    <row r="66" spans="1:21" x14ac:dyDescent="0.3">
      <c r="A66" s="61">
        <v>80055</v>
      </c>
      <c r="B66" s="54">
        <v>1</v>
      </c>
      <c r="C66" s="54" t="s">
        <v>78</v>
      </c>
      <c r="D66" s="54" t="s">
        <v>103</v>
      </c>
      <c r="E66" s="61" t="s">
        <v>503</v>
      </c>
      <c r="F66" s="61" t="s">
        <v>137</v>
      </c>
      <c r="G66" s="54" t="s">
        <v>71</v>
      </c>
      <c r="H66" s="54" t="s">
        <v>128</v>
      </c>
      <c r="I66" s="54" t="s">
        <v>22</v>
      </c>
      <c r="J66" s="54" t="s">
        <v>129</v>
      </c>
      <c r="K66" s="56">
        <v>43435.439722222225</v>
      </c>
      <c r="L66" s="56">
        <v>43435.592604166668</v>
      </c>
      <c r="M66" s="57">
        <v>3.6691666660000002</v>
      </c>
      <c r="N66" s="58">
        <v>0</v>
      </c>
      <c r="O66" s="58">
        <v>300</v>
      </c>
      <c r="P66" s="58">
        <v>0</v>
      </c>
      <c r="Q66" s="58">
        <v>9</v>
      </c>
      <c r="R66" s="59">
        <v>0</v>
      </c>
      <c r="S66" s="59">
        <v>1100.75</v>
      </c>
      <c r="T66" s="59">
        <v>0</v>
      </c>
      <c r="U66" s="59">
        <v>33.022500000000001</v>
      </c>
    </row>
    <row r="67" spans="1:21" x14ac:dyDescent="0.3">
      <c r="A67" s="61">
        <v>80061</v>
      </c>
      <c r="B67" s="54">
        <v>1</v>
      </c>
      <c r="C67" s="54" t="s">
        <v>78</v>
      </c>
      <c r="D67" s="54" t="s">
        <v>103</v>
      </c>
      <c r="E67" s="61" t="s">
        <v>826</v>
      </c>
      <c r="F67" s="61" t="s">
        <v>144</v>
      </c>
      <c r="G67" s="54" t="s">
        <v>71</v>
      </c>
      <c r="H67" s="54" t="s">
        <v>128</v>
      </c>
      <c r="I67" s="54" t="s">
        <v>22</v>
      </c>
      <c r="J67" s="54" t="s">
        <v>129</v>
      </c>
      <c r="K67" s="56">
        <v>43435.443171296298</v>
      </c>
      <c r="L67" s="56">
        <v>43435.549687500003</v>
      </c>
      <c r="M67" s="57">
        <v>2.5563888879999999</v>
      </c>
      <c r="N67" s="58">
        <v>0</v>
      </c>
      <c r="O67" s="58">
        <v>387</v>
      </c>
      <c r="P67" s="58">
        <v>0</v>
      </c>
      <c r="Q67" s="58">
        <v>0</v>
      </c>
      <c r="R67" s="59">
        <v>0</v>
      </c>
      <c r="S67" s="59">
        <v>989.32249999999999</v>
      </c>
      <c r="T67" s="59">
        <v>0</v>
      </c>
      <c r="U67" s="59">
        <v>0</v>
      </c>
    </row>
    <row r="68" spans="1:21" x14ac:dyDescent="0.3">
      <c r="A68" s="61">
        <v>80063</v>
      </c>
      <c r="B68" s="54">
        <v>1</v>
      </c>
      <c r="C68" s="54" t="s">
        <v>78</v>
      </c>
      <c r="D68" s="54" t="s">
        <v>80</v>
      </c>
      <c r="E68" s="61" t="s">
        <v>361</v>
      </c>
      <c r="F68" s="61" t="s">
        <v>140</v>
      </c>
      <c r="G68" s="54" t="s">
        <v>72</v>
      </c>
      <c r="H68" s="54" t="s">
        <v>128</v>
      </c>
      <c r="I68" s="54" t="s">
        <v>22</v>
      </c>
      <c r="J68" s="54" t="s">
        <v>129</v>
      </c>
      <c r="K68" s="56">
        <v>43435.446388888886</v>
      </c>
      <c r="L68" s="56">
        <v>43435.538888888892</v>
      </c>
      <c r="M68" s="57">
        <v>2.2200000000000002</v>
      </c>
      <c r="N68" s="58">
        <v>1</v>
      </c>
      <c r="O68" s="58">
        <v>1014</v>
      </c>
      <c r="P68" s="58">
        <v>0</v>
      </c>
      <c r="Q68" s="58">
        <v>0</v>
      </c>
      <c r="R68" s="59">
        <v>2.2200000000000002</v>
      </c>
      <c r="S68" s="59">
        <v>2251.08</v>
      </c>
      <c r="T68" s="59">
        <v>0</v>
      </c>
      <c r="U68" s="59">
        <v>0</v>
      </c>
    </row>
    <row r="69" spans="1:21" x14ac:dyDescent="0.3">
      <c r="A69" s="61">
        <v>80064</v>
      </c>
      <c r="B69" s="54">
        <v>1</v>
      </c>
      <c r="C69" s="54" t="s">
        <v>78</v>
      </c>
      <c r="D69" s="54" t="s">
        <v>81</v>
      </c>
      <c r="E69" s="61" t="s">
        <v>827</v>
      </c>
      <c r="F69" s="61" t="s">
        <v>181</v>
      </c>
      <c r="G69" s="54" t="s">
        <v>71</v>
      </c>
      <c r="H69" s="54" t="s">
        <v>128</v>
      </c>
      <c r="I69" s="54" t="s">
        <v>22</v>
      </c>
      <c r="J69" s="54" t="s">
        <v>129</v>
      </c>
      <c r="K69" s="56">
        <v>43435.381053240737</v>
      </c>
      <c r="L69" s="56">
        <v>43435.523611111108</v>
      </c>
      <c r="M69" s="57">
        <v>3.4213888880000001</v>
      </c>
      <c r="N69" s="58">
        <v>0</v>
      </c>
      <c r="O69" s="58">
        <v>7</v>
      </c>
      <c r="P69" s="58">
        <v>0</v>
      </c>
      <c r="Q69" s="58">
        <v>45</v>
      </c>
      <c r="R69" s="59">
        <v>0</v>
      </c>
      <c r="S69" s="59">
        <v>23.949722000000001</v>
      </c>
      <c r="T69" s="59">
        <v>0</v>
      </c>
      <c r="U69" s="59">
        <v>153.96250000000001</v>
      </c>
    </row>
    <row r="70" spans="1:21" x14ac:dyDescent="0.3">
      <c r="A70" s="61">
        <v>80065</v>
      </c>
      <c r="B70" s="54">
        <v>1</v>
      </c>
      <c r="C70" s="54" t="s">
        <v>78</v>
      </c>
      <c r="D70" s="54" t="s">
        <v>101</v>
      </c>
      <c r="E70" s="61" t="s">
        <v>828</v>
      </c>
      <c r="F70" s="61" t="s">
        <v>156</v>
      </c>
      <c r="G70" s="54" t="s">
        <v>71</v>
      </c>
      <c r="H70" s="54" t="s">
        <v>128</v>
      </c>
      <c r="I70" s="54" t="s">
        <v>22</v>
      </c>
      <c r="J70" s="54" t="s">
        <v>129</v>
      </c>
      <c r="K70" s="56">
        <v>43435.439270833333</v>
      </c>
      <c r="L70" s="56">
        <v>43435.5</v>
      </c>
      <c r="M70" s="57">
        <v>1.4575</v>
      </c>
      <c r="N70" s="58">
        <v>0</v>
      </c>
      <c r="O70" s="58">
        <v>175</v>
      </c>
      <c r="P70" s="58">
        <v>0</v>
      </c>
      <c r="Q70" s="58">
        <v>0</v>
      </c>
      <c r="R70" s="59">
        <v>0</v>
      </c>
      <c r="S70" s="59">
        <v>255.0625</v>
      </c>
      <c r="T70" s="59">
        <v>0</v>
      </c>
      <c r="U70" s="59">
        <v>0</v>
      </c>
    </row>
    <row r="71" spans="1:21" x14ac:dyDescent="0.3">
      <c r="A71" s="61">
        <v>80068</v>
      </c>
      <c r="B71" s="54">
        <v>1</v>
      </c>
      <c r="C71" s="54" t="s">
        <v>78</v>
      </c>
      <c r="D71" s="54" t="s">
        <v>88</v>
      </c>
      <c r="E71" s="61" t="s">
        <v>322</v>
      </c>
      <c r="F71" s="61" t="s">
        <v>149</v>
      </c>
      <c r="G71" s="54" t="s">
        <v>71</v>
      </c>
      <c r="H71" s="54" t="s">
        <v>128</v>
      </c>
      <c r="I71" s="54" t="s">
        <v>22</v>
      </c>
      <c r="J71" s="54" t="s">
        <v>129</v>
      </c>
      <c r="K71" s="56">
        <v>43435.473055555558</v>
      </c>
      <c r="L71" s="56">
        <v>43435.522106481483</v>
      </c>
      <c r="M71" s="57">
        <v>1.1772222219999999</v>
      </c>
      <c r="N71" s="58">
        <v>0</v>
      </c>
      <c r="O71" s="58">
        <v>88</v>
      </c>
      <c r="P71" s="58">
        <v>0</v>
      </c>
      <c r="Q71" s="58">
        <v>0</v>
      </c>
      <c r="R71" s="59">
        <v>0</v>
      </c>
      <c r="S71" s="59">
        <v>103.595556</v>
      </c>
      <c r="T71" s="59">
        <v>0</v>
      </c>
      <c r="U71" s="59">
        <v>0</v>
      </c>
    </row>
    <row r="72" spans="1:21" x14ac:dyDescent="0.3">
      <c r="A72" s="61">
        <v>80072</v>
      </c>
      <c r="B72" s="54">
        <v>1</v>
      </c>
      <c r="C72" s="54" t="s">
        <v>79</v>
      </c>
      <c r="D72" s="54" t="s">
        <v>114</v>
      </c>
      <c r="E72" s="61" t="s">
        <v>829</v>
      </c>
      <c r="F72" s="61" t="s">
        <v>145</v>
      </c>
      <c r="G72" s="54" t="s">
        <v>72</v>
      </c>
      <c r="H72" s="54" t="s">
        <v>128</v>
      </c>
      <c r="I72" s="54" t="s">
        <v>22</v>
      </c>
      <c r="J72" s="54" t="s">
        <v>129</v>
      </c>
      <c r="K72" s="56">
        <v>43435.439942129626</v>
      </c>
      <c r="L72" s="56">
        <v>43435.563715277778</v>
      </c>
      <c r="M72" s="57">
        <v>2.9705555549999998</v>
      </c>
      <c r="N72" s="58">
        <v>0</v>
      </c>
      <c r="O72" s="58">
        <v>1</v>
      </c>
      <c r="P72" s="58">
        <v>0</v>
      </c>
      <c r="Q72" s="58">
        <v>101</v>
      </c>
      <c r="R72" s="59">
        <v>0</v>
      </c>
      <c r="S72" s="59">
        <v>2.9705560000000002</v>
      </c>
      <c r="T72" s="59">
        <v>0</v>
      </c>
      <c r="U72" s="59">
        <v>300.02611100000001</v>
      </c>
    </row>
    <row r="73" spans="1:21" x14ac:dyDescent="0.3">
      <c r="A73" s="61">
        <v>80074</v>
      </c>
      <c r="B73" s="54">
        <v>1</v>
      </c>
      <c r="C73" s="54" t="s">
        <v>78</v>
      </c>
      <c r="D73" s="54" t="s">
        <v>88</v>
      </c>
      <c r="E73" s="61" t="s">
        <v>830</v>
      </c>
      <c r="F73" s="61" t="s">
        <v>204</v>
      </c>
      <c r="G73" s="54" t="s">
        <v>71</v>
      </c>
      <c r="H73" s="54" t="s">
        <v>128</v>
      </c>
      <c r="I73" s="54" t="s">
        <v>22</v>
      </c>
      <c r="J73" s="54" t="s">
        <v>129</v>
      </c>
      <c r="K73" s="56">
        <v>43435.448634259257</v>
      </c>
      <c r="L73" s="56">
        <v>43435.81722222222</v>
      </c>
      <c r="M73" s="57">
        <v>8.8461111110000008</v>
      </c>
      <c r="N73" s="58">
        <v>0</v>
      </c>
      <c r="O73" s="58">
        <v>1180</v>
      </c>
      <c r="P73" s="58">
        <v>0</v>
      </c>
      <c r="Q73" s="58">
        <v>0</v>
      </c>
      <c r="R73" s="59">
        <v>0</v>
      </c>
      <c r="S73" s="59">
        <v>10438.411110999999</v>
      </c>
      <c r="T73" s="59">
        <v>0</v>
      </c>
      <c r="U73" s="59">
        <v>0</v>
      </c>
    </row>
    <row r="74" spans="1:21" x14ac:dyDescent="0.3">
      <c r="A74" s="61">
        <v>80076</v>
      </c>
      <c r="B74" s="54">
        <v>1</v>
      </c>
      <c r="C74" s="54" t="s">
        <v>78</v>
      </c>
      <c r="D74" s="54" t="s">
        <v>82</v>
      </c>
      <c r="E74" s="61" t="s">
        <v>440</v>
      </c>
      <c r="F74" s="61" t="s">
        <v>149</v>
      </c>
      <c r="G74" s="54" t="s">
        <v>71</v>
      </c>
      <c r="H74" s="54" t="s">
        <v>128</v>
      </c>
      <c r="I74" s="54" t="s">
        <v>22</v>
      </c>
      <c r="J74" s="54" t="s">
        <v>129</v>
      </c>
      <c r="K74" s="56">
        <v>43435.435925925929</v>
      </c>
      <c r="L74" s="56">
        <v>43435.501388888886</v>
      </c>
      <c r="M74" s="57">
        <v>1.571111111</v>
      </c>
      <c r="N74" s="58">
        <v>0</v>
      </c>
      <c r="O74" s="58">
        <v>863</v>
      </c>
      <c r="P74" s="58">
        <v>0</v>
      </c>
      <c r="Q74" s="58">
        <v>0</v>
      </c>
      <c r="R74" s="59">
        <v>0</v>
      </c>
      <c r="S74" s="59">
        <v>1355.8688890000001</v>
      </c>
      <c r="T74" s="59">
        <v>0</v>
      </c>
      <c r="U74" s="59">
        <v>0</v>
      </c>
    </row>
    <row r="75" spans="1:21" x14ac:dyDescent="0.3">
      <c r="A75" s="61">
        <v>80077</v>
      </c>
      <c r="B75" s="54">
        <v>1</v>
      </c>
      <c r="C75" s="54" t="s">
        <v>79</v>
      </c>
      <c r="D75" s="54" t="s">
        <v>108</v>
      </c>
      <c r="E75" s="61" t="s">
        <v>617</v>
      </c>
      <c r="F75" s="61" t="s">
        <v>140</v>
      </c>
      <c r="G75" s="54" t="s">
        <v>72</v>
      </c>
      <c r="H75" s="54" t="s">
        <v>128</v>
      </c>
      <c r="I75" s="54" t="s">
        <v>22</v>
      </c>
      <c r="J75" s="54" t="s">
        <v>129</v>
      </c>
      <c r="K75" s="56">
        <v>43435.438796296294</v>
      </c>
      <c r="L75" s="56">
        <v>43435.516319444447</v>
      </c>
      <c r="M75" s="57">
        <v>1.8605555549999999</v>
      </c>
      <c r="N75" s="58">
        <v>0</v>
      </c>
      <c r="O75" s="58">
        <v>86</v>
      </c>
      <c r="P75" s="58">
        <v>0</v>
      </c>
      <c r="Q75" s="58">
        <v>11</v>
      </c>
      <c r="R75" s="59">
        <v>0</v>
      </c>
      <c r="S75" s="59">
        <v>160.007778</v>
      </c>
      <c r="T75" s="59">
        <v>0</v>
      </c>
      <c r="U75" s="59">
        <v>20.466111000000001</v>
      </c>
    </row>
    <row r="76" spans="1:21" x14ac:dyDescent="0.3">
      <c r="A76" s="61">
        <v>80078</v>
      </c>
      <c r="B76" s="54">
        <v>1</v>
      </c>
      <c r="C76" s="54" t="s">
        <v>78</v>
      </c>
      <c r="D76" s="54" t="s">
        <v>91</v>
      </c>
      <c r="E76" s="61" t="s">
        <v>831</v>
      </c>
      <c r="F76" s="61" t="s">
        <v>137</v>
      </c>
      <c r="G76" s="54" t="s">
        <v>71</v>
      </c>
      <c r="H76" s="54" t="s">
        <v>128</v>
      </c>
      <c r="I76" s="54" t="s">
        <v>22</v>
      </c>
      <c r="J76" s="54" t="s">
        <v>129</v>
      </c>
      <c r="K76" s="56">
        <v>43435.342812499999</v>
      </c>
      <c r="L76" s="56">
        <v>43435.4375</v>
      </c>
      <c r="M76" s="57">
        <v>2.2725</v>
      </c>
      <c r="N76" s="58">
        <v>0</v>
      </c>
      <c r="O76" s="58">
        <v>0</v>
      </c>
      <c r="P76" s="58">
        <v>0</v>
      </c>
      <c r="Q76" s="58">
        <v>1</v>
      </c>
      <c r="R76" s="59">
        <v>0</v>
      </c>
      <c r="S76" s="59">
        <v>0</v>
      </c>
      <c r="T76" s="59">
        <v>0</v>
      </c>
      <c r="U76" s="59">
        <v>2.2725</v>
      </c>
    </row>
    <row r="77" spans="1:21" x14ac:dyDescent="0.3">
      <c r="A77" s="61">
        <v>80079</v>
      </c>
      <c r="B77" s="54">
        <v>1</v>
      </c>
      <c r="C77" s="54" t="s">
        <v>78</v>
      </c>
      <c r="D77" s="54" t="s">
        <v>105</v>
      </c>
      <c r="E77" s="61" t="s">
        <v>832</v>
      </c>
      <c r="F77" s="61" t="s">
        <v>137</v>
      </c>
      <c r="G77" s="54" t="s">
        <v>71</v>
      </c>
      <c r="H77" s="54" t="s">
        <v>128</v>
      </c>
      <c r="I77" s="54" t="s">
        <v>22</v>
      </c>
      <c r="J77" s="54" t="s">
        <v>129</v>
      </c>
      <c r="K77" s="56">
        <v>43435.451550925929</v>
      </c>
      <c r="L77" s="56">
        <v>43435.519571759258</v>
      </c>
      <c r="M77" s="57">
        <v>1.6325000000000001</v>
      </c>
      <c r="N77" s="58">
        <v>0</v>
      </c>
      <c r="O77" s="58">
        <v>1</v>
      </c>
      <c r="P77" s="58">
        <v>0</v>
      </c>
      <c r="Q77" s="58">
        <v>0</v>
      </c>
      <c r="R77" s="59">
        <v>0</v>
      </c>
      <c r="S77" s="59">
        <v>1.6325000000000001</v>
      </c>
      <c r="T77" s="59">
        <v>0</v>
      </c>
      <c r="U77" s="59">
        <v>0</v>
      </c>
    </row>
    <row r="78" spans="1:21" x14ac:dyDescent="0.3">
      <c r="A78" s="61">
        <v>80082</v>
      </c>
      <c r="B78" s="54">
        <v>1</v>
      </c>
      <c r="C78" s="54" t="s">
        <v>78</v>
      </c>
      <c r="D78" s="54" t="s">
        <v>82</v>
      </c>
      <c r="E78" s="61" t="s">
        <v>833</v>
      </c>
      <c r="F78" s="61" t="s">
        <v>137</v>
      </c>
      <c r="G78" s="54" t="s">
        <v>71</v>
      </c>
      <c r="H78" s="54" t="s">
        <v>128</v>
      </c>
      <c r="I78" s="54" t="s">
        <v>22</v>
      </c>
      <c r="J78" s="54" t="s">
        <v>129</v>
      </c>
      <c r="K78" s="56">
        <v>43435.523495370369</v>
      </c>
      <c r="L78" s="56">
        <v>43435.571064814816</v>
      </c>
      <c r="M78" s="57">
        <v>1.1416666660000001</v>
      </c>
      <c r="N78" s="58">
        <v>0</v>
      </c>
      <c r="O78" s="58">
        <v>1</v>
      </c>
      <c r="P78" s="58">
        <v>0</v>
      </c>
      <c r="Q78" s="58">
        <v>0</v>
      </c>
      <c r="R78" s="59">
        <v>0</v>
      </c>
      <c r="S78" s="59">
        <v>1.141667</v>
      </c>
      <c r="T78" s="59">
        <v>0</v>
      </c>
      <c r="U78" s="59">
        <v>0</v>
      </c>
    </row>
    <row r="79" spans="1:21" x14ac:dyDescent="0.3">
      <c r="A79" s="61">
        <v>80083</v>
      </c>
      <c r="B79" s="54">
        <v>1</v>
      </c>
      <c r="C79" s="54" t="s">
        <v>78</v>
      </c>
      <c r="D79" s="54" t="s">
        <v>94</v>
      </c>
      <c r="E79" s="61" t="s">
        <v>834</v>
      </c>
      <c r="F79" s="61" t="s">
        <v>137</v>
      </c>
      <c r="G79" s="54" t="s">
        <v>71</v>
      </c>
      <c r="H79" s="54" t="s">
        <v>128</v>
      </c>
      <c r="I79" s="54" t="s">
        <v>22</v>
      </c>
      <c r="J79" s="54" t="s">
        <v>129</v>
      </c>
      <c r="K79" s="56">
        <v>43435.466793981483</v>
      </c>
      <c r="L79" s="56">
        <v>43435.504756944443</v>
      </c>
      <c r="M79" s="57">
        <v>0.91111111099999997</v>
      </c>
      <c r="N79" s="58">
        <v>0</v>
      </c>
      <c r="O79" s="58">
        <v>1</v>
      </c>
      <c r="P79" s="58">
        <v>0</v>
      </c>
      <c r="Q79" s="58">
        <v>0</v>
      </c>
      <c r="R79" s="59">
        <v>0</v>
      </c>
      <c r="S79" s="59">
        <v>0.911111</v>
      </c>
      <c r="T79" s="59">
        <v>0</v>
      </c>
      <c r="U79" s="59">
        <v>0</v>
      </c>
    </row>
    <row r="80" spans="1:21" x14ac:dyDescent="0.3">
      <c r="A80" s="61">
        <v>80085</v>
      </c>
      <c r="B80" s="54">
        <v>1</v>
      </c>
      <c r="C80" s="54" t="s">
        <v>78</v>
      </c>
      <c r="D80" s="54" t="s">
        <v>94</v>
      </c>
      <c r="E80" s="61" t="s">
        <v>835</v>
      </c>
      <c r="F80" s="61" t="s">
        <v>137</v>
      </c>
      <c r="G80" s="54" t="s">
        <v>71</v>
      </c>
      <c r="H80" s="54" t="s">
        <v>128</v>
      </c>
      <c r="I80" s="54" t="s">
        <v>22</v>
      </c>
      <c r="J80" s="54" t="s">
        <v>129</v>
      </c>
      <c r="K80" s="56">
        <v>43435.423993055556</v>
      </c>
      <c r="L80" s="56">
        <v>43435.594710648147</v>
      </c>
      <c r="M80" s="57">
        <v>4.0972222220000001</v>
      </c>
      <c r="N80" s="58">
        <v>0</v>
      </c>
      <c r="O80" s="58">
        <v>1</v>
      </c>
      <c r="P80" s="58">
        <v>0</v>
      </c>
      <c r="Q80" s="58">
        <v>17</v>
      </c>
      <c r="R80" s="59">
        <v>0</v>
      </c>
      <c r="S80" s="59">
        <v>4.0972220000000004</v>
      </c>
      <c r="T80" s="59">
        <v>0</v>
      </c>
      <c r="U80" s="59">
        <v>69.652777999999998</v>
      </c>
    </row>
    <row r="81" spans="1:21" x14ac:dyDescent="0.3">
      <c r="A81" s="61">
        <v>80094</v>
      </c>
      <c r="B81" s="54">
        <v>1</v>
      </c>
      <c r="C81" s="54" t="s">
        <v>78</v>
      </c>
      <c r="D81" s="54" t="s">
        <v>104</v>
      </c>
      <c r="E81" s="61" t="s">
        <v>836</v>
      </c>
      <c r="F81" s="61" t="s">
        <v>140</v>
      </c>
      <c r="G81" s="54" t="s">
        <v>72</v>
      </c>
      <c r="H81" s="54" t="s">
        <v>128</v>
      </c>
      <c r="I81" s="54" t="s">
        <v>22</v>
      </c>
      <c r="J81" s="54" t="s">
        <v>129</v>
      </c>
      <c r="K81" s="56">
        <v>43435.463483796295</v>
      </c>
      <c r="L81" s="56">
        <v>43435.494444444441</v>
      </c>
      <c r="M81" s="57">
        <v>0.74305555499999998</v>
      </c>
      <c r="N81" s="58">
        <v>0</v>
      </c>
      <c r="O81" s="58">
        <v>5</v>
      </c>
      <c r="P81" s="58">
        <v>4</v>
      </c>
      <c r="Q81" s="58">
        <v>332</v>
      </c>
      <c r="R81" s="59">
        <v>0</v>
      </c>
      <c r="S81" s="59">
        <v>3.7152780000000001</v>
      </c>
      <c r="T81" s="59">
        <v>2.9722219999999999</v>
      </c>
      <c r="U81" s="59">
        <v>246.694444</v>
      </c>
    </row>
    <row r="82" spans="1:21" x14ac:dyDescent="0.3">
      <c r="A82" s="61">
        <v>80099</v>
      </c>
      <c r="B82" s="54">
        <v>1</v>
      </c>
      <c r="C82" s="54" t="s">
        <v>78</v>
      </c>
      <c r="D82" s="54" t="s">
        <v>93</v>
      </c>
      <c r="E82" s="61" t="s">
        <v>837</v>
      </c>
      <c r="F82" s="61" t="s">
        <v>139</v>
      </c>
      <c r="G82" s="54" t="s">
        <v>71</v>
      </c>
      <c r="H82" s="54" t="s">
        <v>128</v>
      </c>
      <c r="I82" s="54" t="s">
        <v>22</v>
      </c>
      <c r="J82" s="54" t="s">
        <v>129</v>
      </c>
      <c r="K82" s="56">
        <v>43435.485486111109</v>
      </c>
      <c r="L82" s="56">
        <v>43435.570902777778</v>
      </c>
      <c r="M82" s="57">
        <v>2.0499999999999998</v>
      </c>
      <c r="N82" s="58">
        <v>0</v>
      </c>
      <c r="O82" s="58">
        <v>2</v>
      </c>
      <c r="P82" s="58">
        <v>0</v>
      </c>
      <c r="Q82" s="58">
        <v>0</v>
      </c>
      <c r="R82" s="59">
        <v>0</v>
      </c>
      <c r="S82" s="59">
        <v>4.0999999999999996</v>
      </c>
      <c r="T82" s="59">
        <v>0</v>
      </c>
      <c r="U82" s="59">
        <v>0</v>
      </c>
    </row>
    <row r="83" spans="1:21" x14ac:dyDescent="0.3">
      <c r="A83" s="61">
        <v>80109</v>
      </c>
      <c r="B83" s="54">
        <v>1</v>
      </c>
      <c r="C83" s="54" t="s">
        <v>79</v>
      </c>
      <c r="D83" s="54" t="s">
        <v>124</v>
      </c>
      <c r="E83" s="61" t="s">
        <v>838</v>
      </c>
      <c r="F83" s="61" t="s">
        <v>137</v>
      </c>
      <c r="G83" s="54" t="s">
        <v>71</v>
      </c>
      <c r="H83" s="54" t="s">
        <v>128</v>
      </c>
      <c r="I83" s="54" t="s">
        <v>22</v>
      </c>
      <c r="J83" s="54" t="s">
        <v>129</v>
      </c>
      <c r="K83" s="56">
        <v>43435.512361111112</v>
      </c>
      <c r="L83" s="56">
        <v>43435.551018518519</v>
      </c>
      <c r="M83" s="57">
        <v>0.92777777699999997</v>
      </c>
      <c r="N83" s="58">
        <v>0</v>
      </c>
      <c r="O83" s="58">
        <v>35</v>
      </c>
      <c r="P83" s="58">
        <v>0</v>
      </c>
      <c r="Q83" s="58">
        <v>0</v>
      </c>
      <c r="R83" s="59">
        <v>0</v>
      </c>
      <c r="S83" s="59">
        <v>32.472222000000002</v>
      </c>
      <c r="T83" s="59">
        <v>0</v>
      </c>
      <c r="U83" s="59">
        <v>0</v>
      </c>
    </row>
    <row r="84" spans="1:21" x14ac:dyDescent="0.3">
      <c r="A84" s="61">
        <v>80110</v>
      </c>
      <c r="B84" s="54">
        <v>1</v>
      </c>
      <c r="C84" s="54" t="s">
        <v>78</v>
      </c>
      <c r="D84" s="54" t="s">
        <v>98</v>
      </c>
      <c r="E84" s="61" t="s">
        <v>839</v>
      </c>
      <c r="F84" s="61" t="s">
        <v>137</v>
      </c>
      <c r="G84" s="54" t="s">
        <v>71</v>
      </c>
      <c r="H84" s="54" t="s">
        <v>128</v>
      </c>
      <c r="I84" s="54" t="s">
        <v>22</v>
      </c>
      <c r="J84" s="54" t="s">
        <v>129</v>
      </c>
      <c r="K84" s="56">
        <v>43435.513553240744</v>
      </c>
      <c r="L84" s="56">
        <v>43435.559444444443</v>
      </c>
      <c r="M84" s="57">
        <v>1.101388888</v>
      </c>
      <c r="N84" s="58">
        <v>0</v>
      </c>
      <c r="O84" s="58">
        <v>61</v>
      </c>
      <c r="P84" s="58">
        <v>0</v>
      </c>
      <c r="Q84" s="58">
        <v>0</v>
      </c>
      <c r="R84" s="59">
        <v>0</v>
      </c>
      <c r="S84" s="59">
        <v>67.184721999999994</v>
      </c>
      <c r="T84" s="59">
        <v>0</v>
      </c>
      <c r="U84" s="59">
        <v>0</v>
      </c>
    </row>
    <row r="85" spans="1:21" x14ac:dyDescent="0.3">
      <c r="A85" s="61">
        <v>80111</v>
      </c>
      <c r="B85" s="54">
        <v>1</v>
      </c>
      <c r="C85" s="54" t="s">
        <v>79</v>
      </c>
      <c r="D85" s="54" t="s">
        <v>114</v>
      </c>
      <c r="E85" s="61" t="s">
        <v>840</v>
      </c>
      <c r="F85" s="61" t="s">
        <v>181</v>
      </c>
      <c r="G85" s="54" t="s">
        <v>71</v>
      </c>
      <c r="H85" s="54" t="s">
        <v>128</v>
      </c>
      <c r="I85" s="54" t="s">
        <v>22</v>
      </c>
      <c r="J85" s="54" t="s">
        <v>129</v>
      </c>
      <c r="K85" s="56">
        <v>43435.46261574074</v>
      </c>
      <c r="L85" s="56">
        <v>43435.564270833333</v>
      </c>
      <c r="M85" s="57">
        <v>2.4397222219999999</v>
      </c>
      <c r="N85" s="58">
        <v>0</v>
      </c>
      <c r="O85" s="58">
        <v>7</v>
      </c>
      <c r="P85" s="58">
        <v>0</v>
      </c>
      <c r="Q85" s="58">
        <v>0</v>
      </c>
      <c r="R85" s="59">
        <v>0</v>
      </c>
      <c r="S85" s="59">
        <v>17.078056</v>
      </c>
      <c r="T85" s="59">
        <v>0</v>
      </c>
      <c r="U85" s="59">
        <v>0</v>
      </c>
    </row>
    <row r="86" spans="1:21" x14ac:dyDescent="0.3">
      <c r="A86" s="61">
        <v>80112</v>
      </c>
      <c r="B86" s="54">
        <v>1</v>
      </c>
      <c r="C86" s="54" t="s">
        <v>78</v>
      </c>
      <c r="D86" s="54" t="s">
        <v>102</v>
      </c>
      <c r="E86" s="61" t="s">
        <v>701</v>
      </c>
      <c r="F86" s="61" t="s">
        <v>141</v>
      </c>
      <c r="G86" s="54" t="s">
        <v>71</v>
      </c>
      <c r="H86" s="54" t="s">
        <v>128</v>
      </c>
      <c r="I86" s="54" t="s">
        <v>22</v>
      </c>
      <c r="J86" s="54" t="s">
        <v>129</v>
      </c>
      <c r="K86" s="56">
        <v>43435.493460648147</v>
      </c>
      <c r="L86" s="56">
        <v>43435.602777777778</v>
      </c>
      <c r="M86" s="57">
        <v>2.6236111110000002</v>
      </c>
      <c r="N86" s="58">
        <v>0</v>
      </c>
      <c r="O86" s="58">
        <v>150</v>
      </c>
      <c r="P86" s="58">
        <v>0</v>
      </c>
      <c r="Q86" s="58">
        <v>0</v>
      </c>
      <c r="R86" s="59">
        <v>0</v>
      </c>
      <c r="S86" s="59">
        <v>393.54166700000002</v>
      </c>
      <c r="T86" s="59">
        <v>0</v>
      </c>
      <c r="U86" s="59">
        <v>0</v>
      </c>
    </row>
    <row r="87" spans="1:21" x14ac:dyDescent="0.3">
      <c r="A87" s="61">
        <v>80115</v>
      </c>
      <c r="B87" s="54">
        <v>1</v>
      </c>
      <c r="C87" s="54" t="s">
        <v>78</v>
      </c>
      <c r="D87" s="54" t="s">
        <v>102</v>
      </c>
      <c r="E87" s="61" t="s">
        <v>841</v>
      </c>
      <c r="F87" s="61" t="s">
        <v>162</v>
      </c>
      <c r="G87" s="54" t="s">
        <v>72</v>
      </c>
      <c r="H87" s="54" t="s">
        <v>128</v>
      </c>
      <c r="I87" s="54" t="s">
        <v>22</v>
      </c>
      <c r="J87" s="54" t="s">
        <v>147</v>
      </c>
      <c r="K87" s="56">
        <v>43435.522939814815</v>
      </c>
      <c r="L87" s="56">
        <v>43435.555555555555</v>
      </c>
      <c r="M87" s="57">
        <v>0.78277777699999995</v>
      </c>
      <c r="N87" s="58">
        <v>0</v>
      </c>
      <c r="O87" s="58">
        <v>3</v>
      </c>
      <c r="P87" s="58">
        <v>0</v>
      </c>
      <c r="Q87" s="58">
        <v>82</v>
      </c>
      <c r="R87" s="59">
        <v>0</v>
      </c>
      <c r="S87" s="59">
        <v>2.3483329999999998</v>
      </c>
      <c r="T87" s="59">
        <v>0</v>
      </c>
      <c r="U87" s="59">
        <v>64.187777999999994</v>
      </c>
    </row>
    <row r="88" spans="1:21" x14ac:dyDescent="0.3">
      <c r="A88" s="61">
        <v>80116</v>
      </c>
      <c r="B88" s="54">
        <v>1</v>
      </c>
      <c r="C88" s="54" t="s">
        <v>78</v>
      </c>
      <c r="D88" s="54" t="s">
        <v>86</v>
      </c>
      <c r="E88" s="61" t="s">
        <v>842</v>
      </c>
      <c r="F88" s="61" t="s">
        <v>130</v>
      </c>
      <c r="G88" s="54" t="s">
        <v>71</v>
      </c>
      <c r="H88" s="54" t="s">
        <v>128</v>
      </c>
      <c r="I88" s="54" t="s">
        <v>22</v>
      </c>
      <c r="J88" s="54" t="s">
        <v>129</v>
      </c>
      <c r="K88" s="56">
        <v>43435.479826388888</v>
      </c>
      <c r="L88" s="56">
        <v>43435.542025462964</v>
      </c>
      <c r="M88" s="57">
        <v>1.4927777769999999</v>
      </c>
      <c r="N88" s="58">
        <v>0</v>
      </c>
      <c r="O88" s="58">
        <v>2</v>
      </c>
      <c r="P88" s="58">
        <v>0</v>
      </c>
      <c r="Q88" s="58">
        <v>0</v>
      </c>
      <c r="R88" s="59">
        <v>0</v>
      </c>
      <c r="S88" s="59">
        <v>2.9855559999999999</v>
      </c>
      <c r="T88" s="59">
        <v>0</v>
      </c>
      <c r="U88" s="59">
        <v>0</v>
      </c>
    </row>
    <row r="89" spans="1:21" x14ac:dyDescent="0.3">
      <c r="A89" s="61">
        <v>80117</v>
      </c>
      <c r="B89" s="54">
        <v>1</v>
      </c>
      <c r="C89" s="54" t="s">
        <v>78</v>
      </c>
      <c r="D89" s="54" t="s">
        <v>103</v>
      </c>
      <c r="E89" s="61" t="s">
        <v>367</v>
      </c>
      <c r="F89" s="61" t="s">
        <v>140</v>
      </c>
      <c r="G89" s="54" t="s">
        <v>72</v>
      </c>
      <c r="H89" s="54" t="s">
        <v>128</v>
      </c>
      <c r="I89" s="54" t="s">
        <v>22</v>
      </c>
      <c r="J89" s="54" t="s">
        <v>129</v>
      </c>
      <c r="K89" s="56">
        <v>43435.459201388891</v>
      </c>
      <c r="L89" s="56">
        <v>43435.552777777775</v>
      </c>
      <c r="M89" s="57">
        <v>2.2458333330000002</v>
      </c>
      <c r="N89" s="58">
        <v>6</v>
      </c>
      <c r="O89" s="58">
        <v>1566</v>
      </c>
      <c r="P89" s="58">
        <v>0</v>
      </c>
      <c r="Q89" s="58">
        <v>2277</v>
      </c>
      <c r="R89" s="59">
        <v>13.475</v>
      </c>
      <c r="S89" s="59">
        <v>3516.974999</v>
      </c>
      <c r="T89" s="59">
        <v>0</v>
      </c>
      <c r="U89" s="59">
        <v>5113.7624990000004</v>
      </c>
    </row>
    <row r="90" spans="1:21" x14ac:dyDescent="0.3">
      <c r="A90" s="61">
        <v>80118</v>
      </c>
      <c r="B90" s="54">
        <v>1</v>
      </c>
      <c r="C90" s="54" t="s">
        <v>78</v>
      </c>
      <c r="D90" s="54" t="s">
        <v>88</v>
      </c>
      <c r="E90" s="61" t="s">
        <v>843</v>
      </c>
      <c r="F90" s="61" t="s">
        <v>136</v>
      </c>
      <c r="G90" s="54" t="s">
        <v>71</v>
      </c>
      <c r="H90" s="54" t="s">
        <v>128</v>
      </c>
      <c r="I90" s="54" t="s">
        <v>22</v>
      </c>
      <c r="J90" s="54" t="s">
        <v>129</v>
      </c>
      <c r="K90" s="56">
        <v>43435.514004629629</v>
      </c>
      <c r="L90" s="56">
        <v>43435.578449074077</v>
      </c>
      <c r="M90" s="57">
        <v>1.5466666659999999</v>
      </c>
      <c r="N90" s="58">
        <v>0</v>
      </c>
      <c r="O90" s="58">
        <v>867</v>
      </c>
      <c r="P90" s="58">
        <v>0</v>
      </c>
      <c r="Q90" s="58">
        <v>0</v>
      </c>
      <c r="R90" s="59">
        <v>0</v>
      </c>
      <c r="S90" s="59">
        <v>1340.9599989999999</v>
      </c>
      <c r="T90" s="59">
        <v>0</v>
      </c>
      <c r="U90" s="59">
        <v>0</v>
      </c>
    </row>
    <row r="91" spans="1:21" x14ac:dyDescent="0.3">
      <c r="A91" s="61">
        <v>80120</v>
      </c>
      <c r="B91" s="54">
        <v>1</v>
      </c>
      <c r="C91" s="54" t="s">
        <v>78</v>
      </c>
      <c r="D91" s="54" t="s">
        <v>98</v>
      </c>
      <c r="E91" s="61" t="s">
        <v>233</v>
      </c>
      <c r="F91" s="61" t="s">
        <v>140</v>
      </c>
      <c r="G91" s="54" t="s">
        <v>72</v>
      </c>
      <c r="H91" s="54" t="s">
        <v>128</v>
      </c>
      <c r="I91" s="54" t="s">
        <v>22</v>
      </c>
      <c r="J91" s="54" t="s">
        <v>129</v>
      </c>
      <c r="K91" s="56">
        <v>43435.52039351852</v>
      </c>
      <c r="L91" s="56">
        <v>43435.553854166668</v>
      </c>
      <c r="M91" s="57">
        <v>0.80305555500000003</v>
      </c>
      <c r="N91" s="58">
        <v>0</v>
      </c>
      <c r="O91" s="58">
        <v>72</v>
      </c>
      <c r="P91" s="58">
        <v>0</v>
      </c>
      <c r="Q91" s="58">
        <v>0</v>
      </c>
      <c r="R91" s="59">
        <v>0</v>
      </c>
      <c r="S91" s="59">
        <v>57.82</v>
      </c>
      <c r="T91" s="59">
        <v>0</v>
      </c>
      <c r="U91" s="59">
        <v>0</v>
      </c>
    </row>
    <row r="92" spans="1:21" x14ac:dyDescent="0.3">
      <c r="A92" s="61">
        <v>80121</v>
      </c>
      <c r="B92" s="54">
        <v>1</v>
      </c>
      <c r="C92" s="54" t="s">
        <v>79</v>
      </c>
      <c r="D92" s="54" t="s">
        <v>108</v>
      </c>
      <c r="E92" s="61" t="s">
        <v>844</v>
      </c>
      <c r="F92" s="61" t="s">
        <v>145</v>
      </c>
      <c r="G92" s="54" t="s">
        <v>72</v>
      </c>
      <c r="H92" s="54" t="s">
        <v>128</v>
      </c>
      <c r="I92" s="54" t="s">
        <v>22</v>
      </c>
      <c r="J92" s="54" t="s">
        <v>129</v>
      </c>
      <c r="K92" s="56">
        <v>43435.51498842593</v>
      </c>
      <c r="L92" s="56">
        <v>43435.66233796296</v>
      </c>
      <c r="M92" s="57">
        <v>3.5363888879999998</v>
      </c>
      <c r="N92" s="58">
        <v>0</v>
      </c>
      <c r="O92" s="58">
        <v>144</v>
      </c>
      <c r="P92" s="58">
        <v>0</v>
      </c>
      <c r="Q92" s="58">
        <v>0</v>
      </c>
      <c r="R92" s="59">
        <v>0</v>
      </c>
      <c r="S92" s="59">
        <v>509.24</v>
      </c>
      <c r="T92" s="59">
        <v>0</v>
      </c>
      <c r="U92" s="59">
        <v>0</v>
      </c>
    </row>
    <row r="93" spans="1:21" x14ac:dyDescent="0.3">
      <c r="A93" s="61">
        <v>80123</v>
      </c>
      <c r="B93" s="54">
        <v>1</v>
      </c>
      <c r="C93" s="54" t="s">
        <v>79</v>
      </c>
      <c r="D93" s="54" t="s">
        <v>109</v>
      </c>
      <c r="E93" s="61" t="s">
        <v>845</v>
      </c>
      <c r="F93" s="61" t="s">
        <v>137</v>
      </c>
      <c r="G93" s="54" t="s">
        <v>71</v>
      </c>
      <c r="H93" s="54" t="s">
        <v>128</v>
      </c>
      <c r="I93" s="54" t="s">
        <v>22</v>
      </c>
      <c r="J93" s="54" t="s">
        <v>129</v>
      </c>
      <c r="K93" s="56">
        <v>43435.524108796293</v>
      </c>
      <c r="L93" s="56">
        <v>43435.690752314811</v>
      </c>
      <c r="M93" s="57">
        <v>3.9994444439999999</v>
      </c>
      <c r="N93" s="58">
        <v>0</v>
      </c>
      <c r="O93" s="58">
        <v>0</v>
      </c>
      <c r="P93" s="58">
        <v>0</v>
      </c>
      <c r="Q93" s="58">
        <v>12</v>
      </c>
      <c r="R93" s="59">
        <v>0</v>
      </c>
      <c r="S93" s="59">
        <v>0</v>
      </c>
      <c r="T93" s="59">
        <v>0</v>
      </c>
      <c r="U93" s="59">
        <v>47.993333</v>
      </c>
    </row>
    <row r="94" spans="1:21" x14ac:dyDescent="0.3">
      <c r="A94" s="61">
        <v>80124</v>
      </c>
      <c r="B94" s="54">
        <v>1</v>
      </c>
      <c r="C94" s="54" t="s">
        <v>78</v>
      </c>
      <c r="D94" s="54" t="s">
        <v>80</v>
      </c>
      <c r="E94" s="61" t="s">
        <v>846</v>
      </c>
      <c r="F94" s="61" t="s">
        <v>137</v>
      </c>
      <c r="G94" s="54" t="s">
        <v>71</v>
      </c>
      <c r="H94" s="54" t="s">
        <v>128</v>
      </c>
      <c r="I94" s="54" t="s">
        <v>22</v>
      </c>
      <c r="J94" s="54" t="s">
        <v>129</v>
      </c>
      <c r="K94" s="56">
        <v>43435.513495370367</v>
      </c>
      <c r="L94" s="56">
        <v>43435.583298611113</v>
      </c>
      <c r="M94" s="57">
        <v>1.675277777</v>
      </c>
      <c r="N94" s="58">
        <v>0</v>
      </c>
      <c r="O94" s="58">
        <v>9</v>
      </c>
      <c r="P94" s="58">
        <v>0</v>
      </c>
      <c r="Q94" s="58">
        <v>0</v>
      </c>
      <c r="R94" s="59">
        <v>0</v>
      </c>
      <c r="S94" s="59">
        <v>15.077500000000001</v>
      </c>
      <c r="T94" s="59">
        <v>0</v>
      </c>
      <c r="U94" s="59">
        <v>0</v>
      </c>
    </row>
    <row r="95" spans="1:21" x14ac:dyDescent="0.3">
      <c r="A95" s="61">
        <v>80125</v>
      </c>
      <c r="B95" s="54">
        <v>1</v>
      </c>
      <c r="C95" s="54" t="s">
        <v>78</v>
      </c>
      <c r="D95" s="54" t="s">
        <v>103</v>
      </c>
      <c r="E95" s="61" t="s">
        <v>847</v>
      </c>
      <c r="F95" s="61" t="s">
        <v>140</v>
      </c>
      <c r="G95" s="54" t="s">
        <v>72</v>
      </c>
      <c r="H95" s="54" t="s">
        <v>128</v>
      </c>
      <c r="I95" s="54" t="s">
        <v>22</v>
      </c>
      <c r="J95" s="54" t="s">
        <v>129</v>
      </c>
      <c r="K95" s="56">
        <v>43435.464421296296</v>
      </c>
      <c r="L95" s="56">
        <v>43435.493055555555</v>
      </c>
      <c r="M95" s="57">
        <v>0.68722222200000005</v>
      </c>
      <c r="N95" s="58">
        <v>2</v>
      </c>
      <c r="O95" s="58">
        <v>4955</v>
      </c>
      <c r="P95" s="58">
        <v>0</v>
      </c>
      <c r="Q95" s="58">
        <v>0</v>
      </c>
      <c r="R95" s="59">
        <v>1.374444</v>
      </c>
      <c r="S95" s="59">
        <v>3405.1861100000001</v>
      </c>
      <c r="T95" s="59">
        <v>0</v>
      </c>
      <c r="U95" s="59">
        <v>0</v>
      </c>
    </row>
    <row r="96" spans="1:21" x14ac:dyDescent="0.3">
      <c r="A96" s="61">
        <v>80127</v>
      </c>
      <c r="B96" s="54">
        <v>1</v>
      </c>
      <c r="C96" s="54" t="s">
        <v>78</v>
      </c>
      <c r="D96" s="54" t="s">
        <v>97</v>
      </c>
      <c r="E96" s="61" t="s">
        <v>848</v>
      </c>
      <c r="F96" s="61" t="s">
        <v>137</v>
      </c>
      <c r="G96" s="54" t="s">
        <v>71</v>
      </c>
      <c r="H96" s="54" t="s">
        <v>128</v>
      </c>
      <c r="I96" s="54" t="s">
        <v>22</v>
      </c>
      <c r="J96" s="54" t="s">
        <v>129</v>
      </c>
      <c r="K96" s="56">
        <v>43435.531030092592</v>
      </c>
      <c r="L96" s="56">
        <v>43435.591631944444</v>
      </c>
      <c r="M96" s="57">
        <v>1.4544444439999999</v>
      </c>
      <c r="N96" s="58">
        <v>0</v>
      </c>
      <c r="O96" s="58">
        <v>2</v>
      </c>
      <c r="P96" s="58">
        <v>0</v>
      </c>
      <c r="Q96" s="58">
        <v>0</v>
      </c>
      <c r="R96" s="59">
        <v>0</v>
      </c>
      <c r="S96" s="59">
        <v>2.9088889999999998</v>
      </c>
      <c r="T96" s="59">
        <v>0</v>
      </c>
      <c r="U96" s="59">
        <v>0</v>
      </c>
    </row>
    <row r="97" spans="1:21" x14ac:dyDescent="0.3">
      <c r="A97" s="61">
        <v>80128</v>
      </c>
      <c r="B97" s="54">
        <v>1</v>
      </c>
      <c r="C97" s="54" t="s">
        <v>78</v>
      </c>
      <c r="D97" s="54" t="s">
        <v>98</v>
      </c>
      <c r="E97" s="61" t="s">
        <v>849</v>
      </c>
      <c r="F97" s="61" t="s">
        <v>137</v>
      </c>
      <c r="G97" s="54" t="s">
        <v>71</v>
      </c>
      <c r="H97" s="54" t="s">
        <v>128</v>
      </c>
      <c r="I97" s="54" t="s">
        <v>22</v>
      </c>
      <c r="J97" s="54" t="s">
        <v>129</v>
      </c>
      <c r="K97" s="56">
        <v>43435.530787037038</v>
      </c>
      <c r="L97" s="56">
        <v>43435.589884259258</v>
      </c>
      <c r="M97" s="57">
        <v>1.4183333330000001</v>
      </c>
      <c r="N97" s="58">
        <v>0</v>
      </c>
      <c r="O97" s="58">
        <v>6</v>
      </c>
      <c r="P97" s="58">
        <v>0</v>
      </c>
      <c r="Q97" s="58">
        <v>0</v>
      </c>
      <c r="R97" s="59">
        <v>0</v>
      </c>
      <c r="S97" s="59">
        <v>8.51</v>
      </c>
      <c r="T97" s="59">
        <v>0</v>
      </c>
      <c r="U97" s="59">
        <v>0</v>
      </c>
    </row>
    <row r="98" spans="1:21" x14ac:dyDescent="0.3">
      <c r="A98" s="61">
        <v>80129</v>
      </c>
      <c r="B98" s="54">
        <v>1</v>
      </c>
      <c r="C98" s="54" t="s">
        <v>79</v>
      </c>
      <c r="D98" s="54" t="s">
        <v>112</v>
      </c>
      <c r="E98" s="61" t="s">
        <v>850</v>
      </c>
      <c r="F98" s="61" t="s">
        <v>144</v>
      </c>
      <c r="G98" s="54" t="s">
        <v>71</v>
      </c>
      <c r="H98" s="54" t="s">
        <v>128</v>
      </c>
      <c r="I98" s="54" t="s">
        <v>22</v>
      </c>
      <c r="J98" s="54" t="s">
        <v>129</v>
      </c>
      <c r="K98" s="56">
        <v>43435.538912037038</v>
      </c>
      <c r="L98" s="56">
        <v>43435.614675925928</v>
      </c>
      <c r="M98" s="57">
        <v>1.818333333</v>
      </c>
      <c r="N98" s="58">
        <v>0</v>
      </c>
      <c r="O98" s="58">
        <v>18</v>
      </c>
      <c r="P98" s="58">
        <v>0</v>
      </c>
      <c r="Q98" s="58">
        <v>0</v>
      </c>
      <c r="R98" s="59">
        <v>0</v>
      </c>
      <c r="S98" s="59">
        <v>32.729999999999997</v>
      </c>
      <c r="T98" s="59">
        <v>0</v>
      </c>
      <c r="U98" s="59">
        <v>0</v>
      </c>
    </row>
    <row r="99" spans="1:21" x14ac:dyDescent="0.3">
      <c r="A99" s="61">
        <v>80131</v>
      </c>
      <c r="B99" s="54">
        <v>1</v>
      </c>
      <c r="C99" s="54" t="s">
        <v>78</v>
      </c>
      <c r="D99" s="54" t="s">
        <v>104</v>
      </c>
      <c r="E99" s="61" t="s">
        <v>851</v>
      </c>
      <c r="F99" s="61" t="s">
        <v>145</v>
      </c>
      <c r="G99" s="54" t="s">
        <v>72</v>
      </c>
      <c r="H99" s="54" t="s">
        <v>128</v>
      </c>
      <c r="I99" s="54" t="s">
        <v>22</v>
      </c>
      <c r="J99" s="54" t="s">
        <v>129</v>
      </c>
      <c r="K99" s="56">
        <v>43435.424351851849</v>
      </c>
      <c r="L99" s="56">
        <v>43435.544444444444</v>
      </c>
      <c r="M99" s="57">
        <v>2.8822222219999998</v>
      </c>
      <c r="N99" s="58">
        <v>0</v>
      </c>
      <c r="O99" s="58">
        <v>10</v>
      </c>
      <c r="P99" s="58">
        <v>0</v>
      </c>
      <c r="Q99" s="58">
        <v>11</v>
      </c>
      <c r="R99" s="59">
        <v>0</v>
      </c>
      <c r="S99" s="59">
        <v>28.822222</v>
      </c>
      <c r="T99" s="59">
        <v>0</v>
      </c>
      <c r="U99" s="59">
        <v>31.704443999999999</v>
      </c>
    </row>
    <row r="100" spans="1:21" x14ac:dyDescent="0.3">
      <c r="A100" s="61">
        <v>80132</v>
      </c>
      <c r="B100" s="54">
        <v>1</v>
      </c>
      <c r="C100" s="54" t="s">
        <v>79</v>
      </c>
      <c r="D100" s="54" t="s">
        <v>122</v>
      </c>
      <c r="E100" s="61" t="s">
        <v>852</v>
      </c>
      <c r="F100" s="61" t="s">
        <v>148</v>
      </c>
      <c r="G100" s="54" t="s">
        <v>71</v>
      </c>
      <c r="H100" s="54" t="s">
        <v>128</v>
      </c>
      <c r="I100" s="54" t="s">
        <v>22</v>
      </c>
      <c r="J100" s="54" t="s">
        <v>147</v>
      </c>
      <c r="K100" s="56">
        <v>43435.546527777777</v>
      </c>
      <c r="L100" s="56">
        <v>43435.658703703702</v>
      </c>
      <c r="M100" s="57">
        <v>2.6922222219999998</v>
      </c>
      <c r="N100" s="58">
        <v>0</v>
      </c>
      <c r="O100" s="58">
        <v>89</v>
      </c>
      <c r="P100" s="58">
        <v>0</v>
      </c>
      <c r="Q100" s="58">
        <v>7</v>
      </c>
      <c r="R100" s="59">
        <v>0</v>
      </c>
      <c r="S100" s="59">
        <v>239.607778</v>
      </c>
      <c r="T100" s="59">
        <v>0</v>
      </c>
      <c r="U100" s="59">
        <v>18.845555999999998</v>
      </c>
    </row>
    <row r="101" spans="1:21" x14ac:dyDescent="0.3">
      <c r="A101" s="61">
        <v>80134</v>
      </c>
      <c r="B101" s="54">
        <v>1</v>
      </c>
      <c r="C101" s="54" t="s">
        <v>78</v>
      </c>
      <c r="D101" s="54" t="s">
        <v>125</v>
      </c>
      <c r="E101" s="61" t="s">
        <v>853</v>
      </c>
      <c r="F101" s="61" t="s">
        <v>181</v>
      </c>
      <c r="G101" s="54" t="s">
        <v>71</v>
      </c>
      <c r="H101" s="54" t="s">
        <v>128</v>
      </c>
      <c r="I101" s="54" t="s">
        <v>22</v>
      </c>
      <c r="J101" s="54" t="s">
        <v>129</v>
      </c>
      <c r="K101" s="56">
        <v>43435.379270833335</v>
      </c>
      <c r="L101" s="56">
        <v>43435.561805555553</v>
      </c>
      <c r="M101" s="57">
        <v>4.380833333</v>
      </c>
      <c r="N101" s="58">
        <v>0</v>
      </c>
      <c r="O101" s="58">
        <v>960</v>
      </c>
      <c r="P101" s="58">
        <v>0</v>
      </c>
      <c r="Q101" s="58">
        <v>0</v>
      </c>
      <c r="R101" s="59">
        <v>0</v>
      </c>
      <c r="S101" s="59">
        <v>4205.6000000000004</v>
      </c>
      <c r="T101" s="59">
        <v>0</v>
      </c>
      <c r="U101" s="59">
        <v>0</v>
      </c>
    </row>
    <row r="102" spans="1:21" x14ac:dyDescent="0.3">
      <c r="A102" s="61">
        <v>80140</v>
      </c>
      <c r="B102" s="54">
        <v>1</v>
      </c>
      <c r="C102" s="54" t="s">
        <v>79</v>
      </c>
      <c r="D102" s="54" t="s">
        <v>112</v>
      </c>
      <c r="E102" s="61" t="s">
        <v>854</v>
      </c>
      <c r="F102" s="61" t="s">
        <v>137</v>
      </c>
      <c r="G102" s="54" t="s">
        <v>71</v>
      </c>
      <c r="H102" s="54" t="s">
        <v>128</v>
      </c>
      <c r="I102" s="54" t="s">
        <v>22</v>
      </c>
      <c r="J102" s="54" t="s">
        <v>129</v>
      </c>
      <c r="K102" s="56">
        <v>43435.554016203707</v>
      </c>
      <c r="L102" s="56">
        <v>43435.61519675926</v>
      </c>
      <c r="M102" s="57">
        <v>1.4683333329999999</v>
      </c>
      <c r="N102" s="58">
        <v>0</v>
      </c>
      <c r="O102" s="58">
        <v>8</v>
      </c>
      <c r="P102" s="58">
        <v>0</v>
      </c>
      <c r="Q102" s="58">
        <v>0</v>
      </c>
      <c r="R102" s="59">
        <v>0</v>
      </c>
      <c r="S102" s="59">
        <v>11.746667</v>
      </c>
      <c r="T102" s="59">
        <v>0</v>
      </c>
      <c r="U102" s="59">
        <v>0</v>
      </c>
    </row>
    <row r="103" spans="1:21" x14ac:dyDescent="0.3">
      <c r="A103" s="61">
        <v>80141</v>
      </c>
      <c r="B103" s="54">
        <v>1</v>
      </c>
      <c r="C103" s="54" t="s">
        <v>78</v>
      </c>
      <c r="D103" s="54" t="s">
        <v>87</v>
      </c>
      <c r="E103" s="61" t="s">
        <v>855</v>
      </c>
      <c r="F103" s="61" t="s">
        <v>137</v>
      </c>
      <c r="G103" s="54" t="s">
        <v>71</v>
      </c>
      <c r="H103" s="54" t="s">
        <v>128</v>
      </c>
      <c r="I103" s="54" t="s">
        <v>22</v>
      </c>
      <c r="J103" s="54" t="s">
        <v>129</v>
      </c>
      <c r="K103" s="56">
        <v>43435.555092592593</v>
      </c>
      <c r="L103" s="56">
        <v>43435.644652777781</v>
      </c>
      <c r="M103" s="57">
        <v>2.1494444439999998</v>
      </c>
      <c r="N103" s="58">
        <v>0</v>
      </c>
      <c r="O103" s="58">
        <v>0</v>
      </c>
      <c r="P103" s="58">
        <v>0</v>
      </c>
      <c r="Q103" s="58">
        <v>1</v>
      </c>
      <c r="R103" s="59">
        <v>0</v>
      </c>
      <c r="S103" s="59">
        <v>0</v>
      </c>
      <c r="T103" s="59">
        <v>0</v>
      </c>
      <c r="U103" s="59">
        <v>2.1494439999999999</v>
      </c>
    </row>
    <row r="104" spans="1:21" x14ac:dyDescent="0.3">
      <c r="A104" s="61">
        <v>80142</v>
      </c>
      <c r="B104" s="54">
        <v>1</v>
      </c>
      <c r="C104" s="54" t="s">
        <v>78</v>
      </c>
      <c r="D104" s="54" t="s">
        <v>81</v>
      </c>
      <c r="E104" s="61" t="s">
        <v>629</v>
      </c>
      <c r="F104" s="61" t="s">
        <v>150</v>
      </c>
      <c r="G104" s="54" t="s">
        <v>72</v>
      </c>
      <c r="H104" s="54" t="s">
        <v>128</v>
      </c>
      <c r="I104" s="54" t="s">
        <v>22</v>
      </c>
      <c r="J104" s="54" t="s">
        <v>147</v>
      </c>
      <c r="K104" s="56">
        <v>43435.5</v>
      </c>
      <c r="L104" s="56">
        <v>43435.541666666664</v>
      </c>
      <c r="M104" s="57">
        <v>1</v>
      </c>
      <c r="N104" s="58">
        <v>0</v>
      </c>
      <c r="O104" s="58">
        <v>1</v>
      </c>
      <c r="P104" s="58">
        <v>0</v>
      </c>
      <c r="Q104" s="58">
        <v>0</v>
      </c>
      <c r="R104" s="59">
        <v>0</v>
      </c>
      <c r="S104" s="59">
        <v>1</v>
      </c>
      <c r="T104" s="59">
        <v>0</v>
      </c>
      <c r="U104" s="59">
        <v>0</v>
      </c>
    </row>
    <row r="105" spans="1:21" x14ac:dyDescent="0.3">
      <c r="A105" s="61">
        <v>80145</v>
      </c>
      <c r="B105" s="54">
        <v>1</v>
      </c>
      <c r="C105" s="54" t="s">
        <v>79</v>
      </c>
      <c r="D105" s="54" t="s">
        <v>118</v>
      </c>
      <c r="E105" s="61" t="s">
        <v>856</v>
      </c>
      <c r="F105" s="61" t="s">
        <v>137</v>
      </c>
      <c r="G105" s="54" t="s">
        <v>71</v>
      </c>
      <c r="H105" s="54" t="s">
        <v>128</v>
      </c>
      <c r="I105" s="54" t="s">
        <v>22</v>
      </c>
      <c r="J105" s="54" t="s">
        <v>129</v>
      </c>
      <c r="K105" s="56">
        <v>43435.566608796296</v>
      </c>
      <c r="L105" s="56">
        <v>43435.591296296298</v>
      </c>
      <c r="M105" s="57">
        <v>0.59250000000000003</v>
      </c>
      <c r="N105" s="58">
        <v>0</v>
      </c>
      <c r="O105" s="58">
        <v>1</v>
      </c>
      <c r="P105" s="58">
        <v>0</v>
      </c>
      <c r="Q105" s="58">
        <v>0</v>
      </c>
      <c r="R105" s="59">
        <v>0</v>
      </c>
      <c r="S105" s="59">
        <v>0.59250000000000003</v>
      </c>
      <c r="T105" s="59">
        <v>0</v>
      </c>
      <c r="U105" s="59">
        <v>0</v>
      </c>
    </row>
    <row r="106" spans="1:21" x14ac:dyDescent="0.3">
      <c r="A106" s="61">
        <v>80149</v>
      </c>
      <c r="B106" s="54">
        <v>1</v>
      </c>
      <c r="C106" s="54" t="s">
        <v>78</v>
      </c>
      <c r="D106" s="54" t="s">
        <v>98</v>
      </c>
      <c r="E106" s="61" t="s">
        <v>857</v>
      </c>
      <c r="F106" s="61" t="s">
        <v>159</v>
      </c>
      <c r="G106" s="54" t="s">
        <v>71</v>
      </c>
      <c r="H106" s="54" t="s">
        <v>128</v>
      </c>
      <c r="I106" s="54" t="s">
        <v>22</v>
      </c>
      <c r="J106" s="54" t="s">
        <v>129</v>
      </c>
      <c r="K106" s="56">
        <v>43435.574386574073</v>
      </c>
      <c r="L106" s="56">
        <v>43435.673078703701</v>
      </c>
      <c r="M106" s="57">
        <v>2.3686111109999999</v>
      </c>
      <c r="N106" s="58">
        <v>0</v>
      </c>
      <c r="O106" s="58">
        <v>72</v>
      </c>
      <c r="P106" s="58">
        <v>0</v>
      </c>
      <c r="Q106" s="58">
        <v>0</v>
      </c>
      <c r="R106" s="59">
        <v>0</v>
      </c>
      <c r="S106" s="59">
        <v>170.54</v>
      </c>
      <c r="T106" s="59">
        <v>0</v>
      </c>
      <c r="U106" s="59">
        <v>0</v>
      </c>
    </row>
    <row r="107" spans="1:21" x14ac:dyDescent="0.3">
      <c r="A107" s="61">
        <v>80150</v>
      </c>
      <c r="B107" s="54">
        <v>1</v>
      </c>
      <c r="C107" s="54" t="s">
        <v>78</v>
      </c>
      <c r="D107" s="54" t="s">
        <v>82</v>
      </c>
      <c r="E107" s="61" t="s">
        <v>858</v>
      </c>
      <c r="F107" s="61" t="s">
        <v>137</v>
      </c>
      <c r="G107" s="54" t="s">
        <v>71</v>
      </c>
      <c r="H107" s="54" t="s">
        <v>128</v>
      </c>
      <c r="I107" s="54" t="s">
        <v>22</v>
      </c>
      <c r="J107" s="54" t="s">
        <v>129</v>
      </c>
      <c r="K107" s="56">
        <v>43435.570474537039</v>
      </c>
      <c r="L107" s="56">
        <v>43435.711215277777</v>
      </c>
      <c r="M107" s="57">
        <v>3.3777777769999999</v>
      </c>
      <c r="N107" s="58">
        <v>0</v>
      </c>
      <c r="O107" s="58">
        <v>0</v>
      </c>
      <c r="P107" s="58">
        <v>0</v>
      </c>
      <c r="Q107" s="58">
        <v>1</v>
      </c>
      <c r="R107" s="59">
        <v>0</v>
      </c>
      <c r="S107" s="59">
        <v>0</v>
      </c>
      <c r="T107" s="59">
        <v>0</v>
      </c>
      <c r="U107" s="59">
        <v>3.3777780000000002</v>
      </c>
    </row>
    <row r="108" spans="1:21" x14ac:dyDescent="0.3">
      <c r="A108" s="61">
        <v>80152</v>
      </c>
      <c r="B108" s="54">
        <v>1</v>
      </c>
      <c r="C108" s="54" t="s">
        <v>78</v>
      </c>
      <c r="D108" s="54" t="s">
        <v>125</v>
      </c>
      <c r="E108" s="61" t="s">
        <v>859</v>
      </c>
      <c r="F108" s="61" t="s">
        <v>137</v>
      </c>
      <c r="G108" s="54" t="s">
        <v>71</v>
      </c>
      <c r="H108" s="54" t="s">
        <v>128</v>
      </c>
      <c r="I108" s="54" t="s">
        <v>22</v>
      </c>
      <c r="J108" s="54" t="s">
        <v>129</v>
      </c>
      <c r="K108" s="56">
        <v>43435.575659722221</v>
      </c>
      <c r="L108" s="56">
        <v>43435.596550925926</v>
      </c>
      <c r="M108" s="57">
        <v>0.50138888800000003</v>
      </c>
      <c r="N108" s="58">
        <v>0</v>
      </c>
      <c r="O108" s="58">
        <v>4</v>
      </c>
      <c r="P108" s="58">
        <v>0</v>
      </c>
      <c r="Q108" s="58">
        <v>0</v>
      </c>
      <c r="R108" s="59">
        <v>0</v>
      </c>
      <c r="S108" s="59">
        <v>2.0055559999999999</v>
      </c>
      <c r="T108" s="59">
        <v>0</v>
      </c>
      <c r="U108" s="59">
        <v>0</v>
      </c>
    </row>
    <row r="109" spans="1:21" x14ac:dyDescent="0.3">
      <c r="A109" s="61">
        <v>80153</v>
      </c>
      <c r="B109" s="54">
        <v>1</v>
      </c>
      <c r="C109" s="54" t="s">
        <v>78</v>
      </c>
      <c r="D109" s="54" t="s">
        <v>88</v>
      </c>
      <c r="E109" s="61" t="s">
        <v>860</v>
      </c>
      <c r="F109" s="61" t="s">
        <v>137</v>
      </c>
      <c r="G109" s="54" t="s">
        <v>71</v>
      </c>
      <c r="H109" s="54" t="s">
        <v>128</v>
      </c>
      <c r="I109" s="54" t="s">
        <v>22</v>
      </c>
      <c r="J109" s="54" t="s">
        <v>129</v>
      </c>
      <c r="K109" s="56">
        <v>43435.560543981483</v>
      </c>
      <c r="L109" s="56">
        <v>43435.591423611113</v>
      </c>
      <c r="M109" s="57">
        <v>0.74111111100000004</v>
      </c>
      <c r="N109" s="58">
        <v>0</v>
      </c>
      <c r="O109" s="58">
        <v>9</v>
      </c>
      <c r="P109" s="58">
        <v>0</v>
      </c>
      <c r="Q109" s="58">
        <v>0</v>
      </c>
      <c r="R109" s="59">
        <v>0</v>
      </c>
      <c r="S109" s="59">
        <v>6.67</v>
      </c>
      <c r="T109" s="59">
        <v>0</v>
      </c>
      <c r="U109" s="59">
        <v>0</v>
      </c>
    </row>
    <row r="110" spans="1:21" x14ac:dyDescent="0.3">
      <c r="A110" s="61">
        <v>80154</v>
      </c>
      <c r="B110" s="54">
        <v>1</v>
      </c>
      <c r="C110" s="54" t="s">
        <v>78</v>
      </c>
      <c r="D110" s="54" t="s">
        <v>90</v>
      </c>
      <c r="E110" s="61" t="s">
        <v>861</v>
      </c>
      <c r="F110" s="61" t="s">
        <v>130</v>
      </c>
      <c r="G110" s="54" t="s">
        <v>71</v>
      </c>
      <c r="H110" s="54" t="s">
        <v>128</v>
      </c>
      <c r="I110" s="54" t="s">
        <v>22</v>
      </c>
      <c r="J110" s="54" t="s">
        <v>129</v>
      </c>
      <c r="K110" s="56">
        <v>43435.56858796296</v>
      </c>
      <c r="L110" s="56">
        <v>43435.61204861111</v>
      </c>
      <c r="M110" s="57">
        <v>1.043055555</v>
      </c>
      <c r="N110" s="58">
        <v>0</v>
      </c>
      <c r="O110" s="58">
        <v>311</v>
      </c>
      <c r="P110" s="58">
        <v>0</v>
      </c>
      <c r="Q110" s="58">
        <v>0</v>
      </c>
      <c r="R110" s="59">
        <v>0</v>
      </c>
      <c r="S110" s="59">
        <v>324.39027800000002</v>
      </c>
      <c r="T110" s="59">
        <v>0</v>
      </c>
      <c r="U110" s="59">
        <v>0</v>
      </c>
    </row>
    <row r="111" spans="1:21" x14ac:dyDescent="0.3">
      <c r="A111" s="61">
        <v>80155</v>
      </c>
      <c r="B111" s="54">
        <v>1</v>
      </c>
      <c r="C111" s="54" t="s">
        <v>78</v>
      </c>
      <c r="D111" s="54" t="s">
        <v>126</v>
      </c>
      <c r="E111" s="61" t="s">
        <v>862</v>
      </c>
      <c r="F111" s="61" t="s">
        <v>130</v>
      </c>
      <c r="G111" s="54" t="s">
        <v>71</v>
      </c>
      <c r="H111" s="54" t="s">
        <v>128</v>
      </c>
      <c r="I111" s="54" t="s">
        <v>22</v>
      </c>
      <c r="J111" s="54" t="s">
        <v>129</v>
      </c>
      <c r="K111" s="56">
        <v>43435.559270833335</v>
      </c>
      <c r="L111" s="56">
        <v>43435.766006944446</v>
      </c>
      <c r="M111" s="57">
        <v>4.9616666660000002</v>
      </c>
      <c r="N111" s="58">
        <v>0</v>
      </c>
      <c r="O111" s="58">
        <v>10</v>
      </c>
      <c r="P111" s="58">
        <v>0</v>
      </c>
      <c r="Q111" s="58">
        <v>0</v>
      </c>
      <c r="R111" s="59">
        <v>0</v>
      </c>
      <c r="S111" s="59">
        <v>49.616667</v>
      </c>
      <c r="T111" s="59">
        <v>0</v>
      </c>
      <c r="U111" s="59">
        <v>0</v>
      </c>
    </row>
    <row r="112" spans="1:21" x14ac:dyDescent="0.3">
      <c r="A112" s="61">
        <v>80160</v>
      </c>
      <c r="B112" s="54">
        <v>1</v>
      </c>
      <c r="C112" s="54" t="s">
        <v>78</v>
      </c>
      <c r="D112" s="54" t="s">
        <v>93</v>
      </c>
      <c r="E112" s="61" t="s">
        <v>760</v>
      </c>
      <c r="F112" s="61" t="s">
        <v>137</v>
      </c>
      <c r="G112" s="54" t="s">
        <v>71</v>
      </c>
      <c r="H112" s="54" t="s">
        <v>128</v>
      </c>
      <c r="I112" s="54" t="s">
        <v>22</v>
      </c>
      <c r="J112" s="54" t="s">
        <v>129</v>
      </c>
      <c r="K112" s="56">
        <v>43435.586736111109</v>
      </c>
      <c r="L112" s="56">
        <v>43435.77144675926</v>
      </c>
      <c r="M112" s="57">
        <v>4.4330555550000001</v>
      </c>
      <c r="N112" s="58">
        <v>0</v>
      </c>
      <c r="O112" s="58">
        <v>1</v>
      </c>
      <c r="P112" s="58">
        <v>0</v>
      </c>
      <c r="Q112" s="58">
        <v>0</v>
      </c>
      <c r="R112" s="59">
        <v>0</v>
      </c>
      <c r="S112" s="59">
        <v>4.4330559999999997</v>
      </c>
      <c r="T112" s="59">
        <v>0</v>
      </c>
      <c r="U112" s="59">
        <v>0</v>
      </c>
    </row>
    <row r="113" spans="1:21" x14ac:dyDescent="0.3">
      <c r="A113" s="61">
        <v>80163</v>
      </c>
      <c r="B113" s="54">
        <v>1</v>
      </c>
      <c r="C113" s="54" t="s">
        <v>78</v>
      </c>
      <c r="D113" s="54" t="s">
        <v>98</v>
      </c>
      <c r="E113" s="61" t="s">
        <v>863</v>
      </c>
      <c r="F113" s="61" t="s">
        <v>137</v>
      </c>
      <c r="G113" s="54" t="s">
        <v>71</v>
      </c>
      <c r="H113" s="54" t="s">
        <v>128</v>
      </c>
      <c r="I113" s="54" t="s">
        <v>22</v>
      </c>
      <c r="J113" s="54" t="s">
        <v>129</v>
      </c>
      <c r="K113" s="56">
        <v>43435.587824074071</v>
      </c>
      <c r="L113" s="56">
        <v>43435.613553240742</v>
      </c>
      <c r="M113" s="57">
        <v>0.61750000000000005</v>
      </c>
      <c r="N113" s="58">
        <v>0</v>
      </c>
      <c r="O113" s="58">
        <v>167</v>
      </c>
      <c r="P113" s="58">
        <v>0</v>
      </c>
      <c r="Q113" s="58">
        <v>0</v>
      </c>
      <c r="R113" s="59">
        <v>0</v>
      </c>
      <c r="S113" s="59">
        <v>103.1225</v>
      </c>
      <c r="T113" s="59">
        <v>0</v>
      </c>
      <c r="U113" s="59">
        <v>0</v>
      </c>
    </row>
    <row r="114" spans="1:21" x14ac:dyDescent="0.3">
      <c r="A114" s="61">
        <v>80165</v>
      </c>
      <c r="B114" s="54">
        <v>1</v>
      </c>
      <c r="C114" s="54" t="s">
        <v>78</v>
      </c>
      <c r="D114" s="54" t="s">
        <v>94</v>
      </c>
      <c r="E114" s="61" t="s">
        <v>619</v>
      </c>
      <c r="F114" s="61" t="s">
        <v>151</v>
      </c>
      <c r="G114" s="54" t="s">
        <v>71</v>
      </c>
      <c r="H114" s="54" t="s">
        <v>128</v>
      </c>
      <c r="I114" s="54" t="s">
        <v>22</v>
      </c>
      <c r="J114" s="54" t="s">
        <v>129</v>
      </c>
      <c r="K114" s="56">
        <v>43435.524988425925</v>
      </c>
      <c r="L114" s="56">
        <v>43435.778148148151</v>
      </c>
      <c r="M114" s="57">
        <v>6.0758333330000003</v>
      </c>
      <c r="N114" s="58">
        <v>0</v>
      </c>
      <c r="O114" s="58">
        <v>21</v>
      </c>
      <c r="P114" s="58">
        <v>0</v>
      </c>
      <c r="Q114" s="58">
        <v>0</v>
      </c>
      <c r="R114" s="59">
        <v>0</v>
      </c>
      <c r="S114" s="59">
        <v>127.5925</v>
      </c>
      <c r="T114" s="59">
        <v>0</v>
      </c>
      <c r="U114" s="59">
        <v>0</v>
      </c>
    </row>
    <row r="115" spans="1:21" x14ac:dyDescent="0.3">
      <c r="A115" s="61">
        <v>80166</v>
      </c>
      <c r="B115" s="54">
        <v>1</v>
      </c>
      <c r="C115" s="54" t="s">
        <v>78</v>
      </c>
      <c r="D115" s="54" t="s">
        <v>103</v>
      </c>
      <c r="E115" s="61" t="s">
        <v>864</v>
      </c>
      <c r="F115" s="61" t="s">
        <v>137</v>
      </c>
      <c r="G115" s="54" t="s">
        <v>71</v>
      </c>
      <c r="H115" s="54" t="s">
        <v>128</v>
      </c>
      <c r="I115" s="54" t="s">
        <v>22</v>
      </c>
      <c r="J115" s="54" t="s">
        <v>129</v>
      </c>
      <c r="K115" s="56">
        <v>43435.59033564815</v>
      </c>
      <c r="L115" s="56">
        <v>43435.653807870374</v>
      </c>
      <c r="M115" s="57">
        <v>1.5233333330000001</v>
      </c>
      <c r="N115" s="58">
        <v>0</v>
      </c>
      <c r="O115" s="58">
        <v>0</v>
      </c>
      <c r="P115" s="58">
        <v>0</v>
      </c>
      <c r="Q115" s="58">
        <v>168</v>
      </c>
      <c r="R115" s="59">
        <v>0</v>
      </c>
      <c r="S115" s="59">
        <v>0</v>
      </c>
      <c r="T115" s="59">
        <v>0</v>
      </c>
      <c r="U115" s="59">
        <v>255.92</v>
      </c>
    </row>
    <row r="116" spans="1:21" x14ac:dyDescent="0.3">
      <c r="A116" s="61">
        <v>80170</v>
      </c>
      <c r="B116" s="54">
        <v>1</v>
      </c>
      <c r="C116" s="54" t="s">
        <v>78</v>
      </c>
      <c r="D116" s="54" t="s">
        <v>93</v>
      </c>
      <c r="E116" s="61" t="s">
        <v>865</v>
      </c>
      <c r="F116" s="61" t="s">
        <v>151</v>
      </c>
      <c r="G116" s="54" t="s">
        <v>71</v>
      </c>
      <c r="H116" s="54" t="s">
        <v>128</v>
      </c>
      <c r="I116" s="54" t="s">
        <v>22</v>
      </c>
      <c r="J116" s="54" t="s">
        <v>129</v>
      </c>
      <c r="K116" s="56">
        <v>43435.588402777779</v>
      </c>
      <c r="L116" s="56">
        <v>43435.645891203705</v>
      </c>
      <c r="M116" s="57">
        <v>1.3797222220000001</v>
      </c>
      <c r="N116" s="58">
        <v>0</v>
      </c>
      <c r="O116" s="58">
        <v>1</v>
      </c>
      <c r="P116" s="58">
        <v>0</v>
      </c>
      <c r="Q116" s="58">
        <v>75</v>
      </c>
      <c r="R116" s="59">
        <v>0</v>
      </c>
      <c r="S116" s="59">
        <v>1.3797219999999999</v>
      </c>
      <c r="T116" s="59">
        <v>0</v>
      </c>
      <c r="U116" s="59">
        <v>103.479167</v>
      </c>
    </row>
    <row r="117" spans="1:21" x14ac:dyDescent="0.3">
      <c r="A117" s="61">
        <v>80171</v>
      </c>
      <c r="B117" s="54">
        <v>1</v>
      </c>
      <c r="C117" s="54" t="s">
        <v>78</v>
      </c>
      <c r="D117" s="54" t="s">
        <v>82</v>
      </c>
      <c r="E117" s="61" t="s">
        <v>866</v>
      </c>
      <c r="F117" s="61" t="s">
        <v>151</v>
      </c>
      <c r="G117" s="54" t="s">
        <v>71</v>
      </c>
      <c r="H117" s="54" t="s">
        <v>128</v>
      </c>
      <c r="I117" s="54" t="s">
        <v>22</v>
      </c>
      <c r="J117" s="54" t="s">
        <v>129</v>
      </c>
      <c r="K117" s="56">
        <v>43435.600856481484</v>
      </c>
      <c r="L117" s="56">
        <v>43435.615231481483</v>
      </c>
      <c r="M117" s="57">
        <v>0.34499999999999997</v>
      </c>
      <c r="N117" s="58">
        <v>0</v>
      </c>
      <c r="O117" s="58">
        <v>633</v>
      </c>
      <c r="P117" s="58">
        <v>0</v>
      </c>
      <c r="Q117" s="58">
        <v>1</v>
      </c>
      <c r="R117" s="59">
        <v>0</v>
      </c>
      <c r="S117" s="59">
        <v>218.38499999999999</v>
      </c>
      <c r="T117" s="59">
        <v>0</v>
      </c>
      <c r="U117" s="59">
        <v>0.34499999999999997</v>
      </c>
    </row>
    <row r="118" spans="1:21" x14ac:dyDescent="0.3">
      <c r="A118" s="61">
        <v>80172</v>
      </c>
      <c r="B118" s="54">
        <v>1</v>
      </c>
      <c r="C118" s="54" t="s">
        <v>79</v>
      </c>
      <c r="D118" s="54" t="s">
        <v>124</v>
      </c>
      <c r="E118" s="61" t="s">
        <v>867</v>
      </c>
      <c r="F118" s="61" t="s">
        <v>140</v>
      </c>
      <c r="G118" s="54" t="s">
        <v>72</v>
      </c>
      <c r="H118" s="54" t="s">
        <v>128</v>
      </c>
      <c r="I118" s="54" t="s">
        <v>22</v>
      </c>
      <c r="J118" s="54" t="s">
        <v>129</v>
      </c>
      <c r="K118" s="56">
        <v>43435.597407407404</v>
      </c>
      <c r="L118" s="56">
        <v>43435.607951388891</v>
      </c>
      <c r="M118" s="57">
        <v>0.25305555499999999</v>
      </c>
      <c r="N118" s="58">
        <v>0</v>
      </c>
      <c r="O118" s="58">
        <v>217</v>
      </c>
      <c r="P118" s="58">
        <v>0</v>
      </c>
      <c r="Q118" s="58">
        <v>4</v>
      </c>
      <c r="R118" s="59">
        <v>0</v>
      </c>
      <c r="S118" s="59">
        <v>54.913055</v>
      </c>
      <c r="T118" s="59">
        <v>0</v>
      </c>
      <c r="U118" s="59">
        <v>1.012222</v>
      </c>
    </row>
    <row r="119" spans="1:21" x14ac:dyDescent="0.3">
      <c r="A119" s="61">
        <v>80175</v>
      </c>
      <c r="B119" s="54">
        <v>1</v>
      </c>
      <c r="C119" s="54" t="s">
        <v>78</v>
      </c>
      <c r="D119" s="54" t="s">
        <v>92</v>
      </c>
      <c r="E119" s="61" t="s">
        <v>868</v>
      </c>
      <c r="F119" s="61" t="s">
        <v>202</v>
      </c>
      <c r="G119" s="54" t="s">
        <v>71</v>
      </c>
      <c r="H119" s="54" t="s">
        <v>128</v>
      </c>
      <c r="I119" s="54" t="s">
        <v>22</v>
      </c>
      <c r="J119" s="54" t="s">
        <v>129</v>
      </c>
      <c r="K119" s="56">
        <v>43435.595150462963</v>
      </c>
      <c r="L119" s="56">
        <v>43435.656064814815</v>
      </c>
      <c r="M119" s="57">
        <v>1.461944444</v>
      </c>
      <c r="N119" s="58">
        <v>0</v>
      </c>
      <c r="O119" s="58">
        <v>0</v>
      </c>
      <c r="P119" s="58">
        <v>0</v>
      </c>
      <c r="Q119" s="58">
        <v>4</v>
      </c>
      <c r="R119" s="59">
        <v>0</v>
      </c>
      <c r="S119" s="59">
        <v>0</v>
      </c>
      <c r="T119" s="59">
        <v>0</v>
      </c>
      <c r="U119" s="59">
        <v>5.8477779999999999</v>
      </c>
    </row>
    <row r="120" spans="1:21" x14ac:dyDescent="0.3">
      <c r="A120" s="61">
        <v>80176</v>
      </c>
      <c r="B120" s="54">
        <v>1</v>
      </c>
      <c r="C120" s="54" t="s">
        <v>78</v>
      </c>
      <c r="D120" s="54" t="s">
        <v>102</v>
      </c>
      <c r="E120" s="61" t="s">
        <v>869</v>
      </c>
      <c r="F120" s="61" t="s">
        <v>144</v>
      </c>
      <c r="G120" s="54" t="s">
        <v>71</v>
      </c>
      <c r="H120" s="54" t="s">
        <v>128</v>
      </c>
      <c r="I120" s="54" t="s">
        <v>22</v>
      </c>
      <c r="J120" s="54" t="s">
        <v>129</v>
      </c>
      <c r="K120" s="56">
        <v>43435.458726851852</v>
      </c>
      <c r="L120" s="56">
        <v>43435.603472222225</v>
      </c>
      <c r="M120" s="57">
        <v>3.4738888879999998</v>
      </c>
      <c r="N120" s="58">
        <v>0</v>
      </c>
      <c r="O120" s="58">
        <v>6</v>
      </c>
      <c r="P120" s="58">
        <v>0</v>
      </c>
      <c r="Q120" s="58">
        <v>0</v>
      </c>
      <c r="R120" s="59">
        <v>0</v>
      </c>
      <c r="S120" s="59">
        <v>20.843333000000001</v>
      </c>
      <c r="T120" s="59">
        <v>0</v>
      </c>
      <c r="U120" s="59">
        <v>0</v>
      </c>
    </row>
    <row r="121" spans="1:21" x14ac:dyDescent="0.3">
      <c r="A121" s="61">
        <v>80178</v>
      </c>
      <c r="B121" s="54">
        <v>1</v>
      </c>
      <c r="C121" s="54" t="s">
        <v>78</v>
      </c>
      <c r="D121" s="54" t="s">
        <v>106</v>
      </c>
      <c r="E121" s="61" t="s">
        <v>870</v>
      </c>
      <c r="F121" s="61" t="s">
        <v>151</v>
      </c>
      <c r="G121" s="54" t="s">
        <v>71</v>
      </c>
      <c r="H121" s="54" t="s">
        <v>128</v>
      </c>
      <c r="I121" s="54" t="s">
        <v>22</v>
      </c>
      <c r="J121" s="54" t="s">
        <v>129</v>
      </c>
      <c r="K121" s="56">
        <v>43435.521956018521</v>
      </c>
      <c r="L121" s="56">
        <v>43435.614583333336</v>
      </c>
      <c r="M121" s="57">
        <v>2.2230555550000002</v>
      </c>
      <c r="N121" s="58">
        <v>0</v>
      </c>
      <c r="O121" s="58">
        <v>11</v>
      </c>
      <c r="P121" s="58">
        <v>0</v>
      </c>
      <c r="Q121" s="58">
        <v>0</v>
      </c>
      <c r="R121" s="59">
        <v>0</v>
      </c>
      <c r="S121" s="59">
        <v>24.453610999999999</v>
      </c>
      <c r="T121" s="59">
        <v>0</v>
      </c>
      <c r="U121" s="59">
        <v>0</v>
      </c>
    </row>
    <row r="122" spans="1:21" x14ac:dyDescent="0.3">
      <c r="A122" s="61">
        <v>80179</v>
      </c>
      <c r="B122" s="54">
        <v>1</v>
      </c>
      <c r="C122" s="54" t="s">
        <v>78</v>
      </c>
      <c r="D122" s="54" t="s">
        <v>84</v>
      </c>
      <c r="E122" s="61" t="s">
        <v>446</v>
      </c>
      <c r="F122" s="61" t="s">
        <v>136</v>
      </c>
      <c r="G122" s="54" t="s">
        <v>71</v>
      </c>
      <c r="H122" s="54" t="s">
        <v>128</v>
      </c>
      <c r="I122" s="54" t="s">
        <v>22</v>
      </c>
      <c r="J122" s="54" t="s">
        <v>129</v>
      </c>
      <c r="K122" s="56">
        <v>43435.59815972222</v>
      </c>
      <c r="L122" s="56">
        <v>43435.661076388889</v>
      </c>
      <c r="M122" s="57">
        <v>1.51</v>
      </c>
      <c r="N122" s="58">
        <v>0</v>
      </c>
      <c r="O122" s="58">
        <v>46</v>
      </c>
      <c r="P122" s="58">
        <v>0</v>
      </c>
      <c r="Q122" s="58">
        <v>0</v>
      </c>
      <c r="R122" s="59">
        <v>0</v>
      </c>
      <c r="S122" s="59">
        <v>69.459999999999994</v>
      </c>
      <c r="T122" s="59">
        <v>0</v>
      </c>
      <c r="U122" s="59">
        <v>0</v>
      </c>
    </row>
    <row r="123" spans="1:21" x14ac:dyDescent="0.3">
      <c r="A123" s="61">
        <v>80184</v>
      </c>
      <c r="B123" s="54">
        <v>1</v>
      </c>
      <c r="C123" s="54" t="s">
        <v>78</v>
      </c>
      <c r="D123" s="54" t="s">
        <v>95</v>
      </c>
      <c r="E123" s="61" t="s">
        <v>871</v>
      </c>
      <c r="F123" s="61" t="s">
        <v>144</v>
      </c>
      <c r="G123" s="54" t="s">
        <v>71</v>
      </c>
      <c r="H123" s="54" t="s">
        <v>128</v>
      </c>
      <c r="I123" s="54" t="s">
        <v>22</v>
      </c>
      <c r="J123" s="54" t="s">
        <v>129</v>
      </c>
      <c r="K123" s="56">
        <v>43435.611030092594</v>
      </c>
      <c r="L123" s="56">
        <v>43435.664664351854</v>
      </c>
      <c r="M123" s="57">
        <v>1.287222222</v>
      </c>
      <c r="N123" s="58">
        <v>1</v>
      </c>
      <c r="O123" s="58">
        <v>0</v>
      </c>
      <c r="P123" s="58">
        <v>0</v>
      </c>
      <c r="Q123" s="58">
        <v>0</v>
      </c>
      <c r="R123" s="59">
        <v>1.2872220000000001</v>
      </c>
      <c r="S123" s="59">
        <v>0</v>
      </c>
      <c r="T123" s="59">
        <v>0</v>
      </c>
      <c r="U123" s="59">
        <v>0</v>
      </c>
    </row>
    <row r="124" spans="1:21" x14ac:dyDescent="0.3">
      <c r="A124" s="61">
        <v>80186</v>
      </c>
      <c r="B124" s="54">
        <v>1</v>
      </c>
      <c r="C124" s="54" t="s">
        <v>78</v>
      </c>
      <c r="D124" s="54" t="s">
        <v>93</v>
      </c>
      <c r="E124" s="61" t="s">
        <v>872</v>
      </c>
      <c r="F124" s="61" t="s">
        <v>144</v>
      </c>
      <c r="G124" s="54" t="s">
        <v>71</v>
      </c>
      <c r="H124" s="54" t="s">
        <v>128</v>
      </c>
      <c r="I124" s="54" t="s">
        <v>22</v>
      </c>
      <c r="J124" s="54" t="s">
        <v>129</v>
      </c>
      <c r="K124" s="56">
        <v>43435.610671296294</v>
      </c>
      <c r="L124" s="56">
        <v>43435.714386574073</v>
      </c>
      <c r="M124" s="57">
        <v>2.489166666</v>
      </c>
      <c r="N124" s="58">
        <v>0</v>
      </c>
      <c r="O124" s="58">
        <v>894</v>
      </c>
      <c r="P124" s="58">
        <v>0</v>
      </c>
      <c r="Q124" s="58">
        <v>0</v>
      </c>
      <c r="R124" s="59">
        <v>0</v>
      </c>
      <c r="S124" s="59">
        <v>2225.3149990000002</v>
      </c>
      <c r="T124" s="59">
        <v>0</v>
      </c>
      <c r="U124" s="59">
        <v>0</v>
      </c>
    </row>
    <row r="125" spans="1:21" x14ac:dyDescent="0.3">
      <c r="A125" s="61">
        <v>80187</v>
      </c>
      <c r="B125" s="54">
        <v>1</v>
      </c>
      <c r="C125" s="54" t="s">
        <v>78</v>
      </c>
      <c r="D125" s="54" t="s">
        <v>81</v>
      </c>
      <c r="E125" s="61" t="s">
        <v>873</v>
      </c>
      <c r="F125" s="61" t="s">
        <v>156</v>
      </c>
      <c r="G125" s="54" t="s">
        <v>71</v>
      </c>
      <c r="H125" s="54" t="s">
        <v>128</v>
      </c>
      <c r="I125" s="54" t="s">
        <v>22</v>
      </c>
      <c r="J125" s="54" t="s">
        <v>129</v>
      </c>
      <c r="K125" s="56">
        <v>43435.59097222222</v>
      </c>
      <c r="L125" s="56">
        <v>43435.614583333336</v>
      </c>
      <c r="M125" s="57">
        <v>0.56666666600000004</v>
      </c>
      <c r="N125" s="58">
        <v>0</v>
      </c>
      <c r="O125" s="58">
        <v>60</v>
      </c>
      <c r="P125" s="58">
        <v>0</v>
      </c>
      <c r="Q125" s="58">
        <v>0</v>
      </c>
      <c r="R125" s="59">
        <v>0</v>
      </c>
      <c r="S125" s="59">
        <v>34</v>
      </c>
      <c r="T125" s="59">
        <v>0</v>
      </c>
      <c r="U125" s="59">
        <v>0</v>
      </c>
    </row>
    <row r="126" spans="1:21" x14ac:dyDescent="0.3">
      <c r="A126" s="61">
        <v>80190</v>
      </c>
      <c r="B126" s="54">
        <v>1</v>
      </c>
      <c r="C126" s="54" t="s">
        <v>78</v>
      </c>
      <c r="D126" s="54" t="s">
        <v>102</v>
      </c>
      <c r="E126" s="61" t="s">
        <v>874</v>
      </c>
      <c r="F126" s="61" t="s">
        <v>137</v>
      </c>
      <c r="G126" s="54" t="s">
        <v>71</v>
      </c>
      <c r="H126" s="54" t="s">
        <v>128</v>
      </c>
      <c r="I126" s="54" t="s">
        <v>22</v>
      </c>
      <c r="J126" s="54" t="s">
        <v>129</v>
      </c>
      <c r="K126" s="56">
        <v>43435.488391203704</v>
      </c>
      <c r="L126" s="56">
        <v>43435.618055555555</v>
      </c>
      <c r="M126" s="57">
        <v>3.1119444440000001</v>
      </c>
      <c r="N126" s="58">
        <v>0</v>
      </c>
      <c r="O126" s="58">
        <v>0</v>
      </c>
      <c r="P126" s="58">
        <v>0</v>
      </c>
      <c r="Q126" s="58">
        <v>1</v>
      </c>
      <c r="R126" s="59">
        <v>0</v>
      </c>
      <c r="S126" s="59">
        <v>0</v>
      </c>
      <c r="T126" s="59">
        <v>0</v>
      </c>
      <c r="U126" s="59">
        <v>3.1119439999999998</v>
      </c>
    </row>
    <row r="127" spans="1:21" x14ac:dyDescent="0.3">
      <c r="A127" s="61">
        <v>80191</v>
      </c>
      <c r="B127" s="54">
        <v>1</v>
      </c>
      <c r="C127" s="54" t="s">
        <v>78</v>
      </c>
      <c r="D127" s="54" t="s">
        <v>104</v>
      </c>
      <c r="E127" s="61" t="s">
        <v>875</v>
      </c>
      <c r="F127" s="61" t="s">
        <v>145</v>
      </c>
      <c r="G127" s="54" t="s">
        <v>72</v>
      </c>
      <c r="H127" s="54" t="s">
        <v>128</v>
      </c>
      <c r="I127" s="54" t="s">
        <v>22</v>
      </c>
      <c r="J127" s="54" t="s">
        <v>129</v>
      </c>
      <c r="K127" s="56">
        <v>43435.554537037038</v>
      </c>
      <c r="L127" s="56">
        <v>43435.623611111114</v>
      </c>
      <c r="M127" s="57">
        <v>1.657777777</v>
      </c>
      <c r="N127" s="58">
        <v>0</v>
      </c>
      <c r="O127" s="58">
        <v>421</v>
      </c>
      <c r="P127" s="58">
        <v>0</v>
      </c>
      <c r="Q127" s="58">
        <v>0</v>
      </c>
      <c r="R127" s="59">
        <v>0</v>
      </c>
      <c r="S127" s="59">
        <v>697.92444399999999</v>
      </c>
      <c r="T127" s="59">
        <v>0</v>
      </c>
      <c r="U127" s="59">
        <v>0</v>
      </c>
    </row>
    <row r="128" spans="1:21" x14ac:dyDescent="0.3">
      <c r="A128" s="61">
        <v>80192</v>
      </c>
      <c r="B128" s="54">
        <v>1</v>
      </c>
      <c r="C128" s="54" t="s">
        <v>78</v>
      </c>
      <c r="D128" s="54" t="s">
        <v>80</v>
      </c>
      <c r="E128" s="61" t="s">
        <v>876</v>
      </c>
      <c r="F128" s="61" t="s">
        <v>137</v>
      </c>
      <c r="G128" s="54" t="s">
        <v>71</v>
      </c>
      <c r="H128" s="54" t="s">
        <v>128</v>
      </c>
      <c r="I128" s="54" t="s">
        <v>22</v>
      </c>
      <c r="J128" s="54" t="s">
        <v>129</v>
      </c>
      <c r="K128" s="56">
        <v>43435.611377314817</v>
      </c>
      <c r="L128" s="56">
        <v>43435.789212962962</v>
      </c>
      <c r="M128" s="57">
        <v>4.2680555550000001</v>
      </c>
      <c r="N128" s="58">
        <v>0</v>
      </c>
      <c r="O128" s="58">
        <v>1</v>
      </c>
      <c r="P128" s="58">
        <v>0</v>
      </c>
      <c r="Q128" s="58">
        <v>0</v>
      </c>
      <c r="R128" s="59">
        <v>0</v>
      </c>
      <c r="S128" s="59">
        <v>4.2680559999999996</v>
      </c>
      <c r="T128" s="59">
        <v>0</v>
      </c>
      <c r="U128" s="59">
        <v>0</v>
      </c>
    </row>
    <row r="129" spans="1:21" x14ac:dyDescent="0.3">
      <c r="A129" s="61">
        <v>80193</v>
      </c>
      <c r="B129" s="54">
        <v>1</v>
      </c>
      <c r="C129" s="54" t="s">
        <v>78</v>
      </c>
      <c r="D129" s="54" t="s">
        <v>86</v>
      </c>
      <c r="E129" s="61" t="s">
        <v>795</v>
      </c>
      <c r="F129" s="61" t="s">
        <v>144</v>
      </c>
      <c r="G129" s="54" t="s">
        <v>71</v>
      </c>
      <c r="H129" s="54" t="s">
        <v>128</v>
      </c>
      <c r="I129" s="54" t="s">
        <v>22</v>
      </c>
      <c r="J129" s="54" t="s">
        <v>129</v>
      </c>
      <c r="K129" s="56">
        <v>43435.640324074076</v>
      </c>
      <c r="L129" s="56">
        <v>43435.688611111109</v>
      </c>
      <c r="M129" s="57">
        <v>1.1588888879999999</v>
      </c>
      <c r="N129" s="58">
        <v>0</v>
      </c>
      <c r="O129" s="58">
        <v>1</v>
      </c>
      <c r="P129" s="58">
        <v>0</v>
      </c>
      <c r="Q129" s="58">
        <v>0</v>
      </c>
      <c r="R129" s="59">
        <v>0</v>
      </c>
      <c r="S129" s="59">
        <v>1.1588890000000001</v>
      </c>
      <c r="T129" s="59">
        <v>0</v>
      </c>
      <c r="U129" s="59">
        <v>0</v>
      </c>
    </row>
    <row r="130" spans="1:21" x14ac:dyDescent="0.3">
      <c r="A130" s="61">
        <v>80197</v>
      </c>
      <c r="B130" s="54">
        <v>1</v>
      </c>
      <c r="C130" s="54" t="s">
        <v>78</v>
      </c>
      <c r="D130" s="54" t="s">
        <v>104</v>
      </c>
      <c r="E130" s="61" t="s">
        <v>877</v>
      </c>
      <c r="F130" s="61" t="s">
        <v>140</v>
      </c>
      <c r="G130" s="54" t="s">
        <v>72</v>
      </c>
      <c r="H130" s="54" t="s">
        <v>128</v>
      </c>
      <c r="I130" s="54" t="s">
        <v>22</v>
      </c>
      <c r="J130" s="54" t="s">
        <v>129</v>
      </c>
      <c r="K130" s="56">
        <v>43435.579629629632</v>
      </c>
      <c r="L130" s="56">
        <v>43435.622916666667</v>
      </c>
      <c r="M130" s="57">
        <v>1.038888888</v>
      </c>
      <c r="N130" s="58">
        <v>0</v>
      </c>
      <c r="O130" s="58">
        <v>7</v>
      </c>
      <c r="P130" s="58">
        <v>0</v>
      </c>
      <c r="Q130" s="58">
        <v>669</v>
      </c>
      <c r="R130" s="59">
        <v>0</v>
      </c>
      <c r="S130" s="59">
        <v>7.2722220000000002</v>
      </c>
      <c r="T130" s="59">
        <v>0</v>
      </c>
      <c r="U130" s="59">
        <v>695.01666599999999</v>
      </c>
    </row>
    <row r="131" spans="1:21" x14ac:dyDescent="0.3">
      <c r="A131" s="61">
        <v>80200</v>
      </c>
      <c r="B131" s="54">
        <v>1</v>
      </c>
      <c r="C131" s="54" t="s">
        <v>79</v>
      </c>
      <c r="D131" s="54" t="s">
        <v>123</v>
      </c>
      <c r="E131" s="61" t="s">
        <v>498</v>
      </c>
      <c r="F131" s="61" t="s">
        <v>186</v>
      </c>
      <c r="G131" s="54" t="s">
        <v>72</v>
      </c>
      <c r="H131" s="54" t="s">
        <v>128</v>
      </c>
      <c r="I131" s="54" t="s">
        <v>22</v>
      </c>
      <c r="J131" s="54" t="s">
        <v>129</v>
      </c>
      <c r="K131" s="56">
        <v>43435.619513888887</v>
      </c>
      <c r="L131" s="56">
        <v>43435.717974537038</v>
      </c>
      <c r="M131" s="57">
        <v>2.3630555549999999</v>
      </c>
      <c r="N131" s="58">
        <v>0</v>
      </c>
      <c r="O131" s="58">
        <v>1</v>
      </c>
      <c r="P131" s="58">
        <v>0</v>
      </c>
      <c r="Q131" s="58">
        <v>34</v>
      </c>
      <c r="R131" s="59">
        <v>0</v>
      </c>
      <c r="S131" s="59">
        <v>2.3630559999999998</v>
      </c>
      <c r="T131" s="59">
        <v>0</v>
      </c>
      <c r="U131" s="59">
        <v>80.343889000000004</v>
      </c>
    </row>
    <row r="132" spans="1:21" x14ac:dyDescent="0.3">
      <c r="A132" s="61">
        <v>80201</v>
      </c>
      <c r="B132" s="54">
        <v>1</v>
      </c>
      <c r="C132" s="54" t="s">
        <v>78</v>
      </c>
      <c r="D132" s="54" t="s">
        <v>80</v>
      </c>
      <c r="E132" s="61" t="s">
        <v>814</v>
      </c>
      <c r="F132" s="61" t="s">
        <v>137</v>
      </c>
      <c r="G132" s="54" t="s">
        <v>71</v>
      </c>
      <c r="H132" s="54" t="s">
        <v>128</v>
      </c>
      <c r="I132" s="54" t="s">
        <v>22</v>
      </c>
      <c r="J132" s="54" t="s">
        <v>129</v>
      </c>
      <c r="K132" s="56">
        <v>43435.62431712963</v>
      </c>
      <c r="L132" s="56">
        <v>43435.68472222222</v>
      </c>
      <c r="M132" s="57">
        <v>1.4497222219999999</v>
      </c>
      <c r="N132" s="58">
        <v>0</v>
      </c>
      <c r="O132" s="58">
        <v>1</v>
      </c>
      <c r="P132" s="58">
        <v>0</v>
      </c>
      <c r="Q132" s="58">
        <v>0</v>
      </c>
      <c r="R132" s="59">
        <v>0</v>
      </c>
      <c r="S132" s="59">
        <v>1.449722</v>
      </c>
      <c r="T132" s="59">
        <v>0</v>
      </c>
      <c r="U132" s="59">
        <v>0</v>
      </c>
    </row>
    <row r="133" spans="1:21" x14ac:dyDescent="0.3">
      <c r="A133" s="61">
        <v>80207</v>
      </c>
      <c r="B133" s="54">
        <v>1</v>
      </c>
      <c r="C133" s="54" t="s">
        <v>79</v>
      </c>
      <c r="D133" s="54" t="s">
        <v>117</v>
      </c>
      <c r="E133" s="61" t="s">
        <v>878</v>
      </c>
      <c r="F133" s="61" t="s">
        <v>136</v>
      </c>
      <c r="G133" s="54" t="s">
        <v>71</v>
      </c>
      <c r="H133" s="54" t="s">
        <v>128</v>
      </c>
      <c r="I133" s="54" t="s">
        <v>22</v>
      </c>
      <c r="J133" s="54" t="s">
        <v>129</v>
      </c>
      <c r="K133" s="56">
        <v>43435.628020833334</v>
      </c>
      <c r="L133" s="56">
        <v>43435.648391203707</v>
      </c>
      <c r="M133" s="57">
        <v>0.48888888800000002</v>
      </c>
      <c r="N133" s="58">
        <v>0</v>
      </c>
      <c r="O133" s="58">
        <v>14</v>
      </c>
      <c r="P133" s="58">
        <v>0</v>
      </c>
      <c r="Q133" s="58">
        <v>0</v>
      </c>
      <c r="R133" s="59">
        <v>0</v>
      </c>
      <c r="S133" s="59">
        <v>6.8444440000000002</v>
      </c>
      <c r="T133" s="59">
        <v>0</v>
      </c>
      <c r="U133" s="59">
        <v>0</v>
      </c>
    </row>
    <row r="134" spans="1:21" x14ac:dyDescent="0.3">
      <c r="A134" s="61">
        <v>80208</v>
      </c>
      <c r="B134" s="54">
        <v>1</v>
      </c>
      <c r="C134" s="54" t="s">
        <v>78</v>
      </c>
      <c r="D134" s="54" t="s">
        <v>98</v>
      </c>
      <c r="E134" s="61" t="s">
        <v>879</v>
      </c>
      <c r="F134" s="61" t="s">
        <v>140</v>
      </c>
      <c r="G134" s="54" t="s">
        <v>72</v>
      </c>
      <c r="H134" s="54" t="s">
        <v>128</v>
      </c>
      <c r="I134" s="54" t="s">
        <v>22</v>
      </c>
      <c r="J134" s="54" t="s">
        <v>129</v>
      </c>
      <c r="K134" s="56">
        <v>43435.632071759261</v>
      </c>
      <c r="L134" s="56">
        <v>43435.644930555558</v>
      </c>
      <c r="M134" s="57">
        <v>0.30861111099999999</v>
      </c>
      <c r="N134" s="58">
        <v>3</v>
      </c>
      <c r="O134" s="58">
        <v>993</v>
      </c>
      <c r="P134" s="58">
        <v>0</v>
      </c>
      <c r="Q134" s="58">
        <v>0</v>
      </c>
      <c r="R134" s="59">
        <v>0.92583300000000002</v>
      </c>
      <c r="S134" s="59">
        <v>306.45083299999999</v>
      </c>
      <c r="T134" s="59">
        <v>0</v>
      </c>
      <c r="U134" s="59">
        <v>0</v>
      </c>
    </row>
    <row r="135" spans="1:21" x14ac:dyDescent="0.3">
      <c r="A135" s="61">
        <v>80210</v>
      </c>
      <c r="B135" s="54">
        <v>1</v>
      </c>
      <c r="C135" s="54" t="s">
        <v>79</v>
      </c>
      <c r="D135" s="54" t="s">
        <v>118</v>
      </c>
      <c r="E135" s="61" t="s">
        <v>880</v>
      </c>
      <c r="F135" s="61" t="s">
        <v>137</v>
      </c>
      <c r="G135" s="54" t="s">
        <v>71</v>
      </c>
      <c r="H135" s="54" t="s">
        <v>128</v>
      </c>
      <c r="I135" s="54" t="s">
        <v>22</v>
      </c>
      <c r="J135" s="54" t="s">
        <v>129</v>
      </c>
      <c r="K135" s="56">
        <v>43435.63480324074</v>
      </c>
      <c r="L135" s="56">
        <v>43435.66238425926</v>
      </c>
      <c r="M135" s="57">
        <v>0.66194444399999997</v>
      </c>
      <c r="N135" s="58">
        <v>0</v>
      </c>
      <c r="O135" s="58">
        <v>5</v>
      </c>
      <c r="P135" s="58">
        <v>0</v>
      </c>
      <c r="Q135" s="58">
        <v>0</v>
      </c>
      <c r="R135" s="59">
        <v>0</v>
      </c>
      <c r="S135" s="59">
        <v>3.3097219999999998</v>
      </c>
      <c r="T135" s="59">
        <v>0</v>
      </c>
      <c r="U135" s="59">
        <v>0</v>
      </c>
    </row>
    <row r="136" spans="1:21" x14ac:dyDescent="0.3">
      <c r="A136" s="61">
        <v>80211</v>
      </c>
      <c r="B136" s="54">
        <v>1</v>
      </c>
      <c r="C136" s="54" t="s">
        <v>79</v>
      </c>
      <c r="D136" s="54" t="s">
        <v>112</v>
      </c>
      <c r="E136" s="61" t="s">
        <v>881</v>
      </c>
      <c r="F136" s="61" t="s">
        <v>137</v>
      </c>
      <c r="G136" s="54" t="s">
        <v>71</v>
      </c>
      <c r="H136" s="54" t="s">
        <v>128</v>
      </c>
      <c r="I136" s="54" t="s">
        <v>22</v>
      </c>
      <c r="J136" s="54" t="s">
        <v>129</v>
      </c>
      <c r="K136" s="56">
        <v>43435.636689814812</v>
      </c>
      <c r="L136" s="56">
        <v>43435.70548611111</v>
      </c>
      <c r="M136" s="57">
        <v>1.6511111110000001</v>
      </c>
      <c r="N136" s="58">
        <v>0</v>
      </c>
      <c r="O136" s="58">
        <v>2</v>
      </c>
      <c r="P136" s="58">
        <v>0</v>
      </c>
      <c r="Q136" s="58">
        <v>0</v>
      </c>
      <c r="R136" s="59">
        <v>0</v>
      </c>
      <c r="S136" s="59">
        <v>3.302222</v>
      </c>
      <c r="T136" s="59">
        <v>0</v>
      </c>
      <c r="U136" s="59">
        <v>0</v>
      </c>
    </row>
    <row r="137" spans="1:21" x14ac:dyDescent="0.3">
      <c r="A137" s="61">
        <v>80214</v>
      </c>
      <c r="B137" s="54">
        <v>1</v>
      </c>
      <c r="C137" s="54" t="s">
        <v>78</v>
      </c>
      <c r="D137" s="54" t="s">
        <v>88</v>
      </c>
      <c r="E137" s="61" t="s">
        <v>740</v>
      </c>
      <c r="F137" s="61" t="s">
        <v>181</v>
      </c>
      <c r="G137" s="54" t="s">
        <v>71</v>
      </c>
      <c r="H137" s="54" t="s">
        <v>128</v>
      </c>
      <c r="I137" s="54" t="s">
        <v>22</v>
      </c>
      <c r="J137" s="54" t="s">
        <v>129</v>
      </c>
      <c r="K137" s="56">
        <v>43435.645208333335</v>
      </c>
      <c r="L137" s="56">
        <v>43435.723229166666</v>
      </c>
      <c r="M137" s="57">
        <v>1.8725000000000001</v>
      </c>
      <c r="N137" s="58">
        <v>0</v>
      </c>
      <c r="O137" s="58">
        <v>4</v>
      </c>
      <c r="P137" s="58">
        <v>0</v>
      </c>
      <c r="Q137" s="58">
        <v>235</v>
      </c>
      <c r="R137" s="59">
        <v>0</v>
      </c>
      <c r="S137" s="59">
        <v>7.49</v>
      </c>
      <c r="T137" s="59">
        <v>0</v>
      </c>
      <c r="U137" s="59">
        <v>440.03750000000002</v>
      </c>
    </row>
    <row r="138" spans="1:21" x14ac:dyDescent="0.3">
      <c r="A138" s="61">
        <v>80215</v>
      </c>
      <c r="B138" s="54">
        <v>1</v>
      </c>
      <c r="C138" s="54" t="s">
        <v>79</v>
      </c>
      <c r="D138" s="54" t="s">
        <v>115</v>
      </c>
      <c r="E138" s="61" t="s">
        <v>882</v>
      </c>
      <c r="F138" s="61" t="s">
        <v>137</v>
      </c>
      <c r="G138" s="54" t="s">
        <v>71</v>
      </c>
      <c r="H138" s="54" t="s">
        <v>128</v>
      </c>
      <c r="I138" s="54" t="s">
        <v>22</v>
      </c>
      <c r="J138" s="54" t="s">
        <v>129</v>
      </c>
      <c r="K138" s="56">
        <v>43435.649745370371</v>
      </c>
      <c r="L138" s="56">
        <v>43435.695868055554</v>
      </c>
      <c r="M138" s="57">
        <v>1.106944444</v>
      </c>
      <c r="N138" s="58">
        <v>0</v>
      </c>
      <c r="O138" s="58">
        <v>0</v>
      </c>
      <c r="P138" s="58">
        <v>0</v>
      </c>
      <c r="Q138" s="58">
        <v>4</v>
      </c>
      <c r="R138" s="59">
        <v>0</v>
      </c>
      <c r="S138" s="59">
        <v>0</v>
      </c>
      <c r="T138" s="59">
        <v>0</v>
      </c>
      <c r="U138" s="59">
        <v>4.427778</v>
      </c>
    </row>
    <row r="139" spans="1:21" x14ac:dyDescent="0.3">
      <c r="A139" s="61">
        <v>80218</v>
      </c>
      <c r="B139" s="54">
        <v>1</v>
      </c>
      <c r="C139" s="54" t="s">
        <v>78</v>
      </c>
      <c r="D139" s="54" t="s">
        <v>125</v>
      </c>
      <c r="E139" s="61" t="s">
        <v>750</v>
      </c>
      <c r="F139" s="61" t="s">
        <v>137</v>
      </c>
      <c r="G139" s="54" t="s">
        <v>71</v>
      </c>
      <c r="H139" s="54" t="s">
        <v>128</v>
      </c>
      <c r="I139" s="54" t="s">
        <v>22</v>
      </c>
      <c r="J139" s="54" t="s">
        <v>129</v>
      </c>
      <c r="K139" s="56">
        <v>43435.6325462963</v>
      </c>
      <c r="L139" s="56">
        <v>43435.698518518519</v>
      </c>
      <c r="M139" s="57">
        <v>1.5833333329999999</v>
      </c>
      <c r="N139" s="58">
        <v>0</v>
      </c>
      <c r="O139" s="58">
        <v>3</v>
      </c>
      <c r="P139" s="58">
        <v>0</v>
      </c>
      <c r="Q139" s="58">
        <v>0</v>
      </c>
      <c r="R139" s="59">
        <v>0</v>
      </c>
      <c r="S139" s="59">
        <v>4.75</v>
      </c>
      <c r="T139" s="59">
        <v>0</v>
      </c>
      <c r="U139" s="59">
        <v>0</v>
      </c>
    </row>
    <row r="140" spans="1:21" x14ac:dyDescent="0.3">
      <c r="A140" s="61">
        <v>80219</v>
      </c>
      <c r="B140" s="54">
        <v>1</v>
      </c>
      <c r="C140" s="54" t="s">
        <v>79</v>
      </c>
      <c r="D140" s="54" t="s">
        <v>123</v>
      </c>
      <c r="E140" s="61" t="s">
        <v>883</v>
      </c>
      <c r="F140" s="61" t="s">
        <v>131</v>
      </c>
      <c r="G140" s="54" t="s">
        <v>71</v>
      </c>
      <c r="H140" s="54" t="s">
        <v>128</v>
      </c>
      <c r="I140" s="54" t="s">
        <v>22</v>
      </c>
      <c r="J140" s="54" t="s">
        <v>129</v>
      </c>
      <c r="K140" s="56">
        <v>43435.651979166665</v>
      </c>
      <c r="L140" s="56">
        <v>43435.720011574071</v>
      </c>
      <c r="M140" s="57">
        <v>1.632777777</v>
      </c>
      <c r="N140" s="58">
        <v>0</v>
      </c>
      <c r="O140" s="58">
        <v>37</v>
      </c>
      <c r="P140" s="58">
        <v>0</v>
      </c>
      <c r="Q140" s="58">
        <v>0</v>
      </c>
      <c r="R140" s="59">
        <v>0</v>
      </c>
      <c r="S140" s="59">
        <v>60.412778000000003</v>
      </c>
      <c r="T140" s="59">
        <v>0</v>
      </c>
      <c r="U140" s="59">
        <v>0</v>
      </c>
    </row>
    <row r="141" spans="1:21" x14ac:dyDescent="0.3">
      <c r="A141" s="61">
        <v>80220</v>
      </c>
      <c r="B141" s="54">
        <v>1</v>
      </c>
      <c r="C141" s="54" t="s">
        <v>78</v>
      </c>
      <c r="D141" s="54" t="s">
        <v>84</v>
      </c>
      <c r="E141" s="61" t="s">
        <v>884</v>
      </c>
      <c r="F141" s="61" t="s">
        <v>137</v>
      </c>
      <c r="G141" s="54" t="s">
        <v>71</v>
      </c>
      <c r="H141" s="54" t="s">
        <v>128</v>
      </c>
      <c r="I141" s="54" t="s">
        <v>22</v>
      </c>
      <c r="J141" s="54" t="s">
        <v>129</v>
      </c>
      <c r="K141" s="56">
        <v>43435.64780092593</v>
      </c>
      <c r="L141" s="56">
        <v>43435.666574074072</v>
      </c>
      <c r="M141" s="57">
        <v>0.450555555</v>
      </c>
      <c r="N141" s="58">
        <v>0</v>
      </c>
      <c r="O141" s="58">
        <v>1</v>
      </c>
      <c r="P141" s="58">
        <v>0</v>
      </c>
      <c r="Q141" s="58">
        <v>0</v>
      </c>
      <c r="R141" s="59">
        <v>0</v>
      </c>
      <c r="S141" s="59">
        <v>0.45055600000000001</v>
      </c>
      <c r="T141" s="59">
        <v>0</v>
      </c>
      <c r="U141" s="59">
        <v>0</v>
      </c>
    </row>
    <row r="142" spans="1:21" x14ac:dyDescent="0.3">
      <c r="A142" s="61">
        <v>80222</v>
      </c>
      <c r="B142" s="54">
        <v>1</v>
      </c>
      <c r="C142" s="54" t="s">
        <v>78</v>
      </c>
      <c r="D142" s="54" t="s">
        <v>92</v>
      </c>
      <c r="E142" s="61" t="s">
        <v>885</v>
      </c>
      <c r="F142" s="61" t="s">
        <v>136</v>
      </c>
      <c r="G142" s="54" t="s">
        <v>71</v>
      </c>
      <c r="H142" s="54" t="s">
        <v>128</v>
      </c>
      <c r="I142" s="54" t="s">
        <v>22</v>
      </c>
      <c r="J142" s="54" t="s">
        <v>129</v>
      </c>
      <c r="K142" s="56">
        <v>43435.652083333334</v>
      </c>
      <c r="L142" s="56">
        <v>43435.736180555556</v>
      </c>
      <c r="M142" s="57">
        <v>2.0183333330000002</v>
      </c>
      <c r="N142" s="58">
        <v>0</v>
      </c>
      <c r="O142" s="58">
        <v>0</v>
      </c>
      <c r="P142" s="58">
        <v>0</v>
      </c>
      <c r="Q142" s="58">
        <v>17</v>
      </c>
      <c r="R142" s="59">
        <v>0</v>
      </c>
      <c r="S142" s="59">
        <v>0</v>
      </c>
      <c r="T142" s="59">
        <v>0</v>
      </c>
      <c r="U142" s="59">
        <v>34.311667</v>
      </c>
    </row>
    <row r="143" spans="1:21" x14ac:dyDescent="0.3">
      <c r="A143" s="61">
        <v>80224</v>
      </c>
      <c r="B143" s="54">
        <v>1</v>
      </c>
      <c r="C143" s="54" t="s">
        <v>78</v>
      </c>
      <c r="D143" s="54" t="s">
        <v>92</v>
      </c>
      <c r="E143" s="61" t="s">
        <v>754</v>
      </c>
      <c r="F143" s="61" t="s">
        <v>137</v>
      </c>
      <c r="G143" s="54" t="s">
        <v>71</v>
      </c>
      <c r="H143" s="54" t="s">
        <v>128</v>
      </c>
      <c r="I143" s="54" t="s">
        <v>22</v>
      </c>
      <c r="J143" s="54" t="s">
        <v>129</v>
      </c>
      <c r="K143" s="56">
        <v>43435.638854166667</v>
      </c>
      <c r="L143" s="56">
        <v>43435.719837962963</v>
      </c>
      <c r="M143" s="57">
        <v>1.9436111110000001</v>
      </c>
      <c r="N143" s="58">
        <v>0</v>
      </c>
      <c r="O143" s="58">
        <v>0</v>
      </c>
      <c r="P143" s="58">
        <v>0</v>
      </c>
      <c r="Q143" s="58">
        <v>48</v>
      </c>
      <c r="R143" s="59">
        <v>0</v>
      </c>
      <c r="S143" s="59">
        <v>0</v>
      </c>
      <c r="T143" s="59">
        <v>0</v>
      </c>
      <c r="U143" s="59">
        <v>93.293333000000004</v>
      </c>
    </row>
    <row r="144" spans="1:21" x14ac:dyDescent="0.3">
      <c r="A144" s="61">
        <v>80226</v>
      </c>
      <c r="B144" s="54">
        <v>1</v>
      </c>
      <c r="C144" s="54" t="s">
        <v>78</v>
      </c>
      <c r="D144" s="54" t="s">
        <v>88</v>
      </c>
      <c r="E144" s="61" t="s">
        <v>886</v>
      </c>
      <c r="F144" s="61" t="s">
        <v>137</v>
      </c>
      <c r="G144" s="54" t="s">
        <v>71</v>
      </c>
      <c r="H144" s="54" t="s">
        <v>128</v>
      </c>
      <c r="I144" s="54" t="s">
        <v>22</v>
      </c>
      <c r="J144" s="54" t="s">
        <v>129</v>
      </c>
      <c r="K144" s="56">
        <v>43435.657847222225</v>
      </c>
      <c r="L144" s="56">
        <v>43435.733472222222</v>
      </c>
      <c r="M144" s="57">
        <v>1.8149999999999999</v>
      </c>
      <c r="N144" s="58">
        <v>0</v>
      </c>
      <c r="O144" s="58">
        <v>11</v>
      </c>
      <c r="P144" s="58">
        <v>0</v>
      </c>
      <c r="Q144" s="58">
        <v>0</v>
      </c>
      <c r="R144" s="59">
        <v>0</v>
      </c>
      <c r="S144" s="59">
        <v>19.965</v>
      </c>
      <c r="T144" s="59">
        <v>0</v>
      </c>
      <c r="U144" s="59">
        <v>0</v>
      </c>
    </row>
    <row r="145" spans="1:21" x14ac:dyDescent="0.3">
      <c r="A145" s="61">
        <v>80230</v>
      </c>
      <c r="B145" s="54">
        <v>1</v>
      </c>
      <c r="C145" s="54" t="s">
        <v>79</v>
      </c>
      <c r="D145" s="54" t="s">
        <v>118</v>
      </c>
      <c r="E145" s="61" t="s">
        <v>887</v>
      </c>
      <c r="F145" s="61" t="s">
        <v>136</v>
      </c>
      <c r="G145" s="54" t="s">
        <v>71</v>
      </c>
      <c r="H145" s="54" t="s">
        <v>128</v>
      </c>
      <c r="I145" s="54" t="s">
        <v>22</v>
      </c>
      <c r="J145" s="54" t="s">
        <v>129</v>
      </c>
      <c r="K145" s="56">
        <v>43435.671550925923</v>
      </c>
      <c r="L145" s="56">
        <v>43435.840879629628</v>
      </c>
      <c r="M145" s="57">
        <v>4.0638888880000001</v>
      </c>
      <c r="N145" s="58">
        <v>0</v>
      </c>
      <c r="O145" s="58">
        <v>0</v>
      </c>
      <c r="P145" s="58">
        <v>0</v>
      </c>
      <c r="Q145" s="58">
        <v>20</v>
      </c>
      <c r="R145" s="59">
        <v>0</v>
      </c>
      <c r="S145" s="59">
        <v>0</v>
      </c>
      <c r="T145" s="59">
        <v>0</v>
      </c>
      <c r="U145" s="59">
        <v>81.277777999999998</v>
      </c>
    </row>
    <row r="146" spans="1:21" x14ac:dyDescent="0.3">
      <c r="A146" s="61">
        <v>80235</v>
      </c>
      <c r="B146" s="54">
        <v>1</v>
      </c>
      <c r="C146" s="54" t="s">
        <v>79</v>
      </c>
      <c r="D146" s="54" t="s">
        <v>108</v>
      </c>
      <c r="E146" s="61" t="s">
        <v>888</v>
      </c>
      <c r="F146" s="61" t="s">
        <v>136</v>
      </c>
      <c r="G146" s="54" t="s">
        <v>71</v>
      </c>
      <c r="H146" s="54" t="s">
        <v>128</v>
      </c>
      <c r="I146" s="54" t="s">
        <v>22</v>
      </c>
      <c r="J146" s="54" t="s">
        <v>129</v>
      </c>
      <c r="K146" s="56">
        <v>43435.685312499998</v>
      </c>
      <c r="L146" s="56">
        <v>43435.730706018519</v>
      </c>
      <c r="M146" s="57">
        <v>1.089444444</v>
      </c>
      <c r="N146" s="58">
        <v>0</v>
      </c>
      <c r="O146" s="58">
        <v>56</v>
      </c>
      <c r="P146" s="58">
        <v>0</v>
      </c>
      <c r="Q146" s="58">
        <v>0</v>
      </c>
      <c r="R146" s="59">
        <v>0</v>
      </c>
      <c r="S146" s="59">
        <v>61.008889000000003</v>
      </c>
      <c r="T146" s="59">
        <v>0</v>
      </c>
      <c r="U146" s="59">
        <v>0</v>
      </c>
    </row>
    <row r="147" spans="1:21" x14ac:dyDescent="0.3">
      <c r="A147" s="61">
        <v>80237</v>
      </c>
      <c r="B147" s="54">
        <v>1</v>
      </c>
      <c r="C147" s="54" t="s">
        <v>78</v>
      </c>
      <c r="D147" s="54" t="s">
        <v>81</v>
      </c>
      <c r="E147" s="61" t="s">
        <v>889</v>
      </c>
      <c r="F147" s="61" t="s">
        <v>137</v>
      </c>
      <c r="G147" s="54" t="s">
        <v>71</v>
      </c>
      <c r="H147" s="54" t="s">
        <v>128</v>
      </c>
      <c r="I147" s="54" t="s">
        <v>22</v>
      </c>
      <c r="J147" s="54" t="s">
        <v>129</v>
      </c>
      <c r="K147" s="56">
        <v>43435.574918981481</v>
      </c>
      <c r="L147" s="56">
        <v>43435.690972222219</v>
      </c>
      <c r="M147" s="57">
        <v>2.7852777770000001</v>
      </c>
      <c r="N147" s="58">
        <v>0</v>
      </c>
      <c r="O147" s="58">
        <v>4</v>
      </c>
      <c r="P147" s="58">
        <v>0</v>
      </c>
      <c r="Q147" s="58">
        <v>0</v>
      </c>
      <c r="R147" s="59">
        <v>0</v>
      </c>
      <c r="S147" s="59">
        <v>11.141111</v>
      </c>
      <c r="T147" s="59">
        <v>0</v>
      </c>
      <c r="U147" s="59">
        <v>0</v>
      </c>
    </row>
    <row r="148" spans="1:21" x14ac:dyDescent="0.3">
      <c r="A148" s="61">
        <v>80238</v>
      </c>
      <c r="B148" s="54">
        <v>1</v>
      </c>
      <c r="C148" s="54" t="s">
        <v>78</v>
      </c>
      <c r="D148" s="54" t="s">
        <v>84</v>
      </c>
      <c r="E148" s="61" t="s">
        <v>884</v>
      </c>
      <c r="F148" s="61" t="s">
        <v>137</v>
      </c>
      <c r="G148" s="54" t="s">
        <v>71</v>
      </c>
      <c r="H148" s="54" t="s">
        <v>128</v>
      </c>
      <c r="I148" s="54" t="s">
        <v>22</v>
      </c>
      <c r="J148" s="54" t="s">
        <v>129</v>
      </c>
      <c r="K148" s="56">
        <v>43435.686793981484</v>
      </c>
      <c r="L148" s="56">
        <v>43435.793993055559</v>
      </c>
      <c r="M148" s="57">
        <v>2.5727777770000002</v>
      </c>
      <c r="N148" s="58">
        <v>0</v>
      </c>
      <c r="O148" s="58">
        <v>1</v>
      </c>
      <c r="P148" s="58">
        <v>0</v>
      </c>
      <c r="Q148" s="58">
        <v>0</v>
      </c>
      <c r="R148" s="59">
        <v>0</v>
      </c>
      <c r="S148" s="59">
        <v>2.572778</v>
      </c>
      <c r="T148" s="59">
        <v>0</v>
      </c>
      <c r="U148" s="59">
        <v>0</v>
      </c>
    </row>
    <row r="149" spans="1:21" x14ac:dyDescent="0.3">
      <c r="A149" s="61">
        <v>80241</v>
      </c>
      <c r="B149" s="54">
        <v>1</v>
      </c>
      <c r="C149" s="54" t="s">
        <v>78</v>
      </c>
      <c r="D149" s="54" t="s">
        <v>82</v>
      </c>
      <c r="E149" s="61" t="s">
        <v>890</v>
      </c>
      <c r="F149" s="61" t="s">
        <v>144</v>
      </c>
      <c r="G149" s="54" t="s">
        <v>71</v>
      </c>
      <c r="H149" s="54" t="s">
        <v>128</v>
      </c>
      <c r="I149" s="54" t="s">
        <v>22</v>
      </c>
      <c r="J149" s="54" t="s">
        <v>129</v>
      </c>
      <c r="K149" s="56">
        <v>43435.691990740743</v>
      </c>
      <c r="L149" s="56">
        <v>43435.725671296299</v>
      </c>
      <c r="M149" s="57">
        <v>0.80833333299999999</v>
      </c>
      <c r="N149" s="58">
        <v>0</v>
      </c>
      <c r="O149" s="58">
        <v>1</v>
      </c>
      <c r="P149" s="58">
        <v>0</v>
      </c>
      <c r="Q149" s="58">
        <v>0</v>
      </c>
      <c r="R149" s="59">
        <v>0</v>
      </c>
      <c r="S149" s="59">
        <v>0.80833299999999997</v>
      </c>
      <c r="T149" s="59">
        <v>0</v>
      </c>
      <c r="U149" s="59">
        <v>0</v>
      </c>
    </row>
    <row r="150" spans="1:21" x14ac:dyDescent="0.3">
      <c r="A150" s="61">
        <v>80244</v>
      </c>
      <c r="B150" s="54">
        <v>1</v>
      </c>
      <c r="C150" s="54" t="s">
        <v>78</v>
      </c>
      <c r="D150" s="54" t="s">
        <v>103</v>
      </c>
      <c r="E150" s="61" t="s">
        <v>891</v>
      </c>
      <c r="F150" s="61" t="s">
        <v>136</v>
      </c>
      <c r="G150" s="54" t="s">
        <v>71</v>
      </c>
      <c r="H150" s="54" t="s">
        <v>128</v>
      </c>
      <c r="I150" s="54" t="s">
        <v>22</v>
      </c>
      <c r="J150" s="54" t="s">
        <v>129</v>
      </c>
      <c r="K150" s="56">
        <v>43435.644236111111</v>
      </c>
      <c r="L150" s="56">
        <v>43435.726724537039</v>
      </c>
      <c r="M150" s="57">
        <v>1.9797222219999999</v>
      </c>
      <c r="N150" s="58">
        <v>0</v>
      </c>
      <c r="O150" s="58">
        <v>71</v>
      </c>
      <c r="P150" s="58">
        <v>0</v>
      </c>
      <c r="Q150" s="58">
        <v>0</v>
      </c>
      <c r="R150" s="59">
        <v>0</v>
      </c>
      <c r="S150" s="59">
        <v>140.56027800000001</v>
      </c>
      <c r="T150" s="59">
        <v>0</v>
      </c>
      <c r="U150" s="59">
        <v>0</v>
      </c>
    </row>
    <row r="151" spans="1:21" x14ac:dyDescent="0.3">
      <c r="A151" s="61">
        <v>80245</v>
      </c>
      <c r="B151" s="54">
        <v>1</v>
      </c>
      <c r="C151" s="54" t="s">
        <v>79</v>
      </c>
      <c r="D151" s="54" t="s">
        <v>114</v>
      </c>
      <c r="E151" s="61" t="s">
        <v>431</v>
      </c>
      <c r="F151" s="61" t="s">
        <v>145</v>
      </c>
      <c r="G151" s="54" t="s">
        <v>72</v>
      </c>
      <c r="H151" s="54" t="s">
        <v>128</v>
      </c>
      <c r="I151" s="54" t="s">
        <v>22</v>
      </c>
      <c r="J151" s="54" t="s">
        <v>129</v>
      </c>
      <c r="K151" s="56">
        <v>43435.673900462964</v>
      </c>
      <c r="L151" s="56">
        <v>43435.7265625</v>
      </c>
      <c r="M151" s="57">
        <v>1.2638888880000001</v>
      </c>
      <c r="N151" s="58">
        <v>0</v>
      </c>
      <c r="O151" s="58">
        <v>1</v>
      </c>
      <c r="P151" s="58">
        <v>0</v>
      </c>
      <c r="Q151" s="58">
        <v>69</v>
      </c>
      <c r="R151" s="59">
        <v>0</v>
      </c>
      <c r="S151" s="59">
        <v>1.263889</v>
      </c>
      <c r="T151" s="59">
        <v>0</v>
      </c>
      <c r="U151" s="59">
        <v>87.208332999999996</v>
      </c>
    </row>
    <row r="152" spans="1:21" x14ac:dyDescent="0.3">
      <c r="A152" s="61">
        <v>80252</v>
      </c>
      <c r="B152" s="54">
        <v>1</v>
      </c>
      <c r="C152" s="54" t="s">
        <v>78</v>
      </c>
      <c r="D152" s="54" t="s">
        <v>90</v>
      </c>
      <c r="E152" s="61" t="s">
        <v>892</v>
      </c>
      <c r="F152" s="61" t="s">
        <v>161</v>
      </c>
      <c r="G152" s="54" t="s">
        <v>72</v>
      </c>
      <c r="H152" s="54" t="s">
        <v>128</v>
      </c>
      <c r="I152" s="54" t="s">
        <v>22</v>
      </c>
      <c r="J152" s="54" t="s">
        <v>129</v>
      </c>
      <c r="K152" s="56">
        <v>43435.691782407404</v>
      </c>
      <c r="L152" s="56">
        <v>43435.91270833333</v>
      </c>
      <c r="M152" s="57">
        <v>5.3022222220000002</v>
      </c>
      <c r="N152" s="58">
        <v>0</v>
      </c>
      <c r="O152" s="58">
        <v>148</v>
      </c>
      <c r="P152" s="58">
        <v>0</v>
      </c>
      <c r="Q152" s="58">
        <v>0</v>
      </c>
      <c r="R152" s="59">
        <v>0</v>
      </c>
      <c r="S152" s="59">
        <v>784.72888899999998</v>
      </c>
      <c r="T152" s="59">
        <v>0</v>
      </c>
      <c r="U152" s="59">
        <v>0</v>
      </c>
    </row>
    <row r="153" spans="1:21" x14ac:dyDescent="0.3">
      <c r="A153" s="61">
        <v>80258</v>
      </c>
      <c r="B153" s="54">
        <v>1</v>
      </c>
      <c r="C153" s="54" t="s">
        <v>78</v>
      </c>
      <c r="D153" s="54" t="s">
        <v>80</v>
      </c>
      <c r="E153" s="61" t="s">
        <v>893</v>
      </c>
      <c r="F153" s="61" t="s">
        <v>156</v>
      </c>
      <c r="G153" s="54" t="s">
        <v>71</v>
      </c>
      <c r="H153" s="54" t="s">
        <v>128</v>
      </c>
      <c r="I153" s="54" t="s">
        <v>22</v>
      </c>
      <c r="J153" s="54" t="s">
        <v>129</v>
      </c>
      <c r="K153" s="56">
        <v>43435.715138888889</v>
      </c>
      <c r="L153" s="56">
        <v>43435.827997685185</v>
      </c>
      <c r="M153" s="57">
        <v>2.7086111110000002</v>
      </c>
      <c r="N153" s="58">
        <v>0</v>
      </c>
      <c r="O153" s="58">
        <v>93</v>
      </c>
      <c r="P153" s="58">
        <v>0</v>
      </c>
      <c r="Q153" s="58">
        <v>0</v>
      </c>
      <c r="R153" s="59">
        <v>0</v>
      </c>
      <c r="S153" s="59">
        <v>251.90083300000001</v>
      </c>
      <c r="T153" s="59">
        <v>0</v>
      </c>
      <c r="U153" s="59">
        <v>0</v>
      </c>
    </row>
    <row r="154" spans="1:21" x14ac:dyDescent="0.3">
      <c r="A154" s="61">
        <v>80259</v>
      </c>
      <c r="B154" s="54">
        <v>1</v>
      </c>
      <c r="C154" s="54" t="s">
        <v>78</v>
      </c>
      <c r="D154" s="54" t="s">
        <v>95</v>
      </c>
      <c r="E154" s="61" t="s">
        <v>894</v>
      </c>
      <c r="F154" s="61" t="s">
        <v>140</v>
      </c>
      <c r="G154" s="54" t="s">
        <v>72</v>
      </c>
      <c r="H154" s="54" t="s">
        <v>128</v>
      </c>
      <c r="I154" s="54" t="s">
        <v>22</v>
      </c>
      <c r="J154" s="54" t="s">
        <v>129</v>
      </c>
      <c r="K154" s="56">
        <v>43435.716608796298</v>
      </c>
      <c r="L154" s="56">
        <v>43435.732812499999</v>
      </c>
      <c r="M154" s="57">
        <v>0.38888888799999999</v>
      </c>
      <c r="N154" s="58">
        <v>0</v>
      </c>
      <c r="O154" s="58">
        <v>40</v>
      </c>
      <c r="P154" s="58">
        <v>0</v>
      </c>
      <c r="Q154" s="58">
        <v>0</v>
      </c>
      <c r="R154" s="59">
        <v>0</v>
      </c>
      <c r="S154" s="59">
        <v>15.555555999999999</v>
      </c>
      <c r="T154" s="59">
        <v>0</v>
      </c>
      <c r="U154" s="59">
        <v>0</v>
      </c>
    </row>
    <row r="155" spans="1:21" x14ac:dyDescent="0.3">
      <c r="A155" s="61">
        <v>80261</v>
      </c>
      <c r="B155" s="54">
        <v>1</v>
      </c>
      <c r="C155" s="54" t="s">
        <v>78</v>
      </c>
      <c r="D155" s="54" t="s">
        <v>102</v>
      </c>
      <c r="E155" s="61" t="s">
        <v>895</v>
      </c>
      <c r="F155" s="61" t="s">
        <v>136</v>
      </c>
      <c r="G155" s="54" t="s">
        <v>71</v>
      </c>
      <c r="H155" s="54" t="s">
        <v>128</v>
      </c>
      <c r="I155" s="54" t="s">
        <v>22</v>
      </c>
      <c r="J155" s="54" t="s">
        <v>129</v>
      </c>
      <c r="K155" s="56">
        <v>43435.67627314815</v>
      </c>
      <c r="L155" s="56">
        <v>43435.724305555559</v>
      </c>
      <c r="M155" s="57">
        <v>1.1527777770000001</v>
      </c>
      <c r="N155" s="58">
        <v>0</v>
      </c>
      <c r="O155" s="58">
        <v>178</v>
      </c>
      <c r="P155" s="58">
        <v>0</v>
      </c>
      <c r="Q155" s="58">
        <v>3</v>
      </c>
      <c r="R155" s="59">
        <v>0</v>
      </c>
      <c r="S155" s="59">
        <v>205.194444</v>
      </c>
      <c r="T155" s="59">
        <v>0</v>
      </c>
      <c r="U155" s="59">
        <v>3.4583330000000001</v>
      </c>
    </row>
    <row r="156" spans="1:21" x14ac:dyDescent="0.3">
      <c r="A156" s="61">
        <v>80262</v>
      </c>
      <c r="B156" s="54">
        <v>1</v>
      </c>
      <c r="C156" s="54" t="s">
        <v>78</v>
      </c>
      <c r="D156" s="54" t="s">
        <v>91</v>
      </c>
      <c r="E156" s="61" t="s">
        <v>896</v>
      </c>
      <c r="F156" s="61" t="s">
        <v>137</v>
      </c>
      <c r="G156" s="54" t="s">
        <v>71</v>
      </c>
      <c r="H156" s="54" t="s">
        <v>128</v>
      </c>
      <c r="I156" s="54" t="s">
        <v>22</v>
      </c>
      <c r="J156" s="54" t="s">
        <v>129</v>
      </c>
      <c r="K156" s="56">
        <v>43435.663981481484</v>
      </c>
      <c r="L156" s="56">
        <v>43435.724305555559</v>
      </c>
      <c r="M156" s="57">
        <v>1.447777777</v>
      </c>
      <c r="N156" s="58">
        <v>0</v>
      </c>
      <c r="O156" s="58">
        <v>1</v>
      </c>
      <c r="P156" s="58">
        <v>0</v>
      </c>
      <c r="Q156" s="58">
        <v>0</v>
      </c>
      <c r="R156" s="59">
        <v>0</v>
      </c>
      <c r="S156" s="59">
        <v>1.447778</v>
      </c>
      <c r="T156" s="59">
        <v>0</v>
      </c>
      <c r="U156" s="59">
        <v>0</v>
      </c>
    </row>
    <row r="157" spans="1:21" x14ac:dyDescent="0.3">
      <c r="A157" s="61">
        <v>80263</v>
      </c>
      <c r="B157" s="54">
        <v>1</v>
      </c>
      <c r="C157" s="54" t="s">
        <v>78</v>
      </c>
      <c r="D157" s="54" t="s">
        <v>81</v>
      </c>
      <c r="E157" s="61" t="s">
        <v>897</v>
      </c>
      <c r="F157" s="61" t="s">
        <v>137</v>
      </c>
      <c r="G157" s="54" t="s">
        <v>71</v>
      </c>
      <c r="H157" s="54" t="s">
        <v>128</v>
      </c>
      <c r="I157" s="54" t="s">
        <v>22</v>
      </c>
      <c r="J157" s="54" t="s">
        <v>129</v>
      </c>
      <c r="K157" s="56">
        <v>43435.504699074074</v>
      </c>
      <c r="L157" s="56">
        <v>43435.730555555558</v>
      </c>
      <c r="M157" s="57">
        <v>5.420555555</v>
      </c>
      <c r="N157" s="58">
        <v>0</v>
      </c>
      <c r="O157" s="58">
        <v>2</v>
      </c>
      <c r="P157" s="58">
        <v>0</v>
      </c>
      <c r="Q157" s="58">
        <v>0</v>
      </c>
      <c r="R157" s="59">
        <v>0</v>
      </c>
      <c r="S157" s="59">
        <v>10.841111</v>
      </c>
      <c r="T157" s="59">
        <v>0</v>
      </c>
      <c r="U157" s="59">
        <v>0</v>
      </c>
    </row>
    <row r="158" spans="1:21" x14ac:dyDescent="0.3">
      <c r="A158" s="61">
        <v>80268</v>
      </c>
      <c r="B158" s="54">
        <v>1</v>
      </c>
      <c r="C158" s="54" t="s">
        <v>78</v>
      </c>
      <c r="D158" s="54" t="s">
        <v>86</v>
      </c>
      <c r="E158" s="61" t="s">
        <v>898</v>
      </c>
      <c r="F158" s="61" t="s">
        <v>137</v>
      </c>
      <c r="G158" s="54" t="s">
        <v>71</v>
      </c>
      <c r="H158" s="54" t="s">
        <v>128</v>
      </c>
      <c r="I158" s="54" t="s">
        <v>22</v>
      </c>
      <c r="J158" s="54" t="s">
        <v>129</v>
      </c>
      <c r="K158" s="56">
        <v>43435.740162037036</v>
      </c>
      <c r="L158" s="56">
        <v>43435.82503472222</v>
      </c>
      <c r="M158" s="57">
        <v>2.036944444</v>
      </c>
      <c r="N158" s="58">
        <v>0</v>
      </c>
      <c r="O158" s="58">
        <v>1</v>
      </c>
      <c r="P158" s="58">
        <v>0</v>
      </c>
      <c r="Q158" s="58">
        <v>0</v>
      </c>
      <c r="R158" s="59">
        <v>0</v>
      </c>
      <c r="S158" s="59">
        <v>2.0369440000000001</v>
      </c>
      <c r="T158" s="59">
        <v>0</v>
      </c>
      <c r="U158" s="59">
        <v>0</v>
      </c>
    </row>
    <row r="159" spans="1:21" x14ac:dyDescent="0.3">
      <c r="A159" s="61">
        <v>80273</v>
      </c>
      <c r="B159" s="54">
        <v>1</v>
      </c>
      <c r="C159" s="54" t="s">
        <v>78</v>
      </c>
      <c r="D159" s="54" t="s">
        <v>93</v>
      </c>
      <c r="E159" s="61" t="s">
        <v>586</v>
      </c>
      <c r="F159" s="61" t="s">
        <v>148</v>
      </c>
      <c r="G159" s="54" t="s">
        <v>72</v>
      </c>
      <c r="H159" s="54" t="s">
        <v>128</v>
      </c>
      <c r="I159" s="54" t="s">
        <v>22</v>
      </c>
      <c r="J159" s="54" t="s">
        <v>147</v>
      </c>
      <c r="K159" s="56">
        <v>43435.751747685186</v>
      </c>
      <c r="L159" s="56">
        <v>43435.802777777775</v>
      </c>
      <c r="M159" s="57">
        <v>1.224722222</v>
      </c>
      <c r="N159" s="58">
        <v>4</v>
      </c>
      <c r="O159" s="58">
        <v>516</v>
      </c>
      <c r="P159" s="58">
        <v>0</v>
      </c>
      <c r="Q159" s="58">
        <v>2587</v>
      </c>
      <c r="R159" s="59">
        <v>4.8988889999999996</v>
      </c>
      <c r="S159" s="59">
        <v>631.95666700000004</v>
      </c>
      <c r="T159" s="59">
        <v>0</v>
      </c>
      <c r="U159" s="59">
        <v>3168.3563880000002</v>
      </c>
    </row>
    <row r="160" spans="1:21" x14ac:dyDescent="0.3">
      <c r="A160" s="61">
        <v>80277</v>
      </c>
      <c r="B160" s="54">
        <v>1</v>
      </c>
      <c r="C160" s="54" t="s">
        <v>78</v>
      </c>
      <c r="D160" s="54" t="s">
        <v>93</v>
      </c>
      <c r="E160" s="61" t="s">
        <v>388</v>
      </c>
      <c r="F160" s="61" t="s">
        <v>148</v>
      </c>
      <c r="G160" s="54" t="s">
        <v>72</v>
      </c>
      <c r="H160" s="54" t="s">
        <v>128</v>
      </c>
      <c r="I160" s="54" t="s">
        <v>22</v>
      </c>
      <c r="J160" s="54" t="s">
        <v>147</v>
      </c>
      <c r="K160" s="56">
        <v>43435.756099537037</v>
      </c>
      <c r="L160" s="56">
        <v>43435.802777777775</v>
      </c>
      <c r="M160" s="57">
        <v>1.1202777770000001</v>
      </c>
      <c r="N160" s="58">
        <v>10</v>
      </c>
      <c r="O160" s="58">
        <v>3156</v>
      </c>
      <c r="P160" s="58">
        <v>1</v>
      </c>
      <c r="Q160" s="58">
        <v>786</v>
      </c>
      <c r="R160" s="59">
        <v>11.202778</v>
      </c>
      <c r="S160" s="59">
        <v>3535.5966640000001</v>
      </c>
      <c r="T160" s="59">
        <v>1.1202780000000001</v>
      </c>
      <c r="U160" s="59">
        <v>880.53833299999997</v>
      </c>
    </row>
    <row r="161" spans="1:21" x14ac:dyDescent="0.3">
      <c r="A161" s="61">
        <v>80279</v>
      </c>
      <c r="B161" s="54">
        <v>1</v>
      </c>
      <c r="C161" s="54" t="s">
        <v>78</v>
      </c>
      <c r="D161" s="54" t="s">
        <v>92</v>
      </c>
      <c r="E161" s="61" t="s">
        <v>899</v>
      </c>
      <c r="F161" s="61" t="s">
        <v>165</v>
      </c>
      <c r="G161" s="54" t="s">
        <v>71</v>
      </c>
      <c r="H161" s="54" t="s">
        <v>128</v>
      </c>
      <c r="I161" s="54" t="s">
        <v>22</v>
      </c>
      <c r="J161" s="54" t="s">
        <v>129</v>
      </c>
      <c r="K161" s="56">
        <v>43435.748078703706</v>
      </c>
      <c r="L161" s="56">
        <v>43435.833773148144</v>
      </c>
      <c r="M161" s="57">
        <v>2.0566666659999999</v>
      </c>
      <c r="N161" s="58">
        <v>0</v>
      </c>
      <c r="O161" s="58">
        <v>1</v>
      </c>
      <c r="P161" s="58">
        <v>0</v>
      </c>
      <c r="Q161" s="58">
        <v>38</v>
      </c>
      <c r="R161" s="59">
        <v>0</v>
      </c>
      <c r="S161" s="59">
        <v>2.056667</v>
      </c>
      <c r="T161" s="59">
        <v>0</v>
      </c>
      <c r="U161" s="59">
        <v>78.153333000000003</v>
      </c>
    </row>
    <row r="162" spans="1:21" x14ac:dyDescent="0.3">
      <c r="A162" s="61">
        <v>80280</v>
      </c>
      <c r="B162" s="54">
        <v>1</v>
      </c>
      <c r="C162" s="54" t="s">
        <v>78</v>
      </c>
      <c r="D162" s="54" t="s">
        <v>91</v>
      </c>
      <c r="E162" s="61" t="s">
        <v>900</v>
      </c>
      <c r="F162" s="61" t="s">
        <v>137</v>
      </c>
      <c r="G162" s="54" t="s">
        <v>71</v>
      </c>
      <c r="H162" s="54" t="s">
        <v>128</v>
      </c>
      <c r="I162" s="54" t="s">
        <v>22</v>
      </c>
      <c r="J162" s="54" t="s">
        <v>129</v>
      </c>
      <c r="K162" s="56">
        <v>43435.614236111112</v>
      </c>
      <c r="L162" s="56">
        <v>43435.756249999999</v>
      </c>
      <c r="M162" s="57">
        <v>3.4083333329999999</v>
      </c>
      <c r="N162" s="58">
        <v>0</v>
      </c>
      <c r="O162" s="58">
        <v>1</v>
      </c>
      <c r="P162" s="58">
        <v>0</v>
      </c>
      <c r="Q162" s="58">
        <v>0</v>
      </c>
      <c r="R162" s="59">
        <v>0</v>
      </c>
      <c r="S162" s="59">
        <v>3.4083329999999998</v>
      </c>
      <c r="T162" s="59">
        <v>0</v>
      </c>
      <c r="U162" s="59">
        <v>0</v>
      </c>
    </row>
    <row r="163" spans="1:21" x14ac:dyDescent="0.3">
      <c r="A163" s="61">
        <v>80282</v>
      </c>
      <c r="B163" s="54">
        <v>1</v>
      </c>
      <c r="C163" s="54" t="s">
        <v>78</v>
      </c>
      <c r="D163" s="54" t="s">
        <v>92</v>
      </c>
      <c r="E163" s="61" t="s">
        <v>901</v>
      </c>
      <c r="F163" s="61" t="s">
        <v>136</v>
      </c>
      <c r="G163" s="54" t="s">
        <v>71</v>
      </c>
      <c r="H163" s="54" t="s">
        <v>128</v>
      </c>
      <c r="I163" s="54" t="s">
        <v>22</v>
      </c>
      <c r="J163" s="54" t="s">
        <v>129</v>
      </c>
      <c r="K163" s="56">
        <v>43435.757511574076</v>
      </c>
      <c r="L163" s="56">
        <v>43435.779212962967</v>
      </c>
      <c r="M163" s="57">
        <v>0.52083333300000001</v>
      </c>
      <c r="N163" s="58">
        <v>0</v>
      </c>
      <c r="O163" s="58">
        <v>1</v>
      </c>
      <c r="P163" s="58">
        <v>0</v>
      </c>
      <c r="Q163" s="58">
        <v>103</v>
      </c>
      <c r="R163" s="59">
        <v>0</v>
      </c>
      <c r="S163" s="59">
        <v>0.52083299999999999</v>
      </c>
      <c r="T163" s="59">
        <v>0</v>
      </c>
      <c r="U163" s="59">
        <v>53.645833000000003</v>
      </c>
    </row>
    <row r="164" spans="1:21" x14ac:dyDescent="0.3">
      <c r="A164" s="61">
        <v>80286</v>
      </c>
      <c r="B164" s="54">
        <v>1</v>
      </c>
      <c r="C164" s="54" t="s">
        <v>78</v>
      </c>
      <c r="D164" s="54" t="s">
        <v>88</v>
      </c>
      <c r="E164" s="61" t="s">
        <v>902</v>
      </c>
      <c r="F164" s="61" t="s">
        <v>137</v>
      </c>
      <c r="G164" s="54" t="s">
        <v>71</v>
      </c>
      <c r="H164" s="54" t="s">
        <v>128</v>
      </c>
      <c r="I164" s="54" t="s">
        <v>22</v>
      </c>
      <c r="J164" s="54" t="s">
        <v>129</v>
      </c>
      <c r="K164" s="56">
        <v>43435.756145833337</v>
      </c>
      <c r="L164" s="56">
        <v>43435.868101851855</v>
      </c>
      <c r="M164" s="57">
        <v>2.6869444439999999</v>
      </c>
      <c r="N164" s="58">
        <v>0</v>
      </c>
      <c r="O164" s="58">
        <v>1</v>
      </c>
      <c r="P164" s="58">
        <v>0</v>
      </c>
      <c r="Q164" s="58">
        <v>0</v>
      </c>
      <c r="R164" s="59">
        <v>0</v>
      </c>
      <c r="S164" s="59">
        <v>2.686944</v>
      </c>
      <c r="T164" s="59">
        <v>0</v>
      </c>
      <c r="U164" s="59">
        <v>0</v>
      </c>
    </row>
    <row r="165" spans="1:21" x14ac:dyDescent="0.3">
      <c r="A165" s="61">
        <v>80287</v>
      </c>
      <c r="B165" s="54">
        <v>1</v>
      </c>
      <c r="C165" s="54" t="s">
        <v>78</v>
      </c>
      <c r="D165" s="54" t="s">
        <v>94</v>
      </c>
      <c r="E165" s="61" t="s">
        <v>903</v>
      </c>
      <c r="F165" s="61" t="s">
        <v>144</v>
      </c>
      <c r="G165" s="54" t="s">
        <v>71</v>
      </c>
      <c r="H165" s="54" t="s">
        <v>128</v>
      </c>
      <c r="I165" s="54" t="s">
        <v>22</v>
      </c>
      <c r="J165" s="54" t="s">
        <v>129</v>
      </c>
      <c r="K165" s="56">
        <v>43435.732210648144</v>
      </c>
      <c r="L165" s="56">
        <v>43435.810844907406</v>
      </c>
      <c r="M165" s="57">
        <v>1.8872222219999999</v>
      </c>
      <c r="N165" s="58">
        <v>0</v>
      </c>
      <c r="O165" s="58">
        <v>4</v>
      </c>
      <c r="P165" s="58">
        <v>0</v>
      </c>
      <c r="Q165" s="58">
        <v>0</v>
      </c>
      <c r="R165" s="59">
        <v>0</v>
      </c>
      <c r="S165" s="59">
        <v>7.548889</v>
      </c>
      <c r="T165" s="59">
        <v>0</v>
      </c>
      <c r="U165" s="59">
        <v>0</v>
      </c>
    </row>
    <row r="166" spans="1:21" x14ac:dyDescent="0.3">
      <c r="A166" s="61">
        <v>80288</v>
      </c>
      <c r="B166" s="54">
        <v>1</v>
      </c>
      <c r="C166" s="54" t="s">
        <v>78</v>
      </c>
      <c r="D166" s="54" t="s">
        <v>88</v>
      </c>
      <c r="E166" s="61" t="s">
        <v>457</v>
      </c>
      <c r="F166" s="61" t="s">
        <v>136</v>
      </c>
      <c r="G166" s="54" t="s">
        <v>71</v>
      </c>
      <c r="H166" s="54" t="s">
        <v>128</v>
      </c>
      <c r="I166" s="54" t="s">
        <v>22</v>
      </c>
      <c r="J166" s="54" t="s">
        <v>129</v>
      </c>
      <c r="K166" s="56">
        <v>43435.759189814817</v>
      </c>
      <c r="L166" s="56">
        <v>43435.774583333332</v>
      </c>
      <c r="M166" s="57">
        <v>0.36944444399999998</v>
      </c>
      <c r="N166" s="58">
        <v>0</v>
      </c>
      <c r="O166" s="58">
        <v>304</v>
      </c>
      <c r="P166" s="58">
        <v>0</v>
      </c>
      <c r="Q166" s="58">
        <v>0</v>
      </c>
      <c r="R166" s="59">
        <v>0</v>
      </c>
      <c r="S166" s="59">
        <v>112.311111</v>
      </c>
      <c r="T166" s="59">
        <v>0</v>
      </c>
      <c r="U166" s="59">
        <v>0</v>
      </c>
    </row>
    <row r="167" spans="1:21" x14ac:dyDescent="0.3">
      <c r="A167" s="61">
        <v>80289</v>
      </c>
      <c r="B167" s="54">
        <v>1</v>
      </c>
      <c r="C167" s="54" t="s">
        <v>78</v>
      </c>
      <c r="D167" s="54" t="s">
        <v>82</v>
      </c>
      <c r="E167" s="61" t="s">
        <v>890</v>
      </c>
      <c r="F167" s="61" t="s">
        <v>130</v>
      </c>
      <c r="G167" s="54" t="s">
        <v>71</v>
      </c>
      <c r="H167" s="54" t="s">
        <v>128</v>
      </c>
      <c r="I167" s="54" t="s">
        <v>22</v>
      </c>
      <c r="J167" s="54" t="s">
        <v>129</v>
      </c>
      <c r="K167" s="56">
        <v>43435.754872685182</v>
      </c>
      <c r="L167" s="56">
        <v>43435.800462962965</v>
      </c>
      <c r="M167" s="57">
        <v>1.094166666</v>
      </c>
      <c r="N167" s="58">
        <v>0</v>
      </c>
      <c r="O167" s="58">
        <v>1</v>
      </c>
      <c r="P167" s="58">
        <v>0</v>
      </c>
      <c r="Q167" s="58">
        <v>0</v>
      </c>
      <c r="R167" s="59">
        <v>0</v>
      </c>
      <c r="S167" s="59">
        <v>1.0941669999999999</v>
      </c>
      <c r="T167" s="59">
        <v>0</v>
      </c>
      <c r="U167" s="59">
        <v>0</v>
      </c>
    </row>
    <row r="168" spans="1:21" x14ac:dyDescent="0.3">
      <c r="A168" s="61">
        <v>80291</v>
      </c>
      <c r="B168" s="54">
        <v>1</v>
      </c>
      <c r="C168" s="54" t="s">
        <v>79</v>
      </c>
      <c r="D168" s="54" t="s">
        <v>114</v>
      </c>
      <c r="E168" s="61" t="s">
        <v>904</v>
      </c>
      <c r="F168" s="61" t="s">
        <v>168</v>
      </c>
      <c r="G168" s="54" t="s">
        <v>72</v>
      </c>
      <c r="H168" s="54" t="s">
        <v>128</v>
      </c>
      <c r="I168" s="54" t="s">
        <v>22</v>
      </c>
      <c r="J168" s="54" t="s">
        <v>129</v>
      </c>
      <c r="K168" s="56">
        <v>43435.755729166667</v>
      </c>
      <c r="L168" s="56">
        <v>43435.915405092594</v>
      </c>
      <c r="M168" s="57">
        <v>3.832222222</v>
      </c>
      <c r="N168" s="58">
        <v>0</v>
      </c>
      <c r="O168" s="58">
        <v>18</v>
      </c>
      <c r="P168" s="58">
        <v>0</v>
      </c>
      <c r="Q168" s="58">
        <v>0</v>
      </c>
      <c r="R168" s="59">
        <v>0</v>
      </c>
      <c r="S168" s="59">
        <v>68.98</v>
      </c>
      <c r="T168" s="59">
        <v>0</v>
      </c>
      <c r="U168" s="59">
        <v>0</v>
      </c>
    </row>
    <row r="169" spans="1:21" x14ac:dyDescent="0.3">
      <c r="A169" s="61">
        <v>80292</v>
      </c>
      <c r="B169" s="54">
        <v>1</v>
      </c>
      <c r="C169" s="54" t="s">
        <v>78</v>
      </c>
      <c r="D169" s="54" t="s">
        <v>92</v>
      </c>
      <c r="E169" s="61" t="s">
        <v>905</v>
      </c>
      <c r="F169" s="61" t="s">
        <v>136</v>
      </c>
      <c r="G169" s="54" t="s">
        <v>71</v>
      </c>
      <c r="H169" s="54" t="s">
        <v>128</v>
      </c>
      <c r="I169" s="54" t="s">
        <v>22</v>
      </c>
      <c r="J169" s="54" t="s">
        <v>129</v>
      </c>
      <c r="K169" s="56">
        <v>43435.766203703701</v>
      </c>
      <c r="L169" s="56">
        <v>43435.88690972222</v>
      </c>
      <c r="M169" s="57">
        <v>2.8969444439999998</v>
      </c>
      <c r="N169" s="58">
        <v>0</v>
      </c>
      <c r="O169" s="58">
        <v>1</v>
      </c>
      <c r="P169" s="58">
        <v>0</v>
      </c>
      <c r="Q169" s="58">
        <v>34</v>
      </c>
      <c r="R169" s="59">
        <v>0</v>
      </c>
      <c r="S169" s="59">
        <v>2.896944</v>
      </c>
      <c r="T169" s="59">
        <v>0</v>
      </c>
      <c r="U169" s="59">
        <v>98.496110999999999</v>
      </c>
    </row>
    <row r="170" spans="1:21" x14ac:dyDescent="0.3">
      <c r="A170" s="61">
        <v>80293</v>
      </c>
      <c r="B170" s="54">
        <v>1</v>
      </c>
      <c r="C170" s="54" t="s">
        <v>78</v>
      </c>
      <c r="D170" s="54" t="s">
        <v>92</v>
      </c>
      <c r="E170" s="61" t="s">
        <v>307</v>
      </c>
      <c r="F170" s="61" t="s">
        <v>137</v>
      </c>
      <c r="G170" s="54" t="s">
        <v>71</v>
      </c>
      <c r="H170" s="54" t="s">
        <v>128</v>
      </c>
      <c r="I170" s="54" t="s">
        <v>22</v>
      </c>
      <c r="J170" s="54" t="s">
        <v>129</v>
      </c>
      <c r="K170" s="56">
        <v>43435.762141203704</v>
      </c>
      <c r="L170" s="56">
        <v>43435.788599537038</v>
      </c>
      <c r="M170" s="57">
        <v>0.63500000000000001</v>
      </c>
      <c r="N170" s="58">
        <v>1</v>
      </c>
      <c r="O170" s="58">
        <v>0</v>
      </c>
      <c r="P170" s="58">
        <v>0</v>
      </c>
      <c r="Q170" s="58">
        <v>91</v>
      </c>
      <c r="R170" s="59">
        <v>0.63500000000000001</v>
      </c>
      <c r="S170" s="59">
        <v>0</v>
      </c>
      <c r="T170" s="59">
        <v>0</v>
      </c>
      <c r="U170" s="59">
        <v>57.784999999999997</v>
      </c>
    </row>
    <row r="171" spans="1:21" x14ac:dyDescent="0.3">
      <c r="A171" s="61">
        <v>80294</v>
      </c>
      <c r="B171" s="54">
        <v>1</v>
      </c>
      <c r="C171" s="54" t="s">
        <v>79</v>
      </c>
      <c r="D171" s="54" t="s">
        <v>119</v>
      </c>
      <c r="E171" s="61" t="s">
        <v>906</v>
      </c>
      <c r="F171" s="61" t="s">
        <v>136</v>
      </c>
      <c r="G171" s="54" t="s">
        <v>71</v>
      </c>
      <c r="H171" s="54" t="s">
        <v>128</v>
      </c>
      <c r="I171" s="54" t="s">
        <v>22</v>
      </c>
      <c r="J171" s="54" t="s">
        <v>129</v>
      </c>
      <c r="K171" s="56">
        <v>43435.761296296296</v>
      </c>
      <c r="L171" s="56">
        <v>43435.783321759256</v>
      </c>
      <c r="M171" s="57">
        <v>0.52861111100000002</v>
      </c>
      <c r="N171" s="58">
        <v>0</v>
      </c>
      <c r="O171" s="58">
        <v>38</v>
      </c>
      <c r="P171" s="58">
        <v>0</v>
      </c>
      <c r="Q171" s="58">
        <v>0</v>
      </c>
      <c r="R171" s="59">
        <v>0</v>
      </c>
      <c r="S171" s="59">
        <v>20.087222000000001</v>
      </c>
      <c r="T171" s="59">
        <v>0</v>
      </c>
      <c r="U171" s="59">
        <v>0</v>
      </c>
    </row>
    <row r="172" spans="1:21" x14ac:dyDescent="0.3">
      <c r="A172" s="61">
        <v>80295</v>
      </c>
      <c r="B172" s="54">
        <v>1</v>
      </c>
      <c r="C172" s="54" t="s">
        <v>78</v>
      </c>
      <c r="D172" s="54" t="s">
        <v>93</v>
      </c>
      <c r="E172" s="61" t="s">
        <v>907</v>
      </c>
      <c r="F172" s="61" t="s">
        <v>137</v>
      </c>
      <c r="G172" s="54" t="s">
        <v>71</v>
      </c>
      <c r="H172" s="54" t="s">
        <v>128</v>
      </c>
      <c r="I172" s="54" t="s">
        <v>22</v>
      </c>
      <c r="J172" s="54" t="s">
        <v>129</v>
      </c>
      <c r="K172" s="56">
        <v>43435.732453703706</v>
      </c>
      <c r="L172" s="56">
        <v>43435.857303240744</v>
      </c>
      <c r="M172" s="57">
        <v>2.9963888879999998</v>
      </c>
      <c r="N172" s="58">
        <v>0</v>
      </c>
      <c r="O172" s="58">
        <v>9</v>
      </c>
      <c r="P172" s="58">
        <v>0</v>
      </c>
      <c r="Q172" s="58">
        <v>0</v>
      </c>
      <c r="R172" s="59">
        <v>0</v>
      </c>
      <c r="S172" s="59">
        <v>26.967500000000001</v>
      </c>
      <c r="T172" s="59">
        <v>0</v>
      </c>
      <c r="U172" s="59">
        <v>0</v>
      </c>
    </row>
    <row r="173" spans="1:21" x14ac:dyDescent="0.3">
      <c r="A173" s="61">
        <v>80299</v>
      </c>
      <c r="B173" s="54">
        <v>1</v>
      </c>
      <c r="C173" s="54" t="s">
        <v>78</v>
      </c>
      <c r="D173" s="54" t="s">
        <v>101</v>
      </c>
      <c r="E173" s="61" t="s">
        <v>908</v>
      </c>
      <c r="F173" s="61" t="s">
        <v>137</v>
      </c>
      <c r="G173" s="54" t="s">
        <v>71</v>
      </c>
      <c r="H173" s="54" t="s">
        <v>128</v>
      </c>
      <c r="I173" s="54" t="s">
        <v>22</v>
      </c>
      <c r="J173" s="54" t="s">
        <v>129</v>
      </c>
      <c r="K173" s="56">
        <v>43435.774652777778</v>
      </c>
      <c r="L173" s="56">
        <v>43435.791666666664</v>
      </c>
      <c r="M173" s="57">
        <v>0.40833333300000002</v>
      </c>
      <c r="N173" s="58">
        <v>0</v>
      </c>
      <c r="O173" s="58">
        <v>0</v>
      </c>
      <c r="P173" s="58">
        <v>0</v>
      </c>
      <c r="Q173" s="58">
        <v>2</v>
      </c>
      <c r="R173" s="59">
        <v>0</v>
      </c>
      <c r="S173" s="59">
        <v>0</v>
      </c>
      <c r="T173" s="59">
        <v>0</v>
      </c>
      <c r="U173" s="59">
        <v>0.81666700000000003</v>
      </c>
    </row>
    <row r="174" spans="1:21" x14ac:dyDescent="0.3">
      <c r="A174" s="61">
        <v>80300</v>
      </c>
      <c r="B174" s="54">
        <v>1</v>
      </c>
      <c r="C174" s="54" t="s">
        <v>78</v>
      </c>
      <c r="D174" s="54" t="s">
        <v>101</v>
      </c>
      <c r="E174" s="61" t="s">
        <v>909</v>
      </c>
      <c r="F174" s="61" t="s">
        <v>136</v>
      </c>
      <c r="G174" s="54" t="s">
        <v>71</v>
      </c>
      <c r="H174" s="54" t="s">
        <v>128</v>
      </c>
      <c r="I174" s="54" t="s">
        <v>22</v>
      </c>
      <c r="J174" s="54" t="s">
        <v>129</v>
      </c>
      <c r="K174" s="56">
        <v>43435.704583333332</v>
      </c>
      <c r="L174" s="56">
        <v>43435.826111111113</v>
      </c>
      <c r="M174" s="57">
        <v>2.9166666659999998</v>
      </c>
      <c r="N174" s="58">
        <v>0</v>
      </c>
      <c r="O174" s="58">
        <v>47</v>
      </c>
      <c r="P174" s="58">
        <v>0</v>
      </c>
      <c r="Q174" s="58">
        <v>1</v>
      </c>
      <c r="R174" s="59">
        <v>0</v>
      </c>
      <c r="S174" s="59">
        <v>137.08333300000001</v>
      </c>
      <c r="T174" s="59">
        <v>0</v>
      </c>
      <c r="U174" s="59">
        <v>2.9166669999999999</v>
      </c>
    </row>
    <row r="175" spans="1:21" x14ac:dyDescent="0.3">
      <c r="A175" s="61">
        <v>80303</v>
      </c>
      <c r="B175" s="54">
        <v>1</v>
      </c>
      <c r="C175" s="54" t="s">
        <v>79</v>
      </c>
      <c r="D175" s="54" t="s">
        <v>118</v>
      </c>
      <c r="E175" s="61" t="s">
        <v>910</v>
      </c>
      <c r="F175" s="61" t="s">
        <v>130</v>
      </c>
      <c r="G175" s="54" t="s">
        <v>71</v>
      </c>
      <c r="H175" s="54" t="s">
        <v>128</v>
      </c>
      <c r="I175" s="54" t="s">
        <v>22</v>
      </c>
      <c r="J175" s="54" t="s">
        <v>129</v>
      </c>
      <c r="K175" s="56">
        <v>43435.757048611107</v>
      </c>
      <c r="L175" s="56">
        <v>43435.793738425928</v>
      </c>
      <c r="M175" s="57">
        <v>0.88055555500000005</v>
      </c>
      <c r="N175" s="58">
        <v>0</v>
      </c>
      <c r="O175" s="58">
        <v>21</v>
      </c>
      <c r="P175" s="58">
        <v>0</v>
      </c>
      <c r="Q175" s="58">
        <v>0</v>
      </c>
      <c r="R175" s="59">
        <v>0</v>
      </c>
      <c r="S175" s="59">
        <v>18.491667</v>
      </c>
      <c r="T175" s="59">
        <v>0</v>
      </c>
      <c r="U175" s="59">
        <v>0</v>
      </c>
    </row>
    <row r="176" spans="1:21" x14ac:dyDescent="0.3">
      <c r="A176" s="61">
        <v>80304</v>
      </c>
      <c r="B176" s="54">
        <v>1</v>
      </c>
      <c r="C176" s="54" t="s">
        <v>79</v>
      </c>
      <c r="D176" s="54" t="s">
        <v>124</v>
      </c>
      <c r="E176" s="61" t="s">
        <v>911</v>
      </c>
      <c r="F176" s="61" t="s">
        <v>181</v>
      </c>
      <c r="G176" s="54" t="s">
        <v>71</v>
      </c>
      <c r="H176" s="54" t="s">
        <v>128</v>
      </c>
      <c r="I176" s="54" t="s">
        <v>22</v>
      </c>
      <c r="J176" s="54" t="s">
        <v>129</v>
      </c>
      <c r="K176" s="56">
        <v>43435.76116898148</v>
      </c>
      <c r="L176" s="56">
        <v>43435.83315972222</v>
      </c>
      <c r="M176" s="57">
        <v>1.727777777</v>
      </c>
      <c r="N176" s="58">
        <v>0</v>
      </c>
      <c r="O176" s="58">
        <v>0</v>
      </c>
      <c r="P176" s="58">
        <v>0</v>
      </c>
      <c r="Q176" s="58">
        <v>6</v>
      </c>
      <c r="R176" s="59">
        <v>0</v>
      </c>
      <c r="S176" s="59">
        <v>0</v>
      </c>
      <c r="T176" s="59">
        <v>0</v>
      </c>
      <c r="U176" s="59">
        <v>10.366667</v>
      </c>
    </row>
    <row r="177" spans="1:21" x14ac:dyDescent="0.3">
      <c r="A177" s="61">
        <v>80308</v>
      </c>
      <c r="B177" s="54">
        <v>1</v>
      </c>
      <c r="C177" s="54" t="s">
        <v>78</v>
      </c>
      <c r="D177" s="54" t="s">
        <v>90</v>
      </c>
      <c r="E177" s="61" t="s">
        <v>686</v>
      </c>
      <c r="F177" s="61" t="s">
        <v>172</v>
      </c>
      <c r="G177" s="54" t="s">
        <v>71</v>
      </c>
      <c r="H177" s="54" t="s">
        <v>128</v>
      </c>
      <c r="I177" s="54" t="s">
        <v>22</v>
      </c>
      <c r="J177" s="54" t="s">
        <v>129</v>
      </c>
      <c r="K177" s="56">
        <v>43435.783865740741</v>
      </c>
      <c r="L177" s="56">
        <v>43435.89912037037</v>
      </c>
      <c r="M177" s="57">
        <v>2.7661111109999998</v>
      </c>
      <c r="N177" s="58">
        <v>0</v>
      </c>
      <c r="O177" s="58">
        <v>2</v>
      </c>
      <c r="P177" s="58">
        <v>0</v>
      </c>
      <c r="Q177" s="58">
        <v>0</v>
      </c>
      <c r="R177" s="59">
        <v>0</v>
      </c>
      <c r="S177" s="59">
        <v>5.532222</v>
      </c>
      <c r="T177" s="59">
        <v>0</v>
      </c>
      <c r="U177" s="59">
        <v>0</v>
      </c>
    </row>
    <row r="178" spans="1:21" x14ac:dyDescent="0.3">
      <c r="A178" s="61">
        <v>80309</v>
      </c>
      <c r="B178" s="54">
        <v>1</v>
      </c>
      <c r="C178" s="54" t="s">
        <v>78</v>
      </c>
      <c r="D178" s="54" t="s">
        <v>101</v>
      </c>
      <c r="E178" s="61" t="s">
        <v>912</v>
      </c>
      <c r="F178" s="61" t="s">
        <v>136</v>
      </c>
      <c r="G178" s="54" t="s">
        <v>71</v>
      </c>
      <c r="H178" s="54" t="s">
        <v>128</v>
      </c>
      <c r="I178" s="54" t="s">
        <v>22</v>
      </c>
      <c r="J178" s="54" t="s">
        <v>129</v>
      </c>
      <c r="K178" s="56">
        <v>43435.751493055555</v>
      </c>
      <c r="L178" s="56">
        <v>43435.793726851851</v>
      </c>
      <c r="M178" s="57">
        <v>1.0136111109999999</v>
      </c>
      <c r="N178" s="58">
        <v>0</v>
      </c>
      <c r="O178" s="58">
        <v>46</v>
      </c>
      <c r="P178" s="58">
        <v>0</v>
      </c>
      <c r="Q178" s="58">
        <v>3</v>
      </c>
      <c r="R178" s="59">
        <v>0</v>
      </c>
      <c r="S178" s="59">
        <v>46.626111000000002</v>
      </c>
      <c r="T178" s="59">
        <v>0</v>
      </c>
      <c r="U178" s="59">
        <v>3.0408330000000001</v>
      </c>
    </row>
    <row r="179" spans="1:21" x14ac:dyDescent="0.3">
      <c r="A179" s="61">
        <v>80311</v>
      </c>
      <c r="B179" s="54">
        <v>1</v>
      </c>
      <c r="C179" s="54" t="s">
        <v>78</v>
      </c>
      <c r="D179" s="54" t="s">
        <v>93</v>
      </c>
      <c r="E179" s="61" t="s">
        <v>913</v>
      </c>
      <c r="F179" s="61" t="s">
        <v>137</v>
      </c>
      <c r="G179" s="54" t="s">
        <v>71</v>
      </c>
      <c r="H179" s="54" t="s">
        <v>128</v>
      </c>
      <c r="I179" s="54" t="s">
        <v>22</v>
      </c>
      <c r="J179" s="54" t="s">
        <v>129</v>
      </c>
      <c r="K179" s="56">
        <v>43435.755486111113</v>
      </c>
      <c r="L179" s="56">
        <v>43435.880902777775</v>
      </c>
      <c r="M179" s="57">
        <v>3.01</v>
      </c>
      <c r="N179" s="58">
        <v>0</v>
      </c>
      <c r="O179" s="58">
        <v>2</v>
      </c>
      <c r="P179" s="58">
        <v>0</v>
      </c>
      <c r="Q179" s="58">
        <v>0</v>
      </c>
      <c r="R179" s="59">
        <v>0</v>
      </c>
      <c r="S179" s="59">
        <v>6.02</v>
      </c>
      <c r="T179" s="59">
        <v>0</v>
      </c>
      <c r="U179" s="59">
        <v>0</v>
      </c>
    </row>
    <row r="180" spans="1:21" x14ac:dyDescent="0.3">
      <c r="A180" s="61">
        <v>80312</v>
      </c>
      <c r="B180" s="54">
        <v>1</v>
      </c>
      <c r="C180" s="54" t="s">
        <v>78</v>
      </c>
      <c r="D180" s="54" t="s">
        <v>84</v>
      </c>
      <c r="E180" s="61" t="s">
        <v>914</v>
      </c>
      <c r="F180" s="61" t="s">
        <v>165</v>
      </c>
      <c r="G180" s="54" t="s">
        <v>71</v>
      </c>
      <c r="H180" s="54" t="s">
        <v>128</v>
      </c>
      <c r="I180" s="54" t="s">
        <v>22</v>
      </c>
      <c r="J180" s="54" t="s">
        <v>129</v>
      </c>
      <c r="K180" s="56">
        <v>43435.771365740744</v>
      </c>
      <c r="L180" s="56">
        <v>43435.953842592593</v>
      </c>
      <c r="M180" s="57">
        <v>4.3794444439999998</v>
      </c>
      <c r="N180" s="58">
        <v>0</v>
      </c>
      <c r="O180" s="58">
        <v>72</v>
      </c>
      <c r="P180" s="58">
        <v>0</v>
      </c>
      <c r="Q180" s="58">
        <v>0</v>
      </c>
      <c r="R180" s="59">
        <v>0</v>
      </c>
      <c r="S180" s="59">
        <v>315.32</v>
      </c>
      <c r="T180" s="59">
        <v>0</v>
      </c>
      <c r="U180" s="59">
        <v>0</v>
      </c>
    </row>
    <row r="181" spans="1:21" x14ac:dyDescent="0.3">
      <c r="A181" s="61">
        <v>80313</v>
      </c>
      <c r="B181" s="54">
        <v>1</v>
      </c>
      <c r="C181" s="54" t="s">
        <v>78</v>
      </c>
      <c r="D181" s="54" t="s">
        <v>91</v>
      </c>
      <c r="E181" s="61" t="s">
        <v>915</v>
      </c>
      <c r="F181" s="61" t="s">
        <v>137</v>
      </c>
      <c r="G181" s="54" t="s">
        <v>71</v>
      </c>
      <c r="H181" s="54" t="s">
        <v>128</v>
      </c>
      <c r="I181" s="54" t="s">
        <v>22</v>
      </c>
      <c r="J181" s="54" t="s">
        <v>129</v>
      </c>
      <c r="K181" s="56">
        <v>43435.631122685183</v>
      </c>
      <c r="L181" s="56">
        <v>43435.790277777778</v>
      </c>
      <c r="M181" s="57">
        <v>3.8197222219999998</v>
      </c>
      <c r="N181" s="58">
        <v>0</v>
      </c>
      <c r="O181" s="58">
        <v>0</v>
      </c>
      <c r="P181" s="58">
        <v>0</v>
      </c>
      <c r="Q181" s="58">
        <v>1</v>
      </c>
      <c r="R181" s="59">
        <v>0</v>
      </c>
      <c r="S181" s="59">
        <v>0</v>
      </c>
      <c r="T181" s="59">
        <v>0</v>
      </c>
      <c r="U181" s="59">
        <v>3.8197220000000001</v>
      </c>
    </row>
    <row r="182" spans="1:21" x14ac:dyDescent="0.3">
      <c r="A182" s="61">
        <v>80316</v>
      </c>
      <c r="B182" s="54">
        <v>1</v>
      </c>
      <c r="C182" s="54" t="s">
        <v>78</v>
      </c>
      <c r="D182" s="54" t="s">
        <v>125</v>
      </c>
      <c r="E182" s="61" t="s">
        <v>749</v>
      </c>
      <c r="F182" s="61" t="s">
        <v>137</v>
      </c>
      <c r="G182" s="54" t="s">
        <v>71</v>
      </c>
      <c r="H182" s="54" t="s">
        <v>128</v>
      </c>
      <c r="I182" s="54" t="s">
        <v>22</v>
      </c>
      <c r="J182" s="54" t="s">
        <v>129</v>
      </c>
      <c r="K182" s="56">
        <v>43435.773009259261</v>
      </c>
      <c r="L182" s="56">
        <v>43435.920856481483</v>
      </c>
      <c r="M182" s="57">
        <v>3.548333333</v>
      </c>
      <c r="N182" s="58">
        <v>0</v>
      </c>
      <c r="O182" s="58">
        <v>1</v>
      </c>
      <c r="P182" s="58">
        <v>0</v>
      </c>
      <c r="Q182" s="58">
        <v>0</v>
      </c>
      <c r="R182" s="59">
        <v>0</v>
      </c>
      <c r="S182" s="59">
        <v>3.548333</v>
      </c>
      <c r="T182" s="59">
        <v>0</v>
      </c>
      <c r="U182" s="59">
        <v>0</v>
      </c>
    </row>
    <row r="183" spans="1:21" x14ac:dyDescent="0.3">
      <c r="A183" s="61">
        <v>80318</v>
      </c>
      <c r="B183" s="54">
        <v>1</v>
      </c>
      <c r="C183" s="54" t="s">
        <v>78</v>
      </c>
      <c r="D183" s="54" t="s">
        <v>97</v>
      </c>
      <c r="E183" s="61" t="s">
        <v>916</v>
      </c>
      <c r="F183" s="61" t="s">
        <v>172</v>
      </c>
      <c r="G183" s="54" t="s">
        <v>71</v>
      </c>
      <c r="H183" s="54" t="s">
        <v>128</v>
      </c>
      <c r="I183" s="54" t="s">
        <v>22</v>
      </c>
      <c r="J183" s="54" t="s">
        <v>129</v>
      </c>
      <c r="K183" s="56">
        <v>43435.79383101852</v>
      </c>
      <c r="L183" s="56">
        <v>43435.912731481483</v>
      </c>
      <c r="M183" s="57">
        <v>2.8536111110000002</v>
      </c>
      <c r="N183" s="58">
        <v>1</v>
      </c>
      <c r="O183" s="58">
        <v>0</v>
      </c>
      <c r="P183" s="58">
        <v>0</v>
      </c>
      <c r="Q183" s="58">
        <v>26</v>
      </c>
      <c r="R183" s="59">
        <v>2.8536109999999999</v>
      </c>
      <c r="S183" s="59">
        <v>0</v>
      </c>
      <c r="T183" s="59">
        <v>0</v>
      </c>
      <c r="U183" s="59">
        <v>74.193888999999999</v>
      </c>
    </row>
    <row r="184" spans="1:21" x14ac:dyDescent="0.3">
      <c r="A184" s="61">
        <v>80319</v>
      </c>
      <c r="B184" s="54">
        <v>1</v>
      </c>
      <c r="C184" s="54" t="s">
        <v>78</v>
      </c>
      <c r="D184" s="54" t="s">
        <v>125</v>
      </c>
      <c r="E184" s="61" t="s">
        <v>917</v>
      </c>
      <c r="F184" s="61" t="s">
        <v>137</v>
      </c>
      <c r="G184" s="54" t="s">
        <v>71</v>
      </c>
      <c r="H184" s="54" t="s">
        <v>128</v>
      </c>
      <c r="I184" s="54" t="s">
        <v>22</v>
      </c>
      <c r="J184" s="54" t="s">
        <v>129</v>
      </c>
      <c r="K184" s="56">
        <v>43435.656041666669</v>
      </c>
      <c r="L184" s="56">
        <v>43435.804861111108</v>
      </c>
      <c r="M184" s="57">
        <v>3.571666666</v>
      </c>
      <c r="N184" s="58">
        <v>0</v>
      </c>
      <c r="O184" s="58">
        <v>1</v>
      </c>
      <c r="P184" s="58">
        <v>0</v>
      </c>
      <c r="Q184" s="58">
        <v>0</v>
      </c>
      <c r="R184" s="59">
        <v>0</v>
      </c>
      <c r="S184" s="59">
        <v>3.5716670000000001</v>
      </c>
      <c r="T184" s="59">
        <v>0</v>
      </c>
      <c r="U184" s="59">
        <v>0</v>
      </c>
    </row>
    <row r="185" spans="1:21" x14ac:dyDescent="0.3">
      <c r="A185" s="61">
        <v>80322</v>
      </c>
      <c r="B185" s="54">
        <v>1</v>
      </c>
      <c r="C185" s="54" t="s">
        <v>78</v>
      </c>
      <c r="D185" s="54" t="s">
        <v>88</v>
      </c>
      <c r="E185" s="61" t="s">
        <v>918</v>
      </c>
      <c r="F185" s="61" t="s">
        <v>136</v>
      </c>
      <c r="G185" s="54" t="s">
        <v>71</v>
      </c>
      <c r="H185" s="54" t="s">
        <v>128</v>
      </c>
      <c r="I185" s="54" t="s">
        <v>22</v>
      </c>
      <c r="J185" s="54" t="s">
        <v>129</v>
      </c>
      <c r="K185" s="56">
        <v>43435.802245370374</v>
      </c>
      <c r="L185" s="56">
        <v>43435.831689814819</v>
      </c>
      <c r="M185" s="57">
        <v>0.70666666600000005</v>
      </c>
      <c r="N185" s="58">
        <v>0</v>
      </c>
      <c r="O185" s="58">
        <v>181</v>
      </c>
      <c r="P185" s="58">
        <v>0</v>
      </c>
      <c r="Q185" s="58">
        <v>0</v>
      </c>
      <c r="R185" s="59">
        <v>0</v>
      </c>
      <c r="S185" s="59">
        <v>127.906667</v>
      </c>
      <c r="T185" s="59">
        <v>0</v>
      </c>
      <c r="U185" s="59">
        <v>0</v>
      </c>
    </row>
    <row r="186" spans="1:21" x14ac:dyDescent="0.3">
      <c r="A186" s="61">
        <v>80329</v>
      </c>
      <c r="B186" s="54">
        <v>1</v>
      </c>
      <c r="C186" s="54" t="s">
        <v>78</v>
      </c>
      <c r="D186" s="54" t="s">
        <v>88</v>
      </c>
      <c r="E186" s="61" t="s">
        <v>761</v>
      </c>
      <c r="F186" s="61" t="s">
        <v>136</v>
      </c>
      <c r="G186" s="54" t="s">
        <v>71</v>
      </c>
      <c r="H186" s="54" t="s">
        <v>128</v>
      </c>
      <c r="I186" s="54" t="s">
        <v>22</v>
      </c>
      <c r="J186" s="54" t="s">
        <v>129</v>
      </c>
      <c r="K186" s="56">
        <v>43435.809490740743</v>
      </c>
      <c r="L186" s="56">
        <v>43435.850138888891</v>
      </c>
      <c r="M186" s="57">
        <v>0.97555555500000002</v>
      </c>
      <c r="N186" s="58">
        <v>0</v>
      </c>
      <c r="O186" s="58">
        <v>228</v>
      </c>
      <c r="P186" s="58">
        <v>0</v>
      </c>
      <c r="Q186" s="58">
        <v>0</v>
      </c>
      <c r="R186" s="59">
        <v>0</v>
      </c>
      <c r="S186" s="59">
        <v>222.42666700000001</v>
      </c>
      <c r="T186" s="59">
        <v>0</v>
      </c>
      <c r="U186" s="59">
        <v>0</v>
      </c>
    </row>
    <row r="187" spans="1:21" x14ac:dyDescent="0.3">
      <c r="A187" s="61">
        <v>80330</v>
      </c>
      <c r="B187" s="54">
        <v>1</v>
      </c>
      <c r="C187" s="54" t="s">
        <v>78</v>
      </c>
      <c r="D187" s="54" t="s">
        <v>98</v>
      </c>
      <c r="E187" s="61" t="s">
        <v>919</v>
      </c>
      <c r="F187" s="61" t="s">
        <v>160</v>
      </c>
      <c r="G187" s="54" t="s">
        <v>72</v>
      </c>
      <c r="H187" s="54" t="s">
        <v>128</v>
      </c>
      <c r="I187" s="54" t="s">
        <v>24</v>
      </c>
      <c r="J187" s="54" t="s">
        <v>129</v>
      </c>
      <c r="K187" s="56">
        <v>43435.803726851853</v>
      </c>
      <c r="L187" s="56">
        <v>43435.917881944442</v>
      </c>
      <c r="M187" s="57">
        <v>2.7397222220000002</v>
      </c>
      <c r="N187" s="58">
        <v>12</v>
      </c>
      <c r="O187" s="58">
        <v>9191</v>
      </c>
      <c r="P187" s="58">
        <v>0</v>
      </c>
      <c r="Q187" s="58">
        <v>0</v>
      </c>
      <c r="R187" s="59">
        <v>32.876666999999998</v>
      </c>
      <c r="S187" s="59">
        <v>25180.786941999999</v>
      </c>
      <c r="T187" s="59">
        <v>0</v>
      </c>
      <c r="U187" s="59">
        <v>0</v>
      </c>
    </row>
    <row r="188" spans="1:21" x14ac:dyDescent="0.3">
      <c r="A188" s="61">
        <v>80336</v>
      </c>
      <c r="B188" s="54">
        <v>1</v>
      </c>
      <c r="C188" s="54" t="s">
        <v>79</v>
      </c>
      <c r="D188" s="54" t="s">
        <v>114</v>
      </c>
      <c r="E188" s="61" t="s">
        <v>243</v>
      </c>
      <c r="F188" s="61" t="s">
        <v>140</v>
      </c>
      <c r="G188" s="54" t="s">
        <v>72</v>
      </c>
      <c r="H188" s="54" t="s">
        <v>128</v>
      </c>
      <c r="I188" s="54" t="s">
        <v>22</v>
      </c>
      <c r="J188" s="54" t="s">
        <v>129</v>
      </c>
      <c r="K188" s="56">
        <v>43435.823634259257</v>
      </c>
      <c r="L188" s="56">
        <v>43435.89439814815</v>
      </c>
      <c r="M188" s="57">
        <v>1.6983333329999999</v>
      </c>
      <c r="N188" s="58">
        <v>6</v>
      </c>
      <c r="O188" s="58">
        <v>412</v>
      </c>
      <c r="P188" s="58">
        <v>1</v>
      </c>
      <c r="Q188" s="58">
        <v>808</v>
      </c>
      <c r="R188" s="59">
        <v>10.19</v>
      </c>
      <c r="S188" s="59">
        <v>699.71333300000003</v>
      </c>
      <c r="T188" s="59">
        <v>1.6983330000000001</v>
      </c>
      <c r="U188" s="59">
        <v>1372.2533330000001</v>
      </c>
    </row>
    <row r="189" spans="1:21" x14ac:dyDescent="0.3">
      <c r="A189" s="61">
        <v>80338</v>
      </c>
      <c r="B189" s="54">
        <v>1</v>
      </c>
      <c r="C189" s="54" t="s">
        <v>79</v>
      </c>
      <c r="D189" s="54" t="s">
        <v>118</v>
      </c>
      <c r="E189" s="61" t="s">
        <v>920</v>
      </c>
      <c r="F189" s="61" t="s">
        <v>137</v>
      </c>
      <c r="G189" s="54" t="s">
        <v>71</v>
      </c>
      <c r="H189" s="54" t="s">
        <v>128</v>
      </c>
      <c r="I189" s="54" t="s">
        <v>22</v>
      </c>
      <c r="J189" s="54" t="s">
        <v>129</v>
      </c>
      <c r="K189" s="56">
        <v>43435.827731481484</v>
      </c>
      <c r="L189" s="56">
        <v>43435.957245370373</v>
      </c>
      <c r="M189" s="57">
        <v>3.108333333</v>
      </c>
      <c r="N189" s="58">
        <v>0</v>
      </c>
      <c r="O189" s="58">
        <v>0</v>
      </c>
      <c r="P189" s="58">
        <v>0</v>
      </c>
      <c r="Q189" s="58">
        <v>1</v>
      </c>
      <c r="R189" s="59">
        <v>0</v>
      </c>
      <c r="S189" s="59">
        <v>0</v>
      </c>
      <c r="T189" s="59">
        <v>0</v>
      </c>
      <c r="U189" s="59">
        <v>3.108333</v>
      </c>
    </row>
    <row r="190" spans="1:21" x14ac:dyDescent="0.3">
      <c r="A190" s="61">
        <v>80339</v>
      </c>
      <c r="B190" s="54">
        <v>1</v>
      </c>
      <c r="C190" s="54" t="s">
        <v>78</v>
      </c>
      <c r="D190" s="54" t="s">
        <v>95</v>
      </c>
      <c r="E190" s="61" t="s">
        <v>921</v>
      </c>
      <c r="F190" s="61" t="s">
        <v>202</v>
      </c>
      <c r="G190" s="54" t="s">
        <v>71</v>
      </c>
      <c r="H190" s="54" t="s">
        <v>128</v>
      </c>
      <c r="I190" s="54" t="s">
        <v>22</v>
      </c>
      <c r="J190" s="54" t="s">
        <v>129</v>
      </c>
      <c r="K190" s="56">
        <v>43435.81695601852</v>
      </c>
      <c r="L190" s="56">
        <v>43435.895300925928</v>
      </c>
      <c r="M190" s="57">
        <v>1.8802777770000001</v>
      </c>
      <c r="N190" s="58">
        <v>0</v>
      </c>
      <c r="O190" s="58">
        <v>76</v>
      </c>
      <c r="P190" s="58">
        <v>0</v>
      </c>
      <c r="Q190" s="58">
        <v>0</v>
      </c>
      <c r="R190" s="59">
        <v>0</v>
      </c>
      <c r="S190" s="59">
        <v>142.90111099999999</v>
      </c>
      <c r="T190" s="59">
        <v>0</v>
      </c>
      <c r="U190" s="59">
        <v>0</v>
      </c>
    </row>
    <row r="191" spans="1:21" x14ac:dyDescent="0.3">
      <c r="A191" s="61">
        <v>80340</v>
      </c>
      <c r="B191" s="54">
        <v>1</v>
      </c>
      <c r="C191" s="54" t="s">
        <v>78</v>
      </c>
      <c r="D191" s="54" t="s">
        <v>92</v>
      </c>
      <c r="E191" s="61" t="s">
        <v>922</v>
      </c>
      <c r="F191" s="61" t="s">
        <v>176</v>
      </c>
      <c r="G191" s="54" t="s">
        <v>71</v>
      </c>
      <c r="H191" s="54" t="s">
        <v>128</v>
      </c>
      <c r="I191" s="54" t="s">
        <v>22</v>
      </c>
      <c r="J191" s="54" t="s">
        <v>129</v>
      </c>
      <c r="K191" s="56">
        <v>43435.829305555555</v>
      </c>
      <c r="L191" s="56">
        <v>43435.932685185187</v>
      </c>
      <c r="M191" s="57">
        <v>2.4811111110000001</v>
      </c>
      <c r="N191" s="58">
        <v>0</v>
      </c>
      <c r="O191" s="58">
        <v>1</v>
      </c>
      <c r="P191" s="58">
        <v>0</v>
      </c>
      <c r="Q191" s="58">
        <v>64</v>
      </c>
      <c r="R191" s="59">
        <v>0</v>
      </c>
      <c r="S191" s="59">
        <v>2.4811109999999998</v>
      </c>
      <c r="T191" s="59">
        <v>0</v>
      </c>
      <c r="U191" s="59">
        <v>158.791111</v>
      </c>
    </row>
    <row r="192" spans="1:21" x14ac:dyDescent="0.3">
      <c r="A192" s="61">
        <v>80344</v>
      </c>
      <c r="B192" s="54">
        <v>1</v>
      </c>
      <c r="C192" s="54" t="s">
        <v>78</v>
      </c>
      <c r="D192" s="54" t="s">
        <v>101</v>
      </c>
      <c r="E192" s="61" t="s">
        <v>923</v>
      </c>
      <c r="F192" s="61" t="s">
        <v>156</v>
      </c>
      <c r="G192" s="54" t="s">
        <v>71</v>
      </c>
      <c r="H192" s="54" t="s">
        <v>128</v>
      </c>
      <c r="I192" s="54" t="s">
        <v>22</v>
      </c>
      <c r="J192" s="54" t="s">
        <v>129</v>
      </c>
      <c r="K192" s="56">
        <v>43435.796574074076</v>
      </c>
      <c r="L192" s="56">
        <v>43435.872870370367</v>
      </c>
      <c r="M192" s="57">
        <v>1.831111111</v>
      </c>
      <c r="N192" s="58">
        <v>0</v>
      </c>
      <c r="O192" s="58">
        <v>437</v>
      </c>
      <c r="P192" s="58">
        <v>0</v>
      </c>
      <c r="Q192" s="58">
        <v>0</v>
      </c>
      <c r="R192" s="59">
        <v>0</v>
      </c>
      <c r="S192" s="59">
        <v>800.19555600000001</v>
      </c>
      <c r="T192" s="59">
        <v>0</v>
      </c>
      <c r="U192" s="59">
        <v>0</v>
      </c>
    </row>
    <row r="193" spans="1:21" x14ac:dyDescent="0.3">
      <c r="A193" s="61">
        <v>80345</v>
      </c>
      <c r="B193" s="54">
        <v>1</v>
      </c>
      <c r="C193" s="54" t="s">
        <v>78</v>
      </c>
      <c r="D193" s="54" t="s">
        <v>94</v>
      </c>
      <c r="E193" s="61" t="s">
        <v>616</v>
      </c>
      <c r="F193" s="61" t="s">
        <v>172</v>
      </c>
      <c r="G193" s="54" t="s">
        <v>71</v>
      </c>
      <c r="H193" s="54" t="s">
        <v>128</v>
      </c>
      <c r="I193" s="54" t="s">
        <v>22</v>
      </c>
      <c r="J193" s="54" t="s">
        <v>129</v>
      </c>
      <c r="K193" s="56">
        <v>43435.814004629632</v>
      </c>
      <c r="L193" s="56">
        <v>43435.885752314818</v>
      </c>
      <c r="M193" s="57">
        <v>1.721944444</v>
      </c>
      <c r="N193" s="58">
        <v>0</v>
      </c>
      <c r="O193" s="58">
        <v>123</v>
      </c>
      <c r="P193" s="58">
        <v>0</v>
      </c>
      <c r="Q193" s="58">
        <v>0</v>
      </c>
      <c r="R193" s="59">
        <v>0</v>
      </c>
      <c r="S193" s="59">
        <v>211.79916700000001</v>
      </c>
      <c r="T193" s="59">
        <v>0</v>
      </c>
      <c r="U193" s="59">
        <v>0</v>
      </c>
    </row>
    <row r="194" spans="1:21" x14ac:dyDescent="0.3">
      <c r="A194" s="61">
        <v>80346</v>
      </c>
      <c r="B194" s="54">
        <v>1</v>
      </c>
      <c r="C194" s="54" t="s">
        <v>78</v>
      </c>
      <c r="D194" s="54" t="s">
        <v>99</v>
      </c>
      <c r="E194" s="61" t="s">
        <v>924</v>
      </c>
      <c r="F194" s="61" t="s">
        <v>136</v>
      </c>
      <c r="G194" s="54" t="s">
        <v>71</v>
      </c>
      <c r="H194" s="54" t="s">
        <v>128</v>
      </c>
      <c r="I194" s="54" t="s">
        <v>22</v>
      </c>
      <c r="J194" s="54" t="s">
        <v>129</v>
      </c>
      <c r="K194" s="56">
        <v>43435.771354166667</v>
      </c>
      <c r="L194" s="56">
        <v>43435.855798611112</v>
      </c>
      <c r="M194" s="57">
        <v>2.0266666660000001</v>
      </c>
      <c r="N194" s="58">
        <v>0</v>
      </c>
      <c r="O194" s="58">
        <v>122</v>
      </c>
      <c r="P194" s="58">
        <v>0</v>
      </c>
      <c r="Q194" s="58">
        <v>0</v>
      </c>
      <c r="R194" s="59">
        <v>0</v>
      </c>
      <c r="S194" s="59">
        <v>247.253333</v>
      </c>
      <c r="T194" s="59">
        <v>0</v>
      </c>
      <c r="U194" s="59">
        <v>0</v>
      </c>
    </row>
    <row r="195" spans="1:21" x14ac:dyDescent="0.3">
      <c r="A195" s="61">
        <v>80348</v>
      </c>
      <c r="B195" s="54">
        <v>1</v>
      </c>
      <c r="C195" s="54" t="s">
        <v>78</v>
      </c>
      <c r="D195" s="54" t="s">
        <v>99</v>
      </c>
      <c r="E195" s="61" t="s">
        <v>925</v>
      </c>
      <c r="F195" s="61" t="s">
        <v>136</v>
      </c>
      <c r="G195" s="54" t="s">
        <v>71</v>
      </c>
      <c r="H195" s="54" t="s">
        <v>128</v>
      </c>
      <c r="I195" s="54" t="s">
        <v>22</v>
      </c>
      <c r="J195" s="54" t="s">
        <v>129</v>
      </c>
      <c r="K195" s="56">
        <v>43435.791215277779</v>
      </c>
      <c r="L195" s="56">
        <v>43435.858090277776</v>
      </c>
      <c r="M195" s="57">
        <v>1.605</v>
      </c>
      <c r="N195" s="58">
        <v>0</v>
      </c>
      <c r="O195" s="58">
        <v>152</v>
      </c>
      <c r="P195" s="58">
        <v>0</v>
      </c>
      <c r="Q195" s="58">
        <v>0</v>
      </c>
      <c r="R195" s="59">
        <v>0</v>
      </c>
      <c r="S195" s="59">
        <v>243.96</v>
      </c>
      <c r="T195" s="59">
        <v>0</v>
      </c>
      <c r="U195" s="59">
        <v>0</v>
      </c>
    </row>
    <row r="196" spans="1:21" x14ac:dyDescent="0.3">
      <c r="A196" s="61">
        <v>80349</v>
      </c>
      <c r="B196" s="54">
        <v>1</v>
      </c>
      <c r="C196" s="54" t="s">
        <v>78</v>
      </c>
      <c r="D196" s="54" t="s">
        <v>125</v>
      </c>
      <c r="E196" s="61" t="s">
        <v>926</v>
      </c>
      <c r="F196" s="61" t="s">
        <v>145</v>
      </c>
      <c r="G196" s="54" t="s">
        <v>72</v>
      </c>
      <c r="H196" s="54" t="s">
        <v>128</v>
      </c>
      <c r="I196" s="54" t="s">
        <v>22</v>
      </c>
      <c r="J196" s="54" t="s">
        <v>129</v>
      </c>
      <c r="K196" s="56">
        <v>43435.771932870368</v>
      </c>
      <c r="L196" s="56">
        <v>43435.951192129629</v>
      </c>
      <c r="M196" s="57">
        <v>4.3022222220000002</v>
      </c>
      <c r="N196" s="58">
        <v>0</v>
      </c>
      <c r="O196" s="58">
        <v>293</v>
      </c>
      <c r="P196" s="58">
        <v>0</v>
      </c>
      <c r="Q196" s="58">
        <v>0</v>
      </c>
      <c r="R196" s="59">
        <v>0</v>
      </c>
      <c r="S196" s="59">
        <v>1260.551111</v>
      </c>
      <c r="T196" s="59">
        <v>0</v>
      </c>
      <c r="U196" s="59">
        <v>0</v>
      </c>
    </row>
    <row r="197" spans="1:21" x14ac:dyDescent="0.3">
      <c r="A197" s="61">
        <v>80352</v>
      </c>
      <c r="B197" s="54">
        <v>1</v>
      </c>
      <c r="C197" s="54" t="s">
        <v>79</v>
      </c>
      <c r="D197" s="54" t="s">
        <v>117</v>
      </c>
      <c r="E197" s="61" t="s">
        <v>878</v>
      </c>
      <c r="F197" s="61" t="s">
        <v>136</v>
      </c>
      <c r="G197" s="54" t="s">
        <v>71</v>
      </c>
      <c r="H197" s="54" t="s">
        <v>128</v>
      </c>
      <c r="I197" s="54" t="s">
        <v>22</v>
      </c>
      <c r="J197" s="54" t="s">
        <v>129</v>
      </c>
      <c r="K197" s="56">
        <v>43435.858923611115</v>
      </c>
      <c r="L197" s="56">
        <v>43435.879594907405</v>
      </c>
      <c r="M197" s="57">
        <v>0.49611111099999999</v>
      </c>
      <c r="N197" s="58">
        <v>0</v>
      </c>
      <c r="O197" s="58">
        <v>14</v>
      </c>
      <c r="P197" s="58">
        <v>0</v>
      </c>
      <c r="Q197" s="58">
        <v>0</v>
      </c>
      <c r="R197" s="59">
        <v>0</v>
      </c>
      <c r="S197" s="59">
        <v>6.9455559999999998</v>
      </c>
      <c r="T197" s="59">
        <v>0</v>
      </c>
      <c r="U197" s="59">
        <v>0</v>
      </c>
    </row>
    <row r="198" spans="1:21" x14ac:dyDescent="0.3">
      <c r="A198" s="61">
        <v>80353</v>
      </c>
      <c r="B198" s="54">
        <v>1</v>
      </c>
      <c r="C198" s="54" t="s">
        <v>78</v>
      </c>
      <c r="D198" s="54" t="s">
        <v>97</v>
      </c>
      <c r="E198" s="61" t="s">
        <v>927</v>
      </c>
      <c r="F198" s="61" t="s">
        <v>136</v>
      </c>
      <c r="G198" s="54" t="s">
        <v>71</v>
      </c>
      <c r="H198" s="54" t="s">
        <v>128</v>
      </c>
      <c r="I198" s="54" t="s">
        <v>22</v>
      </c>
      <c r="J198" s="54" t="s">
        <v>129</v>
      </c>
      <c r="K198" s="56">
        <v>43435.863645833335</v>
      </c>
      <c r="L198" s="56">
        <v>43435.988252314812</v>
      </c>
      <c r="M198" s="57">
        <v>2.9905555549999998</v>
      </c>
      <c r="N198" s="58">
        <v>0</v>
      </c>
      <c r="O198" s="58">
        <v>0</v>
      </c>
      <c r="P198" s="58">
        <v>0</v>
      </c>
      <c r="Q198" s="58">
        <v>12</v>
      </c>
      <c r="R198" s="59">
        <v>0</v>
      </c>
      <c r="S198" s="59">
        <v>0</v>
      </c>
      <c r="T198" s="59">
        <v>0</v>
      </c>
      <c r="U198" s="59">
        <v>35.886667000000003</v>
      </c>
    </row>
    <row r="199" spans="1:21" x14ac:dyDescent="0.3">
      <c r="A199" s="61">
        <v>80354</v>
      </c>
      <c r="B199" s="54">
        <v>1</v>
      </c>
      <c r="C199" s="54" t="s">
        <v>78</v>
      </c>
      <c r="D199" s="54" t="s">
        <v>80</v>
      </c>
      <c r="E199" s="61" t="s">
        <v>928</v>
      </c>
      <c r="F199" s="61" t="s">
        <v>137</v>
      </c>
      <c r="G199" s="54" t="s">
        <v>71</v>
      </c>
      <c r="H199" s="54" t="s">
        <v>128</v>
      </c>
      <c r="I199" s="54" t="s">
        <v>22</v>
      </c>
      <c r="J199" s="54" t="s">
        <v>129</v>
      </c>
      <c r="K199" s="56">
        <v>43435.865324074075</v>
      </c>
      <c r="L199" s="56">
        <v>43435.928402777776</v>
      </c>
      <c r="M199" s="57">
        <v>1.5138888880000001</v>
      </c>
      <c r="N199" s="58">
        <v>0</v>
      </c>
      <c r="O199" s="58">
        <v>5</v>
      </c>
      <c r="P199" s="58">
        <v>0</v>
      </c>
      <c r="Q199" s="58">
        <v>0</v>
      </c>
      <c r="R199" s="59">
        <v>0</v>
      </c>
      <c r="S199" s="59">
        <v>7.5694439999999998</v>
      </c>
      <c r="T199" s="59">
        <v>0</v>
      </c>
      <c r="U199" s="59">
        <v>0</v>
      </c>
    </row>
    <row r="200" spans="1:21" x14ac:dyDescent="0.3">
      <c r="A200" s="61">
        <v>80356</v>
      </c>
      <c r="B200" s="54">
        <v>1</v>
      </c>
      <c r="C200" s="54" t="s">
        <v>78</v>
      </c>
      <c r="D200" s="54" t="s">
        <v>88</v>
      </c>
      <c r="E200" s="61" t="s">
        <v>761</v>
      </c>
      <c r="F200" s="61" t="s">
        <v>136</v>
      </c>
      <c r="G200" s="54" t="s">
        <v>71</v>
      </c>
      <c r="H200" s="54" t="s">
        <v>128</v>
      </c>
      <c r="I200" s="54" t="s">
        <v>22</v>
      </c>
      <c r="J200" s="54" t="s">
        <v>129</v>
      </c>
      <c r="K200" s="56">
        <v>43435.872187499997</v>
      </c>
      <c r="L200" s="56">
        <v>43435.886365740742</v>
      </c>
      <c r="M200" s="57">
        <v>0.340277777</v>
      </c>
      <c r="N200" s="58">
        <v>0</v>
      </c>
      <c r="O200" s="58">
        <v>228</v>
      </c>
      <c r="P200" s="58">
        <v>0</v>
      </c>
      <c r="Q200" s="58">
        <v>0</v>
      </c>
      <c r="R200" s="59">
        <v>0</v>
      </c>
      <c r="S200" s="59">
        <v>77.583332999999996</v>
      </c>
      <c r="T200" s="59">
        <v>0</v>
      </c>
      <c r="U200" s="59">
        <v>0</v>
      </c>
    </row>
    <row r="201" spans="1:21" x14ac:dyDescent="0.3">
      <c r="A201" s="61">
        <v>80357</v>
      </c>
      <c r="B201" s="54">
        <v>1</v>
      </c>
      <c r="C201" s="54" t="s">
        <v>78</v>
      </c>
      <c r="D201" s="54" t="s">
        <v>125</v>
      </c>
      <c r="E201" s="61" t="s">
        <v>929</v>
      </c>
      <c r="F201" s="61" t="s">
        <v>136</v>
      </c>
      <c r="G201" s="54" t="s">
        <v>71</v>
      </c>
      <c r="H201" s="54" t="s">
        <v>128</v>
      </c>
      <c r="I201" s="54" t="s">
        <v>22</v>
      </c>
      <c r="J201" s="54" t="s">
        <v>129</v>
      </c>
      <c r="K201" s="56">
        <v>43435.864108796297</v>
      </c>
      <c r="L201" s="56">
        <v>43435.919861111113</v>
      </c>
      <c r="M201" s="57">
        <v>1.338055555</v>
      </c>
      <c r="N201" s="58">
        <v>0</v>
      </c>
      <c r="O201" s="58">
        <v>94</v>
      </c>
      <c r="P201" s="58">
        <v>0</v>
      </c>
      <c r="Q201" s="58">
        <v>0</v>
      </c>
      <c r="R201" s="59">
        <v>0</v>
      </c>
      <c r="S201" s="59">
        <v>125.77722199999999</v>
      </c>
      <c r="T201" s="59">
        <v>0</v>
      </c>
      <c r="U201" s="59">
        <v>0</v>
      </c>
    </row>
    <row r="202" spans="1:21" x14ac:dyDescent="0.3">
      <c r="A202" s="61">
        <v>80358</v>
      </c>
      <c r="B202" s="54">
        <v>1</v>
      </c>
      <c r="C202" s="54" t="s">
        <v>78</v>
      </c>
      <c r="D202" s="54" t="s">
        <v>80</v>
      </c>
      <c r="E202" s="61" t="s">
        <v>930</v>
      </c>
      <c r="F202" s="61" t="s">
        <v>136</v>
      </c>
      <c r="G202" s="54" t="s">
        <v>71</v>
      </c>
      <c r="H202" s="54" t="s">
        <v>128</v>
      </c>
      <c r="I202" s="54" t="s">
        <v>22</v>
      </c>
      <c r="J202" s="54" t="s">
        <v>129</v>
      </c>
      <c r="K202" s="56">
        <v>43435.876886574071</v>
      </c>
      <c r="L202" s="56">
        <v>43435.902719907404</v>
      </c>
      <c r="M202" s="57">
        <v>0.62</v>
      </c>
      <c r="N202" s="58">
        <v>0</v>
      </c>
      <c r="O202" s="58">
        <v>316</v>
      </c>
      <c r="P202" s="58">
        <v>0</v>
      </c>
      <c r="Q202" s="58">
        <v>0</v>
      </c>
      <c r="R202" s="59">
        <v>0</v>
      </c>
      <c r="S202" s="59">
        <v>195.92</v>
      </c>
      <c r="T202" s="59">
        <v>0</v>
      </c>
      <c r="U202" s="59">
        <v>0</v>
      </c>
    </row>
    <row r="203" spans="1:21" x14ac:dyDescent="0.3">
      <c r="A203" s="61">
        <v>80360</v>
      </c>
      <c r="B203" s="54">
        <v>1</v>
      </c>
      <c r="C203" s="54" t="s">
        <v>79</v>
      </c>
      <c r="D203" s="54" t="s">
        <v>114</v>
      </c>
      <c r="E203" s="61" t="s">
        <v>792</v>
      </c>
      <c r="F203" s="61" t="s">
        <v>136</v>
      </c>
      <c r="G203" s="54" t="s">
        <v>71</v>
      </c>
      <c r="H203" s="54" t="s">
        <v>128</v>
      </c>
      <c r="I203" s="54" t="s">
        <v>22</v>
      </c>
      <c r="J203" s="54" t="s">
        <v>129</v>
      </c>
      <c r="K203" s="56">
        <v>43435.867893518516</v>
      </c>
      <c r="L203" s="56">
        <v>43435.939537037033</v>
      </c>
      <c r="M203" s="57">
        <v>1.7194444440000001</v>
      </c>
      <c r="N203" s="58">
        <v>0</v>
      </c>
      <c r="O203" s="58">
        <v>7</v>
      </c>
      <c r="P203" s="58">
        <v>0</v>
      </c>
      <c r="Q203" s="58">
        <v>38</v>
      </c>
      <c r="R203" s="59">
        <v>0</v>
      </c>
      <c r="S203" s="59">
        <v>12.036111</v>
      </c>
      <c r="T203" s="59">
        <v>0</v>
      </c>
      <c r="U203" s="59">
        <v>65.338888999999995</v>
      </c>
    </row>
    <row r="204" spans="1:21" x14ac:dyDescent="0.3">
      <c r="A204" s="61">
        <v>80363</v>
      </c>
      <c r="B204" s="54">
        <v>1</v>
      </c>
      <c r="C204" s="54" t="s">
        <v>78</v>
      </c>
      <c r="D204" s="54" t="s">
        <v>102</v>
      </c>
      <c r="E204" s="61" t="s">
        <v>895</v>
      </c>
      <c r="F204" s="61" t="s">
        <v>136</v>
      </c>
      <c r="G204" s="54" t="s">
        <v>71</v>
      </c>
      <c r="H204" s="54" t="s">
        <v>128</v>
      </c>
      <c r="I204" s="54" t="s">
        <v>22</v>
      </c>
      <c r="J204" s="54" t="s">
        <v>129</v>
      </c>
      <c r="K204" s="56">
        <v>43435.852986111109</v>
      </c>
      <c r="L204" s="56">
        <v>43435.900694444441</v>
      </c>
      <c r="M204" s="57">
        <v>1.145</v>
      </c>
      <c r="N204" s="58">
        <v>0</v>
      </c>
      <c r="O204" s="58">
        <v>178</v>
      </c>
      <c r="P204" s="58">
        <v>0</v>
      </c>
      <c r="Q204" s="58">
        <v>3</v>
      </c>
      <c r="R204" s="59">
        <v>0</v>
      </c>
      <c r="S204" s="59">
        <v>203.81</v>
      </c>
      <c r="T204" s="59">
        <v>0</v>
      </c>
      <c r="U204" s="59">
        <v>3.4350000000000001</v>
      </c>
    </row>
    <row r="205" spans="1:21" x14ac:dyDescent="0.3">
      <c r="A205" s="61">
        <v>80365</v>
      </c>
      <c r="B205" s="54">
        <v>1</v>
      </c>
      <c r="C205" s="54" t="s">
        <v>78</v>
      </c>
      <c r="D205" s="54" t="s">
        <v>91</v>
      </c>
      <c r="E205" s="61" t="s">
        <v>931</v>
      </c>
      <c r="F205" s="61" t="s">
        <v>137</v>
      </c>
      <c r="G205" s="54" t="s">
        <v>71</v>
      </c>
      <c r="H205" s="54" t="s">
        <v>128</v>
      </c>
      <c r="I205" s="54" t="s">
        <v>22</v>
      </c>
      <c r="J205" s="54" t="s">
        <v>129</v>
      </c>
      <c r="K205" s="56">
        <v>43435.71056712963</v>
      </c>
      <c r="L205" s="56">
        <v>43435.905555555553</v>
      </c>
      <c r="M205" s="57">
        <v>4.6797222219999997</v>
      </c>
      <c r="N205" s="58">
        <v>0</v>
      </c>
      <c r="O205" s="58">
        <v>0</v>
      </c>
      <c r="P205" s="58">
        <v>0</v>
      </c>
      <c r="Q205" s="58">
        <v>1</v>
      </c>
      <c r="R205" s="59">
        <v>0</v>
      </c>
      <c r="S205" s="59">
        <v>0</v>
      </c>
      <c r="T205" s="59">
        <v>0</v>
      </c>
      <c r="U205" s="59">
        <v>4.6797219999999999</v>
      </c>
    </row>
    <row r="206" spans="1:21" x14ac:dyDescent="0.3">
      <c r="A206" s="61">
        <v>80368</v>
      </c>
      <c r="B206" s="54">
        <v>1</v>
      </c>
      <c r="C206" s="54" t="s">
        <v>78</v>
      </c>
      <c r="D206" s="54" t="s">
        <v>80</v>
      </c>
      <c r="E206" s="61" t="s">
        <v>332</v>
      </c>
      <c r="F206" s="61" t="s">
        <v>156</v>
      </c>
      <c r="G206" s="54" t="s">
        <v>71</v>
      </c>
      <c r="H206" s="54" t="s">
        <v>128</v>
      </c>
      <c r="I206" s="54" t="s">
        <v>22</v>
      </c>
      <c r="J206" s="54" t="s">
        <v>129</v>
      </c>
      <c r="K206" s="56">
        <v>43435.910636574074</v>
      </c>
      <c r="L206" s="56">
        <v>43435.948298611111</v>
      </c>
      <c r="M206" s="57">
        <v>0.903888888</v>
      </c>
      <c r="N206" s="58">
        <v>0</v>
      </c>
      <c r="O206" s="58">
        <v>118</v>
      </c>
      <c r="P206" s="58">
        <v>0</v>
      </c>
      <c r="Q206" s="58">
        <v>0</v>
      </c>
      <c r="R206" s="59">
        <v>0</v>
      </c>
      <c r="S206" s="59">
        <v>106.658889</v>
      </c>
      <c r="T206" s="59">
        <v>0</v>
      </c>
      <c r="U206" s="59">
        <v>0</v>
      </c>
    </row>
    <row r="207" spans="1:21" x14ac:dyDescent="0.3">
      <c r="A207" s="61">
        <v>80370</v>
      </c>
      <c r="B207" s="54">
        <v>1</v>
      </c>
      <c r="C207" s="54" t="s">
        <v>78</v>
      </c>
      <c r="D207" s="54" t="s">
        <v>125</v>
      </c>
      <c r="E207" s="61" t="s">
        <v>932</v>
      </c>
      <c r="F207" s="61" t="s">
        <v>145</v>
      </c>
      <c r="G207" s="54" t="s">
        <v>72</v>
      </c>
      <c r="H207" s="54" t="s">
        <v>128</v>
      </c>
      <c r="I207" s="54" t="s">
        <v>22</v>
      </c>
      <c r="J207" s="54" t="s">
        <v>129</v>
      </c>
      <c r="K207" s="56">
        <v>43435.926388888889</v>
      </c>
      <c r="L207" s="56">
        <v>43435.948495370372</v>
      </c>
      <c r="M207" s="57">
        <v>0.53055555499999996</v>
      </c>
      <c r="N207" s="58">
        <v>1</v>
      </c>
      <c r="O207" s="58">
        <v>833</v>
      </c>
      <c r="P207" s="58">
        <v>0</v>
      </c>
      <c r="Q207" s="58">
        <v>0</v>
      </c>
      <c r="R207" s="59">
        <v>0.53055600000000003</v>
      </c>
      <c r="S207" s="59">
        <v>441.95277700000003</v>
      </c>
      <c r="T207" s="59">
        <v>0</v>
      </c>
      <c r="U207" s="59">
        <v>0</v>
      </c>
    </row>
    <row r="208" spans="1:21" x14ac:dyDescent="0.3">
      <c r="A208" s="61">
        <v>80375</v>
      </c>
      <c r="B208" s="54">
        <v>1</v>
      </c>
      <c r="C208" s="54" t="s">
        <v>78</v>
      </c>
      <c r="D208" s="54" t="s">
        <v>91</v>
      </c>
      <c r="E208" s="61" t="s">
        <v>933</v>
      </c>
      <c r="F208" s="61" t="s">
        <v>137</v>
      </c>
      <c r="G208" s="54" t="s">
        <v>71</v>
      </c>
      <c r="H208" s="54" t="s">
        <v>128</v>
      </c>
      <c r="I208" s="54" t="s">
        <v>22</v>
      </c>
      <c r="J208" s="54" t="s">
        <v>129</v>
      </c>
      <c r="K208" s="56">
        <v>43435.783032407409</v>
      </c>
      <c r="L208" s="56">
        <v>43435.952777777777</v>
      </c>
      <c r="M208" s="57">
        <v>4.0738888879999999</v>
      </c>
      <c r="N208" s="58">
        <v>0</v>
      </c>
      <c r="O208" s="58">
        <v>0</v>
      </c>
      <c r="P208" s="58">
        <v>0</v>
      </c>
      <c r="Q208" s="58">
        <v>1</v>
      </c>
      <c r="R208" s="59">
        <v>0</v>
      </c>
      <c r="S208" s="59">
        <v>0</v>
      </c>
      <c r="T208" s="59">
        <v>0</v>
      </c>
      <c r="U208" s="59">
        <v>4.0738890000000003</v>
      </c>
    </row>
    <row r="209" spans="1:21" x14ac:dyDescent="0.3">
      <c r="A209" s="61">
        <v>80376</v>
      </c>
      <c r="B209" s="54">
        <v>1</v>
      </c>
      <c r="C209" s="54" t="s">
        <v>79</v>
      </c>
      <c r="D209" s="54" t="s">
        <v>119</v>
      </c>
      <c r="E209" s="61" t="s">
        <v>439</v>
      </c>
      <c r="F209" s="61" t="s">
        <v>140</v>
      </c>
      <c r="G209" s="54" t="s">
        <v>72</v>
      </c>
      <c r="H209" s="54" t="s">
        <v>128</v>
      </c>
      <c r="I209" s="54" t="s">
        <v>22</v>
      </c>
      <c r="J209" s="54" t="s">
        <v>129</v>
      </c>
      <c r="K209" s="56">
        <v>43435.947743055556</v>
      </c>
      <c r="L209" s="56">
        <v>43435.973067129627</v>
      </c>
      <c r="M209" s="57">
        <v>0.60777777700000002</v>
      </c>
      <c r="N209" s="58">
        <v>1</v>
      </c>
      <c r="O209" s="58">
        <v>131</v>
      </c>
      <c r="P209" s="58">
        <v>0</v>
      </c>
      <c r="Q209" s="58">
        <v>24</v>
      </c>
      <c r="R209" s="59">
        <v>0.60777800000000004</v>
      </c>
      <c r="S209" s="59">
        <v>79.618888999999996</v>
      </c>
      <c r="T209" s="59">
        <v>0</v>
      </c>
      <c r="U209" s="59">
        <v>14.586667</v>
      </c>
    </row>
    <row r="210" spans="1:21" x14ac:dyDescent="0.3">
      <c r="A210" s="61">
        <v>80379</v>
      </c>
      <c r="B210" s="54">
        <v>1</v>
      </c>
      <c r="C210" s="54" t="s">
        <v>79</v>
      </c>
      <c r="D210" s="54" t="s">
        <v>124</v>
      </c>
      <c r="E210" s="61" t="s">
        <v>934</v>
      </c>
      <c r="F210" s="61" t="s">
        <v>144</v>
      </c>
      <c r="G210" s="54" t="s">
        <v>71</v>
      </c>
      <c r="H210" s="54" t="s">
        <v>128</v>
      </c>
      <c r="I210" s="54" t="s">
        <v>22</v>
      </c>
      <c r="J210" s="54" t="s">
        <v>129</v>
      </c>
      <c r="K210" s="56">
        <v>43435.927743055552</v>
      </c>
      <c r="L210" s="56">
        <v>43436.24628472222</v>
      </c>
      <c r="M210" s="57">
        <v>7.6449999999999996</v>
      </c>
      <c r="N210" s="58">
        <v>0</v>
      </c>
      <c r="O210" s="58">
        <v>95</v>
      </c>
      <c r="P210" s="58">
        <v>0</v>
      </c>
      <c r="Q210" s="58">
        <v>0</v>
      </c>
      <c r="R210" s="59">
        <v>0</v>
      </c>
      <c r="S210" s="59">
        <v>726.27499999999998</v>
      </c>
      <c r="T210" s="59">
        <v>0</v>
      </c>
      <c r="U210" s="59">
        <v>0</v>
      </c>
    </row>
    <row r="211" spans="1:21" x14ac:dyDescent="0.3">
      <c r="A211" s="61">
        <v>80380</v>
      </c>
      <c r="B211" s="54">
        <v>1</v>
      </c>
      <c r="C211" s="54" t="s">
        <v>78</v>
      </c>
      <c r="D211" s="54" t="s">
        <v>126</v>
      </c>
      <c r="E211" s="61" t="s">
        <v>935</v>
      </c>
      <c r="F211" s="61" t="s">
        <v>144</v>
      </c>
      <c r="G211" s="54" t="s">
        <v>71</v>
      </c>
      <c r="H211" s="54" t="s">
        <v>128</v>
      </c>
      <c r="I211" s="54" t="s">
        <v>22</v>
      </c>
      <c r="J211" s="54" t="s">
        <v>129</v>
      </c>
      <c r="K211" s="56">
        <v>43435.961168981477</v>
      </c>
      <c r="L211" s="56">
        <v>43436.078946759262</v>
      </c>
      <c r="M211" s="57">
        <v>2.8266666659999999</v>
      </c>
      <c r="N211" s="58">
        <v>0</v>
      </c>
      <c r="O211" s="58">
        <v>2</v>
      </c>
      <c r="P211" s="58">
        <v>0</v>
      </c>
      <c r="Q211" s="58">
        <v>0</v>
      </c>
      <c r="R211" s="59">
        <v>0</v>
      </c>
      <c r="S211" s="59">
        <v>5.6533329999999999</v>
      </c>
      <c r="T211" s="59">
        <v>0</v>
      </c>
      <c r="U211" s="59">
        <v>0</v>
      </c>
    </row>
    <row r="212" spans="1:21" x14ac:dyDescent="0.3">
      <c r="A212" s="61">
        <v>80381</v>
      </c>
      <c r="B212" s="54">
        <v>1</v>
      </c>
      <c r="C212" s="54" t="s">
        <v>78</v>
      </c>
      <c r="D212" s="54" t="s">
        <v>87</v>
      </c>
      <c r="E212" s="61" t="s">
        <v>936</v>
      </c>
      <c r="F212" s="61" t="s">
        <v>137</v>
      </c>
      <c r="G212" s="54" t="s">
        <v>71</v>
      </c>
      <c r="H212" s="54" t="s">
        <v>128</v>
      </c>
      <c r="I212" s="54" t="s">
        <v>22</v>
      </c>
      <c r="J212" s="54" t="s">
        <v>129</v>
      </c>
      <c r="K212" s="56">
        <v>43435.948472222226</v>
      </c>
      <c r="L212" s="56">
        <v>43436.011111111111</v>
      </c>
      <c r="M212" s="57">
        <v>1.503333333</v>
      </c>
      <c r="N212" s="58">
        <v>0</v>
      </c>
      <c r="O212" s="58">
        <v>0</v>
      </c>
      <c r="P212" s="58">
        <v>0</v>
      </c>
      <c r="Q212" s="58">
        <v>2</v>
      </c>
      <c r="R212" s="59">
        <v>0</v>
      </c>
      <c r="S212" s="59">
        <v>0</v>
      </c>
      <c r="T212" s="59">
        <v>0</v>
      </c>
      <c r="U212" s="59">
        <v>3.0066670000000002</v>
      </c>
    </row>
    <row r="213" spans="1:21" x14ac:dyDescent="0.3">
      <c r="A213" s="61">
        <v>80383</v>
      </c>
      <c r="B213" s="54">
        <v>1</v>
      </c>
      <c r="C213" s="54" t="s">
        <v>78</v>
      </c>
      <c r="D213" s="54" t="s">
        <v>85</v>
      </c>
      <c r="E213" s="61" t="s">
        <v>937</v>
      </c>
      <c r="F213" s="61" t="s">
        <v>137</v>
      </c>
      <c r="G213" s="54" t="s">
        <v>71</v>
      </c>
      <c r="H213" s="54" t="s">
        <v>128</v>
      </c>
      <c r="I213" s="54" t="s">
        <v>22</v>
      </c>
      <c r="J213" s="54" t="s">
        <v>129</v>
      </c>
      <c r="K213" s="56">
        <v>43435.990243055552</v>
      </c>
      <c r="L213" s="56">
        <v>43436.0237037037</v>
      </c>
      <c r="M213" s="57">
        <v>0.80305555500000003</v>
      </c>
      <c r="N213" s="58">
        <v>0</v>
      </c>
      <c r="O213" s="58">
        <v>5</v>
      </c>
      <c r="P213" s="58">
        <v>0</v>
      </c>
      <c r="Q213" s="58">
        <v>0</v>
      </c>
      <c r="R213" s="59">
        <v>0</v>
      </c>
      <c r="S213" s="59">
        <v>4.0152780000000003</v>
      </c>
      <c r="T213" s="59">
        <v>0</v>
      </c>
      <c r="U213" s="59">
        <v>0</v>
      </c>
    </row>
    <row r="214" spans="1:21" x14ac:dyDescent="0.3">
      <c r="A214" s="61">
        <v>80384</v>
      </c>
      <c r="B214" s="54">
        <v>1</v>
      </c>
      <c r="C214" s="54" t="s">
        <v>78</v>
      </c>
      <c r="D214" s="54" t="s">
        <v>82</v>
      </c>
      <c r="E214" s="61" t="s">
        <v>938</v>
      </c>
      <c r="F214" s="61" t="s">
        <v>202</v>
      </c>
      <c r="G214" s="54" t="s">
        <v>71</v>
      </c>
      <c r="H214" s="54" t="s">
        <v>128</v>
      </c>
      <c r="I214" s="54" t="s">
        <v>22</v>
      </c>
      <c r="J214" s="54" t="s">
        <v>129</v>
      </c>
      <c r="K214" s="56">
        <v>43435.989189814813</v>
      </c>
      <c r="L214" s="56">
        <v>43436.074189814812</v>
      </c>
      <c r="M214" s="57">
        <v>2.04</v>
      </c>
      <c r="N214" s="58">
        <v>0</v>
      </c>
      <c r="O214" s="58">
        <v>422</v>
      </c>
      <c r="P214" s="58">
        <v>0</v>
      </c>
      <c r="Q214" s="58">
        <v>0</v>
      </c>
      <c r="R214" s="59">
        <v>0</v>
      </c>
      <c r="S214" s="59">
        <v>860.88</v>
      </c>
      <c r="T214" s="59">
        <v>0</v>
      </c>
      <c r="U214" s="59">
        <v>0</v>
      </c>
    </row>
    <row r="215" spans="1:21" x14ac:dyDescent="0.3">
      <c r="A215" s="61">
        <v>80386</v>
      </c>
      <c r="B215" s="54">
        <v>1</v>
      </c>
      <c r="C215" s="54" t="s">
        <v>78</v>
      </c>
      <c r="D215" s="54" t="s">
        <v>125</v>
      </c>
      <c r="E215" s="61" t="s">
        <v>726</v>
      </c>
      <c r="F215" s="61" t="s">
        <v>151</v>
      </c>
      <c r="G215" s="54" t="s">
        <v>71</v>
      </c>
      <c r="H215" s="54" t="s">
        <v>128</v>
      </c>
      <c r="I215" s="54" t="s">
        <v>22</v>
      </c>
      <c r="J215" s="54" t="s">
        <v>129</v>
      </c>
      <c r="K215" s="56">
        <v>43435.978530092594</v>
      </c>
      <c r="L215" s="56">
        <v>43436.104513888888</v>
      </c>
      <c r="M215" s="57">
        <v>3.0236111110000001</v>
      </c>
      <c r="N215" s="58">
        <v>0</v>
      </c>
      <c r="O215" s="58">
        <v>293</v>
      </c>
      <c r="P215" s="58">
        <v>0</v>
      </c>
      <c r="Q215" s="58">
        <v>0</v>
      </c>
      <c r="R215" s="59">
        <v>0</v>
      </c>
      <c r="S215" s="59">
        <v>885.91805599999998</v>
      </c>
      <c r="T215" s="59">
        <v>0</v>
      </c>
      <c r="U215" s="59">
        <v>0</v>
      </c>
    </row>
    <row r="216" spans="1:21" x14ac:dyDescent="0.3">
      <c r="A216" s="61">
        <v>80390</v>
      </c>
      <c r="B216" s="54">
        <v>1</v>
      </c>
      <c r="C216" s="54" t="s">
        <v>79</v>
      </c>
      <c r="D216" s="54" t="s">
        <v>116</v>
      </c>
      <c r="E216" s="61" t="s">
        <v>939</v>
      </c>
      <c r="F216" s="61" t="s">
        <v>136</v>
      </c>
      <c r="G216" s="54" t="s">
        <v>71</v>
      </c>
      <c r="H216" s="54" t="s">
        <v>128</v>
      </c>
      <c r="I216" s="54" t="s">
        <v>22</v>
      </c>
      <c r="J216" s="54" t="s">
        <v>129</v>
      </c>
      <c r="K216" s="56">
        <v>43435.99726851852</v>
      </c>
      <c r="L216" s="56">
        <v>43436.049675925926</v>
      </c>
      <c r="M216" s="57">
        <v>1.257777777</v>
      </c>
      <c r="N216" s="58">
        <v>0</v>
      </c>
      <c r="O216" s="58">
        <v>11</v>
      </c>
      <c r="P216" s="58">
        <v>0</v>
      </c>
      <c r="Q216" s="58">
        <v>0</v>
      </c>
      <c r="R216" s="59">
        <v>0</v>
      </c>
      <c r="S216" s="59">
        <v>13.835556</v>
      </c>
      <c r="T216" s="59">
        <v>0</v>
      </c>
      <c r="U216" s="59">
        <v>0</v>
      </c>
    </row>
    <row r="217" spans="1:21" x14ac:dyDescent="0.3">
      <c r="A217" s="61">
        <v>80391</v>
      </c>
      <c r="B217" s="54">
        <v>1</v>
      </c>
      <c r="C217" s="54" t="s">
        <v>79</v>
      </c>
      <c r="D217" s="54" t="s">
        <v>121</v>
      </c>
      <c r="E217" s="61" t="s">
        <v>940</v>
      </c>
      <c r="F217" s="61" t="s">
        <v>137</v>
      </c>
      <c r="G217" s="54" t="s">
        <v>71</v>
      </c>
      <c r="H217" s="54" t="s">
        <v>128</v>
      </c>
      <c r="I217" s="54" t="s">
        <v>22</v>
      </c>
      <c r="J217" s="54" t="s">
        <v>129</v>
      </c>
      <c r="K217" s="56">
        <v>43436.008483796293</v>
      </c>
      <c r="L217" s="56">
        <v>43436.347430555557</v>
      </c>
      <c r="M217" s="57">
        <v>8.1347222220000006</v>
      </c>
      <c r="N217" s="58">
        <v>0</v>
      </c>
      <c r="O217" s="58">
        <v>0</v>
      </c>
      <c r="P217" s="58">
        <v>0</v>
      </c>
      <c r="Q217" s="58">
        <v>1</v>
      </c>
      <c r="R217" s="59">
        <v>0</v>
      </c>
      <c r="S217" s="59">
        <v>0</v>
      </c>
      <c r="T217" s="59">
        <v>0</v>
      </c>
      <c r="U217" s="59">
        <v>8.134722</v>
      </c>
    </row>
    <row r="218" spans="1:21" x14ac:dyDescent="0.3">
      <c r="A218" s="61">
        <v>80392</v>
      </c>
      <c r="B218" s="54">
        <v>1</v>
      </c>
      <c r="C218" s="54" t="s">
        <v>79</v>
      </c>
      <c r="D218" s="54" t="s">
        <v>113</v>
      </c>
      <c r="E218" s="61" t="s">
        <v>941</v>
      </c>
      <c r="F218" s="61" t="s">
        <v>145</v>
      </c>
      <c r="G218" s="54" t="s">
        <v>72</v>
      </c>
      <c r="H218" s="54" t="s">
        <v>128</v>
      </c>
      <c r="I218" s="54" t="s">
        <v>22</v>
      </c>
      <c r="J218" s="54" t="s">
        <v>129</v>
      </c>
      <c r="K218" s="56">
        <v>43436.021238425928</v>
      </c>
      <c r="L218" s="56">
        <v>43436.064687500002</v>
      </c>
      <c r="M218" s="57">
        <v>1.042777777</v>
      </c>
      <c r="N218" s="58">
        <v>0</v>
      </c>
      <c r="O218" s="58">
        <v>0</v>
      </c>
      <c r="P218" s="58">
        <v>0</v>
      </c>
      <c r="Q218" s="58">
        <v>56</v>
      </c>
      <c r="R218" s="59">
        <v>0</v>
      </c>
      <c r="S218" s="59">
        <v>0</v>
      </c>
      <c r="T218" s="59">
        <v>0</v>
      </c>
      <c r="U218" s="59">
        <v>58.395555999999999</v>
      </c>
    </row>
    <row r="219" spans="1:21" x14ac:dyDescent="0.3">
      <c r="A219" s="61">
        <v>80393</v>
      </c>
      <c r="B219" s="54">
        <v>1</v>
      </c>
      <c r="C219" s="54" t="s">
        <v>78</v>
      </c>
      <c r="D219" s="54" t="s">
        <v>100</v>
      </c>
      <c r="E219" s="61" t="s">
        <v>679</v>
      </c>
      <c r="F219" s="61" t="s">
        <v>140</v>
      </c>
      <c r="G219" s="54" t="s">
        <v>72</v>
      </c>
      <c r="H219" s="54" t="s">
        <v>128</v>
      </c>
      <c r="I219" s="54" t="s">
        <v>22</v>
      </c>
      <c r="J219" s="54" t="s">
        <v>129</v>
      </c>
      <c r="K219" s="56">
        <v>43436.046990740739</v>
      </c>
      <c r="L219" s="56">
        <v>43436.053472222222</v>
      </c>
      <c r="M219" s="57">
        <v>0.15555555500000001</v>
      </c>
      <c r="N219" s="58">
        <v>0</v>
      </c>
      <c r="O219" s="58">
        <v>423</v>
      </c>
      <c r="P219" s="58">
        <v>0</v>
      </c>
      <c r="Q219" s="58">
        <v>0</v>
      </c>
      <c r="R219" s="59">
        <v>0</v>
      </c>
      <c r="S219" s="59">
        <v>65.8</v>
      </c>
      <c r="T219" s="59">
        <v>0</v>
      </c>
      <c r="U219" s="59">
        <v>0</v>
      </c>
    </row>
    <row r="220" spans="1:21" x14ac:dyDescent="0.3">
      <c r="A220" s="61">
        <v>80395</v>
      </c>
      <c r="B220" s="54">
        <v>1</v>
      </c>
      <c r="C220" s="54" t="s">
        <v>78</v>
      </c>
      <c r="D220" s="54" t="s">
        <v>82</v>
      </c>
      <c r="E220" s="61" t="s">
        <v>942</v>
      </c>
      <c r="F220" s="61" t="s">
        <v>156</v>
      </c>
      <c r="G220" s="54" t="s">
        <v>71</v>
      </c>
      <c r="H220" s="54" t="s">
        <v>128</v>
      </c>
      <c r="I220" s="54" t="s">
        <v>22</v>
      </c>
      <c r="J220" s="54" t="s">
        <v>129</v>
      </c>
      <c r="K220" s="56">
        <v>43436.044479166667</v>
      </c>
      <c r="L220" s="56">
        <v>43436.094004629631</v>
      </c>
      <c r="M220" s="57">
        <v>1.1886111109999999</v>
      </c>
      <c r="N220" s="58">
        <v>0</v>
      </c>
      <c r="O220" s="58">
        <v>59</v>
      </c>
      <c r="P220" s="58">
        <v>0</v>
      </c>
      <c r="Q220" s="58">
        <v>0</v>
      </c>
      <c r="R220" s="59">
        <v>0</v>
      </c>
      <c r="S220" s="59">
        <v>70.128056000000001</v>
      </c>
      <c r="T220" s="59">
        <v>0</v>
      </c>
      <c r="U220" s="59">
        <v>0</v>
      </c>
    </row>
    <row r="221" spans="1:21" x14ac:dyDescent="0.3">
      <c r="A221" s="61">
        <v>80396</v>
      </c>
      <c r="B221" s="54">
        <v>1</v>
      </c>
      <c r="C221" s="54" t="s">
        <v>78</v>
      </c>
      <c r="D221" s="54" t="s">
        <v>83</v>
      </c>
      <c r="E221" s="61" t="s">
        <v>133</v>
      </c>
      <c r="F221" s="61" t="s">
        <v>127</v>
      </c>
      <c r="G221" s="54" t="s">
        <v>76</v>
      </c>
      <c r="H221" s="54" t="s">
        <v>128</v>
      </c>
      <c r="I221" s="54" t="s">
        <v>22</v>
      </c>
      <c r="J221" s="54" t="s">
        <v>129</v>
      </c>
      <c r="K221" s="56">
        <v>43436.0625</v>
      </c>
      <c r="L221" s="56">
        <v>43436.065972222219</v>
      </c>
      <c r="M221" s="57">
        <v>8.3333332999999996E-2</v>
      </c>
      <c r="N221" s="58">
        <v>1</v>
      </c>
      <c r="O221" s="58">
        <v>2038</v>
      </c>
      <c r="P221" s="58">
        <v>0</v>
      </c>
      <c r="Q221" s="58">
        <v>0</v>
      </c>
      <c r="R221" s="59">
        <v>8.3333000000000004E-2</v>
      </c>
      <c r="S221" s="59">
        <v>169.83333300000001</v>
      </c>
      <c r="T221" s="59">
        <v>0</v>
      </c>
      <c r="U221" s="59">
        <v>0</v>
      </c>
    </row>
    <row r="222" spans="1:21" x14ac:dyDescent="0.3">
      <c r="A222" s="61">
        <v>80398</v>
      </c>
      <c r="B222" s="54">
        <v>1</v>
      </c>
      <c r="C222" s="54" t="s">
        <v>78</v>
      </c>
      <c r="D222" s="54" t="s">
        <v>83</v>
      </c>
      <c r="E222" s="61" t="s">
        <v>134</v>
      </c>
      <c r="F222" s="61" t="s">
        <v>127</v>
      </c>
      <c r="G222" s="54" t="s">
        <v>76</v>
      </c>
      <c r="H222" s="54" t="s">
        <v>128</v>
      </c>
      <c r="I222" s="54" t="s">
        <v>22</v>
      </c>
      <c r="J222" s="54" t="s">
        <v>129</v>
      </c>
      <c r="K222" s="56">
        <v>43436.0625</v>
      </c>
      <c r="L222" s="56">
        <v>43436.065972222219</v>
      </c>
      <c r="M222" s="57">
        <v>8.3333332999999996E-2</v>
      </c>
      <c r="N222" s="58">
        <v>0</v>
      </c>
      <c r="O222" s="58">
        <v>1273</v>
      </c>
      <c r="P222" s="58">
        <v>0</v>
      </c>
      <c r="Q222" s="58">
        <v>0</v>
      </c>
      <c r="R222" s="59">
        <v>0</v>
      </c>
      <c r="S222" s="59">
        <v>106.083333</v>
      </c>
      <c r="T222" s="59">
        <v>0</v>
      </c>
      <c r="U222" s="59">
        <v>0</v>
      </c>
    </row>
    <row r="223" spans="1:21" x14ac:dyDescent="0.3">
      <c r="A223" s="61">
        <v>80399</v>
      </c>
      <c r="B223" s="54">
        <v>1</v>
      </c>
      <c r="C223" s="54" t="s">
        <v>78</v>
      </c>
      <c r="D223" s="54" t="s">
        <v>83</v>
      </c>
      <c r="E223" s="61" t="s">
        <v>943</v>
      </c>
      <c r="F223" s="61" t="s">
        <v>127</v>
      </c>
      <c r="G223" s="54" t="s">
        <v>76</v>
      </c>
      <c r="H223" s="54" t="s">
        <v>128</v>
      </c>
      <c r="I223" s="54" t="s">
        <v>22</v>
      </c>
      <c r="J223" s="54" t="s">
        <v>129</v>
      </c>
      <c r="K223" s="56">
        <v>43436.0625</v>
      </c>
      <c r="L223" s="56">
        <v>43436.065972222219</v>
      </c>
      <c r="M223" s="57">
        <v>8.3333332999999996E-2</v>
      </c>
      <c r="N223" s="58">
        <v>0</v>
      </c>
      <c r="O223" s="58">
        <v>1214</v>
      </c>
      <c r="P223" s="58">
        <v>0</v>
      </c>
      <c r="Q223" s="58">
        <v>0</v>
      </c>
      <c r="R223" s="59">
        <v>0</v>
      </c>
      <c r="S223" s="59">
        <v>101.16666600000001</v>
      </c>
      <c r="T223" s="59">
        <v>0</v>
      </c>
      <c r="U223" s="59">
        <v>0</v>
      </c>
    </row>
    <row r="224" spans="1:21" x14ac:dyDescent="0.3">
      <c r="A224" s="61">
        <v>80402</v>
      </c>
      <c r="B224" s="54">
        <v>1</v>
      </c>
      <c r="C224" s="54" t="s">
        <v>78</v>
      </c>
      <c r="D224" s="54" t="s">
        <v>83</v>
      </c>
      <c r="E224" s="61" t="s">
        <v>135</v>
      </c>
      <c r="F224" s="61" t="s">
        <v>127</v>
      </c>
      <c r="G224" s="54" t="s">
        <v>76</v>
      </c>
      <c r="H224" s="54" t="s">
        <v>128</v>
      </c>
      <c r="I224" s="54" t="s">
        <v>22</v>
      </c>
      <c r="J224" s="54" t="s">
        <v>129</v>
      </c>
      <c r="K224" s="56">
        <v>43436.0625</v>
      </c>
      <c r="L224" s="56">
        <v>43436.065972222219</v>
      </c>
      <c r="M224" s="57">
        <v>8.3333332999999996E-2</v>
      </c>
      <c r="N224" s="58">
        <v>23</v>
      </c>
      <c r="O224" s="58">
        <v>7577</v>
      </c>
      <c r="P224" s="58">
        <v>0</v>
      </c>
      <c r="Q224" s="58">
        <v>11</v>
      </c>
      <c r="R224" s="59">
        <v>1.9166669999999999</v>
      </c>
      <c r="S224" s="59">
        <v>631.41666399999997</v>
      </c>
      <c r="T224" s="59">
        <v>0</v>
      </c>
      <c r="U224" s="59">
        <v>0.91666700000000001</v>
      </c>
    </row>
    <row r="225" spans="1:21" x14ac:dyDescent="0.3">
      <c r="A225" s="61">
        <v>80406</v>
      </c>
      <c r="B225" s="54">
        <v>1</v>
      </c>
      <c r="C225" s="54" t="s">
        <v>78</v>
      </c>
      <c r="D225" s="54" t="s">
        <v>91</v>
      </c>
      <c r="E225" s="61" t="s">
        <v>944</v>
      </c>
      <c r="F225" s="61" t="s">
        <v>137</v>
      </c>
      <c r="G225" s="54" t="s">
        <v>71</v>
      </c>
      <c r="H225" s="54" t="s">
        <v>128</v>
      </c>
      <c r="I225" s="54" t="s">
        <v>22</v>
      </c>
      <c r="J225" s="54" t="s">
        <v>129</v>
      </c>
      <c r="K225" s="56">
        <v>43435.779861111114</v>
      </c>
      <c r="L225" s="56">
        <v>43436.134027777778</v>
      </c>
      <c r="M225" s="57">
        <v>8.5</v>
      </c>
      <c r="N225" s="58">
        <v>0</v>
      </c>
      <c r="O225" s="58">
        <v>0</v>
      </c>
      <c r="P225" s="58">
        <v>0</v>
      </c>
      <c r="Q225" s="58">
        <v>1</v>
      </c>
      <c r="R225" s="59">
        <v>0</v>
      </c>
      <c r="S225" s="59">
        <v>0</v>
      </c>
      <c r="T225" s="59">
        <v>0</v>
      </c>
      <c r="U225" s="59">
        <v>8.5</v>
      </c>
    </row>
    <row r="226" spans="1:21" x14ac:dyDescent="0.3">
      <c r="A226" s="61">
        <v>80409</v>
      </c>
      <c r="B226" s="54">
        <v>1</v>
      </c>
      <c r="C226" s="54" t="s">
        <v>78</v>
      </c>
      <c r="D226" s="54" t="s">
        <v>80</v>
      </c>
      <c r="E226" s="61" t="s">
        <v>664</v>
      </c>
      <c r="F226" s="61" t="s">
        <v>204</v>
      </c>
      <c r="G226" s="54" t="s">
        <v>71</v>
      </c>
      <c r="H226" s="54" t="s">
        <v>128</v>
      </c>
      <c r="I226" s="54" t="s">
        <v>22</v>
      </c>
      <c r="J226" s="54" t="s">
        <v>129</v>
      </c>
      <c r="K226" s="56">
        <v>43436.210925925923</v>
      </c>
      <c r="L226" s="56">
        <v>43436.259317129632</v>
      </c>
      <c r="M226" s="57">
        <v>1.1613888880000001</v>
      </c>
      <c r="N226" s="58">
        <v>0</v>
      </c>
      <c r="O226" s="58">
        <v>713</v>
      </c>
      <c r="P226" s="58">
        <v>0</v>
      </c>
      <c r="Q226" s="58">
        <v>0</v>
      </c>
      <c r="R226" s="59">
        <v>0</v>
      </c>
      <c r="S226" s="59">
        <v>828.07027700000003</v>
      </c>
      <c r="T226" s="59">
        <v>0</v>
      </c>
      <c r="U226" s="59">
        <v>0</v>
      </c>
    </row>
    <row r="227" spans="1:21" x14ac:dyDescent="0.3">
      <c r="A227" s="61">
        <v>80410</v>
      </c>
      <c r="B227" s="54">
        <v>1</v>
      </c>
      <c r="C227" s="54" t="s">
        <v>78</v>
      </c>
      <c r="D227" s="54" t="s">
        <v>103</v>
      </c>
      <c r="E227" s="61" t="s">
        <v>945</v>
      </c>
      <c r="F227" s="61" t="s">
        <v>130</v>
      </c>
      <c r="G227" s="54" t="s">
        <v>71</v>
      </c>
      <c r="H227" s="54" t="s">
        <v>128</v>
      </c>
      <c r="I227" s="54" t="s">
        <v>22</v>
      </c>
      <c r="J227" s="54" t="s">
        <v>129</v>
      </c>
      <c r="K227" s="56">
        <v>43436.254710648151</v>
      </c>
      <c r="L227" s="56">
        <v>43436.264837962961</v>
      </c>
      <c r="M227" s="57">
        <v>0.24305555500000001</v>
      </c>
      <c r="N227" s="58">
        <v>0</v>
      </c>
      <c r="O227" s="58">
        <v>3</v>
      </c>
      <c r="P227" s="58">
        <v>0</v>
      </c>
      <c r="Q227" s="58">
        <v>0</v>
      </c>
      <c r="R227" s="59">
        <v>0</v>
      </c>
      <c r="S227" s="59">
        <v>0.72916700000000001</v>
      </c>
      <c r="T227" s="59">
        <v>0</v>
      </c>
      <c r="U227" s="59">
        <v>0</v>
      </c>
    </row>
    <row r="228" spans="1:21" x14ac:dyDescent="0.3">
      <c r="A228" s="61">
        <v>80412</v>
      </c>
      <c r="B228" s="54">
        <v>1</v>
      </c>
      <c r="C228" s="54" t="s">
        <v>79</v>
      </c>
      <c r="D228" s="54" t="s">
        <v>111</v>
      </c>
      <c r="E228" s="61" t="s">
        <v>187</v>
      </c>
      <c r="F228" s="61" t="s">
        <v>140</v>
      </c>
      <c r="G228" s="54" t="s">
        <v>72</v>
      </c>
      <c r="H228" s="54" t="s">
        <v>128</v>
      </c>
      <c r="I228" s="54" t="s">
        <v>22</v>
      </c>
      <c r="J228" s="54" t="s">
        <v>129</v>
      </c>
      <c r="K228" s="56">
        <v>43436.333506944444</v>
      </c>
      <c r="L228" s="56">
        <v>43436.364016203705</v>
      </c>
      <c r="M228" s="57">
        <v>0.73222222199999998</v>
      </c>
      <c r="N228" s="58">
        <v>0</v>
      </c>
      <c r="O228" s="58">
        <v>5</v>
      </c>
      <c r="P228" s="58">
        <v>4</v>
      </c>
      <c r="Q228" s="58">
        <v>1167</v>
      </c>
      <c r="R228" s="59">
        <v>0</v>
      </c>
      <c r="S228" s="59">
        <v>3.661111</v>
      </c>
      <c r="T228" s="59">
        <v>2.9288889999999999</v>
      </c>
      <c r="U228" s="59">
        <v>854.503333</v>
      </c>
    </row>
    <row r="229" spans="1:21" x14ac:dyDescent="0.3">
      <c r="A229" s="61">
        <v>80413</v>
      </c>
      <c r="B229" s="54">
        <v>1</v>
      </c>
      <c r="C229" s="54" t="s">
        <v>78</v>
      </c>
      <c r="D229" s="54" t="s">
        <v>103</v>
      </c>
      <c r="E229" s="61" t="s">
        <v>946</v>
      </c>
      <c r="F229" s="61" t="s">
        <v>144</v>
      </c>
      <c r="G229" s="54" t="s">
        <v>71</v>
      </c>
      <c r="H229" s="54" t="s">
        <v>128</v>
      </c>
      <c r="I229" s="54" t="s">
        <v>22</v>
      </c>
      <c r="J229" s="54" t="s">
        <v>129</v>
      </c>
      <c r="K229" s="56">
        <v>43436.326504629629</v>
      </c>
      <c r="L229" s="56">
        <v>43436.375462962962</v>
      </c>
      <c r="M229" s="57">
        <v>1.175</v>
      </c>
      <c r="N229" s="58">
        <v>0</v>
      </c>
      <c r="O229" s="58">
        <v>23</v>
      </c>
      <c r="P229" s="58">
        <v>0</v>
      </c>
      <c r="Q229" s="58">
        <v>0</v>
      </c>
      <c r="R229" s="59">
        <v>0</v>
      </c>
      <c r="S229" s="59">
        <v>27.024999999999999</v>
      </c>
      <c r="T229" s="59">
        <v>0</v>
      </c>
      <c r="U229" s="59">
        <v>0</v>
      </c>
    </row>
    <row r="230" spans="1:21" x14ac:dyDescent="0.3">
      <c r="A230" s="61">
        <v>80416</v>
      </c>
      <c r="B230" s="54">
        <v>1</v>
      </c>
      <c r="C230" s="54" t="s">
        <v>79</v>
      </c>
      <c r="D230" s="54" t="s">
        <v>111</v>
      </c>
      <c r="E230" s="61" t="s">
        <v>631</v>
      </c>
      <c r="F230" s="61" t="s">
        <v>136</v>
      </c>
      <c r="G230" s="54" t="s">
        <v>71</v>
      </c>
      <c r="H230" s="54" t="s">
        <v>128</v>
      </c>
      <c r="I230" s="54" t="s">
        <v>22</v>
      </c>
      <c r="J230" s="54" t="s">
        <v>129</v>
      </c>
      <c r="K230" s="56">
        <v>43436.362175925926</v>
      </c>
      <c r="L230" s="56">
        <v>43436.389456018514</v>
      </c>
      <c r="M230" s="57">
        <v>0.65472222199999996</v>
      </c>
      <c r="N230" s="58">
        <v>0</v>
      </c>
      <c r="O230" s="58">
        <v>0</v>
      </c>
      <c r="P230" s="58">
        <v>0</v>
      </c>
      <c r="Q230" s="58">
        <v>3</v>
      </c>
      <c r="R230" s="59">
        <v>0</v>
      </c>
      <c r="S230" s="59">
        <v>0</v>
      </c>
      <c r="T230" s="59">
        <v>0</v>
      </c>
      <c r="U230" s="59">
        <v>1.964167</v>
      </c>
    </row>
    <row r="231" spans="1:21" x14ac:dyDescent="0.3">
      <c r="A231" s="61">
        <v>80417</v>
      </c>
      <c r="B231" s="54">
        <v>1</v>
      </c>
      <c r="C231" s="54" t="s">
        <v>79</v>
      </c>
      <c r="D231" s="54" t="s">
        <v>109</v>
      </c>
      <c r="E231" s="61" t="s">
        <v>947</v>
      </c>
      <c r="F231" s="61" t="s">
        <v>948</v>
      </c>
      <c r="G231" s="54" t="s">
        <v>72</v>
      </c>
      <c r="H231" s="54" t="s">
        <v>128</v>
      </c>
      <c r="I231" s="54" t="s">
        <v>22</v>
      </c>
      <c r="J231" s="54" t="s">
        <v>129</v>
      </c>
      <c r="K231" s="56">
        <v>43436.361319444448</v>
      </c>
      <c r="L231" s="56">
        <v>43436.49150462963</v>
      </c>
      <c r="M231" s="57">
        <v>3.1244444439999999</v>
      </c>
      <c r="N231" s="58">
        <v>0</v>
      </c>
      <c r="O231" s="58">
        <v>0</v>
      </c>
      <c r="P231" s="58">
        <v>0</v>
      </c>
      <c r="Q231" s="58">
        <v>56</v>
      </c>
      <c r="R231" s="59">
        <v>0</v>
      </c>
      <c r="S231" s="59">
        <v>0</v>
      </c>
      <c r="T231" s="59">
        <v>0</v>
      </c>
      <c r="U231" s="59">
        <v>174.96888899999999</v>
      </c>
    </row>
    <row r="232" spans="1:21" x14ac:dyDescent="0.3">
      <c r="A232" s="61">
        <v>80419</v>
      </c>
      <c r="B232" s="54">
        <v>1</v>
      </c>
      <c r="C232" s="54" t="s">
        <v>78</v>
      </c>
      <c r="D232" s="54" t="s">
        <v>93</v>
      </c>
      <c r="E232" s="61" t="s">
        <v>949</v>
      </c>
      <c r="F232" s="61" t="s">
        <v>140</v>
      </c>
      <c r="G232" s="54" t="s">
        <v>72</v>
      </c>
      <c r="H232" s="54" t="s">
        <v>128</v>
      </c>
      <c r="I232" s="54" t="s">
        <v>22</v>
      </c>
      <c r="J232" s="54" t="s">
        <v>129</v>
      </c>
      <c r="K232" s="56">
        <v>43436.359166666669</v>
      </c>
      <c r="L232" s="56">
        <v>43436.386701388888</v>
      </c>
      <c r="M232" s="57">
        <v>0.66083333300000002</v>
      </c>
      <c r="N232" s="58">
        <v>24</v>
      </c>
      <c r="O232" s="58">
        <v>13708</v>
      </c>
      <c r="P232" s="58">
        <v>5</v>
      </c>
      <c r="Q232" s="58">
        <v>2267</v>
      </c>
      <c r="R232" s="59">
        <v>15.86</v>
      </c>
      <c r="S232" s="59">
        <v>9058.7033289999999</v>
      </c>
      <c r="T232" s="59">
        <v>3.3041670000000001</v>
      </c>
      <c r="U232" s="59">
        <v>1498.109166</v>
      </c>
    </row>
    <row r="233" spans="1:21" x14ac:dyDescent="0.3">
      <c r="A233" s="61">
        <v>80421</v>
      </c>
      <c r="B233" s="54">
        <v>1</v>
      </c>
      <c r="C233" s="54" t="s">
        <v>79</v>
      </c>
      <c r="D233" s="54" t="s">
        <v>115</v>
      </c>
      <c r="E233" s="61" t="s">
        <v>950</v>
      </c>
      <c r="F233" s="61" t="s">
        <v>145</v>
      </c>
      <c r="G233" s="54" t="s">
        <v>72</v>
      </c>
      <c r="H233" s="54" t="s">
        <v>128</v>
      </c>
      <c r="I233" s="54" t="s">
        <v>22</v>
      </c>
      <c r="J233" s="54" t="s">
        <v>129</v>
      </c>
      <c r="K233" s="56">
        <v>43436.371701388889</v>
      </c>
      <c r="L233" s="56">
        <v>43436.405381944445</v>
      </c>
      <c r="M233" s="57">
        <v>0.80833333299999999</v>
      </c>
      <c r="N233" s="58">
        <v>0</v>
      </c>
      <c r="O233" s="58">
        <v>0</v>
      </c>
      <c r="P233" s="58">
        <v>0</v>
      </c>
      <c r="Q233" s="58">
        <v>169</v>
      </c>
      <c r="R233" s="59">
        <v>0</v>
      </c>
      <c r="S233" s="59">
        <v>0</v>
      </c>
      <c r="T233" s="59">
        <v>0</v>
      </c>
      <c r="U233" s="59">
        <v>136.60833299999999</v>
      </c>
    </row>
    <row r="234" spans="1:21" x14ac:dyDescent="0.3">
      <c r="A234" s="61">
        <v>80422</v>
      </c>
      <c r="B234" s="54">
        <v>1</v>
      </c>
      <c r="C234" s="54" t="s">
        <v>78</v>
      </c>
      <c r="D234" s="54" t="s">
        <v>80</v>
      </c>
      <c r="E234" s="61" t="s">
        <v>731</v>
      </c>
      <c r="F234" s="61" t="s">
        <v>150</v>
      </c>
      <c r="G234" s="54" t="s">
        <v>71</v>
      </c>
      <c r="H234" s="54" t="s">
        <v>128</v>
      </c>
      <c r="I234" s="54" t="s">
        <v>22</v>
      </c>
      <c r="J234" s="54" t="s">
        <v>147</v>
      </c>
      <c r="K234" s="56">
        <v>43436.392696759256</v>
      </c>
      <c r="L234" s="56">
        <v>43436.642361111109</v>
      </c>
      <c r="M234" s="57">
        <v>5.9919444439999996</v>
      </c>
      <c r="N234" s="58">
        <v>0</v>
      </c>
      <c r="O234" s="58">
        <v>575</v>
      </c>
      <c r="P234" s="58">
        <v>0</v>
      </c>
      <c r="Q234" s="58">
        <v>0</v>
      </c>
      <c r="R234" s="59">
        <v>0</v>
      </c>
      <c r="S234" s="59">
        <v>3445.3680549999999</v>
      </c>
      <c r="T234" s="59">
        <v>0</v>
      </c>
      <c r="U234" s="59">
        <v>0</v>
      </c>
    </row>
    <row r="235" spans="1:21" x14ac:dyDescent="0.3">
      <c r="A235" s="61">
        <v>80423</v>
      </c>
      <c r="B235" s="54">
        <v>1</v>
      </c>
      <c r="C235" s="54" t="s">
        <v>78</v>
      </c>
      <c r="D235" s="54" t="s">
        <v>86</v>
      </c>
      <c r="E235" s="61" t="s">
        <v>951</v>
      </c>
      <c r="F235" s="61" t="s">
        <v>150</v>
      </c>
      <c r="G235" s="54" t="s">
        <v>72</v>
      </c>
      <c r="H235" s="54" t="s">
        <v>128</v>
      </c>
      <c r="I235" s="54" t="s">
        <v>22</v>
      </c>
      <c r="J235" s="54" t="s">
        <v>147</v>
      </c>
      <c r="K235" s="56">
        <v>43436.377696759257</v>
      </c>
      <c r="L235" s="56">
        <v>43436.490277777775</v>
      </c>
      <c r="M235" s="57">
        <v>2.701944444</v>
      </c>
      <c r="N235" s="58">
        <v>1</v>
      </c>
      <c r="O235" s="58">
        <v>1</v>
      </c>
      <c r="P235" s="58">
        <v>0</v>
      </c>
      <c r="Q235" s="58">
        <v>0</v>
      </c>
      <c r="R235" s="59">
        <v>2.7019440000000001</v>
      </c>
      <c r="S235" s="59">
        <v>2.7019440000000001</v>
      </c>
      <c r="T235" s="59">
        <v>0</v>
      </c>
      <c r="U235" s="59">
        <v>0</v>
      </c>
    </row>
    <row r="236" spans="1:21" x14ac:dyDescent="0.3">
      <c r="A236" s="61">
        <v>80424</v>
      </c>
      <c r="B236" s="54">
        <v>1</v>
      </c>
      <c r="C236" s="54" t="s">
        <v>79</v>
      </c>
      <c r="D236" s="54" t="s">
        <v>119</v>
      </c>
      <c r="E236" s="61" t="s">
        <v>549</v>
      </c>
      <c r="F236" s="61" t="s">
        <v>150</v>
      </c>
      <c r="G236" s="54" t="s">
        <v>72</v>
      </c>
      <c r="H236" s="54" t="s">
        <v>128</v>
      </c>
      <c r="I236" s="54" t="s">
        <v>22</v>
      </c>
      <c r="J236" s="54" t="s">
        <v>147</v>
      </c>
      <c r="K236" s="56">
        <v>43436.381180555552</v>
      </c>
      <c r="L236" s="56">
        <v>43436.66342592593</v>
      </c>
      <c r="M236" s="57">
        <v>6.7738888880000001</v>
      </c>
      <c r="N236" s="58">
        <v>0</v>
      </c>
      <c r="O236" s="58">
        <v>35</v>
      </c>
      <c r="P236" s="58">
        <v>0</v>
      </c>
      <c r="Q236" s="58">
        <v>29</v>
      </c>
      <c r="R236" s="59">
        <v>0</v>
      </c>
      <c r="S236" s="59">
        <v>237.08611099999999</v>
      </c>
      <c r="T236" s="59">
        <v>0</v>
      </c>
      <c r="U236" s="59">
        <v>196.442778</v>
      </c>
    </row>
    <row r="237" spans="1:21" x14ac:dyDescent="0.3">
      <c r="A237" s="61">
        <v>80425</v>
      </c>
      <c r="B237" s="54">
        <v>1</v>
      </c>
      <c r="C237" s="54" t="s">
        <v>79</v>
      </c>
      <c r="D237" s="54" t="s">
        <v>122</v>
      </c>
      <c r="E237" s="61" t="s">
        <v>952</v>
      </c>
      <c r="F237" s="61" t="s">
        <v>148</v>
      </c>
      <c r="G237" s="54" t="s">
        <v>71</v>
      </c>
      <c r="H237" s="54" t="s">
        <v>128</v>
      </c>
      <c r="I237" s="54" t="s">
        <v>22</v>
      </c>
      <c r="J237" s="54" t="s">
        <v>147</v>
      </c>
      <c r="K237" s="56">
        <v>43436.375</v>
      </c>
      <c r="L237" s="56">
        <v>43436.413634259261</v>
      </c>
      <c r="M237" s="57">
        <v>0.92722222200000004</v>
      </c>
      <c r="N237" s="58">
        <v>0</v>
      </c>
      <c r="O237" s="58">
        <v>0</v>
      </c>
      <c r="P237" s="58">
        <v>0</v>
      </c>
      <c r="Q237" s="58">
        <v>26</v>
      </c>
      <c r="R237" s="59">
        <v>0</v>
      </c>
      <c r="S237" s="59">
        <v>0</v>
      </c>
      <c r="T237" s="59">
        <v>0</v>
      </c>
      <c r="U237" s="59">
        <v>24.107778</v>
      </c>
    </row>
    <row r="238" spans="1:21" x14ac:dyDescent="0.3">
      <c r="A238" s="61">
        <v>80427</v>
      </c>
      <c r="B238" s="54">
        <v>1</v>
      </c>
      <c r="C238" s="54" t="s">
        <v>79</v>
      </c>
      <c r="D238" s="54" t="s">
        <v>112</v>
      </c>
      <c r="E238" s="61" t="s">
        <v>953</v>
      </c>
      <c r="F238" s="61" t="s">
        <v>148</v>
      </c>
      <c r="G238" s="54" t="s">
        <v>72</v>
      </c>
      <c r="H238" s="54" t="s">
        <v>128</v>
      </c>
      <c r="I238" s="54" t="s">
        <v>22</v>
      </c>
      <c r="J238" s="54" t="s">
        <v>147</v>
      </c>
      <c r="K238" s="56">
        <v>43436.404687499999</v>
      </c>
      <c r="L238" s="56">
        <v>43436.483761574076</v>
      </c>
      <c r="M238" s="57">
        <v>1.8977777769999999</v>
      </c>
      <c r="N238" s="58">
        <v>1</v>
      </c>
      <c r="O238" s="58">
        <v>3165</v>
      </c>
      <c r="P238" s="58">
        <v>0</v>
      </c>
      <c r="Q238" s="58">
        <v>0</v>
      </c>
      <c r="R238" s="59">
        <v>1.897778</v>
      </c>
      <c r="S238" s="59">
        <v>6006.4666639999996</v>
      </c>
      <c r="T238" s="59">
        <v>0</v>
      </c>
      <c r="U238" s="59">
        <v>0</v>
      </c>
    </row>
    <row r="239" spans="1:21" x14ac:dyDescent="0.3">
      <c r="A239" s="61">
        <v>80428</v>
      </c>
      <c r="B239" s="54">
        <v>1</v>
      </c>
      <c r="C239" s="54" t="s">
        <v>78</v>
      </c>
      <c r="D239" s="54" t="s">
        <v>97</v>
      </c>
      <c r="E239" s="61" t="s">
        <v>954</v>
      </c>
      <c r="F239" s="61" t="s">
        <v>202</v>
      </c>
      <c r="G239" s="54" t="s">
        <v>71</v>
      </c>
      <c r="H239" s="54" t="s">
        <v>128</v>
      </c>
      <c r="I239" s="54" t="s">
        <v>22</v>
      </c>
      <c r="J239" s="54" t="s">
        <v>129</v>
      </c>
      <c r="K239" s="56">
        <v>43436.380023148151</v>
      </c>
      <c r="L239" s="56">
        <v>43436.467048611114</v>
      </c>
      <c r="M239" s="57">
        <v>2.0886111110000001</v>
      </c>
      <c r="N239" s="58">
        <v>0</v>
      </c>
      <c r="O239" s="58">
        <v>55</v>
      </c>
      <c r="P239" s="58">
        <v>0</v>
      </c>
      <c r="Q239" s="58">
        <v>0</v>
      </c>
      <c r="R239" s="59">
        <v>0</v>
      </c>
      <c r="S239" s="59">
        <v>114.873611</v>
      </c>
      <c r="T239" s="59">
        <v>0</v>
      </c>
      <c r="U239" s="59">
        <v>0</v>
      </c>
    </row>
    <row r="240" spans="1:21" x14ac:dyDescent="0.3">
      <c r="A240" s="61">
        <v>80429</v>
      </c>
      <c r="B240" s="54">
        <v>1</v>
      </c>
      <c r="C240" s="54" t="s">
        <v>79</v>
      </c>
      <c r="D240" s="54" t="s">
        <v>109</v>
      </c>
      <c r="E240" s="61" t="s">
        <v>955</v>
      </c>
      <c r="F240" s="61" t="s">
        <v>162</v>
      </c>
      <c r="G240" s="54" t="s">
        <v>72</v>
      </c>
      <c r="H240" s="54" t="s">
        <v>128</v>
      </c>
      <c r="I240" s="54" t="s">
        <v>22</v>
      </c>
      <c r="J240" s="54" t="s">
        <v>129</v>
      </c>
      <c r="K240" s="56">
        <v>43436.380879629629</v>
      </c>
      <c r="L240" s="56">
        <v>43436.468877314815</v>
      </c>
      <c r="M240" s="57">
        <v>2.1119444440000001</v>
      </c>
      <c r="N240" s="58">
        <v>0</v>
      </c>
      <c r="O240" s="58">
        <v>0</v>
      </c>
      <c r="P240" s="58">
        <v>0</v>
      </c>
      <c r="Q240" s="58">
        <v>14</v>
      </c>
      <c r="R240" s="59">
        <v>0</v>
      </c>
      <c r="S240" s="59">
        <v>0</v>
      </c>
      <c r="T240" s="59">
        <v>0</v>
      </c>
      <c r="U240" s="59">
        <v>29.567222000000001</v>
      </c>
    </row>
    <row r="241" spans="1:21" x14ac:dyDescent="0.3">
      <c r="A241" s="61">
        <v>80430</v>
      </c>
      <c r="B241" s="54">
        <v>1</v>
      </c>
      <c r="C241" s="54" t="s">
        <v>78</v>
      </c>
      <c r="D241" s="54" t="s">
        <v>91</v>
      </c>
      <c r="E241" s="61" t="s">
        <v>956</v>
      </c>
      <c r="F241" s="61" t="s">
        <v>140</v>
      </c>
      <c r="G241" s="54" t="s">
        <v>72</v>
      </c>
      <c r="H241" s="54" t="s">
        <v>128</v>
      </c>
      <c r="I241" s="54" t="s">
        <v>22</v>
      </c>
      <c r="J241" s="54" t="s">
        <v>129</v>
      </c>
      <c r="K241" s="56">
        <v>43436.364178240743</v>
      </c>
      <c r="L241" s="56">
        <v>43436.386111111111</v>
      </c>
      <c r="M241" s="57">
        <v>0.52638888800000005</v>
      </c>
      <c r="N241" s="58">
        <v>6</v>
      </c>
      <c r="O241" s="58">
        <v>685</v>
      </c>
      <c r="P241" s="58">
        <v>0</v>
      </c>
      <c r="Q241" s="58">
        <v>31</v>
      </c>
      <c r="R241" s="59">
        <v>3.1583329999999998</v>
      </c>
      <c r="S241" s="59">
        <v>360.57638800000001</v>
      </c>
      <c r="T241" s="59">
        <v>0</v>
      </c>
      <c r="U241" s="59">
        <v>16.318055999999999</v>
      </c>
    </row>
    <row r="242" spans="1:21" x14ac:dyDescent="0.3">
      <c r="A242" s="61">
        <v>80432</v>
      </c>
      <c r="B242" s="54">
        <v>1</v>
      </c>
      <c r="C242" s="54" t="s">
        <v>78</v>
      </c>
      <c r="D242" s="54" t="s">
        <v>105</v>
      </c>
      <c r="E242" s="61" t="s">
        <v>957</v>
      </c>
      <c r="F242" s="61" t="s">
        <v>159</v>
      </c>
      <c r="G242" s="54" t="s">
        <v>71</v>
      </c>
      <c r="H242" s="54" t="s">
        <v>128</v>
      </c>
      <c r="I242" s="54" t="s">
        <v>22</v>
      </c>
      <c r="J242" s="54" t="s">
        <v>129</v>
      </c>
      <c r="K242" s="56">
        <v>43436.386111111111</v>
      </c>
      <c r="L242" s="56">
        <v>43436.414259259262</v>
      </c>
      <c r="M242" s="57">
        <v>0.67555555499999997</v>
      </c>
      <c r="N242" s="58">
        <v>0</v>
      </c>
      <c r="O242" s="58">
        <v>45</v>
      </c>
      <c r="P242" s="58">
        <v>0</v>
      </c>
      <c r="Q242" s="58">
        <v>0</v>
      </c>
      <c r="R242" s="59">
        <v>0</v>
      </c>
      <c r="S242" s="59">
        <v>30.4</v>
      </c>
      <c r="T242" s="59">
        <v>0</v>
      </c>
      <c r="U242" s="59">
        <v>0</v>
      </c>
    </row>
    <row r="243" spans="1:21" x14ac:dyDescent="0.3">
      <c r="A243" s="61">
        <v>80434</v>
      </c>
      <c r="B243" s="54">
        <v>1</v>
      </c>
      <c r="C243" s="54" t="s">
        <v>78</v>
      </c>
      <c r="D243" s="54" t="s">
        <v>98</v>
      </c>
      <c r="E243" s="61" t="s">
        <v>647</v>
      </c>
      <c r="F243" s="61" t="s">
        <v>140</v>
      </c>
      <c r="G243" s="54" t="s">
        <v>72</v>
      </c>
      <c r="H243" s="54" t="s">
        <v>128</v>
      </c>
      <c r="I243" s="54" t="s">
        <v>22</v>
      </c>
      <c r="J243" s="54" t="s">
        <v>129</v>
      </c>
      <c r="K243" s="56">
        <v>43436.363379629627</v>
      </c>
      <c r="L243" s="56">
        <v>43436.436689814815</v>
      </c>
      <c r="M243" s="57">
        <v>1.7594444440000001</v>
      </c>
      <c r="N243" s="58">
        <v>0</v>
      </c>
      <c r="O243" s="58">
        <v>18</v>
      </c>
      <c r="P243" s="58">
        <v>0</v>
      </c>
      <c r="Q243" s="58">
        <v>0</v>
      </c>
      <c r="R243" s="59">
        <v>0</v>
      </c>
      <c r="S243" s="59">
        <v>31.67</v>
      </c>
      <c r="T243" s="59">
        <v>0</v>
      </c>
      <c r="U243" s="59">
        <v>0</v>
      </c>
    </row>
    <row r="244" spans="1:21" x14ac:dyDescent="0.3">
      <c r="A244" s="61">
        <v>80437</v>
      </c>
      <c r="B244" s="54">
        <v>1</v>
      </c>
      <c r="C244" s="54" t="s">
        <v>78</v>
      </c>
      <c r="D244" s="54" t="s">
        <v>91</v>
      </c>
      <c r="E244" s="61" t="s">
        <v>389</v>
      </c>
      <c r="F244" s="61" t="s">
        <v>148</v>
      </c>
      <c r="G244" s="54" t="s">
        <v>72</v>
      </c>
      <c r="H244" s="54" t="s">
        <v>128</v>
      </c>
      <c r="I244" s="54" t="s">
        <v>22</v>
      </c>
      <c r="J244" s="54" t="s">
        <v>147</v>
      </c>
      <c r="K244" s="56">
        <v>43436.389722222222</v>
      </c>
      <c r="L244" s="56">
        <v>43436.691974618057</v>
      </c>
      <c r="M244" s="57">
        <v>7.2540572220000001</v>
      </c>
      <c r="N244" s="58">
        <v>0</v>
      </c>
      <c r="O244" s="58">
        <v>1</v>
      </c>
      <c r="P244" s="58">
        <v>5</v>
      </c>
      <c r="Q244" s="58">
        <v>472</v>
      </c>
      <c r="R244" s="59">
        <v>0</v>
      </c>
      <c r="S244" s="59">
        <v>7.2540570000000004</v>
      </c>
      <c r="T244" s="59">
        <v>36.270285999999999</v>
      </c>
      <c r="U244" s="59">
        <v>3423.9150089999998</v>
      </c>
    </row>
    <row r="245" spans="1:21" x14ac:dyDescent="0.3">
      <c r="A245" s="61">
        <v>80438</v>
      </c>
      <c r="B245" s="54">
        <v>1</v>
      </c>
      <c r="C245" s="54" t="s">
        <v>78</v>
      </c>
      <c r="D245" s="54" t="s">
        <v>80</v>
      </c>
      <c r="E245" s="61" t="s">
        <v>958</v>
      </c>
      <c r="F245" s="61" t="s">
        <v>148</v>
      </c>
      <c r="G245" s="54" t="s">
        <v>71</v>
      </c>
      <c r="H245" s="54" t="s">
        <v>128</v>
      </c>
      <c r="I245" s="54" t="s">
        <v>22</v>
      </c>
      <c r="J245" s="54" t="s">
        <v>147</v>
      </c>
      <c r="K245" s="56">
        <v>43436.390972222223</v>
      </c>
      <c r="L245" s="56">
        <v>43436.40253472222</v>
      </c>
      <c r="M245" s="57">
        <v>0.27750000000000002</v>
      </c>
      <c r="N245" s="58">
        <v>0</v>
      </c>
      <c r="O245" s="58">
        <v>56</v>
      </c>
      <c r="P245" s="58">
        <v>0</v>
      </c>
      <c r="Q245" s="58">
        <v>0</v>
      </c>
      <c r="R245" s="59">
        <v>0</v>
      </c>
      <c r="S245" s="59">
        <v>15.54</v>
      </c>
      <c r="T245" s="59">
        <v>0</v>
      </c>
      <c r="U245" s="59">
        <v>0</v>
      </c>
    </row>
    <row r="246" spans="1:21" x14ac:dyDescent="0.3">
      <c r="A246" s="61">
        <v>80440</v>
      </c>
      <c r="B246" s="54">
        <v>1</v>
      </c>
      <c r="C246" s="54" t="s">
        <v>79</v>
      </c>
      <c r="D246" s="54" t="s">
        <v>124</v>
      </c>
      <c r="E246" s="61" t="s">
        <v>309</v>
      </c>
      <c r="F246" s="61" t="s">
        <v>148</v>
      </c>
      <c r="G246" s="54" t="s">
        <v>72</v>
      </c>
      <c r="H246" s="54" t="s">
        <v>128</v>
      </c>
      <c r="I246" s="54" t="s">
        <v>22</v>
      </c>
      <c r="J246" s="54" t="s">
        <v>147</v>
      </c>
      <c r="K246" s="56">
        <v>43436.388749999998</v>
      </c>
      <c r="L246" s="56">
        <v>43436.736956018518</v>
      </c>
      <c r="M246" s="57">
        <v>8.3569444439999998</v>
      </c>
      <c r="N246" s="58">
        <v>1</v>
      </c>
      <c r="O246" s="58">
        <v>43</v>
      </c>
      <c r="P246" s="58">
        <v>0</v>
      </c>
      <c r="Q246" s="58">
        <v>122</v>
      </c>
      <c r="R246" s="59">
        <v>8.3569440000000004</v>
      </c>
      <c r="S246" s="59">
        <v>359.34861100000001</v>
      </c>
      <c r="T246" s="59">
        <v>0</v>
      </c>
      <c r="U246" s="59">
        <v>1019.547222</v>
      </c>
    </row>
    <row r="247" spans="1:21" x14ac:dyDescent="0.3">
      <c r="A247" s="61">
        <v>80441</v>
      </c>
      <c r="B247" s="54">
        <v>1</v>
      </c>
      <c r="C247" s="54" t="s">
        <v>78</v>
      </c>
      <c r="D247" s="54" t="s">
        <v>80</v>
      </c>
      <c r="E247" s="61" t="s">
        <v>959</v>
      </c>
      <c r="F247" s="61" t="s">
        <v>148</v>
      </c>
      <c r="G247" s="54" t="s">
        <v>71</v>
      </c>
      <c r="H247" s="54" t="s">
        <v>128</v>
      </c>
      <c r="I247" s="54" t="s">
        <v>22</v>
      </c>
      <c r="J247" s="54" t="s">
        <v>147</v>
      </c>
      <c r="K247" s="56">
        <v>43436.395833333336</v>
      </c>
      <c r="L247" s="56">
        <v>43436.404039351852</v>
      </c>
      <c r="M247" s="57">
        <v>0.196944444</v>
      </c>
      <c r="N247" s="58">
        <v>0</v>
      </c>
      <c r="O247" s="58">
        <v>209</v>
      </c>
      <c r="P247" s="58">
        <v>0</v>
      </c>
      <c r="Q247" s="58">
        <v>0</v>
      </c>
      <c r="R247" s="59">
        <v>0</v>
      </c>
      <c r="S247" s="59">
        <v>41.161389</v>
      </c>
      <c r="T247" s="59">
        <v>0</v>
      </c>
      <c r="U247" s="59">
        <v>0</v>
      </c>
    </row>
    <row r="248" spans="1:21" x14ac:dyDescent="0.3">
      <c r="A248" s="61">
        <v>80443</v>
      </c>
      <c r="B248" s="54">
        <v>1</v>
      </c>
      <c r="C248" s="54" t="s">
        <v>79</v>
      </c>
      <c r="D248" s="54" t="s">
        <v>114</v>
      </c>
      <c r="E248" s="61" t="s">
        <v>960</v>
      </c>
      <c r="F248" s="61" t="s">
        <v>154</v>
      </c>
      <c r="G248" s="54" t="s">
        <v>72</v>
      </c>
      <c r="H248" s="54" t="s">
        <v>128</v>
      </c>
      <c r="I248" s="54" t="s">
        <v>24</v>
      </c>
      <c r="J248" s="54" t="s">
        <v>129</v>
      </c>
      <c r="K248" s="56">
        <v>43436.393946759257</v>
      </c>
      <c r="L248" s="56">
        <v>43436.423460648148</v>
      </c>
      <c r="M248" s="57">
        <v>0.70833333300000001</v>
      </c>
      <c r="N248" s="58">
        <v>0</v>
      </c>
      <c r="O248" s="58">
        <v>71</v>
      </c>
      <c r="P248" s="58">
        <v>0</v>
      </c>
      <c r="Q248" s="58">
        <v>4</v>
      </c>
      <c r="R248" s="59">
        <v>0</v>
      </c>
      <c r="S248" s="59">
        <v>50.291666999999997</v>
      </c>
      <c r="T248" s="59">
        <v>0</v>
      </c>
      <c r="U248" s="59">
        <v>2.8333330000000001</v>
      </c>
    </row>
    <row r="249" spans="1:21" x14ac:dyDescent="0.3">
      <c r="A249" s="61">
        <v>80444</v>
      </c>
      <c r="B249" s="54">
        <v>1</v>
      </c>
      <c r="C249" s="54" t="s">
        <v>79</v>
      </c>
      <c r="D249" s="54" t="s">
        <v>117</v>
      </c>
      <c r="E249" s="61" t="s">
        <v>961</v>
      </c>
      <c r="F249" s="61" t="s">
        <v>148</v>
      </c>
      <c r="G249" s="54" t="s">
        <v>72</v>
      </c>
      <c r="H249" s="54" t="s">
        <v>128</v>
      </c>
      <c r="I249" s="54" t="s">
        <v>22</v>
      </c>
      <c r="J249" s="54" t="s">
        <v>147</v>
      </c>
      <c r="K249" s="56">
        <v>43436.435370370367</v>
      </c>
      <c r="L249" s="56">
        <v>43436.534513888888</v>
      </c>
      <c r="M249" s="57">
        <v>2.3794444440000002</v>
      </c>
      <c r="N249" s="58">
        <v>0</v>
      </c>
      <c r="O249" s="58">
        <v>269</v>
      </c>
      <c r="P249" s="58">
        <v>0</v>
      </c>
      <c r="Q249" s="58">
        <v>0</v>
      </c>
      <c r="R249" s="59">
        <v>0</v>
      </c>
      <c r="S249" s="59">
        <v>640.07055500000001</v>
      </c>
      <c r="T249" s="59">
        <v>0</v>
      </c>
      <c r="U249" s="59">
        <v>0</v>
      </c>
    </row>
    <row r="250" spans="1:21" x14ac:dyDescent="0.3">
      <c r="A250" s="61">
        <v>80445</v>
      </c>
      <c r="B250" s="54">
        <v>1</v>
      </c>
      <c r="C250" s="54" t="s">
        <v>79</v>
      </c>
      <c r="D250" s="54" t="s">
        <v>116</v>
      </c>
      <c r="E250" s="61" t="s">
        <v>217</v>
      </c>
      <c r="F250" s="61" t="s">
        <v>140</v>
      </c>
      <c r="G250" s="54" t="s">
        <v>72</v>
      </c>
      <c r="H250" s="54" t="s">
        <v>128</v>
      </c>
      <c r="I250" s="54" t="s">
        <v>22</v>
      </c>
      <c r="J250" s="54" t="s">
        <v>129</v>
      </c>
      <c r="K250" s="56">
        <v>43436.398287037038</v>
      </c>
      <c r="L250" s="56">
        <v>43436.410046296296</v>
      </c>
      <c r="M250" s="57">
        <v>0.28222222200000002</v>
      </c>
      <c r="N250" s="58">
        <v>4</v>
      </c>
      <c r="O250" s="58">
        <v>664</v>
      </c>
      <c r="P250" s="58">
        <v>0</v>
      </c>
      <c r="Q250" s="58">
        <v>292</v>
      </c>
      <c r="R250" s="59">
        <v>1.128889</v>
      </c>
      <c r="S250" s="59">
        <v>187.395555</v>
      </c>
      <c r="T250" s="59">
        <v>0</v>
      </c>
      <c r="U250" s="59">
        <v>82.408889000000002</v>
      </c>
    </row>
    <row r="251" spans="1:21" x14ac:dyDescent="0.3">
      <c r="A251" s="61">
        <v>80448</v>
      </c>
      <c r="B251" s="54">
        <v>1</v>
      </c>
      <c r="C251" s="54" t="s">
        <v>78</v>
      </c>
      <c r="D251" s="54" t="s">
        <v>83</v>
      </c>
      <c r="E251" s="61" t="s">
        <v>962</v>
      </c>
      <c r="F251" s="61" t="s">
        <v>156</v>
      </c>
      <c r="G251" s="54" t="s">
        <v>71</v>
      </c>
      <c r="H251" s="54" t="s">
        <v>128</v>
      </c>
      <c r="I251" s="54" t="s">
        <v>22</v>
      </c>
      <c r="J251" s="54" t="s">
        <v>129</v>
      </c>
      <c r="K251" s="56">
        <v>43436.393101851849</v>
      </c>
      <c r="L251" s="56">
        <v>43436.746932870374</v>
      </c>
      <c r="M251" s="57">
        <v>8.4919444439999996</v>
      </c>
      <c r="N251" s="58">
        <v>0</v>
      </c>
      <c r="O251" s="58">
        <v>301</v>
      </c>
      <c r="P251" s="58">
        <v>0</v>
      </c>
      <c r="Q251" s="58">
        <v>0</v>
      </c>
      <c r="R251" s="59">
        <v>0</v>
      </c>
      <c r="S251" s="59">
        <v>2556.0752779999998</v>
      </c>
      <c r="T251" s="59">
        <v>0</v>
      </c>
      <c r="U251" s="59">
        <v>0</v>
      </c>
    </row>
    <row r="252" spans="1:21" x14ac:dyDescent="0.3">
      <c r="A252" s="61">
        <v>80449</v>
      </c>
      <c r="B252" s="54">
        <v>1</v>
      </c>
      <c r="C252" s="54" t="s">
        <v>78</v>
      </c>
      <c r="D252" s="54" t="s">
        <v>91</v>
      </c>
      <c r="E252" s="61" t="s">
        <v>963</v>
      </c>
      <c r="F252" s="61" t="s">
        <v>157</v>
      </c>
      <c r="G252" s="54" t="s">
        <v>71</v>
      </c>
      <c r="H252" s="54" t="s">
        <v>128</v>
      </c>
      <c r="I252" s="54" t="s">
        <v>22</v>
      </c>
      <c r="J252" s="54" t="s">
        <v>129</v>
      </c>
      <c r="K252" s="56">
        <v>43436.4</v>
      </c>
      <c r="L252" s="56">
        <v>43436.503472222219</v>
      </c>
      <c r="M252" s="57">
        <v>2.483333333</v>
      </c>
      <c r="N252" s="58">
        <v>0</v>
      </c>
      <c r="O252" s="58">
        <v>8</v>
      </c>
      <c r="P252" s="58">
        <v>0</v>
      </c>
      <c r="Q252" s="58">
        <v>0</v>
      </c>
      <c r="R252" s="59">
        <v>0</v>
      </c>
      <c r="S252" s="59">
        <v>19.866667</v>
      </c>
      <c r="T252" s="59">
        <v>0</v>
      </c>
      <c r="U252" s="59">
        <v>0</v>
      </c>
    </row>
    <row r="253" spans="1:21" x14ac:dyDescent="0.3">
      <c r="A253" s="61">
        <v>80451</v>
      </c>
      <c r="B253" s="54">
        <v>1</v>
      </c>
      <c r="C253" s="54" t="s">
        <v>78</v>
      </c>
      <c r="D253" s="54" t="s">
        <v>96</v>
      </c>
      <c r="E253" s="61" t="s">
        <v>504</v>
      </c>
      <c r="F253" s="61" t="s">
        <v>148</v>
      </c>
      <c r="G253" s="54" t="s">
        <v>72</v>
      </c>
      <c r="H253" s="54" t="s">
        <v>128</v>
      </c>
      <c r="I253" s="54" t="s">
        <v>22</v>
      </c>
      <c r="J253" s="54" t="s">
        <v>147</v>
      </c>
      <c r="K253" s="56">
        <v>43436.387499999997</v>
      </c>
      <c r="L253" s="56">
        <v>43436.64716778935</v>
      </c>
      <c r="M253" s="57">
        <v>6.2320266660000003</v>
      </c>
      <c r="N253" s="58">
        <v>1</v>
      </c>
      <c r="O253" s="58">
        <v>131</v>
      </c>
      <c r="P253" s="58">
        <v>0</v>
      </c>
      <c r="Q253" s="58">
        <v>0</v>
      </c>
      <c r="R253" s="59">
        <v>6.2320270000000004</v>
      </c>
      <c r="S253" s="59">
        <v>816.39549299999999</v>
      </c>
      <c r="T253" s="59">
        <v>0</v>
      </c>
      <c r="U253" s="59">
        <v>0</v>
      </c>
    </row>
    <row r="254" spans="1:21" x14ac:dyDescent="0.3">
      <c r="A254" s="61">
        <v>80452</v>
      </c>
      <c r="B254" s="54">
        <v>1</v>
      </c>
      <c r="C254" s="54" t="s">
        <v>78</v>
      </c>
      <c r="D254" s="54" t="s">
        <v>94</v>
      </c>
      <c r="E254" s="61" t="s">
        <v>964</v>
      </c>
      <c r="F254" s="61" t="s">
        <v>137</v>
      </c>
      <c r="G254" s="54" t="s">
        <v>71</v>
      </c>
      <c r="H254" s="54" t="s">
        <v>128</v>
      </c>
      <c r="I254" s="54" t="s">
        <v>22</v>
      </c>
      <c r="J254" s="54" t="s">
        <v>129</v>
      </c>
      <c r="K254" s="56">
        <v>43436.405949074076</v>
      </c>
      <c r="L254" s="56">
        <v>43436.447569444441</v>
      </c>
      <c r="M254" s="57">
        <v>0.99888888799999997</v>
      </c>
      <c r="N254" s="58">
        <v>0</v>
      </c>
      <c r="O254" s="58">
        <v>2</v>
      </c>
      <c r="P254" s="58">
        <v>0</v>
      </c>
      <c r="Q254" s="58">
        <v>0</v>
      </c>
      <c r="R254" s="59">
        <v>0</v>
      </c>
      <c r="S254" s="59">
        <v>1.9977780000000001</v>
      </c>
      <c r="T254" s="59">
        <v>0</v>
      </c>
      <c r="U254" s="59">
        <v>0</v>
      </c>
    </row>
    <row r="255" spans="1:21" x14ac:dyDescent="0.3">
      <c r="A255" s="61">
        <v>80453</v>
      </c>
      <c r="B255" s="54">
        <v>1</v>
      </c>
      <c r="C255" s="54" t="s">
        <v>78</v>
      </c>
      <c r="D255" s="54" t="s">
        <v>101</v>
      </c>
      <c r="E255" s="61" t="s">
        <v>354</v>
      </c>
      <c r="F255" s="61" t="s">
        <v>146</v>
      </c>
      <c r="G255" s="54" t="s">
        <v>72</v>
      </c>
      <c r="H255" s="54" t="s">
        <v>128</v>
      </c>
      <c r="I255" s="54" t="s">
        <v>22</v>
      </c>
      <c r="J255" s="54" t="s">
        <v>147</v>
      </c>
      <c r="K255" s="56">
        <v>43436.418912037036</v>
      </c>
      <c r="L255" s="56">
        <v>43436.638888888891</v>
      </c>
      <c r="M255" s="57">
        <v>5.2794444440000001</v>
      </c>
      <c r="N255" s="58">
        <v>0</v>
      </c>
      <c r="O255" s="58">
        <v>529</v>
      </c>
      <c r="P255" s="58">
        <v>0</v>
      </c>
      <c r="Q255" s="58">
        <v>1</v>
      </c>
      <c r="R255" s="59">
        <v>0</v>
      </c>
      <c r="S255" s="59">
        <v>2792.8261109999999</v>
      </c>
      <c r="T255" s="59">
        <v>0</v>
      </c>
      <c r="U255" s="59">
        <v>5.2794439999999998</v>
      </c>
    </row>
    <row r="256" spans="1:21" x14ac:dyDescent="0.3">
      <c r="A256" s="61">
        <v>80458</v>
      </c>
      <c r="B256" s="54">
        <v>1</v>
      </c>
      <c r="C256" s="54" t="s">
        <v>79</v>
      </c>
      <c r="D256" s="54" t="s">
        <v>114</v>
      </c>
      <c r="E256" s="61" t="s">
        <v>965</v>
      </c>
      <c r="F256" s="61" t="s">
        <v>136</v>
      </c>
      <c r="G256" s="54" t="s">
        <v>71</v>
      </c>
      <c r="H256" s="54" t="s">
        <v>128</v>
      </c>
      <c r="I256" s="54" t="s">
        <v>22</v>
      </c>
      <c r="J256" s="54" t="s">
        <v>129</v>
      </c>
      <c r="K256" s="56">
        <v>43436.406296296293</v>
      </c>
      <c r="L256" s="56">
        <v>43436.452962962961</v>
      </c>
      <c r="M256" s="57">
        <v>1.1200000000000001</v>
      </c>
      <c r="N256" s="58">
        <v>0</v>
      </c>
      <c r="O256" s="58">
        <v>512</v>
      </c>
      <c r="P256" s="58">
        <v>0</v>
      </c>
      <c r="Q256" s="58">
        <v>0</v>
      </c>
      <c r="R256" s="59">
        <v>0</v>
      </c>
      <c r="S256" s="59">
        <v>573.44000000000005</v>
      </c>
      <c r="T256" s="59">
        <v>0</v>
      </c>
      <c r="U256" s="59">
        <v>0</v>
      </c>
    </row>
    <row r="257" spans="1:21" x14ac:dyDescent="0.3">
      <c r="A257" s="61">
        <v>80459</v>
      </c>
      <c r="B257" s="54">
        <v>1</v>
      </c>
      <c r="C257" s="54" t="s">
        <v>78</v>
      </c>
      <c r="D257" s="54" t="s">
        <v>80</v>
      </c>
      <c r="E257" s="61" t="s">
        <v>958</v>
      </c>
      <c r="F257" s="61" t="s">
        <v>148</v>
      </c>
      <c r="G257" s="54" t="s">
        <v>71</v>
      </c>
      <c r="H257" s="54" t="s">
        <v>128</v>
      </c>
      <c r="I257" s="54" t="s">
        <v>22</v>
      </c>
      <c r="J257" s="54" t="s">
        <v>147</v>
      </c>
      <c r="K257" s="56">
        <v>43436.415914351848</v>
      </c>
      <c r="L257" s="56">
        <v>43436.472974537035</v>
      </c>
      <c r="M257" s="57">
        <v>1.369444444</v>
      </c>
      <c r="N257" s="58">
        <v>0</v>
      </c>
      <c r="O257" s="58">
        <v>56</v>
      </c>
      <c r="P257" s="58">
        <v>0</v>
      </c>
      <c r="Q257" s="58">
        <v>0</v>
      </c>
      <c r="R257" s="59">
        <v>0</v>
      </c>
      <c r="S257" s="59">
        <v>76.688889000000003</v>
      </c>
      <c r="T257" s="59">
        <v>0</v>
      </c>
      <c r="U257" s="59">
        <v>0</v>
      </c>
    </row>
    <row r="258" spans="1:21" x14ac:dyDescent="0.3">
      <c r="A258" s="61">
        <v>80460</v>
      </c>
      <c r="B258" s="54">
        <v>1</v>
      </c>
      <c r="C258" s="54" t="s">
        <v>78</v>
      </c>
      <c r="D258" s="54" t="s">
        <v>80</v>
      </c>
      <c r="E258" s="61" t="s">
        <v>959</v>
      </c>
      <c r="F258" s="61" t="s">
        <v>148</v>
      </c>
      <c r="G258" s="54" t="s">
        <v>71</v>
      </c>
      <c r="H258" s="54" t="s">
        <v>128</v>
      </c>
      <c r="I258" s="54" t="s">
        <v>22</v>
      </c>
      <c r="J258" s="54" t="s">
        <v>147</v>
      </c>
      <c r="K258" s="56">
        <v>43436.435520833336</v>
      </c>
      <c r="L258" s="56">
        <v>43436.474629629629</v>
      </c>
      <c r="M258" s="57">
        <v>0.93861111100000005</v>
      </c>
      <c r="N258" s="58">
        <v>0</v>
      </c>
      <c r="O258" s="58">
        <v>209</v>
      </c>
      <c r="P258" s="58">
        <v>0</v>
      </c>
      <c r="Q258" s="58">
        <v>0</v>
      </c>
      <c r="R258" s="59">
        <v>0</v>
      </c>
      <c r="S258" s="59">
        <v>196.16972200000001</v>
      </c>
      <c r="T258" s="59">
        <v>0</v>
      </c>
      <c r="U258" s="59">
        <v>0</v>
      </c>
    </row>
    <row r="259" spans="1:21" x14ac:dyDescent="0.3">
      <c r="A259" s="61">
        <v>80462</v>
      </c>
      <c r="B259" s="54">
        <v>1</v>
      </c>
      <c r="C259" s="54" t="s">
        <v>79</v>
      </c>
      <c r="D259" s="54" t="s">
        <v>116</v>
      </c>
      <c r="E259" s="61" t="s">
        <v>966</v>
      </c>
      <c r="F259" s="61" t="s">
        <v>150</v>
      </c>
      <c r="G259" s="54" t="s">
        <v>72</v>
      </c>
      <c r="H259" s="54" t="s">
        <v>128</v>
      </c>
      <c r="I259" s="54" t="s">
        <v>22</v>
      </c>
      <c r="J259" s="54" t="s">
        <v>147</v>
      </c>
      <c r="K259" s="56">
        <v>43436.417048611111</v>
      </c>
      <c r="L259" s="56">
        <v>43436.492361111108</v>
      </c>
      <c r="M259" s="57">
        <v>1.8075000000000001</v>
      </c>
      <c r="N259" s="58">
        <v>5</v>
      </c>
      <c r="O259" s="58">
        <v>2421</v>
      </c>
      <c r="P259" s="58">
        <v>0</v>
      </c>
      <c r="Q259" s="58">
        <v>0</v>
      </c>
      <c r="R259" s="59">
        <v>9.0374999999999996</v>
      </c>
      <c r="S259" s="59">
        <v>4375.9575000000004</v>
      </c>
      <c r="T259" s="59">
        <v>0</v>
      </c>
      <c r="U259" s="59">
        <v>0</v>
      </c>
    </row>
    <row r="260" spans="1:21" x14ac:dyDescent="0.3">
      <c r="A260" s="61">
        <v>80464</v>
      </c>
      <c r="B260" s="54">
        <v>1</v>
      </c>
      <c r="C260" s="54" t="s">
        <v>78</v>
      </c>
      <c r="D260" s="54" t="s">
        <v>82</v>
      </c>
      <c r="E260" s="61" t="s">
        <v>967</v>
      </c>
      <c r="F260" s="61" t="s">
        <v>146</v>
      </c>
      <c r="G260" s="54" t="s">
        <v>72</v>
      </c>
      <c r="H260" s="54" t="s">
        <v>128</v>
      </c>
      <c r="I260" s="54" t="s">
        <v>22</v>
      </c>
      <c r="J260" s="54" t="s">
        <v>147</v>
      </c>
      <c r="K260" s="56">
        <v>43436.421076388891</v>
      </c>
      <c r="L260" s="56">
        <v>43436.479166666664</v>
      </c>
      <c r="M260" s="57">
        <v>1.3941666660000001</v>
      </c>
      <c r="N260" s="58">
        <v>1</v>
      </c>
      <c r="O260" s="58">
        <v>5424</v>
      </c>
      <c r="P260" s="58">
        <v>0</v>
      </c>
      <c r="Q260" s="58">
        <v>1</v>
      </c>
      <c r="R260" s="59">
        <v>1.3941669999999999</v>
      </c>
      <c r="S260" s="59">
        <v>7561.9599959999996</v>
      </c>
      <c r="T260" s="59">
        <v>0</v>
      </c>
      <c r="U260" s="59">
        <v>1.3941669999999999</v>
      </c>
    </row>
    <row r="261" spans="1:21" x14ac:dyDescent="0.3">
      <c r="A261" s="61">
        <v>80465</v>
      </c>
      <c r="B261" s="54">
        <v>1</v>
      </c>
      <c r="C261" s="54" t="s">
        <v>79</v>
      </c>
      <c r="D261" s="54" t="s">
        <v>121</v>
      </c>
      <c r="E261" s="61" t="s">
        <v>968</v>
      </c>
      <c r="F261" s="61" t="s">
        <v>150</v>
      </c>
      <c r="G261" s="54" t="s">
        <v>72</v>
      </c>
      <c r="H261" s="54" t="s">
        <v>128</v>
      </c>
      <c r="I261" s="54" t="s">
        <v>22</v>
      </c>
      <c r="J261" s="54" t="s">
        <v>147</v>
      </c>
      <c r="K261" s="56">
        <v>43436.423611111109</v>
      </c>
      <c r="L261" s="56">
        <v>43436.629629629628</v>
      </c>
      <c r="M261" s="57">
        <v>4.9444444440000002</v>
      </c>
      <c r="N261" s="58">
        <v>0</v>
      </c>
      <c r="O261" s="58">
        <v>0</v>
      </c>
      <c r="P261" s="58">
        <v>0</v>
      </c>
      <c r="Q261" s="58">
        <v>10</v>
      </c>
      <c r="R261" s="59">
        <v>0</v>
      </c>
      <c r="S261" s="59">
        <v>0</v>
      </c>
      <c r="T261" s="59">
        <v>0</v>
      </c>
      <c r="U261" s="59">
        <v>49.444443999999997</v>
      </c>
    </row>
    <row r="262" spans="1:21" x14ac:dyDescent="0.3">
      <c r="A262" s="61">
        <v>80470</v>
      </c>
      <c r="B262" s="54">
        <v>1</v>
      </c>
      <c r="C262" s="54" t="s">
        <v>79</v>
      </c>
      <c r="D262" s="54" t="s">
        <v>109</v>
      </c>
      <c r="E262" s="61" t="s">
        <v>969</v>
      </c>
      <c r="F262" s="61" t="s">
        <v>206</v>
      </c>
      <c r="G262" s="54" t="s">
        <v>72</v>
      </c>
      <c r="H262" s="54" t="s">
        <v>128</v>
      </c>
      <c r="I262" s="54" t="s">
        <v>22</v>
      </c>
      <c r="J262" s="54" t="s">
        <v>129</v>
      </c>
      <c r="K262" s="56">
        <v>43436.435208333336</v>
      </c>
      <c r="L262" s="56">
        <v>43436.509004629632</v>
      </c>
      <c r="M262" s="57">
        <v>1.771111111</v>
      </c>
      <c r="N262" s="58">
        <v>0</v>
      </c>
      <c r="O262" s="58">
        <v>1</v>
      </c>
      <c r="P262" s="58">
        <v>0</v>
      </c>
      <c r="Q262" s="58">
        <v>104</v>
      </c>
      <c r="R262" s="59">
        <v>0</v>
      </c>
      <c r="S262" s="59">
        <v>1.7711110000000001</v>
      </c>
      <c r="T262" s="59">
        <v>0</v>
      </c>
      <c r="U262" s="59">
        <v>184.19555600000001</v>
      </c>
    </row>
    <row r="263" spans="1:21" x14ac:dyDescent="0.3">
      <c r="A263" s="61">
        <v>80471</v>
      </c>
      <c r="B263" s="54">
        <v>1</v>
      </c>
      <c r="C263" s="54" t="s">
        <v>78</v>
      </c>
      <c r="D263" s="54" t="s">
        <v>83</v>
      </c>
      <c r="E263" s="61" t="s">
        <v>794</v>
      </c>
      <c r="F263" s="61" t="s">
        <v>137</v>
      </c>
      <c r="G263" s="54" t="s">
        <v>71</v>
      </c>
      <c r="H263" s="54" t="s">
        <v>128</v>
      </c>
      <c r="I263" s="54" t="s">
        <v>22</v>
      </c>
      <c r="J263" s="54" t="s">
        <v>129</v>
      </c>
      <c r="K263" s="56">
        <v>43436.431493055556</v>
      </c>
      <c r="L263" s="56">
        <v>43436.679270833331</v>
      </c>
      <c r="M263" s="57">
        <v>5.9466666659999996</v>
      </c>
      <c r="N263" s="58">
        <v>0</v>
      </c>
      <c r="O263" s="58">
        <v>11</v>
      </c>
      <c r="P263" s="58">
        <v>0</v>
      </c>
      <c r="Q263" s="58">
        <v>0</v>
      </c>
      <c r="R263" s="59">
        <v>0</v>
      </c>
      <c r="S263" s="59">
        <v>65.413332999999994</v>
      </c>
      <c r="T263" s="59">
        <v>0</v>
      </c>
      <c r="U263" s="59">
        <v>0</v>
      </c>
    </row>
    <row r="264" spans="1:21" x14ac:dyDescent="0.3">
      <c r="A264" s="61">
        <v>80472</v>
      </c>
      <c r="B264" s="54">
        <v>1</v>
      </c>
      <c r="C264" s="54" t="s">
        <v>78</v>
      </c>
      <c r="D264" s="54" t="s">
        <v>80</v>
      </c>
      <c r="E264" s="61" t="s">
        <v>970</v>
      </c>
      <c r="F264" s="61" t="s">
        <v>137</v>
      </c>
      <c r="G264" s="54" t="s">
        <v>71</v>
      </c>
      <c r="H264" s="54" t="s">
        <v>128</v>
      </c>
      <c r="I264" s="54" t="s">
        <v>22</v>
      </c>
      <c r="J264" s="54" t="s">
        <v>129</v>
      </c>
      <c r="K264" s="56">
        <v>43436.441145833334</v>
      </c>
      <c r="L264" s="56">
        <v>43436.459641203706</v>
      </c>
      <c r="M264" s="57">
        <v>0.44388888799999998</v>
      </c>
      <c r="N264" s="58">
        <v>0</v>
      </c>
      <c r="O264" s="58">
        <v>1</v>
      </c>
      <c r="P264" s="58">
        <v>0</v>
      </c>
      <c r="Q264" s="58">
        <v>0</v>
      </c>
      <c r="R264" s="59">
        <v>0</v>
      </c>
      <c r="S264" s="59">
        <v>0.44388899999999998</v>
      </c>
      <c r="T264" s="59">
        <v>0</v>
      </c>
      <c r="U264" s="59">
        <v>0</v>
      </c>
    </row>
    <row r="265" spans="1:21" x14ac:dyDescent="0.3">
      <c r="A265" s="61">
        <v>80473</v>
      </c>
      <c r="B265" s="54">
        <v>1</v>
      </c>
      <c r="C265" s="54" t="s">
        <v>79</v>
      </c>
      <c r="D265" s="54" t="s">
        <v>123</v>
      </c>
      <c r="E265" s="61" t="s">
        <v>971</v>
      </c>
      <c r="F265" s="61" t="s">
        <v>144</v>
      </c>
      <c r="G265" s="54" t="s">
        <v>71</v>
      </c>
      <c r="H265" s="54" t="s">
        <v>128</v>
      </c>
      <c r="I265" s="54" t="s">
        <v>22</v>
      </c>
      <c r="J265" s="54" t="s">
        <v>129</v>
      </c>
      <c r="K265" s="56">
        <v>43436.408125000002</v>
      </c>
      <c r="L265" s="56">
        <v>43436.495636574073</v>
      </c>
      <c r="M265" s="57">
        <v>2.1002777770000001</v>
      </c>
      <c r="N265" s="58">
        <v>0</v>
      </c>
      <c r="O265" s="58">
        <v>556</v>
      </c>
      <c r="P265" s="58">
        <v>0</v>
      </c>
      <c r="Q265" s="58">
        <v>0</v>
      </c>
      <c r="R265" s="59">
        <v>0</v>
      </c>
      <c r="S265" s="59">
        <v>1167.7544439999999</v>
      </c>
      <c r="T265" s="59">
        <v>0</v>
      </c>
      <c r="U265" s="59">
        <v>0</v>
      </c>
    </row>
    <row r="266" spans="1:21" x14ac:dyDescent="0.3">
      <c r="A266" s="61">
        <v>80474</v>
      </c>
      <c r="B266" s="54">
        <v>1</v>
      </c>
      <c r="C266" s="54" t="s">
        <v>79</v>
      </c>
      <c r="D266" s="54" t="s">
        <v>113</v>
      </c>
      <c r="E266" s="61" t="s">
        <v>972</v>
      </c>
      <c r="F266" s="61" t="s">
        <v>181</v>
      </c>
      <c r="G266" s="54" t="s">
        <v>71</v>
      </c>
      <c r="H266" s="54" t="s">
        <v>128</v>
      </c>
      <c r="I266" s="54" t="s">
        <v>22</v>
      </c>
      <c r="J266" s="54" t="s">
        <v>129</v>
      </c>
      <c r="K266" s="56">
        <v>43436.441006944442</v>
      </c>
      <c r="L266" s="56">
        <v>43436.477870370371</v>
      </c>
      <c r="M266" s="57">
        <v>0.88472222199999995</v>
      </c>
      <c r="N266" s="58">
        <v>0</v>
      </c>
      <c r="O266" s="58">
        <v>2</v>
      </c>
      <c r="P266" s="58">
        <v>0</v>
      </c>
      <c r="Q266" s="58">
        <v>0</v>
      </c>
      <c r="R266" s="59">
        <v>0</v>
      </c>
      <c r="S266" s="59">
        <v>1.769444</v>
      </c>
      <c r="T266" s="59">
        <v>0</v>
      </c>
      <c r="U266" s="59">
        <v>0</v>
      </c>
    </row>
    <row r="267" spans="1:21" x14ac:dyDescent="0.3">
      <c r="A267" s="61">
        <v>80475</v>
      </c>
      <c r="B267" s="54">
        <v>1</v>
      </c>
      <c r="C267" s="54" t="s">
        <v>79</v>
      </c>
      <c r="D267" s="54" t="s">
        <v>118</v>
      </c>
      <c r="E267" s="61" t="s">
        <v>973</v>
      </c>
      <c r="F267" s="61" t="s">
        <v>203</v>
      </c>
      <c r="G267" s="54" t="s">
        <v>71</v>
      </c>
      <c r="H267" s="54" t="s">
        <v>128</v>
      </c>
      <c r="I267" s="54" t="s">
        <v>22</v>
      </c>
      <c r="J267" s="54" t="s">
        <v>129</v>
      </c>
      <c r="K267" s="56">
        <v>43436.431840277779</v>
      </c>
      <c r="L267" s="56">
        <v>43436.474733796298</v>
      </c>
      <c r="M267" s="57">
        <v>1.0294444439999999</v>
      </c>
      <c r="N267" s="58">
        <v>0</v>
      </c>
      <c r="O267" s="58">
        <v>1</v>
      </c>
      <c r="P267" s="58">
        <v>0</v>
      </c>
      <c r="Q267" s="58">
        <v>0</v>
      </c>
      <c r="R267" s="59">
        <v>0</v>
      </c>
      <c r="S267" s="59">
        <v>1.029444</v>
      </c>
      <c r="T267" s="59">
        <v>0</v>
      </c>
      <c r="U267" s="59">
        <v>0</v>
      </c>
    </row>
    <row r="268" spans="1:21" x14ac:dyDescent="0.3">
      <c r="A268" s="61">
        <v>80477</v>
      </c>
      <c r="B268" s="54">
        <v>1</v>
      </c>
      <c r="C268" s="54" t="s">
        <v>78</v>
      </c>
      <c r="D268" s="54" t="s">
        <v>99</v>
      </c>
      <c r="E268" s="61" t="s">
        <v>974</v>
      </c>
      <c r="F268" s="61" t="s">
        <v>130</v>
      </c>
      <c r="G268" s="54" t="s">
        <v>71</v>
      </c>
      <c r="H268" s="54" t="s">
        <v>128</v>
      </c>
      <c r="I268" s="54" t="s">
        <v>22</v>
      </c>
      <c r="J268" s="54" t="s">
        <v>129</v>
      </c>
      <c r="K268" s="56">
        <v>43436.433472222219</v>
      </c>
      <c r="L268" s="56">
        <v>43436.504340277781</v>
      </c>
      <c r="M268" s="57">
        <v>1.7008333330000001</v>
      </c>
      <c r="N268" s="58">
        <v>0</v>
      </c>
      <c r="O268" s="58">
        <v>130</v>
      </c>
      <c r="P268" s="58">
        <v>0</v>
      </c>
      <c r="Q268" s="58">
        <v>0</v>
      </c>
      <c r="R268" s="59">
        <v>0</v>
      </c>
      <c r="S268" s="59">
        <v>221.10833299999999</v>
      </c>
      <c r="T268" s="59">
        <v>0</v>
      </c>
      <c r="U268" s="59">
        <v>0</v>
      </c>
    </row>
    <row r="269" spans="1:21" x14ac:dyDescent="0.3">
      <c r="A269" s="61">
        <v>80478</v>
      </c>
      <c r="B269" s="54">
        <v>1</v>
      </c>
      <c r="C269" s="54" t="s">
        <v>78</v>
      </c>
      <c r="D269" s="54" t="s">
        <v>81</v>
      </c>
      <c r="E269" s="61" t="s">
        <v>975</v>
      </c>
      <c r="F269" s="61" t="s">
        <v>150</v>
      </c>
      <c r="G269" s="54" t="s">
        <v>71</v>
      </c>
      <c r="H269" s="54" t="s">
        <v>128</v>
      </c>
      <c r="I269" s="54" t="s">
        <v>22</v>
      </c>
      <c r="J269" s="54" t="s">
        <v>147</v>
      </c>
      <c r="K269" s="56">
        <v>43436.385729166665</v>
      </c>
      <c r="L269" s="56">
        <v>43436.520138888889</v>
      </c>
      <c r="M269" s="57">
        <v>3.2258333330000002</v>
      </c>
      <c r="N269" s="58">
        <v>2</v>
      </c>
      <c r="O269" s="58">
        <v>13</v>
      </c>
      <c r="P269" s="58">
        <v>0</v>
      </c>
      <c r="Q269" s="58">
        <v>0</v>
      </c>
      <c r="R269" s="59">
        <v>6.4516669999999996</v>
      </c>
      <c r="S269" s="59">
        <v>41.935833000000002</v>
      </c>
      <c r="T269" s="59">
        <v>0</v>
      </c>
      <c r="U269" s="59">
        <v>0</v>
      </c>
    </row>
    <row r="270" spans="1:21" x14ac:dyDescent="0.3">
      <c r="A270" s="61">
        <v>80479</v>
      </c>
      <c r="B270" s="54">
        <v>1</v>
      </c>
      <c r="C270" s="54" t="s">
        <v>78</v>
      </c>
      <c r="D270" s="54" t="s">
        <v>103</v>
      </c>
      <c r="E270" s="61" t="s">
        <v>304</v>
      </c>
      <c r="F270" s="61" t="s">
        <v>140</v>
      </c>
      <c r="G270" s="54" t="s">
        <v>72</v>
      </c>
      <c r="H270" s="54" t="s">
        <v>128</v>
      </c>
      <c r="I270" s="54" t="s">
        <v>22</v>
      </c>
      <c r="J270" s="54" t="s">
        <v>129</v>
      </c>
      <c r="K270" s="56">
        <v>43436.456493055557</v>
      </c>
      <c r="L270" s="56">
        <v>43436.469895833332</v>
      </c>
      <c r="M270" s="57">
        <v>0.32166666599999999</v>
      </c>
      <c r="N270" s="58">
        <v>0</v>
      </c>
      <c r="O270" s="58">
        <v>1</v>
      </c>
      <c r="P270" s="58">
        <v>0</v>
      </c>
      <c r="Q270" s="58">
        <v>159</v>
      </c>
      <c r="R270" s="59">
        <v>0</v>
      </c>
      <c r="S270" s="59">
        <v>0.32166699999999998</v>
      </c>
      <c r="T270" s="59">
        <v>0</v>
      </c>
      <c r="U270" s="59">
        <v>51.145000000000003</v>
      </c>
    </row>
    <row r="271" spans="1:21" x14ac:dyDescent="0.3">
      <c r="A271" s="61">
        <v>80481</v>
      </c>
      <c r="B271" s="54">
        <v>1</v>
      </c>
      <c r="C271" s="54" t="s">
        <v>78</v>
      </c>
      <c r="D271" s="54" t="s">
        <v>81</v>
      </c>
      <c r="E271" s="61" t="s">
        <v>976</v>
      </c>
      <c r="F271" s="61" t="s">
        <v>140</v>
      </c>
      <c r="G271" s="54" t="s">
        <v>72</v>
      </c>
      <c r="H271" s="54" t="s">
        <v>128</v>
      </c>
      <c r="I271" s="54" t="s">
        <v>22</v>
      </c>
      <c r="J271" s="54" t="s">
        <v>129</v>
      </c>
      <c r="K271" s="56">
        <v>43436.459027777775</v>
      </c>
      <c r="L271" s="56">
        <v>43436.474791666667</v>
      </c>
      <c r="M271" s="57">
        <v>0.37833333299999999</v>
      </c>
      <c r="N271" s="58">
        <v>0</v>
      </c>
      <c r="O271" s="58">
        <v>10</v>
      </c>
      <c r="P271" s="58">
        <v>0</v>
      </c>
      <c r="Q271" s="58">
        <v>0</v>
      </c>
      <c r="R271" s="59">
        <v>0</v>
      </c>
      <c r="S271" s="59">
        <v>3.7833329999999998</v>
      </c>
      <c r="T271" s="59">
        <v>0</v>
      </c>
      <c r="U271" s="59">
        <v>0</v>
      </c>
    </row>
    <row r="272" spans="1:21" x14ac:dyDescent="0.3">
      <c r="A272" s="61">
        <v>80483</v>
      </c>
      <c r="B272" s="54">
        <v>1</v>
      </c>
      <c r="C272" s="54" t="s">
        <v>79</v>
      </c>
      <c r="D272" s="54" t="s">
        <v>111</v>
      </c>
      <c r="E272" s="61" t="s">
        <v>609</v>
      </c>
      <c r="F272" s="61" t="s">
        <v>130</v>
      </c>
      <c r="G272" s="54" t="s">
        <v>71</v>
      </c>
      <c r="H272" s="54" t="s">
        <v>128</v>
      </c>
      <c r="I272" s="54" t="s">
        <v>22</v>
      </c>
      <c r="J272" s="54" t="s">
        <v>129</v>
      </c>
      <c r="K272" s="56">
        <v>43436.451944444445</v>
      </c>
      <c r="L272" s="56">
        <v>43436.489606481482</v>
      </c>
      <c r="M272" s="57">
        <v>0.903888888</v>
      </c>
      <c r="N272" s="58">
        <v>0</v>
      </c>
      <c r="O272" s="58">
        <v>10</v>
      </c>
      <c r="P272" s="58">
        <v>0</v>
      </c>
      <c r="Q272" s="58">
        <v>0</v>
      </c>
      <c r="R272" s="59">
        <v>0</v>
      </c>
      <c r="S272" s="59">
        <v>9.0388889999999993</v>
      </c>
      <c r="T272" s="59">
        <v>0</v>
      </c>
      <c r="U272" s="59">
        <v>0</v>
      </c>
    </row>
    <row r="273" spans="1:21" x14ac:dyDescent="0.3">
      <c r="A273" s="61">
        <v>80484</v>
      </c>
      <c r="B273" s="54">
        <v>1</v>
      </c>
      <c r="C273" s="54" t="s">
        <v>79</v>
      </c>
      <c r="D273" s="54" t="s">
        <v>108</v>
      </c>
      <c r="E273" s="61" t="s">
        <v>977</v>
      </c>
      <c r="F273" s="61" t="s">
        <v>172</v>
      </c>
      <c r="G273" s="54" t="s">
        <v>71</v>
      </c>
      <c r="H273" s="54" t="s">
        <v>128</v>
      </c>
      <c r="I273" s="54" t="s">
        <v>22</v>
      </c>
      <c r="J273" s="54" t="s">
        <v>129</v>
      </c>
      <c r="K273" s="56">
        <v>43436.461006944446</v>
      </c>
      <c r="L273" s="56">
        <v>43436.521539351852</v>
      </c>
      <c r="M273" s="57">
        <v>1.4527777770000001</v>
      </c>
      <c r="N273" s="58">
        <v>0</v>
      </c>
      <c r="O273" s="58">
        <v>131</v>
      </c>
      <c r="P273" s="58">
        <v>0</v>
      </c>
      <c r="Q273" s="58">
        <v>0</v>
      </c>
      <c r="R273" s="59">
        <v>0</v>
      </c>
      <c r="S273" s="59">
        <v>190.31388899999999</v>
      </c>
      <c r="T273" s="59">
        <v>0</v>
      </c>
      <c r="U273" s="59">
        <v>0</v>
      </c>
    </row>
    <row r="274" spans="1:21" x14ac:dyDescent="0.3">
      <c r="A274" s="61">
        <v>80485</v>
      </c>
      <c r="B274" s="54">
        <v>1</v>
      </c>
      <c r="C274" s="54" t="s">
        <v>79</v>
      </c>
      <c r="D274" s="54" t="s">
        <v>109</v>
      </c>
      <c r="E274" s="61" t="s">
        <v>978</v>
      </c>
      <c r="F274" s="61" t="s">
        <v>137</v>
      </c>
      <c r="G274" s="54" t="s">
        <v>71</v>
      </c>
      <c r="H274" s="54" t="s">
        <v>128</v>
      </c>
      <c r="I274" s="54" t="s">
        <v>22</v>
      </c>
      <c r="J274" s="54" t="s">
        <v>129</v>
      </c>
      <c r="K274" s="56">
        <v>43436.463726851849</v>
      </c>
      <c r="L274" s="56">
        <v>43436.486655092594</v>
      </c>
      <c r="M274" s="57">
        <v>0.55027777700000002</v>
      </c>
      <c r="N274" s="58">
        <v>0</v>
      </c>
      <c r="O274" s="58">
        <v>4</v>
      </c>
      <c r="P274" s="58">
        <v>0</v>
      </c>
      <c r="Q274" s="58">
        <v>0</v>
      </c>
      <c r="R274" s="59">
        <v>0</v>
      </c>
      <c r="S274" s="59">
        <v>2.201111</v>
      </c>
      <c r="T274" s="59">
        <v>0</v>
      </c>
      <c r="U274" s="59">
        <v>0</v>
      </c>
    </row>
    <row r="275" spans="1:21" x14ac:dyDescent="0.3">
      <c r="A275" s="61">
        <v>80487</v>
      </c>
      <c r="B275" s="54">
        <v>1</v>
      </c>
      <c r="C275" s="54" t="s">
        <v>78</v>
      </c>
      <c r="D275" s="54" t="s">
        <v>102</v>
      </c>
      <c r="E275" s="61" t="s">
        <v>188</v>
      </c>
      <c r="F275" s="61" t="s">
        <v>140</v>
      </c>
      <c r="G275" s="54" t="s">
        <v>72</v>
      </c>
      <c r="H275" s="54" t="s">
        <v>128</v>
      </c>
      <c r="I275" s="54" t="s">
        <v>22</v>
      </c>
      <c r="J275" s="54" t="s">
        <v>129</v>
      </c>
      <c r="K275" s="56">
        <v>43436.453414351854</v>
      </c>
      <c r="L275" s="56">
        <v>43436.483333333337</v>
      </c>
      <c r="M275" s="57">
        <v>0.71805555499999996</v>
      </c>
      <c r="N275" s="58">
        <v>0</v>
      </c>
      <c r="O275" s="58">
        <v>71</v>
      </c>
      <c r="P275" s="58">
        <v>5</v>
      </c>
      <c r="Q275" s="58">
        <v>1358</v>
      </c>
      <c r="R275" s="59">
        <v>0</v>
      </c>
      <c r="S275" s="59">
        <v>50.981943999999999</v>
      </c>
      <c r="T275" s="59">
        <v>3.5902780000000001</v>
      </c>
      <c r="U275" s="59">
        <v>975.11944400000004</v>
      </c>
    </row>
    <row r="276" spans="1:21" x14ac:dyDescent="0.3">
      <c r="A276" s="61">
        <v>80488</v>
      </c>
      <c r="B276" s="54">
        <v>1</v>
      </c>
      <c r="C276" s="54" t="s">
        <v>78</v>
      </c>
      <c r="D276" s="54" t="s">
        <v>125</v>
      </c>
      <c r="E276" s="61" t="s">
        <v>726</v>
      </c>
      <c r="F276" s="61" t="s">
        <v>151</v>
      </c>
      <c r="G276" s="54" t="s">
        <v>71</v>
      </c>
      <c r="H276" s="54" t="s">
        <v>128</v>
      </c>
      <c r="I276" s="54" t="s">
        <v>22</v>
      </c>
      <c r="J276" s="54" t="s">
        <v>129</v>
      </c>
      <c r="K276" s="56">
        <v>43436.467766203707</v>
      </c>
      <c r="L276" s="56">
        <v>43436.881412037037</v>
      </c>
      <c r="M276" s="57">
        <v>9.9275000000000002</v>
      </c>
      <c r="N276" s="58">
        <v>0</v>
      </c>
      <c r="O276" s="58">
        <v>293</v>
      </c>
      <c r="P276" s="58">
        <v>0</v>
      </c>
      <c r="Q276" s="58">
        <v>0</v>
      </c>
      <c r="R276" s="59">
        <v>0</v>
      </c>
      <c r="S276" s="59">
        <v>2908.7575000000002</v>
      </c>
      <c r="T276" s="59">
        <v>0</v>
      </c>
      <c r="U276" s="59">
        <v>0</v>
      </c>
    </row>
    <row r="277" spans="1:21" x14ac:dyDescent="0.3">
      <c r="A277" s="61">
        <v>80489</v>
      </c>
      <c r="B277" s="54">
        <v>1</v>
      </c>
      <c r="C277" s="54" t="s">
        <v>78</v>
      </c>
      <c r="D277" s="54" t="s">
        <v>88</v>
      </c>
      <c r="E277" s="61" t="s">
        <v>979</v>
      </c>
      <c r="F277" s="61" t="s">
        <v>137</v>
      </c>
      <c r="G277" s="54" t="s">
        <v>71</v>
      </c>
      <c r="H277" s="54" t="s">
        <v>128</v>
      </c>
      <c r="I277" s="54" t="s">
        <v>22</v>
      </c>
      <c r="J277" s="54" t="s">
        <v>129</v>
      </c>
      <c r="K277" s="56">
        <v>43436.476956018516</v>
      </c>
      <c r="L277" s="56">
        <v>43436.519652777781</v>
      </c>
      <c r="M277" s="57">
        <v>1.0247222220000001</v>
      </c>
      <c r="N277" s="58">
        <v>0</v>
      </c>
      <c r="O277" s="58">
        <v>2</v>
      </c>
      <c r="P277" s="58">
        <v>0</v>
      </c>
      <c r="Q277" s="58">
        <v>0</v>
      </c>
      <c r="R277" s="59">
        <v>0</v>
      </c>
      <c r="S277" s="59">
        <v>2.0494439999999998</v>
      </c>
      <c r="T277" s="59">
        <v>0</v>
      </c>
      <c r="U277" s="59">
        <v>0</v>
      </c>
    </row>
    <row r="278" spans="1:21" x14ac:dyDescent="0.3">
      <c r="A278" s="61">
        <v>80491</v>
      </c>
      <c r="B278" s="54">
        <v>1</v>
      </c>
      <c r="C278" s="54" t="s">
        <v>78</v>
      </c>
      <c r="D278" s="54" t="s">
        <v>102</v>
      </c>
      <c r="E278" s="61" t="s">
        <v>980</v>
      </c>
      <c r="F278" s="61" t="s">
        <v>150</v>
      </c>
      <c r="G278" s="54" t="s">
        <v>71</v>
      </c>
      <c r="H278" s="54" t="s">
        <v>128</v>
      </c>
      <c r="I278" s="54" t="s">
        <v>22</v>
      </c>
      <c r="J278" s="54" t="s">
        <v>147</v>
      </c>
      <c r="K278" s="56">
        <v>43436.482129629629</v>
      </c>
      <c r="L278" s="56">
        <v>43436.512815624999</v>
      </c>
      <c r="M278" s="57">
        <v>0.73646388799999996</v>
      </c>
      <c r="N278" s="58">
        <v>0</v>
      </c>
      <c r="O278" s="58">
        <v>387</v>
      </c>
      <c r="P278" s="58">
        <v>0</v>
      </c>
      <c r="Q278" s="58">
        <v>14</v>
      </c>
      <c r="R278" s="59">
        <v>0</v>
      </c>
      <c r="S278" s="59">
        <v>285.01152500000001</v>
      </c>
      <c r="T278" s="59">
        <v>0</v>
      </c>
      <c r="U278" s="59">
        <v>10.310494</v>
      </c>
    </row>
    <row r="279" spans="1:21" x14ac:dyDescent="0.3">
      <c r="A279" s="61">
        <v>80495</v>
      </c>
      <c r="B279" s="54">
        <v>1</v>
      </c>
      <c r="C279" s="54" t="s">
        <v>79</v>
      </c>
      <c r="D279" s="54" t="s">
        <v>116</v>
      </c>
      <c r="E279" s="61" t="s">
        <v>966</v>
      </c>
      <c r="F279" s="61" t="s">
        <v>150</v>
      </c>
      <c r="G279" s="54" t="s">
        <v>72</v>
      </c>
      <c r="H279" s="54" t="s">
        <v>128</v>
      </c>
      <c r="I279" s="54" t="s">
        <v>22</v>
      </c>
      <c r="J279" s="54" t="s">
        <v>147</v>
      </c>
      <c r="K279" s="56">
        <v>43436.492361111108</v>
      </c>
      <c r="L279" s="56">
        <v>43436.502118055556</v>
      </c>
      <c r="M279" s="57">
        <v>0.234166666</v>
      </c>
      <c r="N279" s="58">
        <v>5</v>
      </c>
      <c r="O279" s="58">
        <v>2421</v>
      </c>
      <c r="P279" s="58">
        <v>0</v>
      </c>
      <c r="Q279" s="58">
        <v>0</v>
      </c>
      <c r="R279" s="59">
        <v>1.170833</v>
      </c>
      <c r="S279" s="59">
        <v>566.91749800000002</v>
      </c>
      <c r="T279" s="59">
        <v>0</v>
      </c>
      <c r="U279" s="59">
        <v>0</v>
      </c>
    </row>
    <row r="280" spans="1:21" x14ac:dyDescent="0.3">
      <c r="A280" s="61">
        <v>80496</v>
      </c>
      <c r="B280" s="54">
        <v>1</v>
      </c>
      <c r="C280" s="54" t="s">
        <v>78</v>
      </c>
      <c r="D280" s="54" t="s">
        <v>80</v>
      </c>
      <c r="E280" s="61" t="s">
        <v>981</v>
      </c>
      <c r="F280" s="61" t="s">
        <v>156</v>
      </c>
      <c r="G280" s="54" t="s">
        <v>71</v>
      </c>
      <c r="H280" s="54" t="s">
        <v>128</v>
      </c>
      <c r="I280" s="54" t="s">
        <v>22</v>
      </c>
      <c r="J280" s="54" t="s">
        <v>129</v>
      </c>
      <c r="K280" s="56">
        <v>43436.487083333333</v>
      </c>
      <c r="L280" s="56">
        <v>43436.542245370372</v>
      </c>
      <c r="M280" s="57">
        <v>1.3238888879999999</v>
      </c>
      <c r="N280" s="58">
        <v>0</v>
      </c>
      <c r="O280" s="58">
        <v>26</v>
      </c>
      <c r="P280" s="58">
        <v>0</v>
      </c>
      <c r="Q280" s="58">
        <v>0</v>
      </c>
      <c r="R280" s="59">
        <v>0</v>
      </c>
      <c r="S280" s="59">
        <v>34.421111000000003</v>
      </c>
      <c r="T280" s="59">
        <v>0</v>
      </c>
      <c r="U280" s="59">
        <v>0</v>
      </c>
    </row>
    <row r="281" spans="1:21" x14ac:dyDescent="0.3">
      <c r="A281" s="61">
        <v>80499</v>
      </c>
      <c r="B281" s="54">
        <v>1</v>
      </c>
      <c r="C281" s="54" t="s">
        <v>78</v>
      </c>
      <c r="D281" s="54" t="s">
        <v>92</v>
      </c>
      <c r="E281" s="61" t="s">
        <v>982</v>
      </c>
      <c r="F281" s="61" t="s">
        <v>136</v>
      </c>
      <c r="G281" s="54" t="s">
        <v>71</v>
      </c>
      <c r="H281" s="54" t="s">
        <v>128</v>
      </c>
      <c r="I281" s="54" t="s">
        <v>22</v>
      </c>
      <c r="J281" s="54" t="s">
        <v>129</v>
      </c>
      <c r="K281" s="56">
        <v>43436.404305555552</v>
      </c>
      <c r="L281" s="56">
        <v>43436.536157407405</v>
      </c>
      <c r="M281" s="57">
        <v>3.1644444439999999</v>
      </c>
      <c r="N281" s="58">
        <v>0</v>
      </c>
      <c r="O281" s="58">
        <v>17</v>
      </c>
      <c r="P281" s="58">
        <v>0</v>
      </c>
      <c r="Q281" s="58">
        <v>0</v>
      </c>
      <c r="R281" s="59">
        <v>0</v>
      </c>
      <c r="S281" s="59">
        <v>53.795555999999998</v>
      </c>
      <c r="T281" s="59">
        <v>0</v>
      </c>
      <c r="U281" s="59">
        <v>0</v>
      </c>
    </row>
    <row r="282" spans="1:21" x14ac:dyDescent="0.3">
      <c r="A282" s="61">
        <v>80502</v>
      </c>
      <c r="B282" s="54">
        <v>1</v>
      </c>
      <c r="C282" s="54" t="s">
        <v>79</v>
      </c>
      <c r="D282" s="54" t="s">
        <v>111</v>
      </c>
      <c r="E282" s="61" t="s">
        <v>983</v>
      </c>
      <c r="F282" s="61" t="s">
        <v>145</v>
      </c>
      <c r="G282" s="54" t="s">
        <v>72</v>
      </c>
      <c r="H282" s="54" t="s">
        <v>128</v>
      </c>
      <c r="I282" s="54" t="s">
        <v>22</v>
      </c>
      <c r="J282" s="54" t="s">
        <v>129</v>
      </c>
      <c r="K282" s="56">
        <v>43436.492280092592</v>
      </c>
      <c r="L282" s="56">
        <v>43436.545486111114</v>
      </c>
      <c r="M282" s="57">
        <v>1.276944444</v>
      </c>
      <c r="N282" s="58">
        <v>0</v>
      </c>
      <c r="O282" s="58">
        <v>0</v>
      </c>
      <c r="P282" s="58">
        <v>1</v>
      </c>
      <c r="Q282" s="58">
        <v>15</v>
      </c>
      <c r="R282" s="59">
        <v>0</v>
      </c>
      <c r="S282" s="59">
        <v>0</v>
      </c>
      <c r="T282" s="59">
        <v>1.2769440000000001</v>
      </c>
      <c r="U282" s="59">
        <v>19.154167000000001</v>
      </c>
    </row>
    <row r="283" spans="1:21" x14ac:dyDescent="0.3">
      <c r="A283" s="61">
        <v>80503</v>
      </c>
      <c r="B283" s="54">
        <v>1</v>
      </c>
      <c r="C283" s="54" t="s">
        <v>78</v>
      </c>
      <c r="D283" s="54" t="s">
        <v>125</v>
      </c>
      <c r="E283" s="61" t="s">
        <v>853</v>
      </c>
      <c r="F283" s="61" t="s">
        <v>202</v>
      </c>
      <c r="G283" s="54" t="s">
        <v>71</v>
      </c>
      <c r="H283" s="54" t="s">
        <v>128</v>
      </c>
      <c r="I283" s="54" t="s">
        <v>22</v>
      </c>
      <c r="J283" s="54" t="s">
        <v>129</v>
      </c>
      <c r="K283" s="56">
        <v>43436.433900462966</v>
      </c>
      <c r="L283" s="56">
        <v>43436.636805555558</v>
      </c>
      <c r="M283" s="57">
        <v>4.869722222</v>
      </c>
      <c r="N283" s="58">
        <v>0</v>
      </c>
      <c r="O283" s="58">
        <v>960</v>
      </c>
      <c r="P283" s="58">
        <v>0</v>
      </c>
      <c r="Q283" s="58">
        <v>0</v>
      </c>
      <c r="R283" s="59">
        <v>0</v>
      </c>
      <c r="S283" s="59">
        <v>4674.9333329999999</v>
      </c>
      <c r="T283" s="59">
        <v>0</v>
      </c>
      <c r="U283" s="59">
        <v>0</v>
      </c>
    </row>
    <row r="284" spans="1:21" x14ac:dyDescent="0.3">
      <c r="A284" s="61">
        <v>80505</v>
      </c>
      <c r="B284" s="54">
        <v>1</v>
      </c>
      <c r="C284" s="54" t="s">
        <v>79</v>
      </c>
      <c r="D284" s="54" t="s">
        <v>122</v>
      </c>
      <c r="E284" s="61" t="s">
        <v>984</v>
      </c>
      <c r="F284" s="61" t="s">
        <v>137</v>
      </c>
      <c r="G284" s="54" t="s">
        <v>71</v>
      </c>
      <c r="H284" s="54" t="s">
        <v>128</v>
      </c>
      <c r="I284" s="54" t="s">
        <v>22</v>
      </c>
      <c r="J284" s="54" t="s">
        <v>129</v>
      </c>
      <c r="K284" s="56">
        <v>43436.512499999997</v>
      </c>
      <c r="L284" s="56">
        <v>43436.521550925929</v>
      </c>
      <c r="M284" s="57">
        <v>0.21722222199999999</v>
      </c>
      <c r="N284" s="58">
        <v>0</v>
      </c>
      <c r="O284" s="58">
        <v>0</v>
      </c>
      <c r="P284" s="58">
        <v>0</v>
      </c>
      <c r="Q284" s="58">
        <v>1</v>
      </c>
      <c r="R284" s="59">
        <v>0</v>
      </c>
      <c r="S284" s="59">
        <v>0</v>
      </c>
      <c r="T284" s="59">
        <v>0</v>
      </c>
      <c r="U284" s="59">
        <v>0.217222</v>
      </c>
    </row>
    <row r="285" spans="1:21" x14ac:dyDescent="0.3">
      <c r="A285" s="61">
        <v>80506</v>
      </c>
      <c r="B285" s="54">
        <v>1</v>
      </c>
      <c r="C285" s="54" t="s">
        <v>79</v>
      </c>
      <c r="D285" s="54" t="s">
        <v>124</v>
      </c>
      <c r="E285" s="61" t="s">
        <v>985</v>
      </c>
      <c r="F285" s="61" t="s">
        <v>162</v>
      </c>
      <c r="G285" s="54" t="s">
        <v>72</v>
      </c>
      <c r="H285" s="54" t="s">
        <v>128</v>
      </c>
      <c r="I285" s="54" t="s">
        <v>22</v>
      </c>
      <c r="J285" s="54" t="s">
        <v>129</v>
      </c>
      <c r="K285" s="56">
        <v>43436.508402777778</v>
      </c>
      <c r="L285" s="56">
        <v>43436.541770833333</v>
      </c>
      <c r="M285" s="57">
        <v>0.80083333300000004</v>
      </c>
      <c r="N285" s="58">
        <v>0</v>
      </c>
      <c r="O285" s="58">
        <v>1</v>
      </c>
      <c r="P285" s="58">
        <v>0</v>
      </c>
      <c r="Q285" s="58">
        <v>81</v>
      </c>
      <c r="R285" s="59">
        <v>0</v>
      </c>
      <c r="S285" s="59">
        <v>0.80083300000000002</v>
      </c>
      <c r="T285" s="59">
        <v>0</v>
      </c>
      <c r="U285" s="59">
        <v>64.867500000000007</v>
      </c>
    </row>
    <row r="286" spans="1:21" x14ac:dyDescent="0.3">
      <c r="A286" s="61">
        <v>80508</v>
      </c>
      <c r="B286" s="54">
        <v>1</v>
      </c>
      <c r="C286" s="54" t="s">
        <v>78</v>
      </c>
      <c r="D286" s="54" t="s">
        <v>102</v>
      </c>
      <c r="E286" s="61" t="s">
        <v>188</v>
      </c>
      <c r="F286" s="61" t="s">
        <v>168</v>
      </c>
      <c r="G286" s="54" t="s">
        <v>72</v>
      </c>
      <c r="H286" s="54" t="s">
        <v>128</v>
      </c>
      <c r="I286" s="54" t="s">
        <v>22</v>
      </c>
      <c r="J286" s="54" t="s">
        <v>129</v>
      </c>
      <c r="K286" s="56">
        <v>43436.496006944442</v>
      </c>
      <c r="L286" s="56">
        <v>43436.561111111114</v>
      </c>
      <c r="M286" s="57">
        <v>1.5625</v>
      </c>
      <c r="N286" s="58">
        <v>0</v>
      </c>
      <c r="O286" s="58">
        <v>71</v>
      </c>
      <c r="P286" s="58">
        <v>5</v>
      </c>
      <c r="Q286" s="58">
        <v>1358</v>
      </c>
      <c r="R286" s="59">
        <v>0</v>
      </c>
      <c r="S286" s="59">
        <v>110.9375</v>
      </c>
      <c r="T286" s="59">
        <v>7.8125</v>
      </c>
      <c r="U286" s="59">
        <v>2121.875</v>
      </c>
    </row>
    <row r="287" spans="1:21" x14ac:dyDescent="0.3">
      <c r="A287" s="61">
        <v>80509</v>
      </c>
      <c r="B287" s="54">
        <v>1</v>
      </c>
      <c r="C287" s="54" t="s">
        <v>78</v>
      </c>
      <c r="D287" s="54" t="s">
        <v>88</v>
      </c>
      <c r="E287" s="61" t="s">
        <v>986</v>
      </c>
      <c r="F287" s="61" t="s">
        <v>136</v>
      </c>
      <c r="G287" s="54" t="s">
        <v>71</v>
      </c>
      <c r="H287" s="54" t="s">
        <v>128</v>
      </c>
      <c r="I287" s="54" t="s">
        <v>22</v>
      </c>
      <c r="J287" s="54" t="s">
        <v>129</v>
      </c>
      <c r="K287" s="56">
        <v>43436.514490740738</v>
      </c>
      <c r="L287" s="56">
        <v>43436.540694444448</v>
      </c>
      <c r="M287" s="57">
        <v>0.62888888799999998</v>
      </c>
      <c r="N287" s="58">
        <v>0</v>
      </c>
      <c r="O287" s="58">
        <v>244</v>
      </c>
      <c r="P287" s="58">
        <v>0</v>
      </c>
      <c r="Q287" s="58">
        <v>0</v>
      </c>
      <c r="R287" s="59">
        <v>0</v>
      </c>
      <c r="S287" s="59">
        <v>153.44888900000001</v>
      </c>
      <c r="T287" s="59">
        <v>0</v>
      </c>
      <c r="U287" s="59">
        <v>0</v>
      </c>
    </row>
    <row r="288" spans="1:21" x14ac:dyDescent="0.3">
      <c r="A288" s="61">
        <v>80511</v>
      </c>
      <c r="B288" s="54">
        <v>1</v>
      </c>
      <c r="C288" s="54" t="s">
        <v>78</v>
      </c>
      <c r="D288" s="54" t="s">
        <v>103</v>
      </c>
      <c r="E288" s="61" t="s">
        <v>987</v>
      </c>
      <c r="F288" s="61" t="s">
        <v>203</v>
      </c>
      <c r="G288" s="54" t="s">
        <v>71</v>
      </c>
      <c r="H288" s="54" t="s">
        <v>128</v>
      </c>
      <c r="I288" s="54" t="s">
        <v>22</v>
      </c>
      <c r="J288" s="54" t="s">
        <v>129</v>
      </c>
      <c r="K288" s="56">
        <v>43436.51152777778</v>
      </c>
      <c r="L288" s="56">
        <v>43436.524895833332</v>
      </c>
      <c r="M288" s="57">
        <v>0.320833333</v>
      </c>
      <c r="N288" s="58">
        <v>0</v>
      </c>
      <c r="O288" s="58">
        <v>1</v>
      </c>
      <c r="P288" s="58">
        <v>0</v>
      </c>
      <c r="Q288" s="58">
        <v>0</v>
      </c>
      <c r="R288" s="59">
        <v>0</v>
      </c>
      <c r="S288" s="59">
        <v>0.32083299999999998</v>
      </c>
      <c r="T288" s="59">
        <v>0</v>
      </c>
      <c r="U288" s="59">
        <v>0</v>
      </c>
    </row>
    <row r="289" spans="1:21" x14ac:dyDescent="0.3">
      <c r="A289" s="61">
        <v>80514</v>
      </c>
      <c r="B289" s="54">
        <v>1</v>
      </c>
      <c r="C289" s="54" t="s">
        <v>78</v>
      </c>
      <c r="D289" s="54" t="s">
        <v>80</v>
      </c>
      <c r="E289" s="61" t="s">
        <v>988</v>
      </c>
      <c r="F289" s="61" t="s">
        <v>204</v>
      </c>
      <c r="G289" s="54" t="s">
        <v>71</v>
      </c>
      <c r="H289" s="54" t="s">
        <v>128</v>
      </c>
      <c r="I289" s="54" t="s">
        <v>22</v>
      </c>
      <c r="J289" s="54" t="s">
        <v>129</v>
      </c>
      <c r="K289" s="56">
        <v>43436.528969907406</v>
      </c>
      <c r="L289" s="56">
        <v>43436.645138888889</v>
      </c>
      <c r="M289" s="57">
        <v>2.7880555550000001</v>
      </c>
      <c r="N289" s="58">
        <v>0</v>
      </c>
      <c r="O289" s="58">
        <v>191</v>
      </c>
      <c r="P289" s="58">
        <v>0</v>
      </c>
      <c r="Q289" s="58">
        <v>0</v>
      </c>
      <c r="R289" s="59">
        <v>0</v>
      </c>
      <c r="S289" s="59">
        <v>532.51861099999996</v>
      </c>
      <c r="T289" s="59">
        <v>0</v>
      </c>
      <c r="U289" s="59">
        <v>0</v>
      </c>
    </row>
    <row r="290" spans="1:21" x14ac:dyDescent="0.3">
      <c r="A290" s="61">
        <v>80518</v>
      </c>
      <c r="B290" s="54">
        <v>1</v>
      </c>
      <c r="C290" s="54" t="s">
        <v>78</v>
      </c>
      <c r="D290" s="54" t="s">
        <v>103</v>
      </c>
      <c r="E290" s="61" t="s">
        <v>541</v>
      </c>
      <c r="F290" s="61" t="s">
        <v>137</v>
      </c>
      <c r="G290" s="54" t="s">
        <v>71</v>
      </c>
      <c r="H290" s="54" t="s">
        <v>128</v>
      </c>
      <c r="I290" s="54" t="s">
        <v>22</v>
      </c>
      <c r="J290" s="54" t="s">
        <v>129</v>
      </c>
      <c r="K290" s="56">
        <v>43436.528935185182</v>
      </c>
      <c r="L290" s="56">
        <v>43436.695914351854</v>
      </c>
      <c r="M290" s="57">
        <v>4.0075000000000003</v>
      </c>
      <c r="N290" s="58">
        <v>0</v>
      </c>
      <c r="O290" s="58">
        <v>0</v>
      </c>
      <c r="P290" s="58">
        <v>0</v>
      </c>
      <c r="Q290" s="58">
        <v>1</v>
      </c>
      <c r="R290" s="59">
        <v>0</v>
      </c>
      <c r="S290" s="59">
        <v>0</v>
      </c>
      <c r="T290" s="59">
        <v>0</v>
      </c>
      <c r="U290" s="59">
        <v>4.0075000000000003</v>
      </c>
    </row>
    <row r="291" spans="1:21" x14ac:dyDescent="0.3">
      <c r="A291" s="61">
        <v>80519</v>
      </c>
      <c r="B291" s="54">
        <v>1</v>
      </c>
      <c r="C291" s="54" t="s">
        <v>78</v>
      </c>
      <c r="D291" s="54" t="s">
        <v>91</v>
      </c>
      <c r="E291" s="61" t="s">
        <v>989</v>
      </c>
      <c r="F291" s="61" t="s">
        <v>137</v>
      </c>
      <c r="G291" s="54" t="s">
        <v>71</v>
      </c>
      <c r="H291" s="54" t="s">
        <v>128</v>
      </c>
      <c r="I291" s="54" t="s">
        <v>22</v>
      </c>
      <c r="J291" s="54" t="s">
        <v>129</v>
      </c>
      <c r="K291" s="56">
        <v>43436.493310185186</v>
      </c>
      <c r="L291" s="56">
        <v>43436.534722222219</v>
      </c>
      <c r="M291" s="57">
        <v>0.99388888799999997</v>
      </c>
      <c r="N291" s="58">
        <v>0</v>
      </c>
      <c r="O291" s="58">
        <v>0</v>
      </c>
      <c r="P291" s="58">
        <v>0</v>
      </c>
      <c r="Q291" s="58">
        <v>1</v>
      </c>
      <c r="R291" s="59">
        <v>0</v>
      </c>
      <c r="S291" s="59">
        <v>0</v>
      </c>
      <c r="T291" s="59">
        <v>0</v>
      </c>
      <c r="U291" s="59">
        <v>0.99388900000000002</v>
      </c>
    </row>
    <row r="292" spans="1:21" x14ac:dyDescent="0.3">
      <c r="A292" s="61">
        <v>80521</v>
      </c>
      <c r="B292" s="54">
        <v>1</v>
      </c>
      <c r="C292" s="54" t="s">
        <v>79</v>
      </c>
      <c r="D292" s="54" t="s">
        <v>111</v>
      </c>
      <c r="E292" s="61" t="s">
        <v>990</v>
      </c>
      <c r="F292" s="61" t="s">
        <v>140</v>
      </c>
      <c r="G292" s="54" t="s">
        <v>72</v>
      </c>
      <c r="H292" s="54" t="s">
        <v>128</v>
      </c>
      <c r="I292" s="54" t="s">
        <v>22</v>
      </c>
      <c r="J292" s="54" t="s">
        <v>129</v>
      </c>
      <c r="K292" s="56">
        <v>43436.540138888886</v>
      </c>
      <c r="L292" s="56">
        <v>43436.624942129631</v>
      </c>
      <c r="M292" s="57">
        <v>2.0352777770000001</v>
      </c>
      <c r="N292" s="58">
        <v>0</v>
      </c>
      <c r="O292" s="58">
        <v>304</v>
      </c>
      <c r="P292" s="58">
        <v>3</v>
      </c>
      <c r="Q292" s="58">
        <v>140</v>
      </c>
      <c r="R292" s="59">
        <v>0</v>
      </c>
      <c r="S292" s="59">
        <v>618.72444399999995</v>
      </c>
      <c r="T292" s="59">
        <v>6.1058329999999996</v>
      </c>
      <c r="U292" s="59">
        <v>284.93888900000002</v>
      </c>
    </row>
    <row r="293" spans="1:21" x14ac:dyDescent="0.3">
      <c r="A293" s="61">
        <v>80523</v>
      </c>
      <c r="B293" s="54">
        <v>1</v>
      </c>
      <c r="C293" s="54" t="s">
        <v>79</v>
      </c>
      <c r="D293" s="54" t="s">
        <v>112</v>
      </c>
      <c r="E293" s="61" t="s">
        <v>991</v>
      </c>
      <c r="F293" s="61" t="s">
        <v>145</v>
      </c>
      <c r="G293" s="54" t="s">
        <v>72</v>
      </c>
      <c r="H293" s="54" t="s">
        <v>128</v>
      </c>
      <c r="I293" s="54" t="s">
        <v>22</v>
      </c>
      <c r="J293" s="54" t="s">
        <v>129</v>
      </c>
      <c r="K293" s="56">
        <v>43436.544571759259</v>
      </c>
      <c r="L293" s="56">
        <v>43436.58865740741</v>
      </c>
      <c r="M293" s="57">
        <v>1.0580555549999999</v>
      </c>
      <c r="N293" s="58">
        <v>0</v>
      </c>
      <c r="O293" s="58">
        <v>76</v>
      </c>
      <c r="P293" s="58">
        <v>0</v>
      </c>
      <c r="Q293" s="58">
        <v>0</v>
      </c>
      <c r="R293" s="59">
        <v>0</v>
      </c>
      <c r="S293" s="59">
        <v>80.412222</v>
      </c>
      <c r="T293" s="59">
        <v>0</v>
      </c>
      <c r="U293" s="59">
        <v>0</v>
      </c>
    </row>
    <row r="294" spans="1:21" x14ac:dyDescent="0.3">
      <c r="A294" s="61">
        <v>80526</v>
      </c>
      <c r="B294" s="54">
        <v>1</v>
      </c>
      <c r="C294" s="54" t="s">
        <v>78</v>
      </c>
      <c r="D294" s="54" t="s">
        <v>87</v>
      </c>
      <c r="E294" s="61" t="s">
        <v>992</v>
      </c>
      <c r="F294" s="61" t="s">
        <v>130</v>
      </c>
      <c r="G294" s="54" t="s">
        <v>71</v>
      </c>
      <c r="H294" s="54" t="s">
        <v>128</v>
      </c>
      <c r="I294" s="54" t="s">
        <v>22</v>
      </c>
      <c r="J294" s="54" t="s">
        <v>129</v>
      </c>
      <c r="K294" s="56">
        <v>43436.546956018516</v>
      </c>
      <c r="L294" s="56">
        <v>43436.569826388892</v>
      </c>
      <c r="M294" s="57">
        <v>0.54888888800000002</v>
      </c>
      <c r="N294" s="58">
        <v>0</v>
      </c>
      <c r="O294" s="58">
        <v>44</v>
      </c>
      <c r="P294" s="58">
        <v>0</v>
      </c>
      <c r="Q294" s="58">
        <v>0</v>
      </c>
      <c r="R294" s="59">
        <v>0</v>
      </c>
      <c r="S294" s="59">
        <v>24.151111</v>
      </c>
      <c r="T294" s="59">
        <v>0</v>
      </c>
      <c r="U294" s="59">
        <v>0</v>
      </c>
    </row>
    <row r="295" spans="1:21" x14ac:dyDescent="0.3">
      <c r="A295" s="61">
        <v>80528</v>
      </c>
      <c r="B295" s="54">
        <v>1</v>
      </c>
      <c r="C295" s="54" t="s">
        <v>78</v>
      </c>
      <c r="D295" s="54" t="s">
        <v>95</v>
      </c>
      <c r="E295" s="61" t="s">
        <v>993</v>
      </c>
      <c r="F295" s="61" t="s">
        <v>154</v>
      </c>
      <c r="G295" s="54" t="s">
        <v>72</v>
      </c>
      <c r="H295" s="54" t="s">
        <v>128</v>
      </c>
      <c r="I295" s="54" t="s">
        <v>24</v>
      </c>
      <c r="J295" s="54" t="s">
        <v>129</v>
      </c>
      <c r="K295" s="56">
        <v>43436.551087962966</v>
      </c>
      <c r="L295" s="56">
        <v>43436.575497685182</v>
      </c>
      <c r="M295" s="57">
        <v>0.58583333299999996</v>
      </c>
      <c r="N295" s="58">
        <v>0</v>
      </c>
      <c r="O295" s="58">
        <v>189</v>
      </c>
      <c r="P295" s="58">
        <v>0</v>
      </c>
      <c r="Q295" s="58">
        <v>0</v>
      </c>
      <c r="R295" s="59">
        <v>0</v>
      </c>
      <c r="S295" s="59">
        <v>110.7225</v>
      </c>
      <c r="T295" s="59">
        <v>0</v>
      </c>
      <c r="U295" s="59">
        <v>0</v>
      </c>
    </row>
    <row r="296" spans="1:21" x14ac:dyDescent="0.3">
      <c r="A296" s="61">
        <v>80529</v>
      </c>
      <c r="B296" s="54">
        <v>1</v>
      </c>
      <c r="C296" s="54" t="s">
        <v>78</v>
      </c>
      <c r="D296" s="54" t="s">
        <v>93</v>
      </c>
      <c r="E296" s="61" t="s">
        <v>994</v>
      </c>
      <c r="F296" s="61" t="s">
        <v>137</v>
      </c>
      <c r="G296" s="54" t="s">
        <v>71</v>
      </c>
      <c r="H296" s="54" t="s">
        <v>128</v>
      </c>
      <c r="I296" s="54" t="s">
        <v>22</v>
      </c>
      <c r="J296" s="54" t="s">
        <v>129</v>
      </c>
      <c r="K296" s="56">
        <v>43436.550717592589</v>
      </c>
      <c r="L296" s="56">
        <v>43436.630949074075</v>
      </c>
      <c r="M296" s="57">
        <v>1.9255555550000001</v>
      </c>
      <c r="N296" s="58">
        <v>0</v>
      </c>
      <c r="O296" s="58">
        <v>0</v>
      </c>
      <c r="P296" s="58">
        <v>0</v>
      </c>
      <c r="Q296" s="58">
        <v>2</v>
      </c>
      <c r="R296" s="59">
        <v>0</v>
      </c>
      <c r="S296" s="59">
        <v>0</v>
      </c>
      <c r="T296" s="59">
        <v>0</v>
      </c>
      <c r="U296" s="59">
        <v>3.851111</v>
      </c>
    </row>
    <row r="297" spans="1:21" x14ac:dyDescent="0.3">
      <c r="A297" s="61">
        <v>80531</v>
      </c>
      <c r="B297" s="54">
        <v>1</v>
      </c>
      <c r="C297" s="54" t="s">
        <v>78</v>
      </c>
      <c r="D297" s="54" t="s">
        <v>101</v>
      </c>
      <c r="E297" s="61" t="s">
        <v>995</v>
      </c>
      <c r="F297" s="61" t="s">
        <v>145</v>
      </c>
      <c r="G297" s="54" t="s">
        <v>72</v>
      </c>
      <c r="H297" s="54" t="s">
        <v>128</v>
      </c>
      <c r="I297" s="54" t="s">
        <v>22</v>
      </c>
      <c r="J297" s="54" t="s">
        <v>129</v>
      </c>
      <c r="K297" s="56">
        <v>43436.521111111113</v>
      </c>
      <c r="L297" s="56">
        <v>43436.666863425926</v>
      </c>
      <c r="M297" s="57">
        <v>3.4980555550000001</v>
      </c>
      <c r="N297" s="58">
        <v>0</v>
      </c>
      <c r="O297" s="58">
        <v>209</v>
      </c>
      <c r="P297" s="58">
        <v>0</v>
      </c>
      <c r="Q297" s="58">
        <v>10</v>
      </c>
      <c r="R297" s="59">
        <v>0</v>
      </c>
      <c r="S297" s="59">
        <v>731.09361100000001</v>
      </c>
      <c r="T297" s="59">
        <v>0</v>
      </c>
      <c r="U297" s="59">
        <v>34.980556</v>
      </c>
    </row>
    <row r="298" spans="1:21" x14ac:dyDescent="0.3">
      <c r="A298" s="61">
        <v>80533</v>
      </c>
      <c r="B298" s="54">
        <v>1</v>
      </c>
      <c r="C298" s="54" t="s">
        <v>78</v>
      </c>
      <c r="D298" s="54" t="s">
        <v>103</v>
      </c>
      <c r="E298" s="61" t="s">
        <v>996</v>
      </c>
      <c r="F298" s="61" t="s">
        <v>156</v>
      </c>
      <c r="G298" s="54" t="s">
        <v>71</v>
      </c>
      <c r="H298" s="54" t="s">
        <v>128</v>
      </c>
      <c r="I298" s="54" t="s">
        <v>22</v>
      </c>
      <c r="J298" s="54" t="s">
        <v>129</v>
      </c>
      <c r="K298" s="56">
        <v>43436.636805555558</v>
      </c>
      <c r="L298" s="56">
        <v>43436.653935185182</v>
      </c>
      <c r="M298" s="57">
        <v>0.41111111099999997</v>
      </c>
      <c r="N298" s="58">
        <v>0</v>
      </c>
      <c r="O298" s="58">
        <v>444</v>
      </c>
      <c r="P298" s="58">
        <v>0</v>
      </c>
      <c r="Q298" s="58">
        <v>0</v>
      </c>
      <c r="R298" s="59">
        <v>0</v>
      </c>
      <c r="S298" s="59">
        <v>182.533333</v>
      </c>
      <c r="T298" s="59">
        <v>0</v>
      </c>
      <c r="U298" s="59">
        <v>0</v>
      </c>
    </row>
    <row r="299" spans="1:21" x14ac:dyDescent="0.3">
      <c r="A299" s="61">
        <v>80535</v>
      </c>
      <c r="B299" s="54">
        <v>1</v>
      </c>
      <c r="C299" s="54" t="s">
        <v>78</v>
      </c>
      <c r="D299" s="54" t="s">
        <v>88</v>
      </c>
      <c r="E299" s="61" t="s">
        <v>997</v>
      </c>
      <c r="F299" s="61" t="s">
        <v>204</v>
      </c>
      <c r="G299" s="54" t="s">
        <v>71</v>
      </c>
      <c r="H299" s="54" t="s">
        <v>128</v>
      </c>
      <c r="I299" s="54" t="s">
        <v>22</v>
      </c>
      <c r="J299" s="54" t="s">
        <v>129</v>
      </c>
      <c r="K299" s="56">
        <v>43436.558437500003</v>
      </c>
      <c r="L299" s="56">
        <v>43436.961898148147</v>
      </c>
      <c r="M299" s="57">
        <v>9.6830555549999993</v>
      </c>
      <c r="N299" s="58">
        <v>0</v>
      </c>
      <c r="O299" s="58">
        <v>64</v>
      </c>
      <c r="P299" s="58">
        <v>0</v>
      </c>
      <c r="Q299" s="58">
        <v>0</v>
      </c>
      <c r="R299" s="59">
        <v>0</v>
      </c>
      <c r="S299" s="59">
        <v>619.71555599999999</v>
      </c>
      <c r="T299" s="59">
        <v>0</v>
      </c>
      <c r="U299" s="59">
        <v>0</v>
      </c>
    </row>
    <row r="300" spans="1:21" x14ac:dyDescent="0.3">
      <c r="A300" s="61">
        <v>80537</v>
      </c>
      <c r="B300" s="54">
        <v>1</v>
      </c>
      <c r="C300" s="54" t="s">
        <v>79</v>
      </c>
      <c r="D300" s="54" t="s">
        <v>114</v>
      </c>
      <c r="E300" s="61" t="s">
        <v>998</v>
      </c>
      <c r="F300" s="61" t="s">
        <v>145</v>
      </c>
      <c r="G300" s="54" t="s">
        <v>72</v>
      </c>
      <c r="H300" s="54" t="s">
        <v>128</v>
      </c>
      <c r="I300" s="54" t="s">
        <v>22</v>
      </c>
      <c r="J300" s="54" t="s">
        <v>129</v>
      </c>
      <c r="K300" s="56">
        <v>43436.554756944446</v>
      </c>
      <c r="L300" s="56">
        <v>43436.607048611113</v>
      </c>
      <c r="M300" s="57">
        <v>1.2549999999999999</v>
      </c>
      <c r="N300" s="58">
        <v>1</v>
      </c>
      <c r="O300" s="58">
        <v>5</v>
      </c>
      <c r="P300" s="58">
        <v>0</v>
      </c>
      <c r="Q300" s="58">
        <v>169</v>
      </c>
      <c r="R300" s="59">
        <v>1.2549999999999999</v>
      </c>
      <c r="S300" s="59">
        <v>6.2750000000000004</v>
      </c>
      <c r="T300" s="59">
        <v>0</v>
      </c>
      <c r="U300" s="59">
        <v>212.095</v>
      </c>
    </row>
    <row r="301" spans="1:21" x14ac:dyDescent="0.3">
      <c r="A301" s="61">
        <v>80540</v>
      </c>
      <c r="B301" s="54">
        <v>1</v>
      </c>
      <c r="C301" s="54" t="s">
        <v>78</v>
      </c>
      <c r="D301" s="54" t="s">
        <v>81</v>
      </c>
      <c r="E301" s="61" t="s">
        <v>999</v>
      </c>
      <c r="F301" s="61" t="s">
        <v>150</v>
      </c>
      <c r="G301" s="54" t="s">
        <v>71</v>
      </c>
      <c r="H301" s="54" t="s">
        <v>128</v>
      </c>
      <c r="I301" s="54" t="s">
        <v>22</v>
      </c>
      <c r="J301" s="54" t="s">
        <v>147</v>
      </c>
      <c r="K301" s="56">
        <v>43436.56527777778</v>
      </c>
      <c r="L301" s="56">
        <v>43436.585416666669</v>
      </c>
      <c r="M301" s="57">
        <v>0.48333333299999998</v>
      </c>
      <c r="N301" s="58">
        <v>0</v>
      </c>
      <c r="O301" s="58">
        <v>1</v>
      </c>
      <c r="P301" s="58">
        <v>0</v>
      </c>
      <c r="Q301" s="58">
        <v>0</v>
      </c>
      <c r="R301" s="59">
        <v>0</v>
      </c>
      <c r="S301" s="59">
        <v>0.48333300000000001</v>
      </c>
      <c r="T301" s="59">
        <v>0</v>
      </c>
      <c r="U301" s="59">
        <v>0</v>
      </c>
    </row>
    <row r="302" spans="1:21" x14ac:dyDescent="0.3">
      <c r="A302" s="61">
        <v>80541</v>
      </c>
      <c r="B302" s="54">
        <v>1</v>
      </c>
      <c r="C302" s="54" t="s">
        <v>79</v>
      </c>
      <c r="D302" s="54" t="s">
        <v>117</v>
      </c>
      <c r="E302" s="61" t="s">
        <v>878</v>
      </c>
      <c r="F302" s="61" t="s">
        <v>136</v>
      </c>
      <c r="G302" s="54" t="s">
        <v>71</v>
      </c>
      <c r="H302" s="54" t="s">
        <v>128</v>
      </c>
      <c r="I302" s="54" t="s">
        <v>22</v>
      </c>
      <c r="J302" s="54" t="s">
        <v>129</v>
      </c>
      <c r="K302" s="56">
        <v>43436.56045138889</v>
      </c>
      <c r="L302" s="56">
        <v>43436.629560185189</v>
      </c>
      <c r="M302" s="57">
        <v>1.6586111109999999</v>
      </c>
      <c r="N302" s="58">
        <v>0</v>
      </c>
      <c r="O302" s="58">
        <v>14</v>
      </c>
      <c r="P302" s="58">
        <v>0</v>
      </c>
      <c r="Q302" s="58">
        <v>0</v>
      </c>
      <c r="R302" s="59">
        <v>0</v>
      </c>
      <c r="S302" s="59">
        <v>23.220555999999998</v>
      </c>
      <c r="T302" s="59">
        <v>0</v>
      </c>
      <c r="U302" s="59">
        <v>0</v>
      </c>
    </row>
    <row r="303" spans="1:21" x14ac:dyDescent="0.3">
      <c r="A303" s="61">
        <v>80542</v>
      </c>
      <c r="B303" s="54">
        <v>1</v>
      </c>
      <c r="C303" s="54" t="s">
        <v>78</v>
      </c>
      <c r="D303" s="54" t="s">
        <v>83</v>
      </c>
      <c r="E303" s="61" t="s">
        <v>1000</v>
      </c>
      <c r="F303" s="61" t="s">
        <v>137</v>
      </c>
      <c r="G303" s="54" t="s">
        <v>71</v>
      </c>
      <c r="H303" s="54" t="s">
        <v>128</v>
      </c>
      <c r="I303" s="54" t="s">
        <v>22</v>
      </c>
      <c r="J303" s="54" t="s">
        <v>129</v>
      </c>
      <c r="K303" s="56">
        <v>43436.562638888892</v>
      </c>
      <c r="L303" s="56">
        <v>43436.806539351848</v>
      </c>
      <c r="M303" s="57">
        <v>5.8536111110000002</v>
      </c>
      <c r="N303" s="58">
        <v>0</v>
      </c>
      <c r="O303" s="58">
        <v>12</v>
      </c>
      <c r="P303" s="58">
        <v>0</v>
      </c>
      <c r="Q303" s="58">
        <v>0</v>
      </c>
      <c r="R303" s="59">
        <v>0</v>
      </c>
      <c r="S303" s="59">
        <v>70.243333000000007</v>
      </c>
      <c r="T303" s="59">
        <v>0</v>
      </c>
      <c r="U303" s="59">
        <v>0</v>
      </c>
    </row>
    <row r="304" spans="1:21" x14ac:dyDescent="0.3">
      <c r="A304" s="61">
        <v>80543</v>
      </c>
      <c r="B304" s="54">
        <v>1</v>
      </c>
      <c r="C304" s="54" t="s">
        <v>79</v>
      </c>
      <c r="D304" s="54" t="s">
        <v>108</v>
      </c>
      <c r="E304" s="61" t="s">
        <v>1001</v>
      </c>
      <c r="F304" s="61" t="s">
        <v>156</v>
      </c>
      <c r="G304" s="54" t="s">
        <v>71</v>
      </c>
      <c r="H304" s="54" t="s">
        <v>128</v>
      </c>
      <c r="I304" s="54" t="s">
        <v>22</v>
      </c>
      <c r="J304" s="54" t="s">
        <v>129</v>
      </c>
      <c r="K304" s="56">
        <v>43436.554780092592</v>
      </c>
      <c r="L304" s="56">
        <v>43436.621469907404</v>
      </c>
      <c r="M304" s="57">
        <v>1.6005555549999999</v>
      </c>
      <c r="N304" s="58">
        <v>0</v>
      </c>
      <c r="O304" s="58">
        <v>33</v>
      </c>
      <c r="P304" s="58">
        <v>0</v>
      </c>
      <c r="Q304" s="58">
        <v>0</v>
      </c>
      <c r="R304" s="59">
        <v>0</v>
      </c>
      <c r="S304" s="59">
        <v>52.818333000000003</v>
      </c>
      <c r="T304" s="59">
        <v>0</v>
      </c>
      <c r="U304" s="59">
        <v>0</v>
      </c>
    </row>
    <row r="305" spans="1:21" x14ac:dyDescent="0.3">
      <c r="A305" s="61">
        <v>80545</v>
      </c>
      <c r="B305" s="54">
        <v>1</v>
      </c>
      <c r="C305" s="54" t="s">
        <v>78</v>
      </c>
      <c r="D305" s="54" t="s">
        <v>94</v>
      </c>
      <c r="E305" s="61" t="s">
        <v>1002</v>
      </c>
      <c r="F305" s="61" t="s">
        <v>137</v>
      </c>
      <c r="G305" s="54" t="s">
        <v>71</v>
      </c>
      <c r="H305" s="54" t="s">
        <v>128</v>
      </c>
      <c r="I305" s="54" t="s">
        <v>22</v>
      </c>
      <c r="J305" s="54" t="s">
        <v>129</v>
      </c>
      <c r="K305" s="56">
        <v>43436.562962962962</v>
      </c>
      <c r="L305" s="56">
        <v>43436.702164351853</v>
      </c>
      <c r="M305" s="57">
        <v>3.340833333</v>
      </c>
      <c r="N305" s="58">
        <v>0</v>
      </c>
      <c r="O305" s="58">
        <v>1</v>
      </c>
      <c r="P305" s="58">
        <v>0</v>
      </c>
      <c r="Q305" s="58">
        <v>0</v>
      </c>
      <c r="R305" s="59">
        <v>0</v>
      </c>
      <c r="S305" s="59">
        <v>3.3408329999999999</v>
      </c>
      <c r="T305" s="59">
        <v>0</v>
      </c>
      <c r="U305" s="59">
        <v>0</v>
      </c>
    </row>
    <row r="306" spans="1:21" x14ac:dyDescent="0.3">
      <c r="A306" s="61">
        <v>80546</v>
      </c>
      <c r="B306" s="54">
        <v>1</v>
      </c>
      <c r="C306" s="54" t="s">
        <v>79</v>
      </c>
      <c r="D306" s="54" t="s">
        <v>117</v>
      </c>
      <c r="E306" s="61" t="s">
        <v>1003</v>
      </c>
      <c r="F306" s="61" t="s">
        <v>136</v>
      </c>
      <c r="G306" s="54" t="s">
        <v>71</v>
      </c>
      <c r="H306" s="54" t="s">
        <v>128</v>
      </c>
      <c r="I306" s="54" t="s">
        <v>22</v>
      </c>
      <c r="J306" s="54" t="s">
        <v>129</v>
      </c>
      <c r="K306" s="56">
        <v>43436.568715277775</v>
      </c>
      <c r="L306" s="56">
        <v>43436.625763888893</v>
      </c>
      <c r="M306" s="57">
        <v>1.3691666659999999</v>
      </c>
      <c r="N306" s="58">
        <v>0</v>
      </c>
      <c r="O306" s="58">
        <v>73</v>
      </c>
      <c r="P306" s="58">
        <v>0</v>
      </c>
      <c r="Q306" s="58">
        <v>0</v>
      </c>
      <c r="R306" s="59">
        <v>0</v>
      </c>
      <c r="S306" s="59">
        <v>99.949167000000003</v>
      </c>
      <c r="T306" s="59">
        <v>0</v>
      </c>
      <c r="U306" s="59">
        <v>0</v>
      </c>
    </row>
    <row r="307" spans="1:21" x14ac:dyDescent="0.3">
      <c r="A307" s="61">
        <v>80547</v>
      </c>
      <c r="B307" s="54">
        <v>1</v>
      </c>
      <c r="C307" s="54" t="s">
        <v>78</v>
      </c>
      <c r="D307" s="54" t="s">
        <v>81</v>
      </c>
      <c r="E307" s="61" t="s">
        <v>1004</v>
      </c>
      <c r="F307" s="61" t="s">
        <v>136</v>
      </c>
      <c r="G307" s="54" t="s">
        <v>71</v>
      </c>
      <c r="H307" s="54" t="s">
        <v>128</v>
      </c>
      <c r="I307" s="54" t="s">
        <v>22</v>
      </c>
      <c r="J307" s="54" t="s">
        <v>129</v>
      </c>
      <c r="K307" s="56">
        <v>43436.509513888886</v>
      </c>
      <c r="L307" s="56">
        <v>43436.588194444441</v>
      </c>
      <c r="M307" s="57">
        <v>1.8883333330000001</v>
      </c>
      <c r="N307" s="58">
        <v>0</v>
      </c>
      <c r="O307" s="58">
        <v>0</v>
      </c>
      <c r="P307" s="58">
        <v>0</v>
      </c>
      <c r="Q307" s="58">
        <v>13</v>
      </c>
      <c r="R307" s="59">
        <v>0</v>
      </c>
      <c r="S307" s="59">
        <v>0</v>
      </c>
      <c r="T307" s="59">
        <v>0</v>
      </c>
      <c r="U307" s="59">
        <v>24.548333</v>
      </c>
    </row>
    <row r="308" spans="1:21" x14ac:dyDescent="0.3">
      <c r="A308" s="61">
        <v>80548</v>
      </c>
      <c r="B308" s="54">
        <v>1</v>
      </c>
      <c r="C308" s="54" t="s">
        <v>79</v>
      </c>
      <c r="D308" s="54" t="s">
        <v>111</v>
      </c>
      <c r="E308" s="61" t="s">
        <v>1005</v>
      </c>
      <c r="F308" s="61" t="s">
        <v>327</v>
      </c>
      <c r="G308" s="54" t="s">
        <v>72</v>
      </c>
      <c r="H308" s="54" t="s">
        <v>128</v>
      </c>
      <c r="I308" s="54" t="s">
        <v>22</v>
      </c>
      <c r="J308" s="54" t="s">
        <v>129</v>
      </c>
      <c r="K308" s="56">
        <v>43436.57203703704</v>
      </c>
      <c r="L308" s="56">
        <v>43436.72315972222</v>
      </c>
      <c r="M308" s="57">
        <v>3.6269444439999998</v>
      </c>
      <c r="N308" s="58">
        <v>0</v>
      </c>
      <c r="O308" s="58">
        <v>2</v>
      </c>
      <c r="P308" s="58">
        <v>0</v>
      </c>
      <c r="Q308" s="58">
        <v>65</v>
      </c>
      <c r="R308" s="59">
        <v>0</v>
      </c>
      <c r="S308" s="59">
        <v>7.253889</v>
      </c>
      <c r="T308" s="59">
        <v>0</v>
      </c>
      <c r="U308" s="59">
        <v>235.75138899999999</v>
      </c>
    </row>
    <row r="309" spans="1:21" x14ac:dyDescent="0.3">
      <c r="A309" s="61">
        <v>80550</v>
      </c>
      <c r="B309" s="54">
        <v>1</v>
      </c>
      <c r="C309" s="54" t="s">
        <v>79</v>
      </c>
      <c r="D309" s="54" t="s">
        <v>114</v>
      </c>
      <c r="E309" s="61" t="s">
        <v>1006</v>
      </c>
      <c r="F309" s="61" t="s">
        <v>209</v>
      </c>
      <c r="G309" s="54" t="s">
        <v>71</v>
      </c>
      <c r="H309" s="54" t="s">
        <v>128</v>
      </c>
      <c r="I309" s="54" t="s">
        <v>22</v>
      </c>
      <c r="J309" s="54" t="s">
        <v>129</v>
      </c>
      <c r="K309" s="56">
        <v>43436.574606481481</v>
      </c>
      <c r="L309" s="56">
        <v>43436.623506944445</v>
      </c>
      <c r="M309" s="57">
        <v>1.173611111</v>
      </c>
      <c r="N309" s="58">
        <v>0</v>
      </c>
      <c r="O309" s="58">
        <v>136</v>
      </c>
      <c r="P309" s="58">
        <v>0</v>
      </c>
      <c r="Q309" s="58">
        <v>0</v>
      </c>
      <c r="R309" s="59">
        <v>0</v>
      </c>
      <c r="S309" s="59">
        <v>159.61111099999999</v>
      </c>
      <c r="T309" s="59">
        <v>0</v>
      </c>
      <c r="U309" s="59">
        <v>0</v>
      </c>
    </row>
    <row r="310" spans="1:21" x14ac:dyDescent="0.3">
      <c r="A310" s="61">
        <v>80551</v>
      </c>
      <c r="B310" s="54">
        <v>1</v>
      </c>
      <c r="C310" s="54" t="s">
        <v>79</v>
      </c>
      <c r="D310" s="54" t="s">
        <v>116</v>
      </c>
      <c r="E310" s="61" t="s">
        <v>324</v>
      </c>
      <c r="F310" s="61" t="s">
        <v>140</v>
      </c>
      <c r="G310" s="54" t="s">
        <v>72</v>
      </c>
      <c r="H310" s="54" t="s">
        <v>128</v>
      </c>
      <c r="I310" s="54" t="s">
        <v>22</v>
      </c>
      <c r="J310" s="54" t="s">
        <v>129</v>
      </c>
      <c r="K310" s="56">
        <v>43436.557083333333</v>
      </c>
      <c r="L310" s="56">
        <v>43436.590810185182</v>
      </c>
      <c r="M310" s="57">
        <v>0.80944444400000004</v>
      </c>
      <c r="N310" s="58">
        <v>2</v>
      </c>
      <c r="O310" s="58">
        <v>632</v>
      </c>
      <c r="P310" s="58">
        <v>0</v>
      </c>
      <c r="Q310" s="58">
        <v>0</v>
      </c>
      <c r="R310" s="59">
        <v>1.618889</v>
      </c>
      <c r="S310" s="59">
        <v>511.56888900000001</v>
      </c>
      <c r="T310" s="59">
        <v>0</v>
      </c>
      <c r="U310" s="59">
        <v>0</v>
      </c>
    </row>
    <row r="311" spans="1:21" x14ac:dyDescent="0.3">
      <c r="A311" s="61">
        <v>80552</v>
      </c>
      <c r="B311" s="54">
        <v>1</v>
      </c>
      <c r="C311" s="54" t="s">
        <v>79</v>
      </c>
      <c r="D311" s="54" t="s">
        <v>119</v>
      </c>
      <c r="E311" s="61" t="s">
        <v>1007</v>
      </c>
      <c r="F311" s="61" t="s">
        <v>211</v>
      </c>
      <c r="G311" s="54" t="s">
        <v>72</v>
      </c>
      <c r="H311" s="54" t="s">
        <v>128</v>
      </c>
      <c r="I311" s="54" t="s">
        <v>22</v>
      </c>
      <c r="J311" s="54" t="s">
        <v>129</v>
      </c>
      <c r="K311" s="56">
        <v>43436.574652777781</v>
      </c>
      <c r="L311" s="56">
        <v>43436.754537037035</v>
      </c>
      <c r="M311" s="57">
        <v>4.3172222219999998</v>
      </c>
      <c r="N311" s="58">
        <v>1</v>
      </c>
      <c r="O311" s="58">
        <v>1</v>
      </c>
      <c r="P311" s="58">
        <v>0</v>
      </c>
      <c r="Q311" s="58">
        <v>0</v>
      </c>
      <c r="R311" s="59">
        <v>4.3172220000000001</v>
      </c>
      <c r="S311" s="59">
        <v>4.3172220000000001</v>
      </c>
      <c r="T311" s="59">
        <v>0</v>
      </c>
      <c r="U311" s="59">
        <v>0</v>
      </c>
    </row>
    <row r="312" spans="1:21" x14ac:dyDescent="0.3">
      <c r="A312" s="61">
        <v>80554</v>
      </c>
      <c r="B312" s="54">
        <v>1</v>
      </c>
      <c r="C312" s="54" t="s">
        <v>79</v>
      </c>
      <c r="D312" s="54" t="s">
        <v>116</v>
      </c>
      <c r="E312" s="61" t="s">
        <v>612</v>
      </c>
      <c r="F312" s="61" t="s">
        <v>140</v>
      </c>
      <c r="G312" s="54" t="s">
        <v>72</v>
      </c>
      <c r="H312" s="54" t="s">
        <v>128</v>
      </c>
      <c r="I312" s="54" t="s">
        <v>22</v>
      </c>
      <c r="J312" s="54" t="s">
        <v>129</v>
      </c>
      <c r="K312" s="56">
        <v>43436.577534722222</v>
      </c>
      <c r="L312" s="56">
        <v>43436.62090277778</v>
      </c>
      <c r="M312" s="57">
        <v>1.0408333329999999</v>
      </c>
      <c r="N312" s="58">
        <v>1</v>
      </c>
      <c r="O312" s="58">
        <v>1493</v>
      </c>
      <c r="P312" s="58">
        <v>0</v>
      </c>
      <c r="Q312" s="58">
        <v>0</v>
      </c>
      <c r="R312" s="59">
        <v>1.0408329999999999</v>
      </c>
      <c r="S312" s="59">
        <v>1553.964166</v>
      </c>
      <c r="T312" s="59">
        <v>0</v>
      </c>
      <c r="U312" s="59">
        <v>0</v>
      </c>
    </row>
    <row r="313" spans="1:21" x14ac:dyDescent="0.3">
      <c r="A313" s="61">
        <v>80556</v>
      </c>
      <c r="B313" s="54">
        <v>1</v>
      </c>
      <c r="C313" s="54" t="s">
        <v>78</v>
      </c>
      <c r="D313" s="54" t="s">
        <v>98</v>
      </c>
      <c r="E313" s="61" t="s">
        <v>1008</v>
      </c>
      <c r="F313" s="61" t="s">
        <v>136</v>
      </c>
      <c r="G313" s="54" t="s">
        <v>71</v>
      </c>
      <c r="H313" s="54" t="s">
        <v>128</v>
      </c>
      <c r="I313" s="54" t="s">
        <v>22</v>
      </c>
      <c r="J313" s="54" t="s">
        <v>129</v>
      </c>
      <c r="K313" s="56">
        <v>43436.583171296297</v>
      </c>
      <c r="L313" s="56">
        <v>43436.630590277775</v>
      </c>
      <c r="M313" s="57">
        <v>1.138055555</v>
      </c>
      <c r="N313" s="58">
        <v>0</v>
      </c>
      <c r="O313" s="58">
        <v>30</v>
      </c>
      <c r="P313" s="58">
        <v>0</v>
      </c>
      <c r="Q313" s="58">
        <v>0</v>
      </c>
      <c r="R313" s="59">
        <v>0</v>
      </c>
      <c r="S313" s="59">
        <v>34.141666999999998</v>
      </c>
      <c r="T313" s="59">
        <v>0</v>
      </c>
      <c r="U313" s="59">
        <v>0</v>
      </c>
    </row>
    <row r="314" spans="1:21" x14ac:dyDescent="0.3">
      <c r="A314" s="61">
        <v>80558</v>
      </c>
      <c r="B314" s="54">
        <v>1</v>
      </c>
      <c r="C314" s="54" t="s">
        <v>79</v>
      </c>
      <c r="D314" s="54" t="s">
        <v>123</v>
      </c>
      <c r="E314" s="61" t="s">
        <v>381</v>
      </c>
      <c r="F314" s="61" t="s">
        <v>140</v>
      </c>
      <c r="G314" s="54" t="s">
        <v>72</v>
      </c>
      <c r="H314" s="54" t="s">
        <v>128</v>
      </c>
      <c r="I314" s="54" t="s">
        <v>22</v>
      </c>
      <c r="J314" s="54" t="s">
        <v>129</v>
      </c>
      <c r="K314" s="56">
        <v>43436.578425925924</v>
      </c>
      <c r="L314" s="56">
        <v>43436.640555555554</v>
      </c>
      <c r="M314" s="57">
        <v>1.4911111109999999</v>
      </c>
      <c r="N314" s="58">
        <v>2</v>
      </c>
      <c r="O314" s="58">
        <v>133</v>
      </c>
      <c r="P314" s="58">
        <v>0</v>
      </c>
      <c r="Q314" s="58">
        <v>8</v>
      </c>
      <c r="R314" s="59">
        <v>2.9822220000000002</v>
      </c>
      <c r="S314" s="59">
        <v>198.317778</v>
      </c>
      <c r="T314" s="59">
        <v>0</v>
      </c>
      <c r="U314" s="59">
        <v>11.928889</v>
      </c>
    </row>
    <row r="315" spans="1:21" x14ac:dyDescent="0.3">
      <c r="A315" s="61">
        <v>80568</v>
      </c>
      <c r="B315" s="54">
        <v>1</v>
      </c>
      <c r="C315" s="54" t="s">
        <v>78</v>
      </c>
      <c r="D315" s="54" t="s">
        <v>87</v>
      </c>
      <c r="E315" s="61" t="s">
        <v>1009</v>
      </c>
      <c r="F315" s="61" t="s">
        <v>144</v>
      </c>
      <c r="G315" s="54" t="s">
        <v>71</v>
      </c>
      <c r="H315" s="54" t="s">
        <v>128</v>
      </c>
      <c r="I315" s="54" t="s">
        <v>22</v>
      </c>
      <c r="J315" s="54" t="s">
        <v>129</v>
      </c>
      <c r="K315" s="56">
        <v>43436.6097337963</v>
      </c>
      <c r="L315" s="56">
        <v>43436.698298611111</v>
      </c>
      <c r="M315" s="57">
        <v>2.125555555</v>
      </c>
      <c r="N315" s="58">
        <v>0</v>
      </c>
      <c r="O315" s="58">
        <v>2</v>
      </c>
      <c r="P315" s="58">
        <v>0</v>
      </c>
      <c r="Q315" s="58">
        <v>0</v>
      </c>
      <c r="R315" s="59">
        <v>0</v>
      </c>
      <c r="S315" s="59">
        <v>4.2511109999999999</v>
      </c>
      <c r="T315" s="59">
        <v>0</v>
      </c>
      <c r="U315" s="59">
        <v>0</v>
      </c>
    </row>
    <row r="316" spans="1:21" x14ac:dyDescent="0.3">
      <c r="A316" s="61">
        <v>80570</v>
      </c>
      <c r="B316" s="54">
        <v>1</v>
      </c>
      <c r="C316" s="54" t="s">
        <v>78</v>
      </c>
      <c r="D316" s="54" t="s">
        <v>80</v>
      </c>
      <c r="E316" s="61" t="s">
        <v>1010</v>
      </c>
      <c r="F316" s="61" t="s">
        <v>136</v>
      </c>
      <c r="G316" s="54" t="s">
        <v>71</v>
      </c>
      <c r="H316" s="54" t="s">
        <v>128</v>
      </c>
      <c r="I316" s="54" t="s">
        <v>22</v>
      </c>
      <c r="J316" s="54" t="s">
        <v>129</v>
      </c>
      <c r="K316" s="56">
        <v>43436.613981481481</v>
      </c>
      <c r="L316" s="56">
        <v>43436.797094907408</v>
      </c>
      <c r="M316" s="57">
        <v>4.3947222220000004</v>
      </c>
      <c r="N316" s="58">
        <v>0</v>
      </c>
      <c r="O316" s="58">
        <v>140</v>
      </c>
      <c r="P316" s="58">
        <v>0</v>
      </c>
      <c r="Q316" s="58">
        <v>0</v>
      </c>
      <c r="R316" s="59">
        <v>0</v>
      </c>
      <c r="S316" s="59">
        <v>615.26111100000003</v>
      </c>
      <c r="T316" s="59">
        <v>0</v>
      </c>
      <c r="U316" s="59">
        <v>0</v>
      </c>
    </row>
    <row r="317" spans="1:21" x14ac:dyDescent="0.3">
      <c r="A317" s="61">
        <v>80572</v>
      </c>
      <c r="B317" s="54">
        <v>1</v>
      </c>
      <c r="C317" s="54" t="s">
        <v>79</v>
      </c>
      <c r="D317" s="54" t="s">
        <v>119</v>
      </c>
      <c r="E317" s="61" t="s">
        <v>1011</v>
      </c>
      <c r="F317" s="61" t="s">
        <v>140</v>
      </c>
      <c r="G317" s="54" t="s">
        <v>72</v>
      </c>
      <c r="H317" s="54" t="s">
        <v>128</v>
      </c>
      <c r="I317" s="54" t="s">
        <v>22</v>
      </c>
      <c r="J317" s="54" t="s">
        <v>129</v>
      </c>
      <c r="K317" s="56">
        <v>43436.6091087963</v>
      </c>
      <c r="L317" s="56">
        <v>43436.636319444442</v>
      </c>
      <c r="M317" s="57">
        <v>0.65305555500000001</v>
      </c>
      <c r="N317" s="58">
        <v>17</v>
      </c>
      <c r="O317" s="58">
        <v>379</v>
      </c>
      <c r="P317" s="58">
        <v>0</v>
      </c>
      <c r="Q317" s="58">
        <v>55</v>
      </c>
      <c r="R317" s="59">
        <v>11.101944</v>
      </c>
      <c r="S317" s="59">
        <v>247.50805500000001</v>
      </c>
      <c r="T317" s="59">
        <v>0</v>
      </c>
      <c r="U317" s="59">
        <v>35.918056</v>
      </c>
    </row>
    <row r="318" spans="1:21" x14ac:dyDescent="0.3">
      <c r="A318" s="61">
        <v>80573</v>
      </c>
      <c r="B318" s="54">
        <v>1</v>
      </c>
      <c r="C318" s="54" t="s">
        <v>79</v>
      </c>
      <c r="D318" s="54" t="s">
        <v>109</v>
      </c>
      <c r="E318" s="61" t="s">
        <v>1012</v>
      </c>
      <c r="F318" s="61" t="s">
        <v>137</v>
      </c>
      <c r="G318" s="54" t="s">
        <v>71</v>
      </c>
      <c r="H318" s="54" t="s">
        <v>128</v>
      </c>
      <c r="I318" s="54" t="s">
        <v>22</v>
      </c>
      <c r="J318" s="54" t="s">
        <v>129</v>
      </c>
      <c r="K318" s="56">
        <v>43436.621365740742</v>
      </c>
      <c r="L318" s="56">
        <v>43436.661689814813</v>
      </c>
      <c r="M318" s="57">
        <v>0.96777777700000001</v>
      </c>
      <c r="N318" s="58">
        <v>0</v>
      </c>
      <c r="O318" s="58">
        <v>1</v>
      </c>
      <c r="P318" s="58">
        <v>0</v>
      </c>
      <c r="Q318" s="58">
        <v>0</v>
      </c>
      <c r="R318" s="59">
        <v>0</v>
      </c>
      <c r="S318" s="59">
        <v>0.96777800000000003</v>
      </c>
      <c r="T318" s="59">
        <v>0</v>
      </c>
      <c r="U318" s="59">
        <v>0</v>
      </c>
    </row>
    <row r="319" spans="1:21" x14ac:dyDescent="0.3">
      <c r="A319" s="61">
        <v>80574</v>
      </c>
      <c r="B319" s="54">
        <v>1</v>
      </c>
      <c r="C319" s="54" t="s">
        <v>78</v>
      </c>
      <c r="D319" s="54" t="s">
        <v>80</v>
      </c>
      <c r="E319" s="61" t="s">
        <v>601</v>
      </c>
      <c r="F319" s="61" t="s">
        <v>172</v>
      </c>
      <c r="G319" s="54" t="s">
        <v>71</v>
      </c>
      <c r="H319" s="54" t="s">
        <v>128</v>
      </c>
      <c r="I319" s="54" t="s">
        <v>22</v>
      </c>
      <c r="J319" s="54" t="s">
        <v>129</v>
      </c>
      <c r="K319" s="56">
        <v>43436.607060185182</v>
      </c>
      <c r="L319" s="56">
        <v>43436.648240740738</v>
      </c>
      <c r="M319" s="57">
        <v>0.98833333300000004</v>
      </c>
      <c r="N319" s="58">
        <v>2</v>
      </c>
      <c r="O319" s="58">
        <v>366</v>
      </c>
      <c r="P319" s="58">
        <v>0</v>
      </c>
      <c r="Q319" s="58">
        <v>0</v>
      </c>
      <c r="R319" s="59">
        <v>1.976667</v>
      </c>
      <c r="S319" s="59">
        <v>361.73</v>
      </c>
      <c r="T319" s="59">
        <v>0</v>
      </c>
      <c r="U319" s="59">
        <v>0</v>
      </c>
    </row>
    <row r="320" spans="1:21" x14ac:dyDescent="0.3">
      <c r="A320" s="61">
        <v>80575</v>
      </c>
      <c r="B320" s="54">
        <v>1</v>
      </c>
      <c r="C320" s="54" t="s">
        <v>78</v>
      </c>
      <c r="D320" s="54" t="s">
        <v>88</v>
      </c>
      <c r="E320" s="61" t="s">
        <v>986</v>
      </c>
      <c r="F320" s="61" t="s">
        <v>136</v>
      </c>
      <c r="G320" s="54" t="s">
        <v>71</v>
      </c>
      <c r="H320" s="54" t="s">
        <v>128</v>
      </c>
      <c r="I320" s="54" t="s">
        <v>22</v>
      </c>
      <c r="J320" s="54" t="s">
        <v>129</v>
      </c>
      <c r="K320" s="56">
        <v>43436.629791666666</v>
      </c>
      <c r="L320" s="56">
        <v>43436.701956018514</v>
      </c>
      <c r="M320" s="57">
        <v>1.731944444</v>
      </c>
      <c r="N320" s="58">
        <v>0</v>
      </c>
      <c r="O320" s="58">
        <v>244</v>
      </c>
      <c r="P320" s="58">
        <v>0</v>
      </c>
      <c r="Q320" s="58">
        <v>0</v>
      </c>
      <c r="R320" s="59">
        <v>0</v>
      </c>
      <c r="S320" s="59">
        <v>422.59444400000001</v>
      </c>
      <c r="T320" s="59">
        <v>0</v>
      </c>
      <c r="U320" s="59">
        <v>0</v>
      </c>
    </row>
    <row r="321" spans="1:21" x14ac:dyDescent="0.3">
      <c r="A321" s="61">
        <v>80580</v>
      </c>
      <c r="B321" s="54">
        <v>1</v>
      </c>
      <c r="C321" s="54" t="s">
        <v>79</v>
      </c>
      <c r="D321" s="54" t="s">
        <v>116</v>
      </c>
      <c r="E321" s="61" t="s">
        <v>1013</v>
      </c>
      <c r="F321" s="61" t="s">
        <v>136</v>
      </c>
      <c r="G321" s="54" t="s">
        <v>71</v>
      </c>
      <c r="H321" s="54" t="s">
        <v>128</v>
      </c>
      <c r="I321" s="54" t="s">
        <v>22</v>
      </c>
      <c r="J321" s="54" t="s">
        <v>129</v>
      </c>
      <c r="K321" s="56">
        <v>43436.634583333333</v>
      </c>
      <c r="L321" s="56">
        <v>43436.741979166669</v>
      </c>
      <c r="M321" s="57">
        <v>2.5775000000000001</v>
      </c>
      <c r="N321" s="58">
        <v>0</v>
      </c>
      <c r="O321" s="58">
        <v>49</v>
      </c>
      <c r="P321" s="58">
        <v>0</v>
      </c>
      <c r="Q321" s="58">
        <v>0</v>
      </c>
      <c r="R321" s="59">
        <v>0</v>
      </c>
      <c r="S321" s="59">
        <v>126.2975</v>
      </c>
      <c r="T321" s="59">
        <v>0</v>
      </c>
      <c r="U321" s="59">
        <v>0</v>
      </c>
    </row>
    <row r="322" spans="1:21" x14ac:dyDescent="0.3">
      <c r="A322" s="61">
        <v>80582</v>
      </c>
      <c r="B322" s="54">
        <v>1</v>
      </c>
      <c r="C322" s="54" t="s">
        <v>78</v>
      </c>
      <c r="D322" s="54" t="s">
        <v>97</v>
      </c>
      <c r="E322" s="61" t="s">
        <v>1014</v>
      </c>
      <c r="F322" s="61" t="s">
        <v>151</v>
      </c>
      <c r="G322" s="54" t="s">
        <v>71</v>
      </c>
      <c r="H322" s="54" t="s">
        <v>128</v>
      </c>
      <c r="I322" s="54" t="s">
        <v>22</v>
      </c>
      <c r="J322" s="54" t="s">
        <v>129</v>
      </c>
      <c r="K322" s="56">
        <v>43436.639652777776</v>
      </c>
      <c r="L322" s="56">
        <v>43436.692152777774</v>
      </c>
      <c r="M322" s="57">
        <v>1.26</v>
      </c>
      <c r="N322" s="58">
        <v>0</v>
      </c>
      <c r="O322" s="58">
        <v>87</v>
      </c>
      <c r="P322" s="58">
        <v>0</v>
      </c>
      <c r="Q322" s="58">
        <v>0</v>
      </c>
      <c r="R322" s="59">
        <v>0</v>
      </c>
      <c r="S322" s="59">
        <v>109.62</v>
      </c>
      <c r="T322" s="59">
        <v>0</v>
      </c>
      <c r="U322" s="59">
        <v>0</v>
      </c>
    </row>
    <row r="323" spans="1:21" x14ac:dyDescent="0.3">
      <c r="A323" s="61">
        <v>80583</v>
      </c>
      <c r="B323" s="54">
        <v>1</v>
      </c>
      <c r="C323" s="54" t="s">
        <v>78</v>
      </c>
      <c r="D323" s="54" t="s">
        <v>92</v>
      </c>
      <c r="E323" s="61" t="s">
        <v>746</v>
      </c>
      <c r="F323" s="61" t="s">
        <v>145</v>
      </c>
      <c r="G323" s="54" t="s">
        <v>72</v>
      </c>
      <c r="H323" s="54" t="s">
        <v>128</v>
      </c>
      <c r="I323" s="54" t="s">
        <v>22</v>
      </c>
      <c r="J323" s="54" t="s">
        <v>129</v>
      </c>
      <c r="K323" s="56">
        <v>43436.62295138889</v>
      </c>
      <c r="L323" s="56">
        <v>43436.730034722219</v>
      </c>
      <c r="M323" s="57">
        <v>2.57</v>
      </c>
      <c r="N323" s="58">
        <v>0</v>
      </c>
      <c r="O323" s="58">
        <v>0</v>
      </c>
      <c r="P323" s="58">
        <v>0</v>
      </c>
      <c r="Q323" s="58">
        <v>24</v>
      </c>
      <c r="R323" s="59">
        <v>0</v>
      </c>
      <c r="S323" s="59">
        <v>0</v>
      </c>
      <c r="T323" s="59">
        <v>0</v>
      </c>
      <c r="U323" s="59">
        <v>61.68</v>
      </c>
    </row>
    <row r="324" spans="1:21" x14ac:dyDescent="0.3">
      <c r="A324" s="61">
        <v>80587</v>
      </c>
      <c r="B324" s="54">
        <v>1</v>
      </c>
      <c r="C324" s="54" t="s">
        <v>78</v>
      </c>
      <c r="D324" s="54" t="s">
        <v>80</v>
      </c>
      <c r="E324" s="61" t="s">
        <v>1015</v>
      </c>
      <c r="F324" s="61" t="s">
        <v>144</v>
      </c>
      <c r="G324" s="54" t="s">
        <v>71</v>
      </c>
      <c r="H324" s="54" t="s">
        <v>128</v>
      </c>
      <c r="I324" s="54" t="s">
        <v>22</v>
      </c>
      <c r="J324" s="54" t="s">
        <v>129</v>
      </c>
      <c r="K324" s="56">
        <v>43436.636030092595</v>
      </c>
      <c r="L324" s="56">
        <v>43436.685462962967</v>
      </c>
      <c r="M324" s="57">
        <v>1.186388888</v>
      </c>
      <c r="N324" s="58">
        <v>0</v>
      </c>
      <c r="O324" s="58">
        <v>31</v>
      </c>
      <c r="P324" s="58">
        <v>0</v>
      </c>
      <c r="Q324" s="58">
        <v>0</v>
      </c>
      <c r="R324" s="59">
        <v>0</v>
      </c>
      <c r="S324" s="59">
        <v>36.778055999999999</v>
      </c>
      <c r="T324" s="59">
        <v>0</v>
      </c>
      <c r="U324" s="59">
        <v>0</v>
      </c>
    </row>
    <row r="325" spans="1:21" x14ac:dyDescent="0.3">
      <c r="A325" s="61">
        <v>80591</v>
      </c>
      <c r="B325" s="54">
        <v>1</v>
      </c>
      <c r="C325" s="54" t="s">
        <v>79</v>
      </c>
      <c r="D325" s="54" t="s">
        <v>123</v>
      </c>
      <c r="E325" s="61" t="s">
        <v>538</v>
      </c>
      <c r="F325" s="61" t="s">
        <v>140</v>
      </c>
      <c r="G325" s="54" t="s">
        <v>72</v>
      </c>
      <c r="H325" s="54" t="s">
        <v>128</v>
      </c>
      <c r="I325" s="54" t="s">
        <v>22</v>
      </c>
      <c r="J325" s="54" t="s">
        <v>129</v>
      </c>
      <c r="K325" s="56">
        <v>43436.60355324074</v>
      </c>
      <c r="L325" s="56">
        <v>43436.750069444446</v>
      </c>
      <c r="M325" s="57">
        <v>3.5163888879999998</v>
      </c>
      <c r="N325" s="58">
        <v>0</v>
      </c>
      <c r="O325" s="58">
        <v>0</v>
      </c>
      <c r="P325" s="58">
        <v>0</v>
      </c>
      <c r="Q325" s="58">
        <v>6</v>
      </c>
      <c r="R325" s="59">
        <v>0</v>
      </c>
      <c r="S325" s="59">
        <v>0</v>
      </c>
      <c r="T325" s="59">
        <v>0</v>
      </c>
      <c r="U325" s="59">
        <v>21.098333</v>
      </c>
    </row>
    <row r="326" spans="1:21" x14ac:dyDescent="0.3">
      <c r="A326" s="61">
        <v>80593</v>
      </c>
      <c r="B326" s="54">
        <v>1</v>
      </c>
      <c r="C326" s="54" t="s">
        <v>78</v>
      </c>
      <c r="D326" s="54" t="s">
        <v>82</v>
      </c>
      <c r="E326" s="61" t="s">
        <v>1016</v>
      </c>
      <c r="F326" s="61" t="s">
        <v>137</v>
      </c>
      <c r="G326" s="54" t="s">
        <v>71</v>
      </c>
      <c r="H326" s="54" t="s">
        <v>128</v>
      </c>
      <c r="I326" s="54" t="s">
        <v>22</v>
      </c>
      <c r="J326" s="54" t="s">
        <v>129</v>
      </c>
      <c r="K326" s="56">
        <v>43436.667499999996</v>
      </c>
      <c r="L326" s="56">
        <v>43436.710057870368</v>
      </c>
      <c r="M326" s="57">
        <v>1.0213888879999999</v>
      </c>
      <c r="N326" s="58">
        <v>0</v>
      </c>
      <c r="O326" s="58">
        <v>2</v>
      </c>
      <c r="P326" s="58">
        <v>0</v>
      </c>
      <c r="Q326" s="58">
        <v>0</v>
      </c>
      <c r="R326" s="59">
        <v>0</v>
      </c>
      <c r="S326" s="59">
        <v>2.0427780000000002</v>
      </c>
      <c r="T326" s="59">
        <v>0</v>
      </c>
      <c r="U326" s="59">
        <v>0</v>
      </c>
    </row>
    <row r="327" spans="1:21" x14ac:dyDescent="0.3">
      <c r="A327" s="61">
        <v>80595</v>
      </c>
      <c r="B327" s="54">
        <v>1</v>
      </c>
      <c r="C327" s="54" t="s">
        <v>78</v>
      </c>
      <c r="D327" s="54" t="s">
        <v>86</v>
      </c>
      <c r="E327" s="61" t="s">
        <v>1017</v>
      </c>
      <c r="F327" s="61" t="s">
        <v>137</v>
      </c>
      <c r="G327" s="54" t="s">
        <v>71</v>
      </c>
      <c r="H327" s="54" t="s">
        <v>128</v>
      </c>
      <c r="I327" s="54" t="s">
        <v>22</v>
      </c>
      <c r="J327" s="54" t="s">
        <v>129</v>
      </c>
      <c r="K327" s="56">
        <v>43436.673483796294</v>
      </c>
      <c r="L327" s="56">
        <v>43436.718206018515</v>
      </c>
      <c r="M327" s="57">
        <v>1.0733333329999999</v>
      </c>
      <c r="N327" s="58">
        <v>0</v>
      </c>
      <c r="O327" s="58">
        <v>2</v>
      </c>
      <c r="P327" s="58">
        <v>0</v>
      </c>
      <c r="Q327" s="58">
        <v>0</v>
      </c>
      <c r="R327" s="59">
        <v>0</v>
      </c>
      <c r="S327" s="59">
        <v>2.1466669999999999</v>
      </c>
      <c r="T327" s="59">
        <v>0</v>
      </c>
      <c r="U327" s="59">
        <v>0</v>
      </c>
    </row>
    <row r="328" spans="1:21" x14ac:dyDescent="0.3">
      <c r="A328" s="61">
        <v>80598</v>
      </c>
      <c r="B328" s="54">
        <v>1</v>
      </c>
      <c r="C328" s="54" t="s">
        <v>78</v>
      </c>
      <c r="D328" s="54" t="s">
        <v>96</v>
      </c>
      <c r="E328" s="61" t="s">
        <v>504</v>
      </c>
      <c r="F328" s="61" t="s">
        <v>148</v>
      </c>
      <c r="G328" s="54" t="s">
        <v>72</v>
      </c>
      <c r="H328" s="54" t="s">
        <v>128</v>
      </c>
      <c r="I328" s="54" t="s">
        <v>22</v>
      </c>
      <c r="J328" s="54" t="s">
        <v>147</v>
      </c>
      <c r="K328" s="56">
        <v>43436.458333333336</v>
      </c>
      <c r="L328" s="56">
        <v>43436.729166666664</v>
      </c>
      <c r="M328" s="57">
        <v>6.5</v>
      </c>
      <c r="N328" s="58">
        <v>1</v>
      </c>
      <c r="O328" s="58">
        <v>131</v>
      </c>
      <c r="P328" s="58">
        <v>0</v>
      </c>
      <c r="Q328" s="58">
        <v>0</v>
      </c>
      <c r="R328" s="59">
        <v>6.5</v>
      </c>
      <c r="S328" s="59">
        <v>851.5</v>
      </c>
      <c r="T328" s="59">
        <v>0</v>
      </c>
      <c r="U328" s="59">
        <v>0</v>
      </c>
    </row>
    <row r="329" spans="1:21" x14ac:dyDescent="0.3">
      <c r="A329" s="61">
        <v>80603</v>
      </c>
      <c r="B329" s="54">
        <v>1</v>
      </c>
      <c r="C329" s="54" t="s">
        <v>78</v>
      </c>
      <c r="D329" s="54" t="s">
        <v>92</v>
      </c>
      <c r="E329" s="61" t="s">
        <v>1018</v>
      </c>
      <c r="F329" s="61" t="s">
        <v>144</v>
      </c>
      <c r="G329" s="54" t="s">
        <v>71</v>
      </c>
      <c r="H329" s="54" t="s">
        <v>128</v>
      </c>
      <c r="I329" s="54" t="s">
        <v>22</v>
      </c>
      <c r="J329" s="54" t="s">
        <v>129</v>
      </c>
      <c r="K329" s="56">
        <v>43436.685740740737</v>
      </c>
      <c r="L329" s="56">
        <v>43436.715416666666</v>
      </c>
      <c r="M329" s="57">
        <v>0.71222222199999996</v>
      </c>
      <c r="N329" s="58">
        <v>0</v>
      </c>
      <c r="O329" s="58">
        <v>1</v>
      </c>
      <c r="P329" s="58">
        <v>0</v>
      </c>
      <c r="Q329" s="58">
        <v>0</v>
      </c>
      <c r="R329" s="59">
        <v>0</v>
      </c>
      <c r="S329" s="59">
        <v>0.71222200000000002</v>
      </c>
      <c r="T329" s="59">
        <v>0</v>
      </c>
      <c r="U329" s="59">
        <v>0</v>
      </c>
    </row>
    <row r="330" spans="1:21" x14ac:dyDescent="0.3">
      <c r="A330" s="61">
        <v>80604</v>
      </c>
      <c r="B330" s="54">
        <v>1</v>
      </c>
      <c r="C330" s="54" t="s">
        <v>78</v>
      </c>
      <c r="D330" s="54" t="s">
        <v>92</v>
      </c>
      <c r="E330" s="61" t="s">
        <v>1019</v>
      </c>
      <c r="F330" s="61" t="s">
        <v>137</v>
      </c>
      <c r="G330" s="54" t="s">
        <v>71</v>
      </c>
      <c r="H330" s="54" t="s">
        <v>128</v>
      </c>
      <c r="I330" s="54" t="s">
        <v>22</v>
      </c>
      <c r="J330" s="54" t="s">
        <v>129</v>
      </c>
      <c r="K330" s="56">
        <v>43436.69017361111</v>
      </c>
      <c r="L330" s="56">
        <v>43436.95579861111</v>
      </c>
      <c r="M330" s="57">
        <v>6.375</v>
      </c>
      <c r="N330" s="58">
        <v>0</v>
      </c>
      <c r="O330" s="58">
        <v>0</v>
      </c>
      <c r="P330" s="58">
        <v>0</v>
      </c>
      <c r="Q330" s="58">
        <v>111</v>
      </c>
      <c r="R330" s="59">
        <v>0</v>
      </c>
      <c r="S330" s="59">
        <v>0</v>
      </c>
      <c r="T330" s="59">
        <v>0</v>
      </c>
      <c r="U330" s="59">
        <v>707.625</v>
      </c>
    </row>
    <row r="331" spans="1:21" x14ac:dyDescent="0.3">
      <c r="A331" s="61">
        <v>80607</v>
      </c>
      <c r="B331" s="54">
        <v>1</v>
      </c>
      <c r="C331" s="54" t="s">
        <v>79</v>
      </c>
      <c r="D331" s="54" t="s">
        <v>114</v>
      </c>
      <c r="E331" s="61" t="s">
        <v>427</v>
      </c>
      <c r="F331" s="61" t="s">
        <v>145</v>
      </c>
      <c r="G331" s="54" t="s">
        <v>72</v>
      </c>
      <c r="H331" s="54" t="s">
        <v>128</v>
      </c>
      <c r="I331" s="54" t="s">
        <v>22</v>
      </c>
      <c r="J331" s="54" t="s">
        <v>129</v>
      </c>
      <c r="K331" s="56">
        <v>43436.701006944444</v>
      </c>
      <c r="L331" s="56">
        <v>43436.752418981479</v>
      </c>
      <c r="M331" s="57">
        <v>1.2338888880000001</v>
      </c>
      <c r="N331" s="58">
        <v>0</v>
      </c>
      <c r="O331" s="58">
        <v>1</v>
      </c>
      <c r="P331" s="58">
        <v>0</v>
      </c>
      <c r="Q331" s="58">
        <v>101</v>
      </c>
      <c r="R331" s="59">
        <v>0</v>
      </c>
      <c r="S331" s="59">
        <v>1.233889</v>
      </c>
      <c r="T331" s="59">
        <v>0</v>
      </c>
      <c r="U331" s="59">
        <v>124.622778</v>
      </c>
    </row>
    <row r="332" spans="1:21" x14ac:dyDescent="0.3">
      <c r="A332" s="61">
        <v>80613</v>
      </c>
      <c r="B332" s="54">
        <v>1</v>
      </c>
      <c r="C332" s="54" t="s">
        <v>78</v>
      </c>
      <c r="D332" s="54" t="s">
        <v>80</v>
      </c>
      <c r="E332" s="61" t="s">
        <v>930</v>
      </c>
      <c r="F332" s="61" t="s">
        <v>136</v>
      </c>
      <c r="G332" s="54" t="s">
        <v>71</v>
      </c>
      <c r="H332" s="54" t="s">
        <v>128</v>
      </c>
      <c r="I332" s="54" t="s">
        <v>22</v>
      </c>
      <c r="J332" s="54" t="s">
        <v>129</v>
      </c>
      <c r="K332" s="56">
        <v>43436.711851851855</v>
      </c>
      <c r="L332" s="56">
        <v>43436.731388888889</v>
      </c>
      <c r="M332" s="57">
        <v>0.468888888</v>
      </c>
      <c r="N332" s="58">
        <v>0</v>
      </c>
      <c r="O332" s="58">
        <v>316</v>
      </c>
      <c r="P332" s="58">
        <v>0</v>
      </c>
      <c r="Q332" s="58">
        <v>0</v>
      </c>
      <c r="R332" s="59">
        <v>0</v>
      </c>
      <c r="S332" s="59">
        <v>148.16888900000001</v>
      </c>
      <c r="T332" s="59">
        <v>0</v>
      </c>
      <c r="U332" s="59">
        <v>0</v>
      </c>
    </row>
    <row r="333" spans="1:21" x14ac:dyDescent="0.3">
      <c r="A333" s="61">
        <v>80615</v>
      </c>
      <c r="B333" s="54">
        <v>1</v>
      </c>
      <c r="C333" s="54" t="s">
        <v>79</v>
      </c>
      <c r="D333" s="54" t="s">
        <v>113</v>
      </c>
      <c r="E333" s="61" t="s">
        <v>1020</v>
      </c>
      <c r="F333" s="61" t="s">
        <v>165</v>
      </c>
      <c r="G333" s="54" t="s">
        <v>71</v>
      </c>
      <c r="H333" s="54" t="s">
        <v>128</v>
      </c>
      <c r="I333" s="54" t="s">
        <v>22</v>
      </c>
      <c r="J333" s="54" t="s">
        <v>129</v>
      </c>
      <c r="K333" s="56">
        <v>43436.706689814819</v>
      </c>
      <c r="L333" s="56">
        <v>43436.758518518516</v>
      </c>
      <c r="M333" s="57">
        <v>1.2438888880000001</v>
      </c>
      <c r="N333" s="58">
        <v>0</v>
      </c>
      <c r="O333" s="58">
        <v>0</v>
      </c>
      <c r="P333" s="58">
        <v>0</v>
      </c>
      <c r="Q333" s="58">
        <v>9</v>
      </c>
      <c r="R333" s="59">
        <v>0</v>
      </c>
      <c r="S333" s="59">
        <v>0</v>
      </c>
      <c r="T333" s="59">
        <v>0</v>
      </c>
      <c r="U333" s="59">
        <v>11.195</v>
      </c>
    </row>
    <row r="334" spans="1:21" x14ac:dyDescent="0.3">
      <c r="A334" s="61">
        <v>80616</v>
      </c>
      <c r="B334" s="54">
        <v>1</v>
      </c>
      <c r="C334" s="54" t="s">
        <v>79</v>
      </c>
      <c r="D334" s="54" t="s">
        <v>116</v>
      </c>
      <c r="E334" s="61" t="s">
        <v>642</v>
      </c>
      <c r="F334" s="61" t="s">
        <v>136</v>
      </c>
      <c r="G334" s="54" t="s">
        <v>71</v>
      </c>
      <c r="H334" s="54" t="s">
        <v>128</v>
      </c>
      <c r="I334" s="54" t="s">
        <v>22</v>
      </c>
      <c r="J334" s="54" t="s">
        <v>129</v>
      </c>
      <c r="K334" s="56">
        <v>43436.693055555559</v>
      </c>
      <c r="L334" s="56">
        <v>43436.836180555554</v>
      </c>
      <c r="M334" s="57">
        <v>3.4350000000000001</v>
      </c>
      <c r="N334" s="58">
        <v>0</v>
      </c>
      <c r="O334" s="58">
        <v>66</v>
      </c>
      <c r="P334" s="58">
        <v>0</v>
      </c>
      <c r="Q334" s="58">
        <v>0</v>
      </c>
      <c r="R334" s="59">
        <v>0</v>
      </c>
      <c r="S334" s="59">
        <v>226.71</v>
      </c>
      <c r="T334" s="59">
        <v>0</v>
      </c>
      <c r="U334" s="59">
        <v>0</v>
      </c>
    </row>
    <row r="335" spans="1:21" x14ac:dyDescent="0.3">
      <c r="A335" s="61">
        <v>80617</v>
      </c>
      <c r="B335" s="54">
        <v>1</v>
      </c>
      <c r="C335" s="54" t="s">
        <v>78</v>
      </c>
      <c r="D335" s="54" t="s">
        <v>88</v>
      </c>
      <c r="E335" s="61" t="s">
        <v>986</v>
      </c>
      <c r="F335" s="61" t="s">
        <v>136</v>
      </c>
      <c r="G335" s="54" t="s">
        <v>71</v>
      </c>
      <c r="H335" s="54" t="s">
        <v>128</v>
      </c>
      <c r="I335" s="54" t="s">
        <v>22</v>
      </c>
      <c r="J335" s="54" t="s">
        <v>129</v>
      </c>
      <c r="K335" s="56">
        <v>43436.717893518522</v>
      </c>
      <c r="L335" s="56">
        <v>43436.7496875</v>
      </c>
      <c r="M335" s="57">
        <v>0.763055555</v>
      </c>
      <c r="N335" s="58">
        <v>0</v>
      </c>
      <c r="O335" s="58">
        <v>244</v>
      </c>
      <c r="P335" s="58">
        <v>0</v>
      </c>
      <c r="Q335" s="58">
        <v>0</v>
      </c>
      <c r="R335" s="59">
        <v>0</v>
      </c>
      <c r="S335" s="59">
        <v>186.18555499999999</v>
      </c>
      <c r="T335" s="59">
        <v>0</v>
      </c>
      <c r="U335" s="59">
        <v>0</v>
      </c>
    </row>
    <row r="336" spans="1:21" x14ac:dyDescent="0.3">
      <c r="A336" s="61">
        <v>80624</v>
      </c>
      <c r="B336" s="54">
        <v>1</v>
      </c>
      <c r="C336" s="54" t="s">
        <v>78</v>
      </c>
      <c r="D336" s="54" t="s">
        <v>104</v>
      </c>
      <c r="E336" s="61" t="s">
        <v>1021</v>
      </c>
      <c r="F336" s="61" t="s">
        <v>137</v>
      </c>
      <c r="G336" s="54" t="s">
        <v>71</v>
      </c>
      <c r="H336" s="54" t="s">
        <v>128</v>
      </c>
      <c r="I336" s="54" t="s">
        <v>22</v>
      </c>
      <c r="J336" s="54" t="s">
        <v>129</v>
      </c>
      <c r="K336" s="56">
        <v>43436.671168981484</v>
      </c>
      <c r="L336" s="56">
        <v>43436.734722222223</v>
      </c>
      <c r="M336" s="57">
        <v>1.5252777769999999</v>
      </c>
      <c r="N336" s="58">
        <v>0</v>
      </c>
      <c r="O336" s="58">
        <v>0</v>
      </c>
      <c r="P336" s="58">
        <v>0</v>
      </c>
      <c r="Q336" s="58">
        <v>1</v>
      </c>
      <c r="R336" s="59">
        <v>0</v>
      </c>
      <c r="S336" s="59">
        <v>0</v>
      </c>
      <c r="T336" s="59">
        <v>0</v>
      </c>
      <c r="U336" s="59">
        <v>1.5252779999999999</v>
      </c>
    </row>
    <row r="337" spans="1:21" x14ac:dyDescent="0.3">
      <c r="A337" s="61">
        <v>80627</v>
      </c>
      <c r="B337" s="54">
        <v>1</v>
      </c>
      <c r="C337" s="54" t="s">
        <v>78</v>
      </c>
      <c r="D337" s="54" t="s">
        <v>80</v>
      </c>
      <c r="E337" s="61" t="s">
        <v>1022</v>
      </c>
      <c r="F337" s="61" t="s">
        <v>137</v>
      </c>
      <c r="G337" s="54" t="s">
        <v>71</v>
      </c>
      <c r="H337" s="54" t="s">
        <v>128</v>
      </c>
      <c r="I337" s="54" t="s">
        <v>22</v>
      </c>
      <c r="J337" s="54" t="s">
        <v>129</v>
      </c>
      <c r="K337" s="56">
        <v>43436.737766203703</v>
      </c>
      <c r="L337" s="56">
        <v>43436.820937500001</v>
      </c>
      <c r="M337" s="57">
        <v>1.996111111</v>
      </c>
      <c r="N337" s="58">
        <v>0</v>
      </c>
      <c r="O337" s="58">
        <v>3</v>
      </c>
      <c r="P337" s="58">
        <v>0</v>
      </c>
      <c r="Q337" s="58">
        <v>0</v>
      </c>
      <c r="R337" s="59">
        <v>0</v>
      </c>
      <c r="S337" s="59">
        <v>5.9883329999999999</v>
      </c>
      <c r="T337" s="59">
        <v>0</v>
      </c>
      <c r="U337" s="59">
        <v>0</v>
      </c>
    </row>
    <row r="338" spans="1:21" x14ac:dyDescent="0.3">
      <c r="A338" s="61">
        <v>80628</v>
      </c>
      <c r="B338" s="54">
        <v>1</v>
      </c>
      <c r="C338" s="54" t="s">
        <v>78</v>
      </c>
      <c r="D338" s="54" t="s">
        <v>93</v>
      </c>
      <c r="E338" s="61" t="s">
        <v>1023</v>
      </c>
      <c r="F338" s="61" t="s">
        <v>136</v>
      </c>
      <c r="G338" s="54" t="s">
        <v>71</v>
      </c>
      <c r="H338" s="54" t="s">
        <v>128</v>
      </c>
      <c r="I338" s="54" t="s">
        <v>22</v>
      </c>
      <c r="J338" s="54" t="s">
        <v>129</v>
      </c>
      <c r="K338" s="56">
        <v>43436.736932870372</v>
      </c>
      <c r="L338" s="56">
        <v>43436.790532407409</v>
      </c>
      <c r="M338" s="57">
        <v>1.2863888880000001</v>
      </c>
      <c r="N338" s="58">
        <v>0</v>
      </c>
      <c r="O338" s="58">
        <v>0</v>
      </c>
      <c r="P338" s="58">
        <v>0</v>
      </c>
      <c r="Q338" s="58">
        <v>74</v>
      </c>
      <c r="R338" s="59">
        <v>0</v>
      </c>
      <c r="S338" s="59">
        <v>0</v>
      </c>
      <c r="T338" s="59">
        <v>0</v>
      </c>
      <c r="U338" s="59">
        <v>95.192778000000004</v>
      </c>
    </row>
    <row r="339" spans="1:21" x14ac:dyDescent="0.3">
      <c r="A339" s="61">
        <v>80629</v>
      </c>
      <c r="B339" s="54">
        <v>1</v>
      </c>
      <c r="C339" s="54" t="s">
        <v>78</v>
      </c>
      <c r="D339" s="54" t="s">
        <v>91</v>
      </c>
      <c r="E339" s="61" t="s">
        <v>1024</v>
      </c>
      <c r="F339" s="61" t="s">
        <v>151</v>
      </c>
      <c r="G339" s="54" t="s">
        <v>71</v>
      </c>
      <c r="H339" s="54" t="s">
        <v>128</v>
      </c>
      <c r="I339" s="54" t="s">
        <v>22</v>
      </c>
      <c r="J339" s="54" t="s">
        <v>129</v>
      </c>
      <c r="K339" s="56">
        <v>43436.658125000002</v>
      </c>
      <c r="L339" s="56">
        <v>43436.740972222222</v>
      </c>
      <c r="M339" s="57">
        <v>1.9883333329999999</v>
      </c>
      <c r="N339" s="58">
        <v>0</v>
      </c>
      <c r="O339" s="58">
        <v>0</v>
      </c>
      <c r="P339" s="58">
        <v>0</v>
      </c>
      <c r="Q339" s="58">
        <v>14</v>
      </c>
      <c r="R339" s="59">
        <v>0</v>
      </c>
      <c r="S339" s="59">
        <v>0</v>
      </c>
      <c r="T339" s="59">
        <v>0</v>
      </c>
      <c r="U339" s="59">
        <v>27.836666999999998</v>
      </c>
    </row>
    <row r="340" spans="1:21" x14ac:dyDescent="0.3">
      <c r="A340" s="61">
        <v>80633</v>
      </c>
      <c r="B340" s="54">
        <v>1</v>
      </c>
      <c r="C340" s="54" t="s">
        <v>78</v>
      </c>
      <c r="D340" s="54" t="s">
        <v>126</v>
      </c>
      <c r="E340" s="61" t="s">
        <v>1025</v>
      </c>
      <c r="F340" s="61" t="s">
        <v>144</v>
      </c>
      <c r="G340" s="54" t="s">
        <v>71</v>
      </c>
      <c r="H340" s="54" t="s">
        <v>128</v>
      </c>
      <c r="I340" s="54" t="s">
        <v>22</v>
      </c>
      <c r="J340" s="54" t="s">
        <v>129</v>
      </c>
      <c r="K340" s="56">
        <v>43436.745428240742</v>
      </c>
      <c r="L340" s="56">
        <v>43436.820416666669</v>
      </c>
      <c r="M340" s="57">
        <v>1.799722222</v>
      </c>
      <c r="N340" s="58">
        <v>0</v>
      </c>
      <c r="O340" s="58">
        <v>8</v>
      </c>
      <c r="P340" s="58">
        <v>0</v>
      </c>
      <c r="Q340" s="58">
        <v>0</v>
      </c>
      <c r="R340" s="59">
        <v>0</v>
      </c>
      <c r="S340" s="59">
        <v>14.397778000000001</v>
      </c>
      <c r="T340" s="59">
        <v>0</v>
      </c>
      <c r="U340" s="59">
        <v>0</v>
      </c>
    </row>
    <row r="341" spans="1:21" x14ac:dyDescent="0.3">
      <c r="A341" s="61">
        <v>80635</v>
      </c>
      <c r="B341" s="54">
        <v>1</v>
      </c>
      <c r="C341" s="54" t="s">
        <v>79</v>
      </c>
      <c r="D341" s="54" t="s">
        <v>108</v>
      </c>
      <c r="E341" s="61" t="s">
        <v>1026</v>
      </c>
      <c r="F341" s="61" t="s">
        <v>136</v>
      </c>
      <c r="G341" s="54" t="s">
        <v>71</v>
      </c>
      <c r="H341" s="54" t="s">
        <v>128</v>
      </c>
      <c r="I341" s="54" t="s">
        <v>22</v>
      </c>
      <c r="J341" s="54" t="s">
        <v>129</v>
      </c>
      <c r="K341" s="56">
        <v>43436.739016203705</v>
      </c>
      <c r="L341" s="56">
        <v>43436.806203703702</v>
      </c>
      <c r="M341" s="57">
        <v>1.6125</v>
      </c>
      <c r="N341" s="58">
        <v>0</v>
      </c>
      <c r="O341" s="58">
        <v>36</v>
      </c>
      <c r="P341" s="58">
        <v>0</v>
      </c>
      <c r="Q341" s="58">
        <v>0</v>
      </c>
      <c r="R341" s="59">
        <v>0</v>
      </c>
      <c r="S341" s="59">
        <v>58.05</v>
      </c>
      <c r="T341" s="59">
        <v>0</v>
      </c>
      <c r="U341" s="59">
        <v>0</v>
      </c>
    </row>
    <row r="342" spans="1:21" x14ac:dyDescent="0.3">
      <c r="A342" s="61">
        <v>80636</v>
      </c>
      <c r="B342" s="54">
        <v>1</v>
      </c>
      <c r="C342" s="54" t="s">
        <v>78</v>
      </c>
      <c r="D342" s="54" t="s">
        <v>105</v>
      </c>
      <c r="E342" s="61" t="s">
        <v>603</v>
      </c>
      <c r="F342" s="61" t="s">
        <v>136</v>
      </c>
      <c r="G342" s="54" t="s">
        <v>71</v>
      </c>
      <c r="H342" s="54" t="s">
        <v>128</v>
      </c>
      <c r="I342" s="54" t="s">
        <v>22</v>
      </c>
      <c r="J342" s="54" t="s">
        <v>129</v>
      </c>
      <c r="K342" s="56">
        <v>43436.748969907407</v>
      </c>
      <c r="L342" s="56">
        <v>43436.782812500001</v>
      </c>
      <c r="M342" s="57">
        <v>0.81222222200000005</v>
      </c>
      <c r="N342" s="58">
        <v>0</v>
      </c>
      <c r="O342" s="58">
        <v>107</v>
      </c>
      <c r="P342" s="58">
        <v>0</v>
      </c>
      <c r="Q342" s="58">
        <v>0</v>
      </c>
      <c r="R342" s="59">
        <v>0</v>
      </c>
      <c r="S342" s="59">
        <v>86.907777999999993</v>
      </c>
      <c r="T342" s="59">
        <v>0</v>
      </c>
      <c r="U342" s="59">
        <v>0</v>
      </c>
    </row>
    <row r="343" spans="1:21" x14ac:dyDescent="0.3">
      <c r="A343" s="61">
        <v>80637</v>
      </c>
      <c r="B343" s="54">
        <v>1</v>
      </c>
      <c r="C343" s="54" t="s">
        <v>78</v>
      </c>
      <c r="D343" s="54" t="s">
        <v>80</v>
      </c>
      <c r="E343" s="61" t="s">
        <v>601</v>
      </c>
      <c r="F343" s="61" t="s">
        <v>172</v>
      </c>
      <c r="G343" s="54" t="s">
        <v>71</v>
      </c>
      <c r="H343" s="54" t="s">
        <v>128</v>
      </c>
      <c r="I343" s="54" t="s">
        <v>22</v>
      </c>
      <c r="J343" s="54" t="s">
        <v>129</v>
      </c>
      <c r="K343" s="56">
        <v>43436.750173611108</v>
      </c>
      <c r="L343" s="56">
        <v>43436.770740740743</v>
      </c>
      <c r="M343" s="57">
        <v>0.49361111099999999</v>
      </c>
      <c r="N343" s="58">
        <v>2</v>
      </c>
      <c r="O343" s="58">
        <v>366</v>
      </c>
      <c r="P343" s="58">
        <v>0</v>
      </c>
      <c r="Q343" s="58">
        <v>0</v>
      </c>
      <c r="R343" s="59">
        <v>0.98722200000000004</v>
      </c>
      <c r="S343" s="59">
        <v>180.66166699999999</v>
      </c>
      <c r="T343" s="59">
        <v>0</v>
      </c>
      <c r="U343" s="59">
        <v>0</v>
      </c>
    </row>
    <row r="344" spans="1:21" x14ac:dyDescent="0.3">
      <c r="A344" s="61">
        <v>80638</v>
      </c>
      <c r="B344" s="54">
        <v>1</v>
      </c>
      <c r="C344" s="54" t="s">
        <v>79</v>
      </c>
      <c r="D344" s="54" t="s">
        <v>110</v>
      </c>
      <c r="E344" s="61" t="s">
        <v>1027</v>
      </c>
      <c r="F344" s="61" t="s">
        <v>137</v>
      </c>
      <c r="G344" s="54" t="s">
        <v>71</v>
      </c>
      <c r="H344" s="54" t="s">
        <v>128</v>
      </c>
      <c r="I344" s="54" t="s">
        <v>22</v>
      </c>
      <c r="J344" s="54" t="s">
        <v>129</v>
      </c>
      <c r="K344" s="56">
        <v>43436.746967592589</v>
      </c>
      <c r="L344" s="56">
        <v>43436.788356481484</v>
      </c>
      <c r="M344" s="57">
        <v>0.99333333300000004</v>
      </c>
      <c r="N344" s="58">
        <v>0</v>
      </c>
      <c r="O344" s="58">
        <v>0</v>
      </c>
      <c r="P344" s="58">
        <v>0</v>
      </c>
      <c r="Q344" s="58">
        <v>1</v>
      </c>
      <c r="R344" s="59">
        <v>0</v>
      </c>
      <c r="S344" s="59">
        <v>0</v>
      </c>
      <c r="T344" s="59">
        <v>0</v>
      </c>
      <c r="U344" s="59">
        <v>0.99333300000000002</v>
      </c>
    </row>
    <row r="345" spans="1:21" x14ac:dyDescent="0.3">
      <c r="A345" s="61">
        <v>80641</v>
      </c>
      <c r="B345" s="54">
        <v>1</v>
      </c>
      <c r="C345" s="54" t="s">
        <v>78</v>
      </c>
      <c r="D345" s="54" t="s">
        <v>88</v>
      </c>
      <c r="E345" s="61" t="s">
        <v>457</v>
      </c>
      <c r="F345" s="61" t="s">
        <v>136</v>
      </c>
      <c r="G345" s="54" t="s">
        <v>71</v>
      </c>
      <c r="H345" s="54" t="s">
        <v>128</v>
      </c>
      <c r="I345" s="54" t="s">
        <v>22</v>
      </c>
      <c r="J345" s="54" t="s">
        <v>129</v>
      </c>
      <c r="K345" s="56">
        <v>43436.755775462967</v>
      </c>
      <c r="L345" s="56">
        <v>43436.776759259257</v>
      </c>
      <c r="M345" s="57">
        <v>0.503611111</v>
      </c>
      <c r="N345" s="58">
        <v>0</v>
      </c>
      <c r="O345" s="58">
        <v>304</v>
      </c>
      <c r="P345" s="58">
        <v>0</v>
      </c>
      <c r="Q345" s="58">
        <v>0</v>
      </c>
      <c r="R345" s="59">
        <v>0</v>
      </c>
      <c r="S345" s="59">
        <v>153.09777800000001</v>
      </c>
      <c r="T345" s="59">
        <v>0</v>
      </c>
      <c r="U345" s="59">
        <v>0</v>
      </c>
    </row>
    <row r="346" spans="1:21" x14ac:dyDescent="0.3">
      <c r="A346" s="61">
        <v>80642</v>
      </c>
      <c r="B346" s="54">
        <v>1</v>
      </c>
      <c r="C346" s="54" t="s">
        <v>79</v>
      </c>
      <c r="D346" s="54" t="s">
        <v>110</v>
      </c>
      <c r="E346" s="61" t="s">
        <v>1028</v>
      </c>
      <c r="F346" s="61" t="s">
        <v>176</v>
      </c>
      <c r="G346" s="54" t="s">
        <v>71</v>
      </c>
      <c r="H346" s="54" t="s">
        <v>128</v>
      </c>
      <c r="I346" s="54" t="s">
        <v>22</v>
      </c>
      <c r="J346" s="54" t="s">
        <v>129</v>
      </c>
      <c r="K346" s="56">
        <v>43436.758368055554</v>
      </c>
      <c r="L346" s="56">
        <v>43436.838194444441</v>
      </c>
      <c r="M346" s="57">
        <v>1.9158333329999999</v>
      </c>
      <c r="N346" s="58">
        <v>0</v>
      </c>
      <c r="O346" s="58">
        <v>0</v>
      </c>
      <c r="P346" s="58">
        <v>0</v>
      </c>
      <c r="Q346" s="58">
        <v>24</v>
      </c>
      <c r="R346" s="59">
        <v>0</v>
      </c>
      <c r="S346" s="59">
        <v>0</v>
      </c>
      <c r="T346" s="59">
        <v>0</v>
      </c>
      <c r="U346" s="59">
        <v>45.98</v>
      </c>
    </row>
    <row r="347" spans="1:21" x14ac:dyDescent="0.3">
      <c r="A347" s="61">
        <v>80643</v>
      </c>
      <c r="B347" s="54">
        <v>1</v>
      </c>
      <c r="C347" s="54" t="s">
        <v>78</v>
      </c>
      <c r="D347" s="54" t="s">
        <v>95</v>
      </c>
      <c r="E347" s="61" t="s">
        <v>1029</v>
      </c>
      <c r="F347" s="61" t="s">
        <v>137</v>
      </c>
      <c r="G347" s="54" t="s">
        <v>71</v>
      </c>
      <c r="H347" s="54" t="s">
        <v>128</v>
      </c>
      <c r="I347" s="54" t="s">
        <v>22</v>
      </c>
      <c r="J347" s="54" t="s">
        <v>129</v>
      </c>
      <c r="K347" s="56">
        <v>43436.74391203704</v>
      </c>
      <c r="L347" s="56">
        <v>43436.796261574076</v>
      </c>
      <c r="M347" s="57">
        <v>1.256388888</v>
      </c>
      <c r="N347" s="58">
        <v>0</v>
      </c>
      <c r="O347" s="58">
        <v>1</v>
      </c>
      <c r="P347" s="58">
        <v>0</v>
      </c>
      <c r="Q347" s="58">
        <v>0</v>
      </c>
      <c r="R347" s="59">
        <v>0</v>
      </c>
      <c r="S347" s="59">
        <v>1.256389</v>
      </c>
      <c r="T347" s="59">
        <v>0</v>
      </c>
      <c r="U347" s="59">
        <v>0</v>
      </c>
    </row>
    <row r="348" spans="1:21" x14ac:dyDescent="0.3">
      <c r="A348" s="61">
        <v>80644</v>
      </c>
      <c r="B348" s="54">
        <v>1</v>
      </c>
      <c r="C348" s="54" t="s">
        <v>79</v>
      </c>
      <c r="D348" s="54" t="s">
        <v>114</v>
      </c>
      <c r="E348" s="61" t="s">
        <v>1030</v>
      </c>
      <c r="F348" s="61" t="s">
        <v>136</v>
      </c>
      <c r="G348" s="54" t="s">
        <v>71</v>
      </c>
      <c r="H348" s="54" t="s">
        <v>128</v>
      </c>
      <c r="I348" s="54" t="s">
        <v>22</v>
      </c>
      <c r="J348" s="54" t="s">
        <v>129</v>
      </c>
      <c r="K348" s="56">
        <v>43436.742650462962</v>
      </c>
      <c r="L348" s="56">
        <v>43436.783784722225</v>
      </c>
      <c r="M348" s="57">
        <v>0.98722222199999998</v>
      </c>
      <c r="N348" s="58">
        <v>0</v>
      </c>
      <c r="O348" s="58">
        <v>0</v>
      </c>
      <c r="P348" s="58">
        <v>0</v>
      </c>
      <c r="Q348" s="58">
        <v>15</v>
      </c>
      <c r="R348" s="59">
        <v>0</v>
      </c>
      <c r="S348" s="59">
        <v>0</v>
      </c>
      <c r="T348" s="59">
        <v>0</v>
      </c>
      <c r="U348" s="59">
        <v>14.808332999999999</v>
      </c>
    </row>
    <row r="349" spans="1:21" x14ac:dyDescent="0.3">
      <c r="A349" s="61">
        <v>80646</v>
      </c>
      <c r="B349" s="54">
        <v>1</v>
      </c>
      <c r="C349" s="54" t="s">
        <v>78</v>
      </c>
      <c r="D349" s="54" t="s">
        <v>106</v>
      </c>
      <c r="E349" s="61" t="s">
        <v>1031</v>
      </c>
      <c r="F349" s="61" t="s">
        <v>136</v>
      </c>
      <c r="G349" s="54" t="s">
        <v>71</v>
      </c>
      <c r="H349" s="54" t="s">
        <v>128</v>
      </c>
      <c r="I349" s="54" t="s">
        <v>22</v>
      </c>
      <c r="J349" s="54" t="s">
        <v>129</v>
      </c>
      <c r="K349" s="56">
        <v>43436.729814814811</v>
      </c>
      <c r="L349" s="56">
        <v>43436.75</v>
      </c>
      <c r="M349" s="57">
        <v>0.48444444399999997</v>
      </c>
      <c r="N349" s="58">
        <v>0</v>
      </c>
      <c r="O349" s="58">
        <v>40</v>
      </c>
      <c r="P349" s="58">
        <v>0</v>
      </c>
      <c r="Q349" s="58">
        <v>1</v>
      </c>
      <c r="R349" s="59">
        <v>0</v>
      </c>
      <c r="S349" s="59">
        <v>19.377777999999999</v>
      </c>
      <c r="T349" s="59">
        <v>0</v>
      </c>
      <c r="U349" s="59">
        <v>0.48444399999999999</v>
      </c>
    </row>
    <row r="350" spans="1:21" x14ac:dyDescent="0.3">
      <c r="A350" s="61">
        <v>80648</v>
      </c>
      <c r="B350" s="54">
        <v>1</v>
      </c>
      <c r="C350" s="54" t="s">
        <v>78</v>
      </c>
      <c r="D350" s="54" t="s">
        <v>80</v>
      </c>
      <c r="E350" s="61" t="s">
        <v>1032</v>
      </c>
      <c r="F350" s="61" t="s">
        <v>136</v>
      </c>
      <c r="G350" s="54" t="s">
        <v>71</v>
      </c>
      <c r="H350" s="54" t="s">
        <v>128</v>
      </c>
      <c r="I350" s="54" t="s">
        <v>22</v>
      </c>
      <c r="J350" s="54" t="s">
        <v>129</v>
      </c>
      <c r="K350" s="56">
        <v>43436.76703703704</v>
      </c>
      <c r="L350" s="56">
        <v>43436.801134259258</v>
      </c>
      <c r="M350" s="57">
        <v>0.818333333</v>
      </c>
      <c r="N350" s="58">
        <v>0</v>
      </c>
      <c r="O350" s="58">
        <v>88</v>
      </c>
      <c r="P350" s="58">
        <v>0</v>
      </c>
      <c r="Q350" s="58">
        <v>0</v>
      </c>
      <c r="R350" s="59">
        <v>0</v>
      </c>
      <c r="S350" s="59">
        <v>72.013333000000003</v>
      </c>
      <c r="T350" s="59">
        <v>0</v>
      </c>
      <c r="U350" s="59">
        <v>0</v>
      </c>
    </row>
    <row r="351" spans="1:21" x14ac:dyDescent="0.3">
      <c r="A351" s="61">
        <v>80650</v>
      </c>
      <c r="B351" s="54">
        <v>1</v>
      </c>
      <c r="C351" s="54" t="s">
        <v>78</v>
      </c>
      <c r="D351" s="54" t="s">
        <v>81</v>
      </c>
      <c r="E351" s="61" t="s">
        <v>1033</v>
      </c>
      <c r="F351" s="61" t="s">
        <v>137</v>
      </c>
      <c r="G351" s="54" t="s">
        <v>71</v>
      </c>
      <c r="H351" s="54" t="s">
        <v>128</v>
      </c>
      <c r="I351" s="54" t="s">
        <v>22</v>
      </c>
      <c r="J351" s="54" t="s">
        <v>129</v>
      </c>
      <c r="K351" s="56">
        <v>43436.72210648148</v>
      </c>
      <c r="L351" s="56">
        <v>43436.770833333336</v>
      </c>
      <c r="M351" s="57">
        <v>1.169444444</v>
      </c>
      <c r="N351" s="58">
        <v>0</v>
      </c>
      <c r="O351" s="58">
        <v>1</v>
      </c>
      <c r="P351" s="58">
        <v>0</v>
      </c>
      <c r="Q351" s="58">
        <v>0</v>
      </c>
      <c r="R351" s="59">
        <v>0</v>
      </c>
      <c r="S351" s="59">
        <v>1.1694439999999999</v>
      </c>
      <c r="T351" s="59">
        <v>0</v>
      </c>
      <c r="U351" s="59">
        <v>0</v>
      </c>
    </row>
    <row r="352" spans="1:21" x14ac:dyDescent="0.3">
      <c r="A352" s="61">
        <v>80653</v>
      </c>
      <c r="B352" s="54">
        <v>1</v>
      </c>
      <c r="C352" s="54" t="s">
        <v>78</v>
      </c>
      <c r="D352" s="54" t="s">
        <v>97</v>
      </c>
      <c r="E352" s="61" t="s">
        <v>1034</v>
      </c>
      <c r="F352" s="61" t="s">
        <v>136</v>
      </c>
      <c r="G352" s="54" t="s">
        <v>71</v>
      </c>
      <c r="H352" s="54" t="s">
        <v>128</v>
      </c>
      <c r="I352" s="54" t="s">
        <v>22</v>
      </c>
      <c r="J352" s="54" t="s">
        <v>129</v>
      </c>
      <c r="K352" s="56">
        <v>43436.76902777778</v>
      </c>
      <c r="L352" s="56">
        <v>43436.810532407406</v>
      </c>
      <c r="M352" s="57">
        <v>0.99611111100000005</v>
      </c>
      <c r="N352" s="58">
        <v>0</v>
      </c>
      <c r="O352" s="58">
        <v>3</v>
      </c>
      <c r="P352" s="58">
        <v>0</v>
      </c>
      <c r="Q352" s="58">
        <v>0</v>
      </c>
      <c r="R352" s="59">
        <v>0</v>
      </c>
      <c r="S352" s="59">
        <v>2.9883329999999999</v>
      </c>
      <c r="T352" s="59">
        <v>0</v>
      </c>
      <c r="U352" s="59">
        <v>0</v>
      </c>
    </row>
    <row r="353" spans="1:21" x14ac:dyDescent="0.3">
      <c r="A353" s="61">
        <v>80654</v>
      </c>
      <c r="B353" s="54">
        <v>1</v>
      </c>
      <c r="C353" s="54" t="s">
        <v>78</v>
      </c>
      <c r="D353" s="54" t="s">
        <v>96</v>
      </c>
      <c r="E353" s="61" t="s">
        <v>1035</v>
      </c>
      <c r="F353" s="61" t="s">
        <v>136</v>
      </c>
      <c r="G353" s="54" t="s">
        <v>71</v>
      </c>
      <c r="H353" s="54" t="s">
        <v>128</v>
      </c>
      <c r="I353" s="54" t="s">
        <v>22</v>
      </c>
      <c r="J353" s="54" t="s">
        <v>129</v>
      </c>
      <c r="K353" s="56">
        <v>43436.742268518516</v>
      </c>
      <c r="L353" s="56">
        <v>43436.772916666669</v>
      </c>
      <c r="M353" s="57">
        <v>0.73555555500000003</v>
      </c>
      <c r="N353" s="58">
        <v>0</v>
      </c>
      <c r="O353" s="58">
        <v>24</v>
      </c>
      <c r="P353" s="58">
        <v>0</v>
      </c>
      <c r="Q353" s="58">
        <v>0</v>
      </c>
      <c r="R353" s="59">
        <v>0</v>
      </c>
      <c r="S353" s="59">
        <v>17.653333</v>
      </c>
      <c r="T353" s="59">
        <v>0</v>
      </c>
      <c r="U353" s="59">
        <v>0</v>
      </c>
    </row>
    <row r="354" spans="1:21" x14ac:dyDescent="0.3">
      <c r="A354" s="61">
        <v>80656</v>
      </c>
      <c r="B354" s="54">
        <v>1</v>
      </c>
      <c r="C354" s="54" t="s">
        <v>78</v>
      </c>
      <c r="D354" s="54" t="s">
        <v>87</v>
      </c>
      <c r="E354" s="61" t="s">
        <v>1036</v>
      </c>
      <c r="F354" s="61" t="s">
        <v>172</v>
      </c>
      <c r="G354" s="54" t="s">
        <v>71</v>
      </c>
      <c r="H354" s="54" t="s">
        <v>128</v>
      </c>
      <c r="I354" s="54" t="s">
        <v>22</v>
      </c>
      <c r="J354" s="54" t="s">
        <v>129</v>
      </c>
      <c r="K354" s="56">
        <v>43436.770578703705</v>
      </c>
      <c r="L354" s="56">
        <v>43436.928368055553</v>
      </c>
      <c r="M354" s="57">
        <v>3.786944444</v>
      </c>
      <c r="N354" s="58">
        <v>0</v>
      </c>
      <c r="O354" s="58">
        <v>183</v>
      </c>
      <c r="P354" s="58">
        <v>0</v>
      </c>
      <c r="Q354" s="58">
        <v>0</v>
      </c>
      <c r="R354" s="59">
        <v>0</v>
      </c>
      <c r="S354" s="59">
        <v>693.01083300000005</v>
      </c>
      <c r="T354" s="59">
        <v>0</v>
      </c>
      <c r="U354" s="59">
        <v>0</v>
      </c>
    </row>
    <row r="355" spans="1:21" x14ac:dyDescent="0.3">
      <c r="A355" s="61">
        <v>80662</v>
      </c>
      <c r="B355" s="54">
        <v>1</v>
      </c>
      <c r="C355" s="54" t="s">
        <v>79</v>
      </c>
      <c r="D355" s="54" t="s">
        <v>108</v>
      </c>
      <c r="E355" s="61" t="s">
        <v>1037</v>
      </c>
      <c r="F355" s="61" t="s">
        <v>172</v>
      </c>
      <c r="G355" s="54" t="s">
        <v>71</v>
      </c>
      <c r="H355" s="54" t="s">
        <v>128</v>
      </c>
      <c r="I355" s="54" t="s">
        <v>22</v>
      </c>
      <c r="J355" s="54" t="s">
        <v>129</v>
      </c>
      <c r="K355" s="56">
        <v>43436.776898148149</v>
      </c>
      <c r="L355" s="56">
        <v>43436.805949074071</v>
      </c>
      <c r="M355" s="57">
        <v>0.69722222199999995</v>
      </c>
      <c r="N355" s="58">
        <v>0</v>
      </c>
      <c r="O355" s="58">
        <v>574</v>
      </c>
      <c r="P355" s="58">
        <v>0</v>
      </c>
      <c r="Q355" s="58">
        <v>0</v>
      </c>
      <c r="R355" s="59">
        <v>0</v>
      </c>
      <c r="S355" s="59">
        <v>400.205555</v>
      </c>
      <c r="T355" s="59">
        <v>0</v>
      </c>
      <c r="U355" s="59">
        <v>0</v>
      </c>
    </row>
    <row r="356" spans="1:21" x14ac:dyDescent="0.3">
      <c r="A356" s="61">
        <v>80663</v>
      </c>
      <c r="B356" s="54">
        <v>1</v>
      </c>
      <c r="C356" s="54" t="s">
        <v>79</v>
      </c>
      <c r="D356" s="54" t="s">
        <v>119</v>
      </c>
      <c r="E356" s="61" t="s">
        <v>1038</v>
      </c>
      <c r="F356" s="61" t="s">
        <v>151</v>
      </c>
      <c r="G356" s="54" t="s">
        <v>71</v>
      </c>
      <c r="H356" s="54" t="s">
        <v>128</v>
      </c>
      <c r="I356" s="54" t="s">
        <v>22</v>
      </c>
      <c r="J356" s="54" t="s">
        <v>129</v>
      </c>
      <c r="K356" s="56">
        <v>43436.783020833333</v>
      </c>
      <c r="L356" s="56">
        <v>43436.83284722222</v>
      </c>
      <c r="M356" s="57">
        <v>1.1958333329999999</v>
      </c>
      <c r="N356" s="58">
        <v>0</v>
      </c>
      <c r="O356" s="58">
        <v>10</v>
      </c>
      <c r="P356" s="58">
        <v>0</v>
      </c>
      <c r="Q356" s="58">
        <v>11</v>
      </c>
      <c r="R356" s="59">
        <v>0</v>
      </c>
      <c r="S356" s="59">
        <v>11.958333</v>
      </c>
      <c r="T356" s="59">
        <v>0</v>
      </c>
      <c r="U356" s="59">
        <v>13.154166999999999</v>
      </c>
    </row>
    <row r="357" spans="1:21" x14ac:dyDescent="0.3">
      <c r="A357" s="61">
        <v>80664</v>
      </c>
      <c r="B357" s="54">
        <v>1</v>
      </c>
      <c r="C357" s="54" t="s">
        <v>79</v>
      </c>
      <c r="D357" s="54" t="s">
        <v>116</v>
      </c>
      <c r="E357" s="61" t="s">
        <v>1039</v>
      </c>
      <c r="F357" s="61" t="s">
        <v>136</v>
      </c>
      <c r="G357" s="54" t="s">
        <v>71</v>
      </c>
      <c r="H357" s="54" t="s">
        <v>128</v>
      </c>
      <c r="I357" s="54" t="s">
        <v>22</v>
      </c>
      <c r="J357" s="54" t="s">
        <v>129</v>
      </c>
      <c r="K357" s="56">
        <v>43436.760011574072</v>
      </c>
      <c r="L357" s="56">
        <v>43436.824259259258</v>
      </c>
      <c r="M357" s="57">
        <v>1.5419444440000001</v>
      </c>
      <c r="N357" s="58">
        <v>0</v>
      </c>
      <c r="O357" s="58">
        <v>25</v>
      </c>
      <c r="P357" s="58">
        <v>0</v>
      </c>
      <c r="Q357" s="58">
        <v>0</v>
      </c>
      <c r="R357" s="59">
        <v>0</v>
      </c>
      <c r="S357" s="59">
        <v>38.548611000000001</v>
      </c>
      <c r="T357" s="59">
        <v>0</v>
      </c>
      <c r="U357" s="59">
        <v>0</v>
      </c>
    </row>
    <row r="358" spans="1:21" x14ac:dyDescent="0.3">
      <c r="A358" s="61">
        <v>80665</v>
      </c>
      <c r="B358" s="54">
        <v>1</v>
      </c>
      <c r="C358" s="54" t="s">
        <v>78</v>
      </c>
      <c r="D358" s="54" t="s">
        <v>95</v>
      </c>
      <c r="E358" s="61" t="s">
        <v>456</v>
      </c>
      <c r="F358" s="61" t="s">
        <v>172</v>
      </c>
      <c r="G358" s="54" t="s">
        <v>71</v>
      </c>
      <c r="H358" s="54" t="s">
        <v>128</v>
      </c>
      <c r="I358" s="54" t="s">
        <v>22</v>
      </c>
      <c r="J358" s="54" t="s">
        <v>129</v>
      </c>
      <c r="K358" s="56">
        <v>43436.77789351852</v>
      </c>
      <c r="L358" s="56">
        <v>43436.809027777781</v>
      </c>
      <c r="M358" s="57">
        <v>0.74722222199999999</v>
      </c>
      <c r="N358" s="58">
        <v>0</v>
      </c>
      <c r="O358" s="58">
        <v>219</v>
      </c>
      <c r="P358" s="58">
        <v>0</v>
      </c>
      <c r="Q358" s="58">
        <v>0</v>
      </c>
      <c r="R358" s="59">
        <v>0</v>
      </c>
      <c r="S358" s="59">
        <v>163.64166700000001</v>
      </c>
      <c r="T358" s="59">
        <v>0</v>
      </c>
      <c r="U358" s="59">
        <v>0</v>
      </c>
    </row>
    <row r="359" spans="1:21" x14ac:dyDescent="0.3">
      <c r="A359" s="61">
        <v>80667</v>
      </c>
      <c r="B359" s="54">
        <v>1</v>
      </c>
      <c r="C359" s="54" t="s">
        <v>78</v>
      </c>
      <c r="D359" s="54" t="s">
        <v>104</v>
      </c>
      <c r="E359" s="61" t="s">
        <v>1040</v>
      </c>
      <c r="F359" s="61" t="s">
        <v>136</v>
      </c>
      <c r="G359" s="54" t="s">
        <v>71</v>
      </c>
      <c r="H359" s="54" t="s">
        <v>128</v>
      </c>
      <c r="I359" s="54" t="s">
        <v>22</v>
      </c>
      <c r="J359" s="54" t="s">
        <v>129</v>
      </c>
      <c r="K359" s="56">
        <v>43436.7653125</v>
      </c>
      <c r="L359" s="56">
        <v>43436.795833333337</v>
      </c>
      <c r="M359" s="57">
        <v>0.73250000000000004</v>
      </c>
      <c r="N359" s="58">
        <v>0</v>
      </c>
      <c r="O359" s="58">
        <v>73</v>
      </c>
      <c r="P359" s="58">
        <v>0</v>
      </c>
      <c r="Q359" s="58">
        <v>0</v>
      </c>
      <c r="R359" s="59">
        <v>0</v>
      </c>
      <c r="S359" s="59">
        <v>53.472499999999997</v>
      </c>
      <c r="T359" s="59">
        <v>0</v>
      </c>
      <c r="U359" s="59">
        <v>0</v>
      </c>
    </row>
    <row r="360" spans="1:21" x14ac:dyDescent="0.3">
      <c r="A360" s="61">
        <v>80670</v>
      </c>
      <c r="B360" s="54">
        <v>1</v>
      </c>
      <c r="C360" s="54" t="s">
        <v>78</v>
      </c>
      <c r="D360" s="54" t="s">
        <v>96</v>
      </c>
      <c r="E360" s="61" t="s">
        <v>1041</v>
      </c>
      <c r="F360" s="61" t="s">
        <v>130</v>
      </c>
      <c r="G360" s="54" t="s">
        <v>71</v>
      </c>
      <c r="H360" s="54" t="s">
        <v>128</v>
      </c>
      <c r="I360" s="54" t="s">
        <v>22</v>
      </c>
      <c r="J360" s="54" t="s">
        <v>129</v>
      </c>
      <c r="K360" s="56">
        <v>43436.759629629632</v>
      </c>
      <c r="L360" s="56">
        <v>43436.802777777775</v>
      </c>
      <c r="M360" s="57">
        <v>1.035555555</v>
      </c>
      <c r="N360" s="58">
        <v>0</v>
      </c>
      <c r="O360" s="58">
        <v>3</v>
      </c>
      <c r="P360" s="58">
        <v>0</v>
      </c>
      <c r="Q360" s="58">
        <v>0</v>
      </c>
      <c r="R360" s="59">
        <v>0</v>
      </c>
      <c r="S360" s="59">
        <v>3.1066669999999998</v>
      </c>
      <c r="T360" s="59">
        <v>0</v>
      </c>
      <c r="U360" s="59">
        <v>0</v>
      </c>
    </row>
    <row r="361" spans="1:21" x14ac:dyDescent="0.3">
      <c r="A361" s="61">
        <v>80674</v>
      </c>
      <c r="B361" s="54">
        <v>1</v>
      </c>
      <c r="C361" s="54" t="s">
        <v>78</v>
      </c>
      <c r="D361" s="54" t="s">
        <v>81</v>
      </c>
      <c r="E361" s="61" t="s">
        <v>1042</v>
      </c>
      <c r="F361" s="61" t="s">
        <v>144</v>
      </c>
      <c r="G361" s="54" t="s">
        <v>71</v>
      </c>
      <c r="H361" s="54" t="s">
        <v>128</v>
      </c>
      <c r="I361" s="54" t="s">
        <v>22</v>
      </c>
      <c r="J361" s="54" t="s">
        <v>129</v>
      </c>
      <c r="K361" s="56">
        <v>43436.704687500001</v>
      </c>
      <c r="L361" s="56">
        <v>43436.782638888886</v>
      </c>
      <c r="M361" s="57">
        <v>1.870833333</v>
      </c>
      <c r="N361" s="58">
        <v>0</v>
      </c>
      <c r="O361" s="58">
        <v>62</v>
      </c>
      <c r="P361" s="58">
        <v>0</v>
      </c>
      <c r="Q361" s="58">
        <v>0</v>
      </c>
      <c r="R361" s="59">
        <v>0</v>
      </c>
      <c r="S361" s="59">
        <v>115.99166700000001</v>
      </c>
      <c r="T361" s="59">
        <v>0</v>
      </c>
      <c r="U361" s="59">
        <v>0</v>
      </c>
    </row>
    <row r="362" spans="1:21" x14ac:dyDescent="0.3">
      <c r="A362" s="61">
        <v>80675</v>
      </c>
      <c r="B362" s="54">
        <v>1</v>
      </c>
      <c r="C362" s="54" t="s">
        <v>78</v>
      </c>
      <c r="D362" s="54" t="s">
        <v>80</v>
      </c>
      <c r="E362" s="61" t="s">
        <v>1043</v>
      </c>
      <c r="F362" s="61" t="s">
        <v>625</v>
      </c>
      <c r="G362" s="54" t="s">
        <v>71</v>
      </c>
      <c r="H362" s="54" t="s">
        <v>128</v>
      </c>
      <c r="I362" s="54" t="s">
        <v>22</v>
      </c>
      <c r="J362" s="54" t="s">
        <v>129</v>
      </c>
      <c r="K362" s="56">
        <v>43436.806851851856</v>
      </c>
      <c r="L362" s="56">
        <v>43436.859699074077</v>
      </c>
      <c r="M362" s="57">
        <v>1.268333333</v>
      </c>
      <c r="N362" s="58">
        <v>0</v>
      </c>
      <c r="O362" s="58">
        <v>11</v>
      </c>
      <c r="P362" s="58">
        <v>0</v>
      </c>
      <c r="Q362" s="58">
        <v>0</v>
      </c>
      <c r="R362" s="59">
        <v>0</v>
      </c>
      <c r="S362" s="59">
        <v>13.951667</v>
      </c>
      <c r="T362" s="59">
        <v>0</v>
      </c>
      <c r="U362" s="59">
        <v>0</v>
      </c>
    </row>
    <row r="363" spans="1:21" x14ac:dyDescent="0.3">
      <c r="A363" s="61">
        <v>80676</v>
      </c>
      <c r="B363" s="54">
        <v>1</v>
      </c>
      <c r="C363" s="54" t="s">
        <v>78</v>
      </c>
      <c r="D363" s="54" t="s">
        <v>103</v>
      </c>
      <c r="E363" s="61" t="s">
        <v>728</v>
      </c>
      <c r="F363" s="61" t="s">
        <v>172</v>
      </c>
      <c r="G363" s="54" t="s">
        <v>71</v>
      </c>
      <c r="H363" s="54" t="s">
        <v>128</v>
      </c>
      <c r="I363" s="54" t="s">
        <v>22</v>
      </c>
      <c r="J363" s="54" t="s">
        <v>129</v>
      </c>
      <c r="K363" s="56">
        <v>43436.804085648146</v>
      </c>
      <c r="L363" s="56">
        <v>43436.837777777779</v>
      </c>
      <c r="M363" s="57">
        <v>0.80861111100000005</v>
      </c>
      <c r="N363" s="58">
        <v>0</v>
      </c>
      <c r="O363" s="58">
        <v>262</v>
      </c>
      <c r="P363" s="58">
        <v>0</v>
      </c>
      <c r="Q363" s="58">
        <v>0</v>
      </c>
      <c r="R363" s="59">
        <v>0</v>
      </c>
      <c r="S363" s="59">
        <v>211.856111</v>
      </c>
      <c r="T363" s="59">
        <v>0</v>
      </c>
      <c r="U363" s="59">
        <v>0</v>
      </c>
    </row>
    <row r="364" spans="1:21" x14ac:dyDescent="0.3">
      <c r="A364" s="61">
        <v>80677</v>
      </c>
      <c r="B364" s="54">
        <v>1</v>
      </c>
      <c r="C364" s="54" t="s">
        <v>79</v>
      </c>
      <c r="D364" s="54" t="s">
        <v>124</v>
      </c>
      <c r="E364" s="61" t="s">
        <v>1044</v>
      </c>
      <c r="F364" s="61" t="s">
        <v>209</v>
      </c>
      <c r="G364" s="54" t="s">
        <v>71</v>
      </c>
      <c r="H364" s="54" t="s">
        <v>128</v>
      </c>
      <c r="I364" s="54" t="s">
        <v>22</v>
      </c>
      <c r="J364" s="54" t="s">
        <v>129</v>
      </c>
      <c r="K364" s="56">
        <v>43436.799687500003</v>
      </c>
      <c r="L364" s="56">
        <v>43436.850902777776</v>
      </c>
      <c r="M364" s="57">
        <v>1.229166666</v>
      </c>
      <c r="N364" s="58">
        <v>0</v>
      </c>
      <c r="O364" s="58">
        <v>0</v>
      </c>
      <c r="P364" s="58">
        <v>0</v>
      </c>
      <c r="Q364" s="58">
        <v>20</v>
      </c>
      <c r="R364" s="59">
        <v>0</v>
      </c>
      <c r="S364" s="59">
        <v>0</v>
      </c>
      <c r="T364" s="59">
        <v>0</v>
      </c>
      <c r="U364" s="59">
        <v>24.583333</v>
      </c>
    </row>
    <row r="365" spans="1:21" x14ac:dyDescent="0.3">
      <c r="A365" s="61">
        <v>80678</v>
      </c>
      <c r="B365" s="54">
        <v>1</v>
      </c>
      <c r="C365" s="54" t="s">
        <v>79</v>
      </c>
      <c r="D365" s="54" t="s">
        <v>119</v>
      </c>
      <c r="E365" s="61" t="s">
        <v>1045</v>
      </c>
      <c r="F365" s="61" t="s">
        <v>202</v>
      </c>
      <c r="G365" s="54" t="s">
        <v>71</v>
      </c>
      <c r="H365" s="54" t="s">
        <v>128</v>
      </c>
      <c r="I365" s="54" t="s">
        <v>22</v>
      </c>
      <c r="J365" s="54" t="s">
        <v>129</v>
      </c>
      <c r="K365" s="56">
        <v>43436.795046296298</v>
      </c>
      <c r="L365" s="56">
        <v>43436.876273148147</v>
      </c>
      <c r="M365" s="57">
        <v>1.9494444440000001</v>
      </c>
      <c r="N365" s="58">
        <v>0</v>
      </c>
      <c r="O365" s="58">
        <v>22</v>
      </c>
      <c r="P365" s="58">
        <v>0</v>
      </c>
      <c r="Q365" s="58">
        <v>2</v>
      </c>
      <c r="R365" s="59">
        <v>0</v>
      </c>
      <c r="S365" s="59">
        <v>42.887777999999997</v>
      </c>
      <c r="T365" s="59">
        <v>0</v>
      </c>
      <c r="U365" s="59">
        <v>3.898889</v>
      </c>
    </row>
    <row r="366" spans="1:21" x14ac:dyDescent="0.3">
      <c r="A366" s="61">
        <v>80679</v>
      </c>
      <c r="B366" s="54">
        <v>1</v>
      </c>
      <c r="C366" s="54" t="s">
        <v>79</v>
      </c>
      <c r="D366" s="54" t="s">
        <v>108</v>
      </c>
      <c r="E366" s="61" t="s">
        <v>1001</v>
      </c>
      <c r="F366" s="61" t="s">
        <v>156</v>
      </c>
      <c r="G366" s="54" t="s">
        <v>71</v>
      </c>
      <c r="H366" s="54" t="s">
        <v>128</v>
      </c>
      <c r="I366" s="54" t="s">
        <v>22</v>
      </c>
      <c r="J366" s="54" t="s">
        <v>129</v>
      </c>
      <c r="K366" s="56">
        <v>43436.803622685184</v>
      </c>
      <c r="L366" s="56">
        <v>43436.841284722221</v>
      </c>
      <c r="M366" s="57">
        <v>0.903888888</v>
      </c>
      <c r="N366" s="58">
        <v>0</v>
      </c>
      <c r="O366" s="58">
        <v>74</v>
      </c>
      <c r="P366" s="58">
        <v>0</v>
      </c>
      <c r="Q366" s="58">
        <v>0</v>
      </c>
      <c r="R366" s="59">
        <v>0</v>
      </c>
      <c r="S366" s="59">
        <v>66.887777999999997</v>
      </c>
      <c r="T366" s="59">
        <v>0</v>
      </c>
      <c r="U366" s="59">
        <v>0</v>
      </c>
    </row>
    <row r="367" spans="1:21" x14ac:dyDescent="0.3">
      <c r="A367" s="61">
        <v>80682</v>
      </c>
      <c r="B367" s="54">
        <v>1</v>
      </c>
      <c r="C367" s="54" t="s">
        <v>78</v>
      </c>
      <c r="D367" s="54" t="s">
        <v>105</v>
      </c>
      <c r="E367" s="61" t="s">
        <v>603</v>
      </c>
      <c r="F367" s="61" t="s">
        <v>136</v>
      </c>
      <c r="G367" s="54" t="s">
        <v>71</v>
      </c>
      <c r="H367" s="54" t="s">
        <v>128</v>
      </c>
      <c r="I367" s="54" t="s">
        <v>22</v>
      </c>
      <c r="J367" s="54" t="s">
        <v>129</v>
      </c>
      <c r="K367" s="56">
        <v>43436.814710648148</v>
      </c>
      <c r="L367" s="56">
        <v>43436.831203703703</v>
      </c>
      <c r="M367" s="57">
        <v>0.39583333300000001</v>
      </c>
      <c r="N367" s="58">
        <v>0</v>
      </c>
      <c r="O367" s="58">
        <v>107</v>
      </c>
      <c r="P367" s="58">
        <v>0</v>
      </c>
      <c r="Q367" s="58">
        <v>0</v>
      </c>
      <c r="R367" s="59">
        <v>0</v>
      </c>
      <c r="S367" s="59">
        <v>42.354166999999997</v>
      </c>
      <c r="T367" s="59">
        <v>0</v>
      </c>
      <c r="U367" s="59">
        <v>0</v>
      </c>
    </row>
    <row r="368" spans="1:21" x14ac:dyDescent="0.3">
      <c r="A368" s="61">
        <v>80683</v>
      </c>
      <c r="B368" s="54">
        <v>1</v>
      </c>
      <c r="C368" s="54" t="s">
        <v>78</v>
      </c>
      <c r="D368" s="54" t="s">
        <v>82</v>
      </c>
      <c r="E368" s="61" t="s">
        <v>938</v>
      </c>
      <c r="F368" s="61" t="s">
        <v>165</v>
      </c>
      <c r="G368" s="54" t="s">
        <v>71</v>
      </c>
      <c r="H368" s="54" t="s">
        <v>128</v>
      </c>
      <c r="I368" s="54" t="s">
        <v>22</v>
      </c>
      <c r="J368" s="54" t="s">
        <v>129</v>
      </c>
      <c r="K368" s="56">
        <v>43436.814282407409</v>
      </c>
      <c r="L368" s="56">
        <v>43436.894189814819</v>
      </c>
      <c r="M368" s="57">
        <v>1.917777777</v>
      </c>
      <c r="N368" s="58">
        <v>0</v>
      </c>
      <c r="O368" s="58">
        <v>422</v>
      </c>
      <c r="P368" s="58">
        <v>0</v>
      </c>
      <c r="Q368" s="58">
        <v>0</v>
      </c>
      <c r="R368" s="59">
        <v>0</v>
      </c>
      <c r="S368" s="59">
        <v>809.30222200000003</v>
      </c>
      <c r="T368" s="59">
        <v>0</v>
      </c>
      <c r="U368" s="59">
        <v>0</v>
      </c>
    </row>
    <row r="369" spans="1:21" x14ac:dyDescent="0.3">
      <c r="A369" s="61">
        <v>80684</v>
      </c>
      <c r="B369" s="54">
        <v>1</v>
      </c>
      <c r="C369" s="54" t="s">
        <v>78</v>
      </c>
      <c r="D369" s="54" t="s">
        <v>93</v>
      </c>
      <c r="E369" s="61" t="s">
        <v>1046</v>
      </c>
      <c r="F369" s="61" t="s">
        <v>172</v>
      </c>
      <c r="G369" s="54" t="s">
        <v>71</v>
      </c>
      <c r="H369" s="54" t="s">
        <v>128</v>
      </c>
      <c r="I369" s="54" t="s">
        <v>22</v>
      </c>
      <c r="J369" s="54" t="s">
        <v>129</v>
      </c>
      <c r="K369" s="56">
        <v>43436.817013888889</v>
      </c>
      <c r="L369" s="56">
        <v>43436.828796296293</v>
      </c>
      <c r="M369" s="57">
        <v>0.28277777700000001</v>
      </c>
      <c r="N369" s="58">
        <v>0</v>
      </c>
      <c r="O369" s="58">
        <v>34</v>
      </c>
      <c r="P369" s="58">
        <v>0</v>
      </c>
      <c r="Q369" s="58">
        <v>151</v>
      </c>
      <c r="R369" s="59">
        <v>0</v>
      </c>
      <c r="S369" s="59">
        <v>9.6144440000000007</v>
      </c>
      <c r="T369" s="59">
        <v>0</v>
      </c>
      <c r="U369" s="59">
        <v>42.699444</v>
      </c>
    </row>
    <row r="370" spans="1:21" x14ac:dyDescent="0.3">
      <c r="A370" s="61">
        <v>80688</v>
      </c>
      <c r="B370" s="54">
        <v>1</v>
      </c>
      <c r="C370" s="54" t="s">
        <v>78</v>
      </c>
      <c r="D370" s="54" t="s">
        <v>88</v>
      </c>
      <c r="E370" s="61" t="s">
        <v>457</v>
      </c>
      <c r="F370" s="61" t="s">
        <v>136</v>
      </c>
      <c r="G370" s="54" t="s">
        <v>71</v>
      </c>
      <c r="H370" s="54" t="s">
        <v>128</v>
      </c>
      <c r="I370" s="54" t="s">
        <v>22</v>
      </c>
      <c r="J370" s="54" t="s">
        <v>129</v>
      </c>
      <c r="K370" s="56">
        <v>43436.826226851852</v>
      </c>
      <c r="L370" s="56">
        <v>43436.84516203704</v>
      </c>
      <c r="M370" s="57">
        <v>0.454444444</v>
      </c>
      <c r="N370" s="58">
        <v>0</v>
      </c>
      <c r="O370" s="58">
        <v>304</v>
      </c>
      <c r="P370" s="58">
        <v>0</v>
      </c>
      <c r="Q370" s="58">
        <v>0</v>
      </c>
      <c r="R370" s="59">
        <v>0</v>
      </c>
      <c r="S370" s="59">
        <v>138.15111099999999</v>
      </c>
      <c r="T370" s="59">
        <v>0</v>
      </c>
      <c r="U370" s="59">
        <v>0</v>
      </c>
    </row>
    <row r="371" spans="1:21" x14ac:dyDescent="0.3">
      <c r="A371" s="61">
        <v>80689</v>
      </c>
      <c r="B371" s="54">
        <v>1</v>
      </c>
      <c r="C371" s="54" t="s">
        <v>78</v>
      </c>
      <c r="D371" s="54" t="s">
        <v>95</v>
      </c>
      <c r="E371" s="61" t="s">
        <v>1047</v>
      </c>
      <c r="F371" s="61" t="s">
        <v>274</v>
      </c>
      <c r="G371" s="54" t="s">
        <v>71</v>
      </c>
      <c r="H371" s="54" t="s">
        <v>128</v>
      </c>
      <c r="I371" s="54" t="s">
        <v>22</v>
      </c>
      <c r="J371" s="54" t="s">
        <v>129</v>
      </c>
      <c r="K371" s="56">
        <v>43436.825902777775</v>
      </c>
      <c r="L371" s="56">
        <v>43436.910555555558</v>
      </c>
      <c r="M371" s="57">
        <v>2.031666666</v>
      </c>
      <c r="N371" s="58">
        <v>0</v>
      </c>
      <c r="O371" s="58">
        <v>249</v>
      </c>
      <c r="P371" s="58">
        <v>0</v>
      </c>
      <c r="Q371" s="58">
        <v>0</v>
      </c>
      <c r="R371" s="59">
        <v>0</v>
      </c>
      <c r="S371" s="59">
        <v>505.88499999999999</v>
      </c>
      <c r="T371" s="59">
        <v>0</v>
      </c>
      <c r="U371" s="59">
        <v>0</v>
      </c>
    </row>
    <row r="372" spans="1:21" x14ac:dyDescent="0.3">
      <c r="A372" s="61">
        <v>80692</v>
      </c>
      <c r="B372" s="54">
        <v>1</v>
      </c>
      <c r="C372" s="54" t="s">
        <v>79</v>
      </c>
      <c r="D372" s="54" t="s">
        <v>114</v>
      </c>
      <c r="E372" s="61" t="s">
        <v>1030</v>
      </c>
      <c r="F372" s="61" t="s">
        <v>136</v>
      </c>
      <c r="G372" s="54" t="s">
        <v>71</v>
      </c>
      <c r="H372" s="54" t="s">
        <v>128</v>
      </c>
      <c r="I372" s="54" t="s">
        <v>22</v>
      </c>
      <c r="J372" s="54" t="s">
        <v>129</v>
      </c>
      <c r="K372" s="56">
        <v>43436.765636574077</v>
      </c>
      <c r="L372" s="56">
        <v>43436.844814814816</v>
      </c>
      <c r="M372" s="57">
        <v>1.9002777769999999</v>
      </c>
      <c r="N372" s="58">
        <v>0</v>
      </c>
      <c r="O372" s="58">
        <v>0</v>
      </c>
      <c r="P372" s="58">
        <v>0</v>
      </c>
      <c r="Q372" s="58">
        <v>15</v>
      </c>
      <c r="R372" s="59">
        <v>0</v>
      </c>
      <c r="S372" s="59">
        <v>0</v>
      </c>
      <c r="T372" s="59">
        <v>0</v>
      </c>
      <c r="U372" s="59">
        <v>28.504166999999999</v>
      </c>
    </row>
    <row r="373" spans="1:21" x14ac:dyDescent="0.3">
      <c r="A373" s="61">
        <v>80693</v>
      </c>
      <c r="B373" s="54">
        <v>1</v>
      </c>
      <c r="C373" s="54" t="s">
        <v>78</v>
      </c>
      <c r="D373" s="54" t="s">
        <v>105</v>
      </c>
      <c r="E373" s="61" t="s">
        <v>957</v>
      </c>
      <c r="F373" s="61" t="s">
        <v>136</v>
      </c>
      <c r="G373" s="54" t="s">
        <v>71</v>
      </c>
      <c r="H373" s="54" t="s">
        <v>128</v>
      </c>
      <c r="I373" s="54" t="s">
        <v>22</v>
      </c>
      <c r="J373" s="54" t="s">
        <v>129</v>
      </c>
      <c r="K373" s="56">
        <v>43436.825949074075</v>
      </c>
      <c r="L373" s="56">
        <v>43436.848645833335</v>
      </c>
      <c r="M373" s="57">
        <v>0.54472222199999998</v>
      </c>
      <c r="N373" s="58">
        <v>0</v>
      </c>
      <c r="O373" s="58">
        <v>45</v>
      </c>
      <c r="P373" s="58">
        <v>0</v>
      </c>
      <c r="Q373" s="58">
        <v>0</v>
      </c>
      <c r="R373" s="59">
        <v>0</v>
      </c>
      <c r="S373" s="59">
        <v>24.512499999999999</v>
      </c>
      <c r="T373" s="59">
        <v>0</v>
      </c>
      <c r="U373" s="59">
        <v>0</v>
      </c>
    </row>
    <row r="374" spans="1:21" x14ac:dyDescent="0.3">
      <c r="A374" s="61">
        <v>80694</v>
      </c>
      <c r="B374" s="54">
        <v>1</v>
      </c>
      <c r="C374" s="54" t="s">
        <v>78</v>
      </c>
      <c r="D374" s="54" t="s">
        <v>125</v>
      </c>
      <c r="E374" s="61" t="s">
        <v>598</v>
      </c>
      <c r="F374" s="61" t="s">
        <v>172</v>
      </c>
      <c r="G374" s="54" t="s">
        <v>71</v>
      </c>
      <c r="H374" s="54" t="s">
        <v>128</v>
      </c>
      <c r="I374" s="54" t="s">
        <v>22</v>
      </c>
      <c r="J374" s="54" t="s">
        <v>129</v>
      </c>
      <c r="K374" s="56">
        <v>43436.814398148148</v>
      </c>
      <c r="L374" s="56">
        <v>43437.085416666669</v>
      </c>
      <c r="M374" s="57">
        <v>6.5044444439999998</v>
      </c>
      <c r="N374" s="58">
        <v>0</v>
      </c>
      <c r="O374" s="58">
        <v>15</v>
      </c>
      <c r="P374" s="58">
        <v>0</v>
      </c>
      <c r="Q374" s="58">
        <v>0</v>
      </c>
      <c r="R374" s="59">
        <v>0</v>
      </c>
      <c r="S374" s="59">
        <v>97.566666999999995</v>
      </c>
      <c r="T374" s="59">
        <v>0</v>
      </c>
      <c r="U374" s="59">
        <v>0</v>
      </c>
    </row>
    <row r="375" spans="1:21" x14ac:dyDescent="0.3">
      <c r="A375" s="61">
        <v>80695</v>
      </c>
      <c r="B375" s="54">
        <v>1</v>
      </c>
      <c r="C375" s="54" t="s">
        <v>79</v>
      </c>
      <c r="D375" s="54" t="s">
        <v>118</v>
      </c>
      <c r="E375" s="61" t="s">
        <v>1048</v>
      </c>
      <c r="F375" s="61" t="s">
        <v>137</v>
      </c>
      <c r="G375" s="54" t="s">
        <v>71</v>
      </c>
      <c r="H375" s="54" t="s">
        <v>128</v>
      </c>
      <c r="I375" s="54" t="s">
        <v>22</v>
      </c>
      <c r="J375" s="54" t="s">
        <v>129</v>
      </c>
      <c r="K375" s="56">
        <v>43436.82476851852</v>
      </c>
      <c r="L375" s="56">
        <v>43436.917638888888</v>
      </c>
      <c r="M375" s="57">
        <v>2.2288888880000002</v>
      </c>
      <c r="N375" s="58">
        <v>0</v>
      </c>
      <c r="O375" s="58">
        <v>0</v>
      </c>
      <c r="P375" s="58">
        <v>0</v>
      </c>
      <c r="Q375" s="58">
        <v>1</v>
      </c>
      <c r="R375" s="59">
        <v>0</v>
      </c>
      <c r="S375" s="59">
        <v>0</v>
      </c>
      <c r="T375" s="59">
        <v>0</v>
      </c>
      <c r="U375" s="59">
        <v>2.2288890000000001</v>
      </c>
    </row>
    <row r="376" spans="1:21" x14ac:dyDescent="0.3">
      <c r="A376" s="61">
        <v>80696</v>
      </c>
      <c r="B376" s="54">
        <v>1</v>
      </c>
      <c r="C376" s="54" t="s">
        <v>79</v>
      </c>
      <c r="D376" s="54" t="s">
        <v>114</v>
      </c>
      <c r="E376" s="61" t="s">
        <v>1049</v>
      </c>
      <c r="F376" s="61" t="s">
        <v>172</v>
      </c>
      <c r="G376" s="54" t="s">
        <v>71</v>
      </c>
      <c r="H376" s="54" t="s">
        <v>128</v>
      </c>
      <c r="I376" s="54" t="s">
        <v>22</v>
      </c>
      <c r="J376" s="54" t="s">
        <v>129</v>
      </c>
      <c r="K376" s="56">
        <v>43436.828564814816</v>
      </c>
      <c r="L376" s="56">
        <v>43436.846805555557</v>
      </c>
      <c r="M376" s="57">
        <v>0.43777777699999998</v>
      </c>
      <c r="N376" s="58">
        <v>0</v>
      </c>
      <c r="O376" s="58">
        <v>562</v>
      </c>
      <c r="P376" s="58">
        <v>0</v>
      </c>
      <c r="Q376" s="58">
        <v>0</v>
      </c>
      <c r="R376" s="59">
        <v>0</v>
      </c>
      <c r="S376" s="59">
        <v>246.03111100000001</v>
      </c>
      <c r="T376" s="59">
        <v>0</v>
      </c>
      <c r="U376" s="59">
        <v>0</v>
      </c>
    </row>
    <row r="377" spans="1:21" x14ac:dyDescent="0.3">
      <c r="A377" s="61">
        <v>80697</v>
      </c>
      <c r="B377" s="54">
        <v>1</v>
      </c>
      <c r="C377" s="54" t="s">
        <v>78</v>
      </c>
      <c r="D377" s="54" t="s">
        <v>84</v>
      </c>
      <c r="E377" s="61" t="s">
        <v>1050</v>
      </c>
      <c r="F377" s="61" t="s">
        <v>136</v>
      </c>
      <c r="G377" s="54" t="s">
        <v>71</v>
      </c>
      <c r="H377" s="54" t="s">
        <v>128</v>
      </c>
      <c r="I377" s="54" t="s">
        <v>22</v>
      </c>
      <c r="J377" s="54" t="s">
        <v>129</v>
      </c>
      <c r="K377" s="56">
        <v>43436.821053240739</v>
      </c>
      <c r="L377" s="56">
        <v>43436.939733796295</v>
      </c>
      <c r="M377" s="57">
        <v>2.8483333329999998</v>
      </c>
      <c r="N377" s="58">
        <v>0</v>
      </c>
      <c r="O377" s="58">
        <v>111</v>
      </c>
      <c r="P377" s="58">
        <v>0</v>
      </c>
      <c r="Q377" s="58">
        <v>7</v>
      </c>
      <c r="R377" s="59">
        <v>0</v>
      </c>
      <c r="S377" s="59">
        <v>316.16500000000002</v>
      </c>
      <c r="T377" s="59">
        <v>0</v>
      </c>
      <c r="U377" s="59">
        <v>19.938333</v>
      </c>
    </row>
    <row r="378" spans="1:21" x14ac:dyDescent="0.3">
      <c r="A378" s="61">
        <v>80699</v>
      </c>
      <c r="B378" s="54">
        <v>1</v>
      </c>
      <c r="C378" s="54" t="s">
        <v>78</v>
      </c>
      <c r="D378" s="54" t="s">
        <v>104</v>
      </c>
      <c r="E378" s="61" t="s">
        <v>1040</v>
      </c>
      <c r="F378" s="61" t="s">
        <v>136</v>
      </c>
      <c r="G378" s="54" t="s">
        <v>71</v>
      </c>
      <c r="H378" s="54" t="s">
        <v>128</v>
      </c>
      <c r="I378" s="54" t="s">
        <v>22</v>
      </c>
      <c r="J378" s="54" t="s">
        <v>129</v>
      </c>
      <c r="K378" s="56">
        <v>43436.822916666664</v>
      </c>
      <c r="L378" s="56">
        <v>43436.844444444447</v>
      </c>
      <c r="M378" s="57">
        <v>0.516666666</v>
      </c>
      <c r="N378" s="58">
        <v>0</v>
      </c>
      <c r="O378" s="58">
        <v>11</v>
      </c>
      <c r="P378" s="58">
        <v>0</v>
      </c>
      <c r="Q378" s="58">
        <v>0</v>
      </c>
      <c r="R378" s="59">
        <v>0</v>
      </c>
      <c r="S378" s="59">
        <v>5.6833330000000002</v>
      </c>
      <c r="T378" s="59">
        <v>0</v>
      </c>
      <c r="U378" s="59">
        <v>0</v>
      </c>
    </row>
    <row r="379" spans="1:21" x14ac:dyDescent="0.3">
      <c r="A379" s="61">
        <v>80708</v>
      </c>
      <c r="B379" s="54">
        <v>1</v>
      </c>
      <c r="C379" s="54" t="s">
        <v>78</v>
      </c>
      <c r="D379" s="54" t="s">
        <v>88</v>
      </c>
      <c r="E379" s="61" t="s">
        <v>1051</v>
      </c>
      <c r="F379" s="61" t="s">
        <v>137</v>
      </c>
      <c r="G379" s="54" t="s">
        <v>71</v>
      </c>
      <c r="H379" s="54" t="s">
        <v>128</v>
      </c>
      <c r="I379" s="54" t="s">
        <v>22</v>
      </c>
      <c r="J379" s="54" t="s">
        <v>129</v>
      </c>
      <c r="K379" s="56">
        <v>43436.849432870367</v>
      </c>
      <c r="L379" s="56">
        <v>43436.880231481482</v>
      </c>
      <c r="M379" s="57">
        <v>0.73916666600000003</v>
      </c>
      <c r="N379" s="58">
        <v>0</v>
      </c>
      <c r="O379" s="58">
        <v>1</v>
      </c>
      <c r="P379" s="58">
        <v>0</v>
      </c>
      <c r="Q379" s="58">
        <v>0</v>
      </c>
      <c r="R379" s="59">
        <v>0</v>
      </c>
      <c r="S379" s="59">
        <v>0.73916700000000002</v>
      </c>
      <c r="T379" s="59">
        <v>0</v>
      </c>
      <c r="U379" s="59">
        <v>0</v>
      </c>
    </row>
    <row r="380" spans="1:21" x14ac:dyDescent="0.3">
      <c r="A380" s="61">
        <v>80709</v>
      </c>
      <c r="B380" s="54">
        <v>1</v>
      </c>
      <c r="C380" s="54" t="s">
        <v>78</v>
      </c>
      <c r="D380" s="54" t="s">
        <v>81</v>
      </c>
      <c r="E380" s="61" t="s">
        <v>1052</v>
      </c>
      <c r="F380" s="61" t="s">
        <v>144</v>
      </c>
      <c r="G380" s="54" t="s">
        <v>71</v>
      </c>
      <c r="H380" s="54" t="s">
        <v>128</v>
      </c>
      <c r="I380" s="54" t="s">
        <v>22</v>
      </c>
      <c r="J380" s="54" t="s">
        <v>129</v>
      </c>
      <c r="K380" s="56">
        <v>43436.803449074076</v>
      </c>
      <c r="L380" s="56">
        <v>43436.853472222225</v>
      </c>
      <c r="M380" s="57">
        <v>1.200555555</v>
      </c>
      <c r="N380" s="58">
        <v>0</v>
      </c>
      <c r="O380" s="58">
        <v>1</v>
      </c>
      <c r="P380" s="58">
        <v>0</v>
      </c>
      <c r="Q380" s="58">
        <v>0</v>
      </c>
      <c r="R380" s="59">
        <v>0</v>
      </c>
      <c r="S380" s="59">
        <v>1.200556</v>
      </c>
      <c r="T380" s="59">
        <v>0</v>
      </c>
      <c r="U380" s="59">
        <v>0</v>
      </c>
    </row>
    <row r="381" spans="1:21" x14ac:dyDescent="0.3">
      <c r="A381" s="61">
        <v>80710</v>
      </c>
      <c r="B381" s="54">
        <v>1</v>
      </c>
      <c r="C381" s="54" t="s">
        <v>78</v>
      </c>
      <c r="D381" s="54" t="s">
        <v>103</v>
      </c>
      <c r="E381" s="61" t="s">
        <v>1053</v>
      </c>
      <c r="F381" s="61" t="s">
        <v>151</v>
      </c>
      <c r="G381" s="54" t="s">
        <v>71</v>
      </c>
      <c r="H381" s="54" t="s">
        <v>128</v>
      </c>
      <c r="I381" s="54" t="s">
        <v>22</v>
      </c>
      <c r="J381" s="54" t="s">
        <v>129</v>
      </c>
      <c r="K381" s="56">
        <v>43436.81722222222</v>
      </c>
      <c r="L381" s="56">
        <v>43436.890717592592</v>
      </c>
      <c r="M381" s="57">
        <v>1.7638888880000001</v>
      </c>
      <c r="N381" s="58">
        <v>0</v>
      </c>
      <c r="O381" s="58">
        <v>261</v>
      </c>
      <c r="P381" s="58">
        <v>0</v>
      </c>
      <c r="Q381" s="58">
        <v>0</v>
      </c>
      <c r="R381" s="59">
        <v>0</v>
      </c>
      <c r="S381" s="59">
        <v>460.375</v>
      </c>
      <c r="T381" s="59">
        <v>0</v>
      </c>
      <c r="U381" s="59">
        <v>0</v>
      </c>
    </row>
    <row r="382" spans="1:21" x14ac:dyDescent="0.3">
      <c r="A382" s="61">
        <v>80711</v>
      </c>
      <c r="B382" s="54">
        <v>1</v>
      </c>
      <c r="C382" s="54" t="s">
        <v>79</v>
      </c>
      <c r="D382" s="54" t="s">
        <v>119</v>
      </c>
      <c r="E382" s="61" t="s">
        <v>1054</v>
      </c>
      <c r="F382" s="61" t="s">
        <v>156</v>
      </c>
      <c r="G382" s="54" t="s">
        <v>71</v>
      </c>
      <c r="H382" s="54" t="s">
        <v>128</v>
      </c>
      <c r="I382" s="54" t="s">
        <v>22</v>
      </c>
      <c r="J382" s="54" t="s">
        <v>129</v>
      </c>
      <c r="K382" s="56">
        <v>43436.852465277778</v>
      </c>
      <c r="L382" s="56">
        <v>43436.89984953704</v>
      </c>
      <c r="M382" s="57">
        <v>1.1372222219999999</v>
      </c>
      <c r="N382" s="58">
        <v>0</v>
      </c>
      <c r="O382" s="58">
        <v>96</v>
      </c>
      <c r="P382" s="58">
        <v>0</v>
      </c>
      <c r="Q382" s="58">
        <v>30</v>
      </c>
      <c r="R382" s="59">
        <v>0</v>
      </c>
      <c r="S382" s="59">
        <v>109.173333</v>
      </c>
      <c r="T382" s="59">
        <v>0</v>
      </c>
      <c r="U382" s="59">
        <v>34.116667</v>
      </c>
    </row>
    <row r="383" spans="1:21" x14ac:dyDescent="0.3">
      <c r="A383" s="61">
        <v>80712</v>
      </c>
      <c r="B383" s="54">
        <v>1</v>
      </c>
      <c r="C383" s="54" t="s">
        <v>78</v>
      </c>
      <c r="D383" s="54" t="s">
        <v>94</v>
      </c>
      <c r="E383" s="61" t="s">
        <v>1055</v>
      </c>
      <c r="F383" s="61" t="s">
        <v>172</v>
      </c>
      <c r="G383" s="54" t="s">
        <v>71</v>
      </c>
      <c r="H383" s="54" t="s">
        <v>128</v>
      </c>
      <c r="I383" s="54" t="s">
        <v>22</v>
      </c>
      <c r="J383" s="54" t="s">
        <v>129</v>
      </c>
      <c r="K383" s="56">
        <v>43436.853530092594</v>
      </c>
      <c r="L383" s="56">
        <v>43436.876643518517</v>
      </c>
      <c r="M383" s="57">
        <v>0.55472222199999999</v>
      </c>
      <c r="N383" s="58">
        <v>0</v>
      </c>
      <c r="O383" s="58">
        <v>47</v>
      </c>
      <c r="P383" s="58">
        <v>0</v>
      </c>
      <c r="Q383" s="58">
        <v>21</v>
      </c>
      <c r="R383" s="59">
        <v>0</v>
      </c>
      <c r="S383" s="59">
        <v>26.071943999999998</v>
      </c>
      <c r="T383" s="59">
        <v>0</v>
      </c>
      <c r="U383" s="59">
        <v>11.649167</v>
      </c>
    </row>
    <row r="384" spans="1:21" x14ac:dyDescent="0.3">
      <c r="A384" s="61">
        <v>80713</v>
      </c>
      <c r="B384" s="54">
        <v>1</v>
      </c>
      <c r="C384" s="54" t="s">
        <v>78</v>
      </c>
      <c r="D384" s="54" t="s">
        <v>80</v>
      </c>
      <c r="E384" s="61" t="s">
        <v>601</v>
      </c>
      <c r="F384" s="61" t="s">
        <v>172</v>
      </c>
      <c r="G384" s="54" t="s">
        <v>71</v>
      </c>
      <c r="H384" s="54" t="s">
        <v>128</v>
      </c>
      <c r="I384" s="54" t="s">
        <v>22</v>
      </c>
      <c r="J384" s="54" t="s">
        <v>129</v>
      </c>
      <c r="K384" s="56">
        <v>43436.856909722221</v>
      </c>
      <c r="L384" s="56">
        <v>43436.870474537034</v>
      </c>
      <c r="M384" s="57">
        <v>0.325555555</v>
      </c>
      <c r="N384" s="58">
        <v>2</v>
      </c>
      <c r="O384" s="58">
        <v>366</v>
      </c>
      <c r="P384" s="58">
        <v>0</v>
      </c>
      <c r="Q384" s="58">
        <v>0</v>
      </c>
      <c r="R384" s="59">
        <v>0.651111</v>
      </c>
      <c r="S384" s="59">
        <v>119.153333</v>
      </c>
      <c r="T384" s="59">
        <v>0</v>
      </c>
      <c r="U384" s="59">
        <v>0</v>
      </c>
    </row>
    <row r="385" spans="1:21" x14ac:dyDescent="0.3">
      <c r="A385" s="61">
        <v>80714</v>
      </c>
      <c r="B385" s="54">
        <v>1</v>
      </c>
      <c r="C385" s="54" t="s">
        <v>79</v>
      </c>
      <c r="D385" s="54" t="s">
        <v>114</v>
      </c>
      <c r="E385" s="61" t="s">
        <v>1056</v>
      </c>
      <c r="F385" s="61" t="s">
        <v>144</v>
      </c>
      <c r="G385" s="54" t="s">
        <v>71</v>
      </c>
      <c r="H385" s="54" t="s">
        <v>128</v>
      </c>
      <c r="I385" s="54" t="s">
        <v>22</v>
      </c>
      <c r="J385" s="54" t="s">
        <v>129</v>
      </c>
      <c r="K385" s="56">
        <v>43436.855162037034</v>
      </c>
      <c r="L385" s="56">
        <v>43436.924618055556</v>
      </c>
      <c r="M385" s="57">
        <v>1.6669444440000001</v>
      </c>
      <c r="N385" s="58">
        <v>0</v>
      </c>
      <c r="O385" s="58">
        <v>0</v>
      </c>
      <c r="P385" s="58">
        <v>0</v>
      </c>
      <c r="Q385" s="58">
        <v>18</v>
      </c>
      <c r="R385" s="59">
        <v>0</v>
      </c>
      <c r="S385" s="59">
        <v>0</v>
      </c>
      <c r="T385" s="59">
        <v>0</v>
      </c>
      <c r="U385" s="59">
        <v>30.004999999999999</v>
      </c>
    </row>
    <row r="386" spans="1:21" x14ac:dyDescent="0.3">
      <c r="A386" s="61">
        <v>80715</v>
      </c>
      <c r="B386" s="54">
        <v>1</v>
      </c>
      <c r="C386" s="54" t="s">
        <v>78</v>
      </c>
      <c r="D386" s="54" t="s">
        <v>103</v>
      </c>
      <c r="E386" s="61" t="s">
        <v>728</v>
      </c>
      <c r="F386" s="61" t="s">
        <v>172</v>
      </c>
      <c r="G386" s="54" t="s">
        <v>71</v>
      </c>
      <c r="H386" s="54" t="s">
        <v>128</v>
      </c>
      <c r="I386" s="54" t="s">
        <v>22</v>
      </c>
      <c r="J386" s="54" t="s">
        <v>129</v>
      </c>
      <c r="K386" s="56">
        <v>43436.852094907408</v>
      </c>
      <c r="L386" s="56">
        <v>43436.876296296294</v>
      </c>
      <c r="M386" s="57">
        <v>0.58083333299999995</v>
      </c>
      <c r="N386" s="58">
        <v>0</v>
      </c>
      <c r="O386" s="58">
        <v>262</v>
      </c>
      <c r="P386" s="58">
        <v>0</v>
      </c>
      <c r="Q386" s="58">
        <v>0</v>
      </c>
      <c r="R386" s="59">
        <v>0</v>
      </c>
      <c r="S386" s="59">
        <v>152.17833300000001</v>
      </c>
      <c r="T386" s="59">
        <v>0</v>
      </c>
      <c r="U386" s="59">
        <v>0</v>
      </c>
    </row>
    <row r="387" spans="1:21" x14ac:dyDescent="0.3">
      <c r="A387" s="61">
        <v>80716</v>
      </c>
      <c r="B387" s="54">
        <v>1</v>
      </c>
      <c r="C387" s="54" t="s">
        <v>78</v>
      </c>
      <c r="D387" s="54" t="s">
        <v>88</v>
      </c>
      <c r="E387" s="61" t="s">
        <v>1057</v>
      </c>
      <c r="F387" s="61" t="s">
        <v>184</v>
      </c>
      <c r="G387" s="54" t="s">
        <v>71</v>
      </c>
      <c r="H387" s="54" t="s">
        <v>128</v>
      </c>
      <c r="I387" s="54" t="s">
        <v>22</v>
      </c>
      <c r="J387" s="54" t="s">
        <v>129</v>
      </c>
      <c r="K387" s="56">
        <v>43436.865335648152</v>
      </c>
      <c r="L387" s="56">
        <v>43436.896203703705</v>
      </c>
      <c r="M387" s="57">
        <v>0.74083333299999998</v>
      </c>
      <c r="N387" s="58">
        <v>0</v>
      </c>
      <c r="O387" s="58">
        <v>3</v>
      </c>
      <c r="P387" s="58">
        <v>0</v>
      </c>
      <c r="Q387" s="58">
        <v>0</v>
      </c>
      <c r="R387" s="59">
        <v>0</v>
      </c>
      <c r="S387" s="59">
        <v>2.2225000000000001</v>
      </c>
      <c r="T387" s="59">
        <v>0</v>
      </c>
      <c r="U387" s="59">
        <v>0</v>
      </c>
    </row>
    <row r="388" spans="1:21" x14ac:dyDescent="0.3">
      <c r="A388" s="61">
        <v>80717</v>
      </c>
      <c r="B388" s="54">
        <v>1</v>
      </c>
      <c r="C388" s="54" t="s">
        <v>78</v>
      </c>
      <c r="D388" s="54" t="s">
        <v>104</v>
      </c>
      <c r="E388" s="61" t="s">
        <v>1058</v>
      </c>
      <c r="F388" s="61" t="s">
        <v>145</v>
      </c>
      <c r="G388" s="54" t="s">
        <v>72</v>
      </c>
      <c r="H388" s="54" t="s">
        <v>128</v>
      </c>
      <c r="I388" s="54" t="s">
        <v>22</v>
      </c>
      <c r="J388" s="54" t="s">
        <v>129</v>
      </c>
      <c r="K388" s="56">
        <v>43436.750023148146</v>
      </c>
      <c r="L388" s="56">
        <v>43436.870833333334</v>
      </c>
      <c r="M388" s="57">
        <v>2.8994444439999998</v>
      </c>
      <c r="N388" s="58">
        <v>0</v>
      </c>
      <c r="O388" s="58">
        <v>0</v>
      </c>
      <c r="P388" s="58">
        <v>0</v>
      </c>
      <c r="Q388" s="58">
        <v>21</v>
      </c>
      <c r="R388" s="59">
        <v>0</v>
      </c>
      <c r="S388" s="59">
        <v>0</v>
      </c>
      <c r="T388" s="59">
        <v>0</v>
      </c>
      <c r="U388" s="59">
        <v>60.888333000000003</v>
      </c>
    </row>
    <row r="389" spans="1:21" x14ac:dyDescent="0.3">
      <c r="A389" s="61">
        <v>80718</v>
      </c>
      <c r="B389" s="54">
        <v>1</v>
      </c>
      <c r="C389" s="54" t="s">
        <v>78</v>
      </c>
      <c r="D389" s="54" t="s">
        <v>102</v>
      </c>
      <c r="E389" s="61" t="s">
        <v>1059</v>
      </c>
      <c r="F389" s="61" t="s">
        <v>136</v>
      </c>
      <c r="G389" s="54" t="s">
        <v>71</v>
      </c>
      <c r="H389" s="54" t="s">
        <v>128</v>
      </c>
      <c r="I389" s="54" t="s">
        <v>22</v>
      </c>
      <c r="J389" s="54" t="s">
        <v>129</v>
      </c>
      <c r="K389" s="56">
        <v>43436.841041666667</v>
      </c>
      <c r="L389" s="56">
        <v>43436.871527777781</v>
      </c>
      <c r="M389" s="57">
        <v>0.73166666599999997</v>
      </c>
      <c r="N389" s="58">
        <v>0</v>
      </c>
      <c r="O389" s="58">
        <v>21</v>
      </c>
      <c r="P389" s="58">
        <v>0</v>
      </c>
      <c r="Q389" s="58">
        <v>196</v>
      </c>
      <c r="R389" s="59">
        <v>0</v>
      </c>
      <c r="S389" s="59">
        <v>15.365</v>
      </c>
      <c r="T389" s="59">
        <v>0</v>
      </c>
      <c r="U389" s="59">
        <v>143.406667</v>
      </c>
    </row>
    <row r="390" spans="1:21" x14ac:dyDescent="0.3">
      <c r="A390" s="61">
        <v>80719</v>
      </c>
      <c r="B390" s="54">
        <v>1</v>
      </c>
      <c r="C390" s="54" t="s">
        <v>78</v>
      </c>
      <c r="D390" s="54" t="s">
        <v>125</v>
      </c>
      <c r="E390" s="61" t="s">
        <v>1060</v>
      </c>
      <c r="F390" s="61" t="s">
        <v>181</v>
      </c>
      <c r="G390" s="54" t="s">
        <v>71</v>
      </c>
      <c r="H390" s="54" t="s">
        <v>128</v>
      </c>
      <c r="I390" s="54" t="s">
        <v>22</v>
      </c>
      <c r="J390" s="54" t="s">
        <v>129</v>
      </c>
      <c r="K390" s="56">
        <v>43436.791863425926</v>
      </c>
      <c r="L390" s="56">
        <v>43436.898611111108</v>
      </c>
      <c r="M390" s="57">
        <v>2.5619444439999999</v>
      </c>
      <c r="N390" s="58">
        <v>0</v>
      </c>
      <c r="O390" s="58">
        <v>637</v>
      </c>
      <c r="P390" s="58">
        <v>0</v>
      </c>
      <c r="Q390" s="58">
        <v>0</v>
      </c>
      <c r="R390" s="59">
        <v>0</v>
      </c>
      <c r="S390" s="59">
        <v>1631.958611</v>
      </c>
      <c r="T390" s="59">
        <v>0</v>
      </c>
      <c r="U390" s="59">
        <v>0</v>
      </c>
    </row>
    <row r="391" spans="1:21" x14ac:dyDescent="0.3">
      <c r="A391" s="61">
        <v>80720</v>
      </c>
      <c r="B391" s="54">
        <v>1</v>
      </c>
      <c r="C391" s="54" t="s">
        <v>78</v>
      </c>
      <c r="D391" s="54" t="s">
        <v>94</v>
      </c>
      <c r="E391" s="61" t="s">
        <v>1061</v>
      </c>
      <c r="F391" s="61" t="s">
        <v>137</v>
      </c>
      <c r="G391" s="54" t="s">
        <v>71</v>
      </c>
      <c r="H391" s="54" t="s">
        <v>128</v>
      </c>
      <c r="I391" s="54" t="s">
        <v>22</v>
      </c>
      <c r="J391" s="54" t="s">
        <v>129</v>
      </c>
      <c r="K391" s="56">
        <v>43436.879675925928</v>
      </c>
      <c r="L391" s="56">
        <v>43436.93959490741</v>
      </c>
      <c r="M391" s="57">
        <v>1.438055555</v>
      </c>
      <c r="N391" s="58">
        <v>0</v>
      </c>
      <c r="O391" s="58">
        <v>1</v>
      </c>
      <c r="P391" s="58">
        <v>0</v>
      </c>
      <c r="Q391" s="58">
        <v>0</v>
      </c>
      <c r="R391" s="59">
        <v>0</v>
      </c>
      <c r="S391" s="59">
        <v>1.438056</v>
      </c>
      <c r="T391" s="59">
        <v>0</v>
      </c>
      <c r="U391" s="59">
        <v>0</v>
      </c>
    </row>
    <row r="392" spans="1:21" x14ac:dyDescent="0.3">
      <c r="A392" s="61">
        <v>80721</v>
      </c>
      <c r="B392" s="54">
        <v>1</v>
      </c>
      <c r="C392" s="54" t="s">
        <v>78</v>
      </c>
      <c r="D392" s="54" t="s">
        <v>106</v>
      </c>
      <c r="E392" s="61" t="s">
        <v>1062</v>
      </c>
      <c r="F392" s="61" t="s">
        <v>161</v>
      </c>
      <c r="G392" s="54" t="s">
        <v>72</v>
      </c>
      <c r="H392" s="54" t="s">
        <v>128</v>
      </c>
      <c r="I392" s="54" t="s">
        <v>22</v>
      </c>
      <c r="J392" s="54" t="s">
        <v>129</v>
      </c>
      <c r="K392" s="56">
        <v>43436.756944444445</v>
      </c>
      <c r="L392" s="56">
        <v>43436.779166666667</v>
      </c>
      <c r="M392" s="57">
        <v>0.53333333299999997</v>
      </c>
      <c r="N392" s="58">
        <v>0</v>
      </c>
      <c r="O392" s="58">
        <v>23</v>
      </c>
      <c r="P392" s="58">
        <v>0</v>
      </c>
      <c r="Q392" s="58">
        <v>1</v>
      </c>
      <c r="R392" s="59">
        <v>0</v>
      </c>
      <c r="S392" s="59">
        <v>12.266667</v>
      </c>
      <c r="T392" s="59">
        <v>0</v>
      </c>
      <c r="U392" s="59">
        <v>0.53333299999999995</v>
      </c>
    </row>
    <row r="393" spans="1:21" x14ac:dyDescent="0.3">
      <c r="A393" s="61">
        <v>80722</v>
      </c>
      <c r="B393" s="54">
        <v>1</v>
      </c>
      <c r="C393" s="54" t="s">
        <v>79</v>
      </c>
      <c r="D393" s="54" t="s">
        <v>123</v>
      </c>
      <c r="E393" s="61" t="s">
        <v>1063</v>
      </c>
      <c r="F393" s="61" t="s">
        <v>145</v>
      </c>
      <c r="G393" s="54" t="s">
        <v>72</v>
      </c>
      <c r="H393" s="54" t="s">
        <v>128</v>
      </c>
      <c r="I393" s="54" t="s">
        <v>22</v>
      </c>
      <c r="J393" s="54" t="s">
        <v>129</v>
      </c>
      <c r="K393" s="56">
        <v>43436.849606481483</v>
      </c>
      <c r="L393" s="56">
        <v>43436.907893518517</v>
      </c>
      <c r="M393" s="57">
        <v>1.3988888880000001</v>
      </c>
      <c r="N393" s="58">
        <v>0</v>
      </c>
      <c r="O393" s="58">
        <v>89</v>
      </c>
      <c r="P393" s="58">
        <v>0</v>
      </c>
      <c r="Q393" s="58">
        <v>0</v>
      </c>
      <c r="R393" s="59">
        <v>0</v>
      </c>
      <c r="S393" s="59">
        <v>124.50111099999999</v>
      </c>
      <c r="T393" s="59">
        <v>0</v>
      </c>
      <c r="U393" s="59">
        <v>0</v>
      </c>
    </row>
    <row r="394" spans="1:21" x14ac:dyDescent="0.3">
      <c r="A394" s="61">
        <v>80727</v>
      </c>
      <c r="B394" s="54">
        <v>1</v>
      </c>
      <c r="C394" s="54" t="s">
        <v>78</v>
      </c>
      <c r="D394" s="54" t="s">
        <v>103</v>
      </c>
      <c r="E394" s="61" t="s">
        <v>1064</v>
      </c>
      <c r="F394" s="61" t="s">
        <v>151</v>
      </c>
      <c r="G394" s="54" t="s">
        <v>71</v>
      </c>
      <c r="H394" s="54" t="s">
        <v>128</v>
      </c>
      <c r="I394" s="54" t="s">
        <v>22</v>
      </c>
      <c r="J394" s="54" t="s">
        <v>129</v>
      </c>
      <c r="K394" s="56">
        <v>43436.891423611109</v>
      </c>
      <c r="L394" s="56">
        <v>43436.916967592595</v>
      </c>
      <c r="M394" s="57">
        <v>0.61305555499999997</v>
      </c>
      <c r="N394" s="58">
        <v>0</v>
      </c>
      <c r="O394" s="58">
        <v>308</v>
      </c>
      <c r="P394" s="58">
        <v>0</v>
      </c>
      <c r="Q394" s="58">
        <v>0</v>
      </c>
      <c r="R394" s="59">
        <v>0</v>
      </c>
      <c r="S394" s="59">
        <v>188.821111</v>
      </c>
      <c r="T394" s="59">
        <v>0</v>
      </c>
      <c r="U394" s="59">
        <v>0</v>
      </c>
    </row>
    <row r="395" spans="1:21" x14ac:dyDescent="0.3">
      <c r="A395" s="61">
        <v>80728</v>
      </c>
      <c r="B395" s="54">
        <v>1</v>
      </c>
      <c r="C395" s="54" t="s">
        <v>78</v>
      </c>
      <c r="D395" s="54" t="s">
        <v>88</v>
      </c>
      <c r="E395" s="61" t="s">
        <v>1065</v>
      </c>
      <c r="F395" s="61" t="s">
        <v>159</v>
      </c>
      <c r="G395" s="54" t="s">
        <v>71</v>
      </c>
      <c r="H395" s="54" t="s">
        <v>128</v>
      </c>
      <c r="I395" s="54" t="s">
        <v>22</v>
      </c>
      <c r="J395" s="54" t="s">
        <v>129</v>
      </c>
      <c r="K395" s="56">
        <v>43436.898101851853</v>
      </c>
      <c r="L395" s="56">
        <v>43436.957592592589</v>
      </c>
      <c r="M395" s="57">
        <v>1.427777777</v>
      </c>
      <c r="N395" s="58">
        <v>0</v>
      </c>
      <c r="O395" s="58">
        <v>875</v>
      </c>
      <c r="P395" s="58">
        <v>0</v>
      </c>
      <c r="Q395" s="58">
        <v>0</v>
      </c>
      <c r="R395" s="59">
        <v>0</v>
      </c>
      <c r="S395" s="59">
        <v>1249.3055549999999</v>
      </c>
      <c r="T395" s="59">
        <v>0</v>
      </c>
      <c r="U395" s="59">
        <v>0</v>
      </c>
    </row>
    <row r="396" spans="1:21" x14ac:dyDescent="0.3">
      <c r="A396" s="61">
        <v>80730</v>
      </c>
      <c r="B396" s="54">
        <v>1</v>
      </c>
      <c r="C396" s="54" t="s">
        <v>78</v>
      </c>
      <c r="D396" s="54" t="s">
        <v>103</v>
      </c>
      <c r="E396" s="61" t="s">
        <v>1066</v>
      </c>
      <c r="F396" s="61" t="s">
        <v>137</v>
      </c>
      <c r="G396" s="54" t="s">
        <v>71</v>
      </c>
      <c r="H396" s="54" t="s">
        <v>128</v>
      </c>
      <c r="I396" s="54" t="s">
        <v>22</v>
      </c>
      <c r="J396" s="54" t="s">
        <v>129</v>
      </c>
      <c r="K396" s="56">
        <v>43436.802141203705</v>
      </c>
      <c r="L396" s="56">
        <v>43436.945902777778</v>
      </c>
      <c r="M396" s="57">
        <v>3.4502777770000002</v>
      </c>
      <c r="N396" s="58">
        <v>0</v>
      </c>
      <c r="O396" s="58">
        <v>0</v>
      </c>
      <c r="P396" s="58">
        <v>0</v>
      </c>
      <c r="Q396" s="58">
        <v>66</v>
      </c>
      <c r="R396" s="59">
        <v>0</v>
      </c>
      <c r="S396" s="59">
        <v>0</v>
      </c>
      <c r="T396" s="59">
        <v>0</v>
      </c>
      <c r="U396" s="59">
        <v>227.718333</v>
      </c>
    </row>
    <row r="397" spans="1:21" x14ac:dyDescent="0.3">
      <c r="A397" s="61">
        <v>80732</v>
      </c>
      <c r="B397" s="54">
        <v>1</v>
      </c>
      <c r="C397" s="54" t="s">
        <v>78</v>
      </c>
      <c r="D397" s="54" t="s">
        <v>125</v>
      </c>
      <c r="E397" s="61" t="s">
        <v>926</v>
      </c>
      <c r="F397" s="61" t="s">
        <v>151</v>
      </c>
      <c r="G397" s="54" t="s">
        <v>71</v>
      </c>
      <c r="H397" s="54" t="s">
        <v>128</v>
      </c>
      <c r="I397" s="54" t="s">
        <v>22</v>
      </c>
      <c r="J397" s="54" t="s">
        <v>129</v>
      </c>
      <c r="K397" s="56">
        <v>43436.881354166668</v>
      </c>
      <c r="L397" s="56">
        <v>43437.054166666669</v>
      </c>
      <c r="M397" s="57">
        <v>4.1475</v>
      </c>
      <c r="N397" s="58">
        <v>0</v>
      </c>
      <c r="O397" s="58">
        <v>293</v>
      </c>
      <c r="P397" s="58">
        <v>0</v>
      </c>
      <c r="Q397" s="58">
        <v>0</v>
      </c>
      <c r="R397" s="59">
        <v>0</v>
      </c>
      <c r="S397" s="59">
        <v>1215.2175</v>
      </c>
      <c r="T397" s="59">
        <v>0</v>
      </c>
      <c r="U397" s="59">
        <v>0</v>
      </c>
    </row>
    <row r="398" spans="1:21" x14ac:dyDescent="0.3">
      <c r="A398" s="61">
        <v>80733</v>
      </c>
      <c r="B398" s="54">
        <v>1</v>
      </c>
      <c r="C398" s="54" t="s">
        <v>78</v>
      </c>
      <c r="D398" s="54" t="s">
        <v>80</v>
      </c>
      <c r="E398" s="61" t="s">
        <v>1067</v>
      </c>
      <c r="F398" s="61" t="s">
        <v>137</v>
      </c>
      <c r="G398" s="54" t="s">
        <v>71</v>
      </c>
      <c r="H398" s="54" t="s">
        <v>128</v>
      </c>
      <c r="I398" s="54" t="s">
        <v>22</v>
      </c>
      <c r="J398" s="54" t="s">
        <v>129</v>
      </c>
      <c r="K398" s="56">
        <v>43436.923761574071</v>
      </c>
      <c r="L398" s="56">
        <v>43436.95815972222</v>
      </c>
      <c r="M398" s="57">
        <v>0.825555555</v>
      </c>
      <c r="N398" s="58">
        <v>0</v>
      </c>
      <c r="O398" s="58">
        <v>13</v>
      </c>
      <c r="P398" s="58">
        <v>0</v>
      </c>
      <c r="Q398" s="58">
        <v>0</v>
      </c>
      <c r="R398" s="59">
        <v>0</v>
      </c>
      <c r="S398" s="59">
        <v>10.732222</v>
      </c>
      <c r="T398" s="59">
        <v>0</v>
      </c>
      <c r="U398" s="59">
        <v>0</v>
      </c>
    </row>
    <row r="399" spans="1:21" x14ac:dyDescent="0.3">
      <c r="A399" s="61">
        <v>80737</v>
      </c>
      <c r="B399" s="54">
        <v>1</v>
      </c>
      <c r="C399" s="54" t="s">
        <v>78</v>
      </c>
      <c r="D399" s="54" t="s">
        <v>81</v>
      </c>
      <c r="E399" s="61" t="s">
        <v>1068</v>
      </c>
      <c r="F399" s="61" t="s">
        <v>137</v>
      </c>
      <c r="G399" s="54" t="s">
        <v>71</v>
      </c>
      <c r="H399" s="54" t="s">
        <v>128</v>
      </c>
      <c r="I399" s="54" t="s">
        <v>22</v>
      </c>
      <c r="J399" s="54" t="s">
        <v>129</v>
      </c>
      <c r="K399" s="56">
        <v>43436.823379629626</v>
      </c>
      <c r="L399" s="56">
        <v>43436.939583333333</v>
      </c>
      <c r="M399" s="57">
        <v>2.7888888879999998</v>
      </c>
      <c r="N399" s="58">
        <v>0</v>
      </c>
      <c r="O399" s="58">
        <v>1</v>
      </c>
      <c r="P399" s="58">
        <v>0</v>
      </c>
      <c r="Q399" s="58">
        <v>0</v>
      </c>
      <c r="R399" s="59">
        <v>0</v>
      </c>
      <c r="S399" s="59">
        <v>2.7888890000000002</v>
      </c>
      <c r="T399" s="59">
        <v>0</v>
      </c>
      <c r="U399" s="59">
        <v>0</v>
      </c>
    </row>
    <row r="400" spans="1:21" x14ac:dyDescent="0.3">
      <c r="A400" s="61">
        <v>80741</v>
      </c>
      <c r="B400" s="54">
        <v>1</v>
      </c>
      <c r="C400" s="54" t="s">
        <v>78</v>
      </c>
      <c r="D400" s="54" t="s">
        <v>125</v>
      </c>
      <c r="E400" s="61" t="s">
        <v>1069</v>
      </c>
      <c r="F400" s="61" t="s">
        <v>136</v>
      </c>
      <c r="G400" s="54" t="s">
        <v>71</v>
      </c>
      <c r="H400" s="54" t="s">
        <v>128</v>
      </c>
      <c r="I400" s="54" t="s">
        <v>22</v>
      </c>
      <c r="J400" s="54" t="s">
        <v>129</v>
      </c>
      <c r="K400" s="56">
        <v>43436.945162037038</v>
      </c>
      <c r="L400" s="56">
        <v>43436.991666666669</v>
      </c>
      <c r="M400" s="57">
        <v>1.1161111109999999</v>
      </c>
      <c r="N400" s="58">
        <v>0</v>
      </c>
      <c r="O400" s="58">
        <v>286</v>
      </c>
      <c r="P400" s="58">
        <v>0</v>
      </c>
      <c r="Q400" s="58">
        <v>0</v>
      </c>
      <c r="R400" s="59">
        <v>0</v>
      </c>
      <c r="S400" s="59">
        <v>319.20777800000002</v>
      </c>
      <c r="T400" s="59">
        <v>0</v>
      </c>
      <c r="U400" s="59">
        <v>0</v>
      </c>
    </row>
    <row r="401" spans="1:21" x14ac:dyDescent="0.3">
      <c r="A401" s="61">
        <v>80743</v>
      </c>
      <c r="B401" s="54">
        <v>1</v>
      </c>
      <c r="C401" s="54" t="s">
        <v>78</v>
      </c>
      <c r="D401" s="54" t="s">
        <v>125</v>
      </c>
      <c r="E401" s="61" t="s">
        <v>1070</v>
      </c>
      <c r="F401" s="61" t="s">
        <v>136</v>
      </c>
      <c r="G401" s="54" t="s">
        <v>71</v>
      </c>
      <c r="H401" s="54" t="s">
        <v>128</v>
      </c>
      <c r="I401" s="54" t="s">
        <v>22</v>
      </c>
      <c r="J401" s="54" t="s">
        <v>129</v>
      </c>
      <c r="K401" s="56">
        <v>43436.921759259261</v>
      </c>
      <c r="L401" s="56">
        <v>43436.953472222223</v>
      </c>
      <c r="M401" s="57">
        <v>0.76111111099999995</v>
      </c>
      <c r="N401" s="58">
        <v>0</v>
      </c>
      <c r="O401" s="58">
        <v>261</v>
      </c>
      <c r="P401" s="58">
        <v>0</v>
      </c>
      <c r="Q401" s="58">
        <v>0</v>
      </c>
      <c r="R401" s="59">
        <v>0</v>
      </c>
      <c r="S401" s="59">
        <v>198.65</v>
      </c>
      <c r="T401" s="59">
        <v>0</v>
      </c>
      <c r="U401" s="59">
        <v>0</v>
      </c>
    </row>
    <row r="402" spans="1:21" x14ac:dyDescent="0.3">
      <c r="A402" s="61">
        <v>80747</v>
      </c>
      <c r="B402" s="54">
        <v>1</v>
      </c>
      <c r="C402" s="54" t="s">
        <v>78</v>
      </c>
      <c r="D402" s="54" t="s">
        <v>87</v>
      </c>
      <c r="E402" s="61" t="s">
        <v>1036</v>
      </c>
      <c r="F402" s="61" t="s">
        <v>156</v>
      </c>
      <c r="G402" s="54" t="s">
        <v>71</v>
      </c>
      <c r="H402" s="54" t="s">
        <v>128</v>
      </c>
      <c r="I402" s="54" t="s">
        <v>22</v>
      </c>
      <c r="J402" s="54" t="s">
        <v>129</v>
      </c>
      <c r="K402" s="56">
        <v>43436.938726851855</v>
      </c>
      <c r="L402" s="56">
        <v>43437.059872685182</v>
      </c>
      <c r="M402" s="57">
        <v>2.9075000000000002</v>
      </c>
      <c r="N402" s="58">
        <v>0</v>
      </c>
      <c r="O402" s="58">
        <v>183</v>
      </c>
      <c r="P402" s="58">
        <v>0</v>
      </c>
      <c r="Q402" s="58">
        <v>0</v>
      </c>
      <c r="R402" s="59">
        <v>0</v>
      </c>
      <c r="S402" s="59">
        <v>532.07249999999999</v>
      </c>
      <c r="T402" s="59">
        <v>0</v>
      </c>
      <c r="U402" s="59">
        <v>0</v>
      </c>
    </row>
    <row r="403" spans="1:21" x14ac:dyDescent="0.3">
      <c r="A403" s="61">
        <v>80748</v>
      </c>
      <c r="B403" s="54">
        <v>1</v>
      </c>
      <c r="C403" s="54" t="s">
        <v>78</v>
      </c>
      <c r="D403" s="54" t="s">
        <v>88</v>
      </c>
      <c r="E403" s="61" t="s">
        <v>986</v>
      </c>
      <c r="F403" s="61" t="s">
        <v>159</v>
      </c>
      <c r="G403" s="54" t="s">
        <v>71</v>
      </c>
      <c r="H403" s="54" t="s">
        <v>128</v>
      </c>
      <c r="I403" s="54" t="s">
        <v>22</v>
      </c>
      <c r="J403" s="54" t="s">
        <v>129</v>
      </c>
      <c r="K403" s="56">
        <v>43436.961967592593</v>
      </c>
      <c r="L403" s="56">
        <v>43437.038194444445</v>
      </c>
      <c r="M403" s="57">
        <v>1.8294444439999999</v>
      </c>
      <c r="N403" s="58">
        <v>0</v>
      </c>
      <c r="O403" s="58">
        <v>244</v>
      </c>
      <c r="P403" s="58">
        <v>0</v>
      </c>
      <c r="Q403" s="58">
        <v>0</v>
      </c>
      <c r="R403" s="59">
        <v>0</v>
      </c>
      <c r="S403" s="59">
        <v>446.38444399999997</v>
      </c>
      <c r="T403" s="59">
        <v>0</v>
      </c>
      <c r="U403" s="59">
        <v>0</v>
      </c>
    </row>
    <row r="404" spans="1:21" x14ac:dyDescent="0.3">
      <c r="A404" s="61">
        <v>80754</v>
      </c>
      <c r="B404" s="54">
        <v>1</v>
      </c>
      <c r="C404" s="54" t="s">
        <v>78</v>
      </c>
      <c r="D404" s="54" t="s">
        <v>83</v>
      </c>
      <c r="E404" s="61" t="s">
        <v>132</v>
      </c>
      <c r="F404" s="61" t="s">
        <v>127</v>
      </c>
      <c r="G404" s="54" t="s">
        <v>72</v>
      </c>
      <c r="H404" s="54" t="s">
        <v>138</v>
      </c>
      <c r="I404" s="54" t="s">
        <v>22</v>
      </c>
      <c r="J404" s="54" t="s">
        <v>129</v>
      </c>
      <c r="K404" s="56">
        <v>43437.048611111109</v>
      </c>
      <c r="L404" s="56">
        <v>43437.05</v>
      </c>
      <c r="M404" s="57">
        <v>3.3333333E-2</v>
      </c>
      <c r="N404" s="58">
        <v>12</v>
      </c>
      <c r="O404" s="58">
        <v>30465</v>
      </c>
      <c r="P404" s="58">
        <v>0</v>
      </c>
      <c r="Q404" s="58">
        <v>4</v>
      </c>
      <c r="R404" s="59">
        <v>0.4</v>
      </c>
      <c r="S404" s="59">
        <v>1015.49999</v>
      </c>
      <c r="T404" s="59">
        <v>0</v>
      </c>
      <c r="U404" s="59">
        <v>0.13333300000000001</v>
      </c>
    </row>
    <row r="405" spans="1:21" x14ac:dyDescent="0.3">
      <c r="A405" s="61">
        <v>80755</v>
      </c>
      <c r="B405" s="54">
        <v>1</v>
      </c>
      <c r="C405" s="54" t="s">
        <v>79</v>
      </c>
      <c r="D405" s="54" t="s">
        <v>118</v>
      </c>
      <c r="E405" s="61" t="s">
        <v>1071</v>
      </c>
      <c r="F405" s="61" t="s">
        <v>130</v>
      </c>
      <c r="G405" s="54" t="s">
        <v>71</v>
      </c>
      <c r="H405" s="54" t="s">
        <v>128</v>
      </c>
      <c r="I405" s="54" t="s">
        <v>22</v>
      </c>
      <c r="J405" s="54" t="s">
        <v>129</v>
      </c>
      <c r="K405" s="56">
        <v>43437.048055555555</v>
      </c>
      <c r="L405" s="56">
        <v>43437.080312500002</v>
      </c>
      <c r="M405" s="57">
        <v>0.77416666599999995</v>
      </c>
      <c r="N405" s="58">
        <v>0</v>
      </c>
      <c r="O405" s="58">
        <v>16</v>
      </c>
      <c r="P405" s="58">
        <v>0</v>
      </c>
      <c r="Q405" s="58">
        <v>0</v>
      </c>
      <c r="R405" s="59">
        <v>0</v>
      </c>
      <c r="S405" s="59">
        <v>12.386666999999999</v>
      </c>
      <c r="T405" s="59">
        <v>0</v>
      </c>
      <c r="U405" s="59">
        <v>0</v>
      </c>
    </row>
    <row r="406" spans="1:21" x14ac:dyDescent="0.3">
      <c r="A406" s="61">
        <v>80756</v>
      </c>
      <c r="B406" s="54">
        <v>1</v>
      </c>
      <c r="C406" s="54" t="s">
        <v>78</v>
      </c>
      <c r="D406" s="54" t="s">
        <v>83</v>
      </c>
      <c r="E406" s="61" t="s">
        <v>132</v>
      </c>
      <c r="F406" s="61" t="s">
        <v>127</v>
      </c>
      <c r="G406" s="54" t="s">
        <v>72</v>
      </c>
      <c r="H406" s="54" t="s">
        <v>138</v>
      </c>
      <c r="I406" s="54" t="s">
        <v>22</v>
      </c>
      <c r="J406" s="54" t="s">
        <v>129</v>
      </c>
      <c r="K406" s="56">
        <v>43437.048611111109</v>
      </c>
      <c r="L406" s="56">
        <v>43437.05</v>
      </c>
      <c r="M406" s="57">
        <v>3.3333333E-2</v>
      </c>
      <c r="N406" s="58">
        <v>12</v>
      </c>
      <c r="O406" s="58">
        <v>30465</v>
      </c>
      <c r="P406" s="58">
        <v>0</v>
      </c>
      <c r="Q406" s="58">
        <v>4</v>
      </c>
      <c r="R406" s="59">
        <v>0.4</v>
      </c>
      <c r="S406" s="59">
        <v>1015.49999</v>
      </c>
      <c r="T406" s="59">
        <v>0</v>
      </c>
      <c r="U406" s="59">
        <v>0.13333300000000001</v>
      </c>
    </row>
    <row r="407" spans="1:21" x14ac:dyDescent="0.3">
      <c r="A407" s="61">
        <v>80757</v>
      </c>
      <c r="B407" s="54">
        <v>1</v>
      </c>
      <c r="C407" s="54" t="s">
        <v>78</v>
      </c>
      <c r="D407" s="54" t="s">
        <v>83</v>
      </c>
      <c r="E407" s="61" t="s">
        <v>133</v>
      </c>
      <c r="F407" s="61" t="s">
        <v>127</v>
      </c>
      <c r="G407" s="54" t="s">
        <v>72</v>
      </c>
      <c r="H407" s="54" t="s">
        <v>138</v>
      </c>
      <c r="I407" s="54" t="s">
        <v>22</v>
      </c>
      <c r="J407" s="54" t="s">
        <v>129</v>
      </c>
      <c r="K407" s="56">
        <v>43437.048611111109</v>
      </c>
      <c r="L407" s="56">
        <v>43437.05</v>
      </c>
      <c r="M407" s="57">
        <v>3.3333333E-2</v>
      </c>
      <c r="N407" s="58">
        <v>1</v>
      </c>
      <c r="O407" s="58">
        <v>2038</v>
      </c>
      <c r="P407" s="58">
        <v>0</v>
      </c>
      <c r="Q407" s="58">
        <v>0</v>
      </c>
      <c r="R407" s="59">
        <v>3.3333000000000002E-2</v>
      </c>
      <c r="S407" s="59">
        <v>67.933333000000005</v>
      </c>
      <c r="T407" s="59">
        <v>0</v>
      </c>
      <c r="U407" s="59">
        <v>0</v>
      </c>
    </row>
    <row r="408" spans="1:21" x14ac:dyDescent="0.3">
      <c r="A408" s="61">
        <v>80758</v>
      </c>
      <c r="B408" s="54">
        <v>1</v>
      </c>
      <c r="C408" s="54" t="s">
        <v>78</v>
      </c>
      <c r="D408" s="54" t="s">
        <v>83</v>
      </c>
      <c r="E408" s="61" t="s">
        <v>134</v>
      </c>
      <c r="F408" s="61" t="s">
        <v>127</v>
      </c>
      <c r="G408" s="54" t="s">
        <v>72</v>
      </c>
      <c r="H408" s="54" t="s">
        <v>138</v>
      </c>
      <c r="I408" s="54" t="s">
        <v>22</v>
      </c>
      <c r="J408" s="54" t="s">
        <v>129</v>
      </c>
      <c r="K408" s="56">
        <v>43437.048611111109</v>
      </c>
      <c r="L408" s="56">
        <v>43437.05</v>
      </c>
      <c r="M408" s="57">
        <v>3.3333333E-2</v>
      </c>
      <c r="N408" s="58">
        <v>0</v>
      </c>
      <c r="O408" s="58">
        <v>1273</v>
      </c>
      <c r="P408" s="58">
        <v>0</v>
      </c>
      <c r="Q408" s="58">
        <v>0</v>
      </c>
      <c r="R408" s="59">
        <v>0</v>
      </c>
      <c r="S408" s="59">
        <v>42.433332999999998</v>
      </c>
      <c r="T408" s="59">
        <v>0</v>
      </c>
      <c r="U408" s="59">
        <v>0</v>
      </c>
    </row>
    <row r="409" spans="1:21" x14ac:dyDescent="0.3">
      <c r="A409" s="61">
        <v>80759</v>
      </c>
      <c r="B409" s="54">
        <v>1</v>
      </c>
      <c r="C409" s="54" t="s">
        <v>78</v>
      </c>
      <c r="D409" s="54" t="s">
        <v>83</v>
      </c>
      <c r="E409" s="61" t="s">
        <v>943</v>
      </c>
      <c r="F409" s="61" t="s">
        <v>127</v>
      </c>
      <c r="G409" s="54" t="s">
        <v>72</v>
      </c>
      <c r="H409" s="54" t="s">
        <v>138</v>
      </c>
      <c r="I409" s="54" t="s">
        <v>22</v>
      </c>
      <c r="J409" s="54" t="s">
        <v>129</v>
      </c>
      <c r="K409" s="56">
        <v>43437.048611111109</v>
      </c>
      <c r="L409" s="56">
        <v>43437.05</v>
      </c>
      <c r="M409" s="57">
        <v>3.3333333E-2</v>
      </c>
      <c r="N409" s="58">
        <v>0</v>
      </c>
      <c r="O409" s="58">
        <v>1214</v>
      </c>
      <c r="P409" s="58">
        <v>0</v>
      </c>
      <c r="Q409" s="58">
        <v>0</v>
      </c>
      <c r="R409" s="59">
        <v>0</v>
      </c>
      <c r="S409" s="59">
        <v>40.466665999999996</v>
      </c>
      <c r="T409" s="59">
        <v>0</v>
      </c>
      <c r="U409" s="59">
        <v>0</v>
      </c>
    </row>
    <row r="410" spans="1:21" x14ac:dyDescent="0.3">
      <c r="A410" s="61">
        <v>80760</v>
      </c>
      <c r="B410" s="54">
        <v>1</v>
      </c>
      <c r="C410" s="54" t="s">
        <v>78</v>
      </c>
      <c r="D410" s="54" t="s">
        <v>83</v>
      </c>
      <c r="E410" s="61" t="s">
        <v>135</v>
      </c>
      <c r="F410" s="61" t="s">
        <v>127</v>
      </c>
      <c r="G410" s="54" t="s">
        <v>72</v>
      </c>
      <c r="H410" s="54" t="s">
        <v>138</v>
      </c>
      <c r="I410" s="54" t="s">
        <v>22</v>
      </c>
      <c r="J410" s="54" t="s">
        <v>129</v>
      </c>
      <c r="K410" s="56">
        <v>43437.048611111109</v>
      </c>
      <c r="L410" s="56">
        <v>43437.05</v>
      </c>
      <c r="M410" s="57">
        <v>3.3333333E-2</v>
      </c>
      <c r="N410" s="58">
        <v>23</v>
      </c>
      <c r="O410" s="58">
        <v>7577</v>
      </c>
      <c r="P410" s="58">
        <v>0</v>
      </c>
      <c r="Q410" s="58">
        <v>11</v>
      </c>
      <c r="R410" s="59">
        <v>0.76666699999999999</v>
      </c>
      <c r="S410" s="59">
        <v>252.566664</v>
      </c>
      <c r="T410" s="59">
        <v>0</v>
      </c>
      <c r="U410" s="59">
        <v>0.36666700000000002</v>
      </c>
    </row>
    <row r="411" spans="1:21" x14ac:dyDescent="0.3">
      <c r="A411" s="61">
        <v>80764</v>
      </c>
      <c r="B411" s="54">
        <v>1</v>
      </c>
      <c r="C411" s="54" t="s">
        <v>78</v>
      </c>
      <c r="D411" s="54" t="s">
        <v>94</v>
      </c>
      <c r="E411" s="61" t="s">
        <v>1072</v>
      </c>
      <c r="F411" s="61" t="s">
        <v>144</v>
      </c>
      <c r="G411" s="54" t="s">
        <v>71</v>
      </c>
      <c r="H411" s="54" t="s">
        <v>128</v>
      </c>
      <c r="I411" s="54" t="s">
        <v>22</v>
      </c>
      <c r="J411" s="54" t="s">
        <v>129</v>
      </c>
      <c r="K411" s="56">
        <v>43437.079432870371</v>
      </c>
      <c r="L411" s="56">
        <v>43437.108958333331</v>
      </c>
      <c r="M411" s="57">
        <v>0.70861111099999996</v>
      </c>
      <c r="N411" s="58">
        <v>0</v>
      </c>
      <c r="O411" s="58">
        <v>76</v>
      </c>
      <c r="P411" s="58">
        <v>0</v>
      </c>
      <c r="Q411" s="58">
        <v>0</v>
      </c>
      <c r="R411" s="59">
        <v>0</v>
      </c>
      <c r="S411" s="59">
        <v>53.854444000000001</v>
      </c>
      <c r="T411" s="59">
        <v>0</v>
      </c>
      <c r="U411" s="59">
        <v>0</v>
      </c>
    </row>
    <row r="412" spans="1:21" x14ac:dyDescent="0.3">
      <c r="A412" s="61">
        <v>80765</v>
      </c>
      <c r="B412" s="54">
        <v>1</v>
      </c>
      <c r="C412" s="54" t="s">
        <v>79</v>
      </c>
      <c r="D412" s="54" t="s">
        <v>116</v>
      </c>
      <c r="E412" s="61" t="s">
        <v>1073</v>
      </c>
      <c r="F412" s="61" t="s">
        <v>136</v>
      </c>
      <c r="G412" s="54" t="s">
        <v>71</v>
      </c>
      <c r="H412" s="54" t="s">
        <v>128</v>
      </c>
      <c r="I412" s="54" t="s">
        <v>22</v>
      </c>
      <c r="J412" s="54" t="s">
        <v>129</v>
      </c>
      <c r="K412" s="56">
        <v>43437.089317129627</v>
      </c>
      <c r="L412" s="56">
        <v>43437.106469907405</v>
      </c>
      <c r="M412" s="57">
        <v>0.41166666600000001</v>
      </c>
      <c r="N412" s="58">
        <v>0</v>
      </c>
      <c r="O412" s="58">
        <v>53</v>
      </c>
      <c r="P412" s="58">
        <v>0</v>
      </c>
      <c r="Q412" s="58">
        <v>0</v>
      </c>
      <c r="R412" s="59">
        <v>0</v>
      </c>
      <c r="S412" s="59">
        <v>21.818332999999999</v>
      </c>
      <c r="T412" s="59">
        <v>0</v>
      </c>
      <c r="U412" s="59">
        <v>0</v>
      </c>
    </row>
    <row r="413" spans="1:21" x14ac:dyDescent="0.3">
      <c r="A413" s="61">
        <v>80766</v>
      </c>
      <c r="B413" s="54">
        <v>1</v>
      </c>
      <c r="C413" s="54" t="s">
        <v>78</v>
      </c>
      <c r="D413" s="54" t="s">
        <v>125</v>
      </c>
      <c r="E413" s="61" t="s">
        <v>598</v>
      </c>
      <c r="F413" s="61" t="s">
        <v>136</v>
      </c>
      <c r="G413" s="54" t="s">
        <v>71</v>
      </c>
      <c r="H413" s="54" t="s">
        <v>128</v>
      </c>
      <c r="I413" s="54" t="s">
        <v>22</v>
      </c>
      <c r="J413" s="54" t="s">
        <v>129</v>
      </c>
      <c r="K413" s="56">
        <v>43437.09375</v>
      </c>
      <c r="L413" s="56">
        <v>43437.137499999997</v>
      </c>
      <c r="M413" s="57">
        <v>1.05</v>
      </c>
      <c r="N413" s="58">
        <v>0</v>
      </c>
      <c r="O413" s="58">
        <v>15</v>
      </c>
      <c r="P413" s="58">
        <v>0</v>
      </c>
      <c r="Q413" s="58">
        <v>0</v>
      </c>
      <c r="R413" s="59">
        <v>0</v>
      </c>
      <c r="S413" s="59">
        <v>15.75</v>
      </c>
      <c r="T413" s="59">
        <v>0</v>
      </c>
      <c r="U413" s="59">
        <v>0</v>
      </c>
    </row>
    <row r="414" spans="1:21" x14ac:dyDescent="0.3">
      <c r="A414" s="61">
        <v>80768</v>
      </c>
      <c r="B414" s="54">
        <v>1</v>
      </c>
      <c r="C414" s="54" t="s">
        <v>79</v>
      </c>
      <c r="D414" s="54" t="s">
        <v>117</v>
      </c>
      <c r="E414" s="61" t="s">
        <v>1074</v>
      </c>
      <c r="F414" s="61" t="s">
        <v>172</v>
      </c>
      <c r="G414" s="54" t="s">
        <v>71</v>
      </c>
      <c r="H414" s="54" t="s">
        <v>128</v>
      </c>
      <c r="I414" s="54" t="s">
        <v>22</v>
      </c>
      <c r="J414" s="54" t="s">
        <v>129</v>
      </c>
      <c r="K414" s="56">
        <v>43437.267083333332</v>
      </c>
      <c r="L414" s="56">
        <v>43437.292037037041</v>
      </c>
      <c r="M414" s="57">
        <v>0.59888888799999995</v>
      </c>
      <c r="N414" s="58">
        <v>0</v>
      </c>
      <c r="O414" s="58">
        <v>238</v>
      </c>
      <c r="P414" s="58">
        <v>0</v>
      </c>
      <c r="Q414" s="58">
        <v>0</v>
      </c>
      <c r="R414" s="59">
        <v>0</v>
      </c>
      <c r="S414" s="59">
        <v>142.53555499999999</v>
      </c>
      <c r="T414" s="59">
        <v>0</v>
      </c>
      <c r="U414" s="59">
        <v>0</v>
      </c>
    </row>
    <row r="415" spans="1:21" x14ac:dyDescent="0.3">
      <c r="A415" s="61">
        <v>80770</v>
      </c>
      <c r="B415" s="54">
        <v>1</v>
      </c>
      <c r="C415" s="54" t="s">
        <v>79</v>
      </c>
      <c r="D415" s="54" t="s">
        <v>117</v>
      </c>
      <c r="E415" s="61" t="s">
        <v>878</v>
      </c>
      <c r="F415" s="61" t="s">
        <v>151</v>
      </c>
      <c r="G415" s="54" t="s">
        <v>71</v>
      </c>
      <c r="H415" s="54" t="s">
        <v>128</v>
      </c>
      <c r="I415" s="54" t="s">
        <v>22</v>
      </c>
      <c r="J415" s="54" t="s">
        <v>129</v>
      </c>
      <c r="K415" s="56">
        <v>43437.306331018517</v>
      </c>
      <c r="L415" s="56">
        <v>43437.733252314814</v>
      </c>
      <c r="M415" s="57">
        <v>10.246111110999999</v>
      </c>
      <c r="N415" s="58">
        <v>0</v>
      </c>
      <c r="O415" s="58">
        <v>14</v>
      </c>
      <c r="P415" s="58">
        <v>0</v>
      </c>
      <c r="Q415" s="58">
        <v>0</v>
      </c>
      <c r="R415" s="59">
        <v>0</v>
      </c>
      <c r="S415" s="59">
        <v>143.44555600000001</v>
      </c>
      <c r="T415" s="59">
        <v>0</v>
      </c>
      <c r="U415" s="59">
        <v>0</v>
      </c>
    </row>
    <row r="416" spans="1:21" x14ac:dyDescent="0.3">
      <c r="A416" s="61">
        <v>80775</v>
      </c>
      <c r="B416" s="54">
        <v>1</v>
      </c>
      <c r="C416" s="54" t="s">
        <v>79</v>
      </c>
      <c r="D416" s="54" t="s">
        <v>114</v>
      </c>
      <c r="E416" s="61" t="s">
        <v>1075</v>
      </c>
      <c r="F416" s="61" t="s">
        <v>140</v>
      </c>
      <c r="G416" s="54" t="s">
        <v>72</v>
      </c>
      <c r="H416" s="54" t="s">
        <v>128</v>
      </c>
      <c r="I416" s="54" t="s">
        <v>22</v>
      </c>
      <c r="J416" s="54" t="s">
        <v>129</v>
      </c>
      <c r="K416" s="56">
        <v>43437.357569444444</v>
      </c>
      <c r="L416" s="56">
        <v>43437.376909722225</v>
      </c>
      <c r="M416" s="57">
        <v>0.46416666600000001</v>
      </c>
      <c r="N416" s="58">
        <v>9</v>
      </c>
      <c r="O416" s="58">
        <v>34</v>
      </c>
      <c r="P416" s="58">
        <v>0</v>
      </c>
      <c r="Q416" s="58">
        <v>880</v>
      </c>
      <c r="R416" s="59">
        <v>4.1775000000000002</v>
      </c>
      <c r="S416" s="59">
        <v>15.781667000000001</v>
      </c>
      <c r="T416" s="59">
        <v>0</v>
      </c>
      <c r="U416" s="59">
        <v>408.46666599999998</v>
      </c>
    </row>
    <row r="417" spans="1:21" x14ac:dyDescent="0.3">
      <c r="A417" s="61">
        <v>80778</v>
      </c>
      <c r="B417" s="54">
        <v>1</v>
      </c>
      <c r="C417" s="54" t="s">
        <v>78</v>
      </c>
      <c r="D417" s="54" t="s">
        <v>102</v>
      </c>
      <c r="E417" s="61" t="s">
        <v>1076</v>
      </c>
      <c r="F417" s="61" t="s">
        <v>144</v>
      </c>
      <c r="G417" s="54" t="s">
        <v>71</v>
      </c>
      <c r="H417" s="54" t="s">
        <v>128</v>
      </c>
      <c r="I417" s="54" t="s">
        <v>22</v>
      </c>
      <c r="J417" s="54" t="s">
        <v>129</v>
      </c>
      <c r="K417" s="56">
        <v>43437.364953703705</v>
      </c>
      <c r="L417" s="56">
        <v>43437.419988425929</v>
      </c>
      <c r="M417" s="57">
        <v>1.3208333329999999</v>
      </c>
      <c r="N417" s="58">
        <v>0</v>
      </c>
      <c r="O417" s="58">
        <v>1</v>
      </c>
      <c r="P417" s="58">
        <v>0</v>
      </c>
      <c r="Q417" s="58">
        <v>0</v>
      </c>
      <c r="R417" s="59">
        <v>0</v>
      </c>
      <c r="S417" s="59">
        <v>1.3208329999999999</v>
      </c>
      <c r="T417" s="59">
        <v>0</v>
      </c>
      <c r="U417" s="59">
        <v>0</v>
      </c>
    </row>
    <row r="418" spans="1:21" x14ac:dyDescent="0.3">
      <c r="A418" s="61">
        <v>80779</v>
      </c>
      <c r="B418" s="54">
        <v>1</v>
      </c>
      <c r="C418" s="54" t="s">
        <v>79</v>
      </c>
      <c r="D418" s="54" t="s">
        <v>123</v>
      </c>
      <c r="E418" s="61" t="s">
        <v>384</v>
      </c>
      <c r="F418" s="61" t="s">
        <v>140</v>
      </c>
      <c r="G418" s="54" t="s">
        <v>72</v>
      </c>
      <c r="H418" s="54" t="s">
        <v>128</v>
      </c>
      <c r="I418" s="54" t="s">
        <v>22</v>
      </c>
      <c r="J418" s="54" t="s">
        <v>129</v>
      </c>
      <c r="K418" s="56">
        <v>43437.365636574075</v>
      </c>
      <c r="L418" s="56">
        <v>43437.381261574075</v>
      </c>
      <c r="M418" s="57">
        <v>0.375</v>
      </c>
      <c r="N418" s="58">
        <v>0</v>
      </c>
      <c r="O418" s="58">
        <v>1</v>
      </c>
      <c r="P418" s="58">
        <v>0</v>
      </c>
      <c r="Q418" s="58">
        <v>5</v>
      </c>
      <c r="R418" s="59">
        <v>0</v>
      </c>
      <c r="S418" s="59">
        <v>0.375</v>
      </c>
      <c r="T418" s="59">
        <v>0</v>
      </c>
      <c r="U418" s="59">
        <v>1.875</v>
      </c>
    </row>
    <row r="419" spans="1:21" x14ac:dyDescent="0.3">
      <c r="A419" s="61">
        <v>80781</v>
      </c>
      <c r="B419" s="54">
        <v>1</v>
      </c>
      <c r="C419" s="54" t="s">
        <v>79</v>
      </c>
      <c r="D419" s="54" t="s">
        <v>114</v>
      </c>
      <c r="E419" s="61" t="s">
        <v>1077</v>
      </c>
      <c r="F419" s="61" t="s">
        <v>159</v>
      </c>
      <c r="G419" s="54" t="s">
        <v>71</v>
      </c>
      <c r="H419" s="54" t="s">
        <v>128</v>
      </c>
      <c r="I419" s="54" t="s">
        <v>22</v>
      </c>
      <c r="J419" s="54" t="s">
        <v>129</v>
      </c>
      <c r="K419" s="56">
        <v>43437.377083333333</v>
      </c>
      <c r="L419" s="56">
        <v>43437.434131944443</v>
      </c>
      <c r="M419" s="57">
        <v>1.3691666659999999</v>
      </c>
      <c r="N419" s="58">
        <v>0</v>
      </c>
      <c r="O419" s="58">
        <v>3</v>
      </c>
      <c r="P419" s="58">
        <v>0</v>
      </c>
      <c r="Q419" s="58">
        <v>83</v>
      </c>
      <c r="R419" s="59">
        <v>0</v>
      </c>
      <c r="S419" s="59">
        <v>4.1074999999999999</v>
      </c>
      <c r="T419" s="59">
        <v>0</v>
      </c>
      <c r="U419" s="59">
        <v>113.640833</v>
      </c>
    </row>
    <row r="420" spans="1:21" x14ac:dyDescent="0.3">
      <c r="A420" s="61">
        <v>80782</v>
      </c>
      <c r="B420" s="54">
        <v>1</v>
      </c>
      <c r="C420" s="54" t="s">
        <v>79</v>
      </c>
      <c r="D420" s="54" t="s">
        <v>119</v>
      </c>
      <c r="E420" s="61" t="s">
        <v>1078</v>
      </c>
      <c r="F420" s="61" t="s">
        <v>209</v>
      </c>
      <c r="G420" s="54" t="s">
        <v>71</v>
      </c>
      <c r="H420" s="54" t="s">
        <v>128</v>
      </c>
      <c r="I420" s="54" t="s">
        <v>22</v>
      </c>
      <c r="J420" s="54" t="s">
        <v>129</v>
      </c>
      <c r="K420" s="56">
        <v>43437.400555555556</v>
      </c>
      <c r="L420" s="56">
        <v>43437.423761574071</v>
      </c>
      <c r="M420" s="57">
        <v>0.55694444399999998</v>
      </c>
      <c r="N420" s="58">
        <v>0</v>
      </c>
      <c r="O420" s="58">
        <v>3</v>
      </c>
      <c r="P420" s="58">
        <v>0</v>
      </c>
      <c r="Q420" s="58">
        <v>0</v>
      </c>
      <c r="R420" s="59">
        <v>0</v>
      </c>
      <c r="S420" s="59">
        <v>1.670833</v>
      </c>
      <c r="T420" s="59">
        <v>0</v>
      </c>
      <c r="U420" s="59">
        <v>0</v>
      </c>
    </row>
    <row r="421" spans="1:21" x14ac:dyDescent="0.3">
      <c r="A421" s="61">
        <v>80783</v>
      </c>
      <c r="B421" s="54">
        <v>1</v>
      </c>
      <c r="C421" s="54" t="s">
        <v>79</v>
      </c>
      <c r="D421" s="54" t="s">
        <v>123</v>
      </c>
      <c r="E421" s="61" t="s">
        <v>1079</v>
      </c>
      <c r="F421" s="61" t="s">
        <v>140</v>
      </c>
      <c r="G421" s="54" t="s">
        <v>72</v>
      </c>
      <c r="H421" s="54" t="s">
        <v>128</v>
      </c>
      <c r="I421" s="54" t="s">
        <v>22</v>
      </c>
      <c r="J421" s="54" t="s">
        <v>129</v>
      </c>
      <c r="K421" s="56">
        <v>43437.371944444443</v>
      </c>
      <c r="L421" s="56">
        <v>43437.387650462959</v>
      </c>
      <c r="M421" s="57">
        <v>0.37694444399999999</v>
      </c>
      <c r="N421" s="58">
        <v>0</v>
      </c>
      <c r="O421" s="58">
        <v>180</v>
      </c>
      <c r="P421" s="58">
        <v>0</v>
      </c>
      <c r="Q421" s="58">
        <v>5</v>
      </c>
      <c r="R421" s="59">
        <v>0</v>
      </c>
      <c r="S421" s="59">
        <v>67.849999999999994</v>
      </c>
      <c r="T421" s="59">
        <v>0</v>
      </c>
      <c r="U421" s="59">
        <v>1.884722</v>
      </c>
    </row>
    <row r="422" spans="1:21" x14ac:dyDescent="0.3">
      <c r="A422" s="61">
        <v>80784</v>
      </c>
      <c r="B422" s="54">
        <v>1</v>
      </c>
      <c r="C422" s="54" t="s">
        <v>78</v>
      </c>
      <c r="D422" s="54" t="s">
        <v>91</v>
      </c>
      <c r="E422" s="61" t="s">
        <v>1080</v>
      </c>
      <c r="F422" s="61" t="s">
        <v>140</v>
      </c>
      <c r="G422" s="54" t="s">
        <v>72</v>
      </c>
      <c r="H422" s="54" t="s">
        <v>128</v>
      </c>
      <c r="I422" s="54" t="s">
        <v>22</v>
      </c>
      <c r="J422" s="54" t="s">
        <v>129</v>
      </c>
      <c r="K422" s="56">
        <v>43437.340277777781</v>
      </c>
      <c r="L422" s="56">
        <v>43437.377083333333</v>
      </c>
      <c r="M422" s="57">
        <v>0.88333333300000005</v>
      </c>
      <c r="N422" s="58">
        <v>2</v>
      </c>
      <c r="O422" s="58">
        <v>587</v>
      </c>
      <c r="P422" s="58">
        <v>0</v>
      </c>
      <c r="Q422" s="58">
        <v>27</v>
      </c>
      <c r="R422" s="59">
        <v>1.766667</v>
      </c>
      <c r="S422" s="59">
        <v>518.51666599999999</v>
      </c>
      <c r="T422" s="59">
        <v>0</v>
      </c>
      <c r="U422" s="59">
        <v>23.85</v>
      </c>
    </row>
    <row r="423" spans="1:21" x14ac:dyDescent="0.3">
      <c r="A423" s="61">
        <v>80786</v>
      </c>
      <c r="B423" s="54">
        <v>1</v>
      </c>
      <c r="C423" s="54" t="s">
        <v>78</v>
      </c>
      <c r="D423" s="54" t="s">
        <v>99</v>
      </c>
      <c r="E423" s="61" t="s">
        <v>1081</v>
      </c>
      <c r="F423" s="61" t="s">
        <v>136</v>
      </c>
      <c r="G423" s="54" t="s">
        <v>71</v>
      </c>
      <c r="H423" s="54" t="s">
        <v>128</v>
      </c>
      <c r="I423" s="54" t="s">
        <v>22</v>
      </c>
      <c r="J423" s="54" t="s">
        <v>129</v>
      </c>
      <c r="K423" s="56">
        <v>43437.36928240741</v>
      </c>
      <c r="L423" s="56">
        <v>43437.497534722221</v>
      </c>
      <c r="M423" s="57">
        <v>3.0780555550000002</v>
      </c>
      <c r="N423" s="58">
        <v>0</v>
      </c>
      <c r="O423" s="58">
        <v>140</v>
      </c>
      <c r="P423" s="58">
        <v>0</v>
      </c>
      <c r="Q423" s="58">
        <v>0</v>
      </c>
      <c r="R423" s="59">
        <v>0</v>
      </c>
      <c r="S423" s="59">
        <v>430.92777799999999</v>
      </c>
      <c r="T423" s="59">
        <v>0</v>
      </c>
      <c r="U423" s="59">
        <v>0</v>
      </c>
    </row>
    <row r="424" spans="1:21" x14ac:dyDescent="0.3">
      <c r="A424" s="61">
        <v>80788</v>
      </c>
      <c r="B424" s="54">
        <v>1</v>
      </c>
      <c r="C424" s="54" t="s">
        <v>78</v>
      </c>
      <c r="D424" s="54" t="s">
        <v>82</v>
      </c>
      <c r="E424" s="61" t="s">
        <v>536</v>
      </c>
      <c r="F424" s="61" t="s">
        <v>136</v>
      </c>
      <c r="G424" s="54" t="s">
        <v>71</v>
      </c>
      <c r="H424" s="54" t="s">
        <v>128</v>
      </c>
      <c r="I424" s="54" t="s">
        <v>22</v>
      </c>
      <c r="J424" s="54" t="s">
        <v>129</v>
      </c>
      <c r="K424" s="56">
        <v>43437.382719907408</v>
      </c>
      <c r="L424" s="56">
        <v>43437.42396990741</v>
      </c>
      <c r="M424" s="57">
        <v>0.99</v>
      </c>
      <c r="N424" s="58">
        <v>0</v>
      </c>
      <c r="O424" s="58">
        <v>4</v>
      </c>
      <c r="P424" s="58">
        <v>0</v>
      </c>
      <c r="Q424" s="58">
        <v>0</v>
      </c>
      <c r="R424" s="59">
        <v>0</v>
      </c>
      <c r="S424" s="59">
        <v>3.96</v>
      </c>
      <c r="T424" s="59">
        <v>0</v>
      </c>
      <c r="U424" s="59">
        <v>0</v>
      </c>
    </row>
    <row r="425" spans="1:21" x14ac:dyDescent="0.3">
      <c r="A425" s="61">
        <v>80789</v>
      </c>
      <c r="B425" s="54">
        <v>1</v>
      </c>
      <c r="C425" s="54" t="s">
        <v>78</v>
      </c>
      <c r="D425" s="54" t="s">
        <v>96</v>
      </c>
      <c r="E425" s="61" t="s">
        <v>552</v>
      </c>
      <c r="F425" s="61" t="s">
        <v>148</v>
      </c>
      <c r="G425" s="54" t="s">
        <v>72</v>
      </c>
      <c r="H425" s="54" t="s">
        <v>128</v>
      </c>
      <c r="I425" s="54" t="s">
        <v>22</v>
      </c>
      <c r="J425" s="54" t="s">
        <v>147</v>
      </c>
      <c r="K425" s="56">
        <v>43437.387673611112</v>
      </c>
      <c r="L425" s="56">
        <v>43437.736292557871</v>
      </c>
      <c r="M425" s="57">
        <v>8.3668544439999994</v>
      </c>
      <c r="N425" s="58">
        <v>1</v>
      </c>
      <c r="O425" s="58">
        <v>189</v>
      </c>
      <c r="P425" s="58">
        <v>0</v>
      </c>
      <c r="Q425" s="58">
        <v>0</v>
      </c>
      <c r="R425" s="59">
        <v>8.366854</v>
      </c>
      <c r="S425" s="59">
        <v>1581.3354899999999</v>
      </c>
      <c r="T425" s="59">
        <v>0</v>
      </c>
      <c r="U425" s="59">
        <v>0</v>
      </c>
    </row>
    <row r="426" spans="1:21" x14ac:dyDescent="0.3">
      <c r="A426" s="61">
        <v>80790</v>
      </c>
      <c r="B426" s="54">
        <v>1</v>
      </c>
      <c r="C426" s="54" t="s">
        <v>79</v>
      </c>
      <c r="D426" s="54" t="s">
        <v>117</v>
      </c>
      <c r="E426" s="61" t="s">
        <v>370</v>
      </c>
      <c r="F426" s="61" t="s">
        <v>148</v>
      </c>
      <c r="G426" s="54" t="s">
        <v>72</v>
      </c>
      <c r="H426" s="54" t="s">
        <v>128</v>
      </c>
      <c r="I426" s="54" t="s">
        <v>22</v>
      </c>
      <c r="J426" s="54" t="s">
        <v>147</v>
      </c>
      <c r="K426" s="56">
        <v>43437.684467592589</v>
      </c>
      <c r="L426" s="56">
        <v>43437.717858796299</v>
      </c>
      <c r="M426" s="57">
        <v>0.80138888799999997</v>
      </c>
      <c r="N426" s="58">
        <v>0</v>
      </c>
      <c r="O426" s="58">
        <v>0</v>
      </c>
      <c r="P426" s="58">
        <v>8</v>
      </c>
      <c r="Q426" s="58">
        <v>316</v>
      </c>
      <c r="R426" s="59">
        <v>0</v>
      </c>
      <c r="S426" s="59">
        <v>0</v>
      </c>
      <c r="T426" s="59">
        <v>6.411111</v>
      </c>
      <c r="U426" s="59">
        <v>253.238889</v>
      </c>
    </row>
    <row r="427" spans="1:21" x14ac:dyDescent="0.3">
      <c r="A427" s="61">
        <v>80792</v>
      </c>
      <c r="B427" s="54">
        <v>1</v>
      </c>
      <c r="C427" s="54" t="s">
        <v>79</v>
      </c>
      <c r="D427" s="54" t="s">
        <v>109</v>
      </c>
      <c r="E427" s="61" t="s">
        <v>1082</v>
      </c>
      <c r="F427" s="61" t="s">
        <v>159</v>
      </c>
      <c r="G427" s="54" t="s">
        <v>71</v>
      </c>
      <c r="H427" s="54" t="s">
        <v>128</v>
      </c>
      <c r="I427" s="54" t="s">
        <v>22</v>
      </c>
      <c r="J427" s="54" t="s">
        <v>129</v>
      </c>
      <c r="K427" s="56">
        <v>43437.391967592594</v>
      </c>
      <c r="L427" s="56">
        <v>43437.512418981481</v>
      </c>
      <c r="M427" s="57">
        <v>2.8908333329999998</v>
      </c>
      <c r="N427" s="58">
        <v>0</v>
      </c>
      <c r="O427" s="58">
        <v>0</v>
      </c>
      <c r="P427" s="58">
        <v>0</v>
      </c>
      <c r="Q427" s="58">
        <v>2</v>
      </c>
      <c r="R427" s="59">
        <v>0</v>
      </c>
      <c r="S427" s="59">
        <v>0</v>
      </c>
      <c r="T427" s="59">
        <v>0</v>
      </c>
      <c r="U427" s="59">
        <v>5.7816669999999997</v>
      </c>
    </row>
    <row r="428" spans="1:21" x14ac:dyDescent="0.3">
      <c r="A428" s="61">
        <v>80794</v>
      </c>
      <c r="B428" s="54">
        <v>1</v>
      </c>
      <c r="C428" s="54" t="s">
        <v>79</v>
      </c>
      <c r="D428" s="54" t="s">
        <v>123</v>
      </c>
      <c r="E428" s="61" t="s">
        <v>630</v>
      </c>
      <c r="F428" s="61" t="s">
        <v>150</v>
      </c>
      <c r="G428" s="54" t="s">
        <v>72</v>
      </c>
      <c r="H428" s="54" t="s">
        <v>128</v>
      </c>
      <c r="I428" s="54" t="s">
        <v>22</v>
      </c>
      <c r="J428" s="54" t="s">
        <v>147</v>
      </c>
      <c r="K428" s="56">
        <v>43437.393854166665</v>
      </c>
      <c r="L428" s="56">
        <v>43437.555115740739</v>
      </c>
      <c r="M428" s="57">
        <v>3.8702777770000001</v>
      </c>
      <c r="N428" s="58">
        <v>24</v>
      </c>
      <c r="O428" s="58">
        <v>1876</v>
      </c>
      <c r="P428" s="58">
        <v>3</v>
      </c>
      <c r="Q428" s="58">
        <v>330</v>
      </c>
      <c r="R428" s="59">
        <v>92.886667000000003</v>
      </c>
      <c r="S428" s="59">
        <v>7260.6411099999996</v>
      </c>
      <c r="T428" s="59">
        <v>11.610833</v>
      </c>
      <c r="U428" s="59">
        <v>1277.1916659999999</v>
      </c>
    </row>
    <row r="429" spans="1:21" x14ac:dyDescent="0.3">
      <c r="A429" s="61">
        <v>80795</v>
      </c>
      <c r="B429" s="54">
        <v>1</v>
      </c>
      <c r="C429" s="54" t="s">
        <v>78</v>
      </c>
      <c r="D429" s="54" t="s">
        <v>101</v>
      </c>
      <c r="E429" s="61" t="s">
        <v>1083</v>
      </c>
      <c r="F429" s="61" t="s">
        <v>137</v>
      </c>
      <c r="G429" s="54" t="s">
        <v>71</v>
      </c>
      <c r="H429" s="54" t="s">
        <v>128</v>
      </c>
      <c r="I429" s="54" t="s">
        <v>22</v>
      </c>
      <c r="J429" s="54" t="s">
        <v>129</v>
      </c>
      <c r="K429" s="56">
        <v>43437.387696759259</v>
      </c>
      <c r="L429" s="56">
        <v>43437.42423611111</v>
      </c>
      <c r="M429" s="57">
        <v>0.87694444400000005</v>
      </c>
      <c r="N429" s="58">
        <v>0</v>
      </c>
      <c r="O429" s="58">
        <v>176</v>
      </c>
      <c r="P429" s="58">
        <v>0</v>
      </c>
      <c r="Q429" s="58">
        <v>1</v>
      </c>
      <c r="R429" s="59">
        <v>0</v>
      </c>
      <c r="S429" s="59">
        <v>154.34222199999999</v>
      </c>
      <c r="T429" s="59">
        <v>0</v>
      </c>
      <c r="U429" s="59">
        <v>0.87694399999999995</v>
      </c>
    </row>
    <row r="430" spans="1:21" x14ac:dyDescent="0.3">
      <c r="A430" s="61">
        <v>80797</v>
      </c>
      <c r="B430" s="54">
        <v>1</v>
      </c>
      <c r="C430" s="54" t="s">
        <v>78</v>
      </c>
      <c r="D430" s="54" t="s">
        <v>94</v>
      </c>
      <c r="E430" s="61" t="s">
        <v>1084</v>
      </c>
      <c r="F430" s="61" t="s">
        <v>151</v>
      </c>
      <c r="G430" s="54" t="s">
        <v>71</v>
      </c>
      <c r="H430" s="54" t="s">
        <v>128</v>
      </c>
      <c r="I430" s="54" t="s">
        <v>22</v>
      </c>
      <c r="J430" s="54" t="s">
        <v>129</v>
      </c>
      <c r="K430" s="56">
        <v>43437.426064814812</v>
      </c>
      <c r="L430" s="56">
        <v>43437.467534722222</v>
      </c>
      <c r="M430" s="57">
        <v>0.99527777699999997</v>
      </c>
      <c r="N430" s="58">
        <v>0</v>
      </c>
      <c r="O430" s="58">
        <v>37</v>
      </c>
      <c r="P430" s="58">
        <v>0</v>
      </c>
      <c r="Q430" s="58">
        <v>0</v>
      </c>
      <c r="R430" s="59">
        <v>0</v>
      </c>
      <c r="S430" s="59">
        <v>36.825277999999997</v>
      </c>
      <c r="T430" s="59">
        <v>0</v>
      </c>
      <c r="U430" s="59">
        <v>0</v>
      </c>
    </row>
    <row r="431" spans="1:21" x14ac:dyDescent="0.3">
      <c r="A431" s="61">
        <v>80798</v>
      </c>
      <c r="B431" s="54">
        <v>1</v>
      </c>
      <c r="C431" s="54" t="s">
        <v>78</v>
      </c>
      <c r="D431" s="54" t="s">
        <v>103</v>
      </c>
      <c r="E431" s="61" t="s">
        <v>1085</v>
      </c>
      <c r="F431" s="61" t="s">
        <v>144</v>
      </c>
      <c r="G431" s="54" t="s">
        <v>71</v>
      </c>
      <c r="H431" s="54" t="s">
        <v>128</v>
      </c>
      <c r="I431" s="54" t="s">
        <v>22</v>
      </c>
      <c r="J431" s="54" t="s">
        <v>129</v>
      </c>
      <c r="K431" s="56">
        <v>43437.397731481484</v>
      </c>
      <c r="L431" s="56">
        <v>43437.502986111111</v>
      </c>
      <c r="M431" s="57">
        <v>2.5261111110000001</v>
      </c>
      <c r="N431" s="58">
        <v>0</v>
      </c>
      <c r="O431" s="58">
        <v>0</v>
      </c>
      <c r="P431" s="58">
        <v>0</v>
      </c>
      <c r="Q431" s="58">
        <v>1</v>
      </c>
      <c r="R431" s="59">
        <v>0</v>
      </c>
      <c r="S431" s="59">
        <v>0</v>
      </c>
      <c r="T431" s="59">
        <v>0</v>
      </c>
      <c r="U431" s="59">
        <v>2.5261110000000002</v>
      </c>
    </row>
    <row r="432" spans="1:21" x14ac:dyDescent="0.3">
      <c r="A432" s="61">
        <v>80799</v>
      </c>
      <c r="B432" s="54">
        <v>1</v>
      </c>
      <c r="C432" s="54" t="s">
        <v>78</v>
      </c>
      <c r="D432" s="54" t="s">
        <v>88</v>
      </c>
      <c r="E432" s="61" t="s">
        <v>1086</v>
      </c>
      <c r="F432" s="61" t="s">
        <v>136</v>
      </c>
      <c r="G432" s="54" t="s">
        <v>71</v>
      </c>
      <c r="H432" s="54" t="s">
        <v>128</v>
      </c>
      <c r="I432" s="54" t="s">
        <v>22</v>
      </c>
      <c r="J432" s="54" t="s">
        <v>129</v>
      </c>
      <c r="K432" s="56">
        <v>43437.402314814812</v>
      </c>
      <c r="L432" s="56">
        <v>43437.513680555552</v>
      </c>
      <c r="M432" s="57">
        <v>2.6727777769999999</v>
      </c>
      <c r="N432" s="58">
        <v>0</v>
      </c>
      <c r="O432" s="58">
        <v>14</v>
      </c>
      <c r="P432" s="58">
        <v>0</v>
      </c>
      <c r="Q432" s="58">
        <v>0</v>
      </c>
      <c r="R432" s="59">
        <v>0</v>
      </c>
      <c r="S432" s="59">
        <v>37.418889</v>
      </c>
      <c r="T432" s="59">
        <v>0</v>
      </c>
      <c r="U432" s="59">
        <v>0</v>
      </c>
    </row>
    <row r="433" spans="1:21" x14ac:dyDescent="0.3">
      <c r="A433" s="61">
        <v>80800</v>
      </c>
      <c r="B433" s="54">
        <v>1</v>
      </c>
      <c r="C433" s="54" t="s">
        <v>78</v>
      </c>
      <c r="D433" s="54" t="s">
        <v>82</v>
      </c>
      <c r="E433" s="61" t="s">
        <v>1087</v>
      </c>
      <c r="F433" s="61" t="s">
        <v>172</v>
      </c>
      <c r="G433" s="54" t="s">
        <v>71</v>
      </c>
      <c r="H433" s="54" t="s">
        <v>128</v>
      </c>
      <c r="I433" s="54" t="s">
        <v>22</v>
      </c>
      <c r="J433" s="54" t="s">
        <v>129</v>
      </c>
      <c r="K433" s="56">
        <v>43437.42324074074</v>
      </c>
      <c r="L433" s="56">
        <v>43437.458333333336</v>
      </c>
      <c r="M433" s="57">
        <v>0.84222222199999996</v>
      </c>
      <c r="N433" s="58">
        <v>0</v>
      </c>
      <c r="O433" s="58">
        <v>71</v>
      </c>
      <c r="P433" s="58">
        <v>0</v>
      </c>
      <c r="Q433" s="58">
        <v>41</v>
      </c>
      <c r="R433" s="59">
        <v>0</v>
      </c>
      <c r="S433" s="59">
        <v>59.797778000000001</v>
      </c>
      <c r="T433" s="59">
        <v>0</v>
      </c>
      <c r="U433" s="59">
        <v>34.531111000000003</v>
      </c>
    </row>
    <row r="434" spans="1:21" x14ac:dyDescent="0.3">
      <c r="A434" s="61">
        <v>80803</v>
      </c>
      <c r="B434" s="54">
        <v>1</v>
      </c>
      <c r="C434" s="54" t="s">
        <v>78</v>
      </c>
      <c r="D434" s="54" t="s">
        <v>93</v>
      </c>
      <c r="E434" s="61" t="s">
        <v>949</v>
      </c>
      <c r="F434" s="61" t="s">
        <v>140</v>
      </c>
      <c r="G434" s="54" t="s">
        <v>72</v>
      </c>
      <c r="H434" s="54" t="s">
        <v>128</v>
      </c>
      <c r="I434" s="54" t="s">
        <v>22</v>
      </c>
      <c r="J434" s="54" t="s">
        <v>129</v>
      </c>
      <c r="K434" s="56">
        <v>43437.400543981479</v>
      </c>
      <c r="L434" s="56">
        <v>43437.419074074074</v>
      </c>
      <c r="M434" s="57">
        <v>0.444722222</v>
      </c>
      <c r="N434" s="58">
        <v>24</v>
      </c>
      <c r="O434" s="58">
        <v>13708</v>
      </c>
      <c r="P434" s="58">
        <v>5</v>
      </c>
      <c r="Q434" s="58">
        <v>2267</v>
      </c>
      <c r="R434" s="59">
        <v>10.673333</v>
      </c>
      <c r="S434" s="59">
        <v>6096.252219</v>
      </c>
      <c r="T434" s="59">
        <v>2.223611</v>
      </c>
      <c r="U434" s="59">
        <v>1008.185277</v>
      </c>
    </row>
    <row r="435" spans="1:21" x14ac:dyDescent="0.3">
      <c r="A435" s="61">
        <v>80805</v>
      </c>
      <c r="B435" s="54">
        <v>1</v>
      </c>
      <c r="C435" s="54" t="s">
        <v>78</v>
      </c>
      <c r="D435" s="54" t="s">
        <v>106</v>
      </c>
      <c r="E435" s="61" t="s">
        <v>488</v>
      </c>
      <c r="F435" s="61" t="s">
        <v>150</v>
      </c>
      <c r="G435" s="54" t="s">
        <v>72</v>
      </c>
      <c r="H435" s="54" t="s">
        <v>128</v>
      </c>
      <c r="I435" s="54" t="s">
        <v>22</v>
      </c>
      <c r="J435" s="54" t="s">
        <v>147</v>
      </c>
      <c r="K435" s="56">
        <v>43437.470902777779</v>
      </c>
      <c r="L435" s="56">
        <v>43437.661111111112</v>
      </c>
      <c r="M435" s="57">
        <v>4.5650000000000004</v>
      </c>
      <c r="N435" s="58">
        <v>2</v>
      </c>
      <c r="O435" s="58">
        <v>189</v>
      </c>
      <c r="P435" s="58">
        <v>0</v>
      </c>
      <c r="Q435" s="58">
        <v>3</v>
      </c>
      <c r="R435" s="59">
        <v>9.1300000000000008</v>
      </c>
      <c r="S435" s="59">
        <v>862.78499999999997</v>
      </c>
      <c r="T435" s="59">
        <v>0</v>
      </c>
      <c r="U435" s="59">
        <v>13.695</v>
      </c>
    </row>
    <row r="436" spans="1:21" x14ac:dyDescent="0.3">
      <c r="A436" s="61">
        <v>80806</v>
      </c>
      <c r="B436" s="54">
        <v>1</v>
      </c>
      <c r="C436" s="54" t="s">
        <v>78</v>
      </c>
      <c r="D436" s="54" t="s">
        <v>94</v>
      </c>
      <c r="E436" s="61" t="s">
        <v>1088</v>
      </c>
      <c r="F436" s="61" t="s">
        <v>137</v>
      </c>
      <c r="G436" s="54" t="s">
        <v>71</v>
      </c>
      <c r="H436" s="54" t="s">
        <v>128</v>
      </c>
      <c r="I436" s="54" t="s">
        <v>22</v>
      </c>
      <c r="J436" s="54" t="s">
        <v>129</v>
      </c>
      <c r="K436" s="56">
        <v>43437.407430555555</v>
      </c>
      <c r="L436" s="56">
        <v>43437.548310185186</v>
      </c>
      <c r="M436" s="57">
        <v>3.3811111110000001</v>
      </c>
      <c r="N436" s="58">
        <v>0</v>
      </c>
      <c r="O436" s="58">
        <v>1</v>
      </c>
      <c r="P436" s="58">
        <v>0</v>
      </c>
      <c r="Q436" s="58">
        <v>0</v>
      </c>
      <c r="R436" s="59">
        <v>0</v>
      </c>
      <c r="S436" s="59">
        <v>3.3811110000000002</v>
      </c>
      <c r="T436" s="59">
        <v>0</v>
      </c>
      <c r="U436" s="59">
        <v>0</v>
      </c>
    </row>
    <row r="437" spans="1:21" x14ac:dyDescent="0.3">
      <c r="A437" s="61">
        <v>80809</v>
      </c>
      <c r="B437" s="54">
        <v>1</v>
      </c>
      <c r="C437" s="54" t="s">
        <v>78</v>
      </c>
      <c r="D437" s="54" t="s">
        <v>125</v>
      </c>
      <c r="E437" s="61" t="s">
        <v>1089</v>
      </c>
      <c r="F437" s="61" t="s">
        <v>148</v>
      </c>
      <c r="G437" s="54" t="s">
        <v>71</v>
      </c>
      <c r="H437" s="54" t="s">
        <v>128</v>
      </c>
      <c r="I437" s="54" t="s">
        <v>22</v>
      </c>
      <c r="J437" s="54" t="s">
        <v>147</v>
      </c>
      <c r="K437" s="56">
        <v>43437.430405092593</v>
      </c>
      <c r="L437" s="56">
        <v>43437.75</v>
      </c>
      <c r="M437" s="57">
        <v>7.6702777769999999</v>
      </c>
      <c r="N437" s="58">
        <v>0</v>
      </c>
      <c r="O437" s="58">
        <v>1061</v>
      </c>
      <c r="P437" s="58">
        <v>0</v>
      </c>
      <c r="Q437" s="58">
        <v>0</v>
      </c>
      <c r="R437" s="59">
        <v>0</v>
      </c>
      <c r="S437" s="59">
        <v>8138.1647210000001</v>
      </c>
      <c r="T437" s="59">
        <v>0</v>
      </c>
      <c r="U437" s="59">
        <v>0</v>
      </c>
    </row>
    <row r="438" spans="1:21" x14ac:dyDescent="0.3">
      <c r="A438" s="61">
        <v>80811</v>
      </c>
      <c r="B438" s="54">
        <v>1</v>
      </c>
      <c r="C438" s="54" t="s">
        <v>78</v>
      </c>
      <c r="D438" s="54" t="s">
        <v>84</v>
      </c>
      <c r="E438" s="61" t="s">
        <v>1090</v>
      </c>
      <c r="F438" s="61" t="s">
        <v>148</v>
      </c>
      <c r="G438" s="54" t="s">
        <v>71</v>
      </c>
      <c r="H438" s="54" t="s">
        <v>128</v>
      </c>
      <c r="I438" s="54" t="s">
        <v>22</v>
      </c>
      <c r="J438" s="54" t="s">
        <v>147</v>
      </c>
      <c r="K438" s="56">
        <v>43437.409236111111</v>
      </c>
      <c r="L438" s="56">
        <v>43437.597222222219</v>
      </c>
      <c r="M438" s="57">
        <v>4.511666666</v>
      </c>
      <c r="N438" s="58">
        <v>0</v>
      </c>
      <c r="O438" s="58">
        <v>286</v>
      </c>
      <c r="P438" s="58">
        <v>0</v>
      </c>
      <c r="Q438" s="58">
        <v>0</v>
      </c>
      <c r="R438" s="59">
        <v>0</v>
      </c>
      <c r="S438" s="59">
        <v>1290.3366659999999</v>
      </c>
      <c r="T438" s="59">
        <v>0</v>
      </c>
      <c r="U438" s="59">
        <v>0</v>
      </c>
    </row>
    <row r="439" spans="1:21" x14ac:dyDescent="0.3">
      <c r="A439" s="61">
        <v>80812</v>
      </c>
      <c r="B439" s="54">
        <v>1</v>
      </c>
      <c r="C439" s="54" t="s">
        <v>78</v>
      </c>
      <c r="D439" s="54" t="s">
        <v>80</v>
      </c>
      <c r="E439" s="61" t="s">
        <v>518</v>
      </c>
      <c r="F439" s="61" t="s">
        <v>137</v>
      </c>
      <c r="G439" s="54" t="s">
        <v>71</v>
      </c>
      <c r="H439" s="54" t="s">
        <v>128</v>
      </c>
      <c r="I439" s="54" t="s">
        <v>22</v>
      </c>
      <c r="J439" s="54" t="s">
        <v>129</v>
      </c>
      <c r="K439" s="56">
        <v>43437.41270833333</v>
      </c>
      <c r="L439" s="56">
        <v>43437.55541666667</v>
      </c>
      <c r="M439" s="57">
        <v>3.4249999999999998</v>
      </c>
      <c r="N439" s="58">
        <v>0</v>
      </c>
      <c r="O439" s="58">
        <v>2</v>
      </c>
      <c r="P439" s="58">
        <v>0</v>
      </c>
      <c r="Q439" s="58">
        <v>0</v>
      </c>
      <c r="R439" s="59">
        <v>0</v>
      </c>
      <c r="S439" s="59">
        <v>6.85</v>
      </c>
      <c r="T439" s="59">
        <v>0</v>
      </c>
      <c r="U439" s="59">
        <v>0</v>
      </c>
    </row>
    <row r="440" spans="1:21" x14ac:dyDescent="0.3">
      <c r="A440" s="61">
        <v>80813</v>
      </c>
      <c r="B440" s="54">
        <v>1</v>
      </c>
      <c r="C440" s="54" t="s">
        <v>79</v>
      </c>
      <c r="D440" s="54" t="s">
        <v>112</v>
      </c>
      <c r="E440" s="61" t="s">
        <v>1091</v>
      </c>
      <c r="F440" s="61" t="s">
        <v>154</v>
      </c>
      <c r="G440" s="54" t="s">
        <v>72</v>
      </c>
      <c r="H440" s="54" t="s">
        <v>128</v>
      </c>
      <c r="I440" s="54" t="s">
        <v>24</v>
      </c>
      <c r="J440" s="54" t="s">
        <v>129</v>
      </c>
      <c r="K440" s="56">
        <v>43437.413368055553</v>
      </c>
      <c r="L440" s="56">
        <v>43437.42732638889</v>
      </c>
      <c r="M440" s="57">
        <v>0.33500000000000002</v>
      </c>
      <c r="N440" s="58">
        <v>1</v>
      </c>
      <c r="O440" s="58">
        <v>3165</v>
      </c>
      <c r="P440" s="58">
        <v>0</v>
      </c>
      <c r="Q440" s="58">
        <v>0</v>
      </c>
      <c r="R440" s="59">
        <v>0.33500000000000002</v>
      </c>
      <c r="S440" s="59">
        <v>1060.2750000000001</v>
      </c>
      <c r="T440" s="59">
        <v>0</v>
      </c>
      <c r="U440" s="59">
        <v>0</v>
      </c>
    </row>
    <row r="441" spans="1:21" x14ac:dyDescent="0.3">
      <c r="A441" s="61">
        <v>80815</v>
      </c>
      <c r="B441" s="54">
        <v>1</v>
      </c>
      <c r="C441" s="54" t="s">
        <v>78</v>
      </c>
      <c r="D441" s="54" t="s">
        <v>101</v>
      </c>
      <c r="E441" s="61" t="s">
        <v>1092</v>
      </c>
      <c r="F441" s="61" t="s">
        <v>150</v>
      </c>
      <c r="G441" s="54" t="s">
        <v>72</v>
      </c>
      <c r="H441" s="54" t="s">
        <v>128</v>
      </c>
      <c r="I441" s="54" t="s">
        <v>22</v>
      </c>
      <c r="J441" s="54" t="s">
        <v>147</v>
      </c>
      <c r="K441" s="56">
        <v>43437.414583333331</v>
      </c>
      <c r="L441" s="56">
        <v>43437.507638888892</v>
      </c>
      <c r="M441" s="57">
        <v>2.233333333</v>
      </c>
      <c r="N441" s="58">
        <v>0</v>
      </c>
      <c r="O441" s="58">
        <v>68</v>
      </c>
      <c r="P441" s="58">
        <v>0</v>
      </c>
      <c r="Q441" s="58">
        <v>0</v>
      </c>
      <c r="R441" s="59">
        <v>0</v>
      </c>
      <c r="S441" s="59">
        <v>151.86666700000001</v>
      </c>
      <c r="T441" s="59">
        <v>0</v>
      </c>
      <c r="U441" s="59">
        <v>0</v>
      </c>
    </row>
    <row r="442" spans="1:21" x14ac:dyDescent="0.3">
      <c r="A442" s="61">
        <v>80821</v>
      </c>
      <c r="B442" s="54">
        <v>1</v>
      </c>
      <c r="C442" s="54" t="s">
        <v>78</v>
      </c>
      <c r="D442" s="54" t="s">
        <v>103</v>
      </c>
      <c r="E442" s="61" t="s">
        <v>1093</v>
      </c>
      <c r="F442" s="61" t="s">
        <v>137</v>
      </c>
      <c r="G442" s="54" t="s">
        <v>71</v>
      </c>
      <c r="H442" s="54" t="s">
        <v>128</v>
      </c>
      <c r="I442" s="54" t="s">
        <v>22</v>
      </c>
      <c r="J442" s="54" t="s">
        <v>129</v>
      </c>
      <c r="K442" s="56">
        <v>43437.412326388891</v>
      </c>
      <c r="L442" s="56">
        <v>43437.462870370371</v>
      </c>
      <c r="M442" s="57">
        <v>1.213055555</v>
      </c>
      <c r="N442" s="58">
        <v>0</v>
      </c>
      <c r="O442" s="58">
        <v>1</v>
      </c>
      <c r="P442" s="58">
        <v>0</v>
      </c>
      <c r="Q442" s="58">
        <v>0</v>
      </c>
      <c r="R442" s="59">
        <v>0</v>
      </c>
      <c r="S442" s="59">
        <v>1.2130559999999999</v>
      </c>
      <c r="T442" s="59">
        <v>0</v>
      </c>
      <c r="U442" s="59">
        <v>0</v>
      </c>
    </row>
    <row r="443" spans="1:21" x14ac:dyDescent="0.3">
      <c r="A443" s="61">
        <v>80822</v>
      </c>
      <c r="B443" s="54">
        <v>1</v>
      </c>
      <c r="C443" s="54" t="s">
        <v>78</v>
      </c>
      <c r="D443" s="54" t="s">
        <v>84</v>
      </c>
      <c r="E443" s="61" t="s">
        <v>1094</v>
      </c>
      <c r="F443" s="61" t="s">
        <v>148</v>
      </c>
      <c r="G443" s="54" t="s">
        <v>71</v>
      </c>
      <c r="H443" s="54" t="s">
        <v>128</v>
      </c>
      <c r="I443" s="54" t="s">
        <v>22</v>
      </c>
      <c r="J443" s="54" t="s">
        <v>147</v>
      </c>
      <c r="K443" s="56">
        <v>43437.417627314819</v>
      </c>
      <c r="L443" s="56">
        <v>43437.673611111109</v>
      </c>
      <c r="M443" s="57">
        <v>6.1436111110000002</v>
      </c>
      <c r="N443" s="58">
        <v>0</v>
      </c>
      <c r="O443" s="58">
        <v>270</v>
      </c>
      <c r="P443" s="58">
        <v>0</v>
      </c>
      <c r="Q443" s="58">
        <v>0</v>
      </c>
      <c r="R443" s="59">
        <v>0</v>
      </c>
      <c r="S443" s="59">
        <v>1658.7750000000001</v>
      </c>
      <c r="T443" s="59">
        <v>0</v>
      </c>
      <c r="U443" s="59">
        <v>0</v>
      </c>
    </row>
    <row r="444" spans="1:21" x14ac:dyDescent="0.3">
      <c r="A444" s="61">
        <v>80823</v>
      </c>
      <c r="B444" s="54">
        <v>1</v>
      </c>
      <c r="C444" s="54" t="s">
        <v>78</v>
      </c>
      <c r="D444" s="54" t="s">
        <v>125</v>
      </c>
      <c r="E444" s="61" t="s">
        <v>1095</v>
      </c>
      <c r="F444" s="61" t="s">
        <v>148</v>
      </c>
      <c r="G444" s="54" t="s">
        <v>71</v>
      </c>
      <c r="H444" s="54" t="s">
        <v>128</v>
      </c>
      <c r="I444" s="54" t="s">
        <v>22</v>
      </c>
      <c r="J444" s="54" t="s">
        <v>147</v>
      </c>
      <c r="K444" s="56">
        <v>43437.467430555553</v>
      </c>
      <c r="L444" s="56">
        <v>43437.613888888889</v>
      </c>
      <c r="M444" s="57">
        <v>3.5150000000000001</v>
      </c>
      <c r="N444" s="58">
        <v>1</v>
      </c>
      <c r="O444" s="58">
        <v>94</v>
      </c>
      <c r="P444" s="58">
        <v>0</v>
      </c>
      <c r="Q444" s="58">
        <v>0</v>
      </c>
      <c r="R444" s="59">
        <v>3.5150000000000001</v>
      </c>
      <c r="S444" s="59">
        <v>330.41</v>
      </c>
      <c r="T444" s="59">
        <v>0</v>
      </c>
      <c r="U444" s="59">
        <v>0</v>
      </c>
    </row>
    <row r="445" spans="1:21" x14ac:dyDescent="0.3">
      <c r="A445" s="61">
        <v>80825</v>
      </c>
      <c r="B445" s="54">
        <v>1</v>
      </c>
      <c r="C445" s="54" t="s">
        <v>78</v>
      </c>
      <c r="D445" s="54" t="s">
        <v>84</v>
      </c>
      <c r="E445" s="61" t="s">
        <v>1096</v>
      </c>
      <c r="F445" s="61" t="s">
        <v>148</v>
      </c>
      <c r="G445" s="54" t="s">
        <v>71</v>
      </c>
      <c r="H445" s="54" t="s">
        <v>128</v>
      </c>
      <c r="I445" s="54" t="s">
        <v>22</v>
      </c>
      <c r="J445" s="54" t="s">
        <v>147</v>
      </c>
      <c r="K445" s="56">
        <v>43437.413449074076</v>
      </c>
      <c r="L445" s="56">
        <v>43437.587901041668</v>
      </c>
      <c r="M445" s="57">
        <v>4.1868472219999999</v>
      </c>
      <c r="N445" s="58">
        <v>0</v>
      </c>
      <c r="O445" s="58">
        <v>511</v>
      </c>
      <c r="P445" s="58">
        <v>0</v>
      </c>
      <c r="Q445" s="58">
        <v>0</v>
      </c>
      <c r="R445" s="59">
        <v>0</v>
      </c>
      <c r="S445" s="59">
        <v>2139.4789300000002</v>
      </c>
      <c r="T445" s="59">
        <v>0</v>
      </c>
      <c r="U445" s="59">
        <v>0</v>
      </c>
    </row>
    <row r="446" spans="1:21" x14ac:dyDescent="0.3">
      <c r="A446" s="61">
        <v>80827</v>
      </c>
      <c r="B446" s="54">
        <v>1</v>
      </c>
      <c r="C446" s="54" t="s">
        <v>78</v>
      </c>
      <c r="D446" s="54" t="s">
        <v>88</v>
      </c>
      <c r="E446" s="61" t="s">
        <v>843</v>
      </c>
      <c r="F446" s="61" t="s">
        <v>146</v>
      </c>
      <c r="G446" s="54" t="s">
        <v>71</v>
      </c>
      <c r="H446" s="54" t="s">
        <v>128</v>
      </c>
      <c r="I446" s="54" t="s">
        <v>22</v>
      </c>
      <c r="J446" s="54" t="s">
        <v>147</v>
      </c>
      <c r="K446" s="56">
        <v>43437.428495370368</v>
      </c>
      <c r="L446" s="56">
        <v>43437.597916666666</v>
      </c>
      <c r="M446" s="57">
        <v>4.0661111109999997</v>
      </c>
      <c r="N446" s="58">
        <v>0</v>
      </c>
      <c r="O446" s="58">
        <v>867</v>
      </c>
      <c r="P446" s="58">
        <v>0</v>
      </c>
      <c r="Q446" s="58">
        <v>0</v>
      </c>
      <c r="R446" s="59">
        <v>0</v>
      </c>
      <c r="S446" s="59">
        <v>3525.3183330000002</v>
      </c>
      <c r="T446" s="59">
        <v>0</v>
      </c>
      <c r="U446" s="59">
        <v>0</v>
      </c>
    </row>
    <row r="447" spans="1:21" x14ac:dyDescent="0.3">
      <c r="A447" s="61">
        <v>80829</v>
      </c>
      <c r="B447" s="54">
        <v>1</v>
      </c>
      <c r="C447" s="54" t="s">
        <v>79</v>
      </c>
      <c r="D447" s="54" t="s">
        <v>119</v>
      </c>
      <c r="E447" s="61" t="s">
        <v>173</v>
      </c>
      <c r="F447" s="61" t="s">
        <v>140</v>
      </c>
      <c r="G447" s="54" t="s">
        <v>72</v>
      </c>
      <c r="H447" s="54" t="s">
        <v>128</v>
      </c>
      <c r="I447" s="54" t="s">
        <v>22</v>
      </c>
      <c r="J447" s="54" t="s">
        <v>129</v>
      </c>
      <c r="K447" s="56">
        <v>43437.427928240737</v>
      </c>
      <c r="L447" s="56">
        <v>43437.469328703701</v>
      </c>
      <c r="M447" s="57">
        <v>0.99361111099999999</v>
      </c>
      <c r="N447" s="58">
        <v>1</v>
      </c>
      <c r="O447" s="58">
        <v>220</v>
      </c>
      <c r="P447" s="58">
        <v>0</v>
      </c>
      <c r="Q447" s="58">
        <v>44</v>
      </c>
      <c r="R447" s="59">
        <v>0.99361100000000002</v>
      </c>
      <c r="S447" s="59">
        <v>218.59444400000001</v>
      </c>
      <c r="T447" s="59">
        <v>0</v>
      </c>
      <c r="U447" s="59">
        <v>43.718888999999997</v>
      </c>
    </row>
    <row r="448" spans="1:21" x14ac:dyDescent="0.3">
      <c r="A448" s="61">
        <v>80831</v>
      </c>
      <c r="B448" s="54">
        <v>1</v>
      </c>
      <c r="C448" s="54" t="s">
        <v>78</v>
      </c>
      <c r="D448" s="54" t="s">
        <v>102</v>
      </c>
      <c r="E448" s="61" t="s">
        <v>390</v>
      </c>
      <c r="F448" s="61" t="s">
        <v>140</v>
      </c>
      <c r="G448" s="54" t="s">
        <v>72</v>
      </c>
      <c r="H448" s="54" t="s">
        <v>128</v>
      </c>
      <c r="I448" s="54" t="s">
        <v>22</v>
      </c>
      <c r="J448" s="54" t="s">
        <v>129</v>
      </c>
      <c r="K448" s="56">
        <v>43437.367210648146</v>
      </c>
      <c r="L448" s="56">
        <v>43437.440972222219</v>
      </c>
      <c r="M448" s="57">
        <v>1.770277777</v>
      </c>
      <c r="N448" s="58">
        <v>0</v>
      </c>
      <c r="O448" s="58">
        <v>6</v>
      </c>
      <c r="P448" s="58">
        <v>4</v>
      </c>
      <c r="Q448" s="58">
        <v>489</v>
      </c>
      <c r="R448" s="59">
        <v>0</v>
      </c>
      <c r="S448" s="59">
        <v>10.621667</v>
      </c>
      <c r="T448" s="59">
        <v>7.0811109999999999</v>
      </c>
      <c r="U448" s="59">
        <v>865.66583300000002</v>
      </c>
    </row>
    <row r="449" spans="1:21" x14ac:dyDescent="0.3">
      <c r="A449" s="61">
        <v>80832</v>
      </c>
      <c r="B449" s="54">
        <v>1</v>
      </c>
      <c r="C449" s="54" t="s">
        <v>78</v>
      </c>
      <c r="D449" s="54" t="s">
        <v>126</v>
      </c>
      <c r="E449" s="61" t="s">
        <v>1097</v>
      </c>
      <c r="F449" s="61" t="s">
        <v>137</v>
      </c>
      <c r="G449" s="54" t="s">
        <v>71</v>
      </c>
      <c r="H449" s="54" t="s">
        <v>128</v>
      </c>
      <c r="I449" s="54" t="s">
        <v>22</v>
      </c>
      <c r="J449" s="54" t="s">
        <v>129</v>
      </c>
      <c r="K449" s="56">
        <v>43437.42564814815</v>
      </c>
      <c r="L449" s="56">
        <v>43437.516064814816</v>
      </c>
      <c r="M449" s="57">
        <v>2.17</v>
      </c>
      <c r="N449" s="58">
        <v>0</v>
      </c>
      <c r="O449" s="58">
        <v>139</v>
      </c>
      <c r="P449" s="58">
        <v>0</v>
      </c>
      <c r="Q449" s="58">
        <v>0</v>
      </c>
      <c r="R449" s="59">
        <v>0</v>
      </c>
      <c r="S449" s="59">
        <v>301.63</v>
      </c>
      <c r="T449" s="59">
        <v>0</v>
      </c>
      <c r="U449" s="59">
        <v>0</v>
      </c>
    </row>
    <row r="450" spans="1:21" x14ac:dyDescent="0.3">
      <c r="A450" s="61">
        <v>80833</v>
      </c>
      <c r="B450" s="54">
        <v>1</v>
      </c>
      <c r="C450" s="54" t="s">
        <v>79</v>
      </c>
      <c r="D450" s="54" t="s">
        <v>117</v>
      </c>
      <c r="E450" s="61" t="s">
        <v>1098</v>
      </c>
      <c r="F450" s="61" t="s">
        <v>151</v>
      </c>
      <c r="G450" s="54" t="s">
        <v>71</v>
      </c>
      <c r="H450" s="54" t="s">
        <v>128</v>
      </c>
      <c r="I450" s="54" t="s">
        <v>22</v>
      </c>
      <c r="J450" s="54" t="s">
        <v>129</v>
      </c>
      <c r="K450" s="56">
        <v>43437.430555555555</v>
      </c>
      <c r="L450" s="56">
        <v>43437.47791666667</v>
      </c>
      <c r="M450" s="57">
        <v>1.136666666</v>
      </c>
      <c r="N450" s="58">
        <v>0</v>
      </c>
      <c r="O450" s="58">
        <v>59</v>
      </c>
      <c r="P450" s="58">
        <v>0</v>
      </c>
      <c r="Q450" s="58">
        <v>0</v>
      </c>
      <c r="R450" s="59">
        <v>0</v>
      </c>
      <c r="S450" s="59">
        <v>67.063333</v>
      </c>
      <c r="T450" s="59">
        <v>0</v>
      </c>
      <c r="U450" s="59">
        <v>0</v>
      </c>
    </row>
    <row r="451" spans="1:21" x14ac:dyDescent="0.3">
      <c r="A451" s="61">
        <v>80834</v>
      </c>
      <c r="B451" s="54">
        <v>1</v>
      </c>
      <c r="C451" s="54" t="s">
        <v>78</v>
      </c>
      <c r="D451" s="54" t="s">
        <v>101</v>
      </c>
      <c r="E451" s="61" t="s">
        <v>1099</v>
      </c>
      <c r="F451" s="61" t="s">
        <v>156</v>
      </c>
      <c r="G451" s="54" t="s">
        <v>71</v>
      </c>
      <c r="H451" s="54" t="s">
        <v>128</v>
      </c>
      <c r="I451" s="54" t="s">
        <v>22</v>
      </c>
      <c r="J451" s="54" t="s">
        <v>129</v>
      </c>
      <c r="K451" s="56">
        <v>43437.418923611112</v>
      </c>
      <c r="L451" s="56">
        <v>43437.456655092596</v>
      </c>
      <c r="M451" s="57">
        <v>0.90555555499999996</v>
      </c>
      <c r="N451" s="58">
        <v>0</v>
      </c>
      <c r="O451" s="58">
        <v>331</v>
      </c>
      <c r="P451" s="58">
        <v>0</v>
      </c>
      <c r="Q451" s="58">
        <v>0</v>
      </c>
      <c r="R451" s="59">
        <v>0</v>
      </c>
      <c r="S451" s="59">
        <v>299.73888899999997</v>
      </c>
      <c r="T451" s="59">
        <v>0</v>
      </c>
      <c r="U451" s="59">
        <v>0</v>
      </c>
    </row>
    <row r="452" spans="1:21" x14ac:dyDescent="0.3">
      <c r="A452" s="61">
        <v>80836</v>
      </c>
      <c r="B452" s="54">
        <v>1</v>
      </c>
      <c r="C452" s="54" t="s">
        <v>78</v>
      </c>
      <c r="D452" s="54" t="s">
        <v>87</v>
      </c>
      <c r="E452" s="61" t="s">
        <v>1100</v>
      </c>
      <c r="F452" s="61" t="s">
        <v>146</v>
      </c>
      <c r="G452" s="54" t="s">
        <v>71</v>
      </c>
      <c r="H452" s="54" t="s">
        <v>128</v>
      </c>
      <c r="I452" s="54" t="s">
        <v>22</v>
      </c>
      <c r="J452" s="54" t="s">
        <v>147</v>
      </c>
      <c r="K452" s="56">
        <v>43437.427245370374</v>
      </c>
      <c r="L452" s="56">
        <v>43437.517361111109</v>
      </c>
      <c r="M452" s="57">
        <v>2.1627777770000001</v>
      </c>
      <c r="N452" s="58">
        <v>0</v>
      </c>
      <c r="O452" s="58">
        <v>60</v>
      </c>
      <c r="P452" s="58">
        <v>0</v>
      </c>
      <c r="Q452" s="58">
        <v>4</v>
      </c>
      <c r="R452" s="59">
        <v>0</v>
      </c>
      <c r="S452" s="59">
        <v>129.76666700000001</v>
      </c>
      <c r="T452" s="59">
        <v>0</v>
      </c>
      <c r="U452" s="59">
        <v>8.6511110000000002</v>
      </c>
    </row>
    <row r="453" spans="1:21" x14ac:dyDescent="0.3">
      <c r="A453" s="61">
        <v>80837</v>
      </c>
      <c r="B453" s="54">
        <v>1</v>
      </c>
      <c r="C453" s="54" t="s">
        <v>79</v>
      </c>
      <c r="D453" s="54" t="s">
        <v>115</v>
      </c>
      <c r="E453" s="61" t="s">
        <v>1101</v>
      </c>
      <c r="F453" s="61" t="s">
        <v>144</v>
      </c>
      <c r="G453" s="54" t="s">
        <v>71</v>
      </c>
      <c r="H453" s="54" t="s">
        <v>128</v>
      </c>
      <c r="I453" s="54" t="s">
        <v>22</v>
      </c>
      <c r="J453" s="54" t="s">
        <v>129</v>
      </c>
      <c r="K453" s="56">
        <v>43437.431388888886</v>
      </c>
      <c r="L453" s="56">
        <v>43437.511759259258</v>
      </c>
      <c r="M453" s="57">
        <v>1.9288888879999999</v>
      </c>
      <c r="N453" s="58">
        <v>0</v>
      </c>
      <c r="O453" s="58">
        <v>1</v>
      </c>
      <c r="P453" s="58">
        <v>0</v>
      </c>
      <c r="Q453" s="58">
        <v>0</v>
      </c>
      <c r="R453" s="59">
        <v>0</v>
      </c>
      <c r="S453" s="59">
        <v>1.9288890000000001</v>
      </c>
      <c r="T453" s="59">
        <v>0</v>
      </c>
      <c r="U453" s="59">
        <v>0</v>
      </c>
    </row>
    <row r="454" spans="1:21" x14ac:dyDescent="0.3">
      <c r="A454" s="61">
        <v>80840</v>
      </c>
      <c r="B454" s="54">
        <v>1</v>
      </c>
      <c r="C454" s="54" t="s">
        <v>79</v>
      </c>
      <c r="D454" s="54" t="s">
        <v>114</v>
      </c>
      <c r="E454" s="61" t="s">
        <v>1102</v>
      </c>
      <c r="F454" s="61" t="s">
        <v>145</v>
      </c>
      <c r="G454" s="54" t="s">
        <v>72</v>
      </c>
      <c r="H454" s="54" t="s">
        <v>128</v>
      </c>
      <c r="I454" s="54" t="s">
        <v>22</v>
      </c>
      <c r="J454" s="54" t="s">
        <v>129</v>
      </c>
      <c r="K454" s="56">
        <v>43437.43822916667</v>
      </c>
      <c r="L454" s="56">
        <v>43437.47283564815</v>
      </c>
      <c r="M454" s="57">
        <v>0.830555555</v>
      </c>
      <c r="N454" s="58">
        <v>0</v>
      </c>
      <c r="O454" s="58">
        <v>3</v>
      </c>
      <c r="P454" s="58">
        <v>0</v>
      </c>
      <c r="Q454" s="58">
        <v>108</v>
      </c>
      <c r="R454" s="59">
        <v>0</v>
      </c>
      <c r="S454" s="59">
        <v>2.4916670000000001</v>
      </c>
      <c r="T454" s="59">
        <v>0</v>
      </c>
      <c r="U454" s="59">
        <v>89.7</v>
      </c>
    </row>
    <row r="455" spans="1:21" x14ac:dyDescent="0.3">
      <c r="A455" s="61">
        <v>80841</v>
      </c>
      <c r="B455" s="54">
        <v>1</v>
      </c>
      <c r="C455" s="54" t="s">
        <v>78</v>
      </c>
      <c r="D455" s="54" t="s">
        <v>98</v>
      </c>
      <c r="E455" s="61" t="s">
        <v>1103</v>
      </c>
      <c r="F455" s="61" t="s">
        <v>136</v>
      </c>
      <c r="G455" s="54" t="s">
        <v>71</v>
      </c>
      <c r="H455" s="54" t="s">
        <v>128</v>
      </c>
      <c r="I455" s="54" t="s">
        <v>22</v>
      </c>
      <c r="J455" s="54" t="s">
        <v>129</v>
      </c>
      <c r="K455" s="56">
        <v>43437.438263888893</v>
      </c>
      <c r="L455" s="56">
        <v>43437.482268518521</v>
      </c>
      <c r="M455" s="57">
        <v>1.0561111110000001</v>
      </c>
      <c r="N455" s="58">
        <v>0</v>
      </c>
      <c r="O455" s="58">
        <v>224</v>
      </c>
      <c r="P455" s="58">
        <v>0</v>
      </c>
      <c r="Q455" s="58">
        <v>0</v>
      </c>
      <c r="R455" s="59">
        <v>0</v>
      </c>
      <c r="S455" s="59">
        <v>236.56888900000001</v>
      </c>
      <c r="T455" s="59">
        <v>0</v>
      </c>
      <c r="U455" s="59">
        <v>0</v>
      </c>
    </row>
    <row r="456" spans="1:21" x14ac:dyDescent="0.3">
      <c r="A456" s="61">
        <v>80842</v>
      </c>
      <c r="B456" s="54">
        <v>1</v>
      </c>
      <c r="C456" s="54" t="s">
        <v>78</v>
      </c>
      <c r="D456" s="54" t="s">
        <v>85</v>
      </c>
      <c r="E456" s="61" t="s">
        <v>560</v>
      </c>
      <c r="F456" s="61" t="s">
        <v>148</v>
      </c>
      <c r="G456" s="54" t="s">
        <v>71</v>
      </c>
      <c r="H456" s="54" t="s">
        <v>128</v>
      </c>
      <c r="I456" s="54" t="s">
        <v>22</v>
      </c>
      <c r="J456" s="54" t="s">
        <v>147</v>
      </c>
      <c r="K456" s="56">
        <v>43437.449687500004</v>
      </c>
      <c r="L456" s="56">
        <v>43437.509641203702</v>
      </c>
      <c r="M456" s="57">
        <v>1.4388888879999999</v>
      </c>
      <c r="N456" s="58">
        <v>0</v>
      </c>
      <c r="O456" s="58">
        <v>406</v>
      </c>
      <c r="P456" s="58">
        <v>0</v>
      </c>
      <c r="Q456" s="58">
        <v>0</v>
      </c>
      <c r="R456" s="59">
        <v>0</v>
      </c>
      <c r="S456" s="59">
        <v>584.18888900000002</v>
      </c>
      <c r="T456" s="59">
        <v>0</v>
      </c>
      <c r="U456" s="59">
        <v>0</v>
      </c>
    </row>
    <row r="457" spans="1:21" x14ac:dyDescent="0.3">
      <c r="A457" s="61">
        <v>80843</v>
      </c>
      <c r="B457" s="54">
        <v>1</v>
      </c>
      <c r="C457" s="54" t="s">
        <v>78</v>
      </c>
      <c r="D457" s="54" t="s">
        <v>94</v>
      </c>
      <c r="E457" s="61" t="s">
        <v>1104</v>
      </c>
      <c r="F457" s="61" t="s">
        <v>148</v>
      </c>
      <c r="G457" s="54" t="s">
        <v>72</v>
      </c>
      <c r="H457" s="54" t="s">
        <v>128</v>
      </c>
      <c r="I457" s="54" t="s">
        <v>22</v>
      </c>
      <c r="J457" s="54" t="s">
        <v>147</v>
      </c>
      <c r="K457" s="56">
        <v>43437.456469907411</v>
      </c>
      <c r="L457" s="56">
        <v>43437.47791666667</v>
      </c>
      <c r="M457" s="57">
        <v>0.51472222199999995</v>
      </c>
      <c r="N457" s="58">
        <v>0</v>
      </c>
      <c r="O457" s="58">
        <v>229</v>
      </c>
      <c r="P457" s="58">
        <v>0</v>
      </c>
      <c r="Q457" s="58">
        <v>14</v>
      </c>
      <c r="R457" s="59">
        <v>0</v>
      </c>
      <c r="S457" s="59">
        <v>117.87138899999999</v>
      </c>
      <c r="T457" s="59">
        <v>0</v>
      </c>
      <c r="U457" s="59">
        <v>7.2061109999999999</v>
      </c>
    </row>
    <row r="458" spans="1:21" x14ac:dyDescent="0.3">
      <c r="A458" s="61">
        <v>80844</v>
      </c>
      <c r="B458" s="54">
        <v>1</v>
      </c>
      <c r="C458" s="54" t="s">
        <v>79</v>
      </c>
      <c r="D458" s="54" t="s">
        <v>116</v>
      </c>
      <c r="E458" s="61" t="s">
        <v>1105</v>
      </c>
      <c r="F458" s="61" t="s">
        <v>181</v>
      </c>
      <c r="G458" s="54" t="s">
        <v>71</v>
      </c>
      <c r="H458" s="54" t="s">
        <v>128</v>
      </c>
      <c r="I458" s="54" t="s">
        <v>22</v>
      </c>
      <c r="J458" s="54" t="s">
        <v>129</v>
      </c>
      <c r="K458" s="56">
        <v>43437.444872685184</v>
      </c>
      <c r="L458" s="56">
        <v>43437.477141203701</v>
      </c>
      <c r="M458" s="57">
        <v>0.77444444400000001</v>
      </c>
      <c r="N458" s="58">
        <v>0</v>
      </c>
      <c r="O458" s="58">
        <v>229</v>
      </c>
      <c r="P458" s="58">
        <v>0</v>
      </c>
      <c r="Q458" s="58">
        <v>0</v>
      </c>
      <c r="R458" s="59">
        <v>0</v>
      </c>
      <c r="S458" s="59">
        <v>177.34777800000001</v>
      </c>
      <c r="T458" s="59">
        <v>0</v>
      </c>
      <c r="U458" s="59">
        <v>0</v>
      </c>
    </row>
    <row r="459" spans="1:21" x14ac:dyDescent="0.3">
      <c r="A459" s="61">
        <v>80849</v>
      </c>
      <c r="B459" s="54">
        <v>1</v>
      </c>
      <c r="C459" s="54" t="s">
        <v>78</v>
      </c>
      <c r="D459" s="54" t="s">
        <v>81</v>
      </c>
      <c r="E459" s="61" t="s">
        <v>1106</v>
      </c>
      <c r="F459" s="61" t="s">
        <v>137</v>
      </c>
      <c r="G459" s="54" t="s">
        <v>71</v>
      </c>
      <c r="H459" s="54" t="s">
        <v>128</v>
      </c>
      <c r="I459" s="54" t="s">
        <v>22</v>
      </c>
      <c r="J459" s="54" t="s">
        <v>129</v>
      </c>
      <c r="K459" s="56">
        <v>43437.444236111114</v>
      </c>
      <c r="L459" s="56">
        <v>43437.507638888892</v>
      </c>
      <c r="M459" s="57">
        <v>1.521666666</v>
      </c>
      <c r="N459" s="58">
        <v>0</v>
      </c>
      <c r="O459" s="58">
        <v>1</v>
      </c>
      <c r="P459" s="58">
        <v>0</v>
      </c>
      <c r="Q459" s="58">
        <v>0</v>
      </c>
      <c r="R459" s="59">
        <v>0</v>
      </c>
      <c r="S459" s="59">
        <v>1.5216670000000001</v>
      </c>
      <c r="T459" s="59">
        <v>0</v>
      </c>
      <c r="U459" s="59">
        <v>0</v>
      </c>
    </row>
    <row r="460" spans="1:21" x14ac:dyDescent="0.3">
      <c r="A460" s="61">
        <v>80851</v>
      </c>
      <c r="B460" s="54">
        <v>1</v>
      </c>
      <c r="C460" s="54" t="s">
        <v>78</v>
      </c>
      <c r="D460" s="54" t="s">
        <v>105</v>
      </c>
      <c r="E460" s="61" t="s">
        <v>1107</v>
      </c>
      <c r="F460" s="61" t="s">
        <v>151</v>
      </c>
      <c r="G460" s="54" t="s">
        <v>71</v>
      </c>
      <c r="H460" s="54" t="s">
        <v>128</v>
      </c>
      <c r="I460" s="54" t="s">
        <v>22</v>
      </c>
      <c r="J460" s="54" t="s">
        <v>129</v>
      </c>
      <c r="K460" s="56">
        <v>43437.439386574071</v>
      </c>
      <c r="L460" s="56">
        <v>43437.499606481484</v>
      </c>
      <c r="M460" s="57">
        <v>1.445277777</v>
      </c>
      <c r="N460" s="58">
        <v>0</v>
      </c>
      <c r="O460" s="58">
        <v>59</v>
      </c>
      <c r="P460" s="58">
        <v>0</v>
      </c>
      <c r="Q460" s="58">
        <v>0</v>
      </c>
      <c r="R460" s="59">
        <v>0</v>
      </c>
      <c r="S460" s="59">
        <v>85.271388999999999</v>
      </c>
      <c r="T460" s="59">
        <v>0</v>
      </c>
      <c r="U460" s="59">
        <v>0</v>
      </c>
    </row>
    <row r="461" spans="1:21" x14ac:dyDescent="0.3">
      <c r="A461" s="61">
        <v>80858</v>
      </c>
      <c r="B461" s="54">
        <v>1</v>
      </c>
      <c r="C461" s="54" t="s">
        <v>78</v>
      </c>
      <c r="D461" s="54" t="s">
        <v>88</v>
      </c>
      <c r="E461" s="61" t="s">
        <v>918</v>
      </c>
      <c r="F461" s="61" t="s">
        <v>136</v>
      </c>
      <c r="G461" s="54" t="s">
        <v>71</v>
      </c>
      <c r="H461" s="54" t="s">
        <v>128</v>
      </c>
      <c r="I461" s="54" t="s">
        <v>22</v>
      </c>
      <c r="J461" s="54" t="s">
        <v>129</v>
      </c>
      <c r="K461" s="56">
        <v>43437.46130787037</v>
      </c>
      <c r="L461" s="56">
        <v>43437.582337962966</v>
      </c>
      <c r="M461" s="57">
        <v>2.9047222220000002</v>
      </c>
      <c r="N461" s="58">
        <v>0</v>
      </c>
      <c r="O461" s="58">
        <v>181</v>
      </c>
      <c r="P461" s="58">
        <v>0</v>
      </c>
      <c r="Q461" s="58">
        <v>0</v>
      </c>
      <c r="R461" s="59">
        <v>0</v>
      </c>
      <c r="S461" s="59">
        <v>525.75472200000002</v>
      </c>
      <c r="T461" s="59">
        <v>0</v>
      </c>
      <c r="U461" s="59">
        <v>0</v>
      </c>
    </row>
    <row r="462" spans="1:21" x14ac:dyDescent="0.3">
      <c r="A462" s="61">
        <v>80860</v>
      </c>
      <c r="B462" s="54">
        <v>1</v>
      </c>
      <c r="C462" s="54" t="s">
        <v>78</v>
      </c>
      <c r="D462" s="54" t="s">
        <v>84</v>
      </c>
      <c r="E462" s="61" t="s">
        <v>1108</v>
      </c>
      <c r="F462" s="61" t="s">
        <v>139</v>
      </c>
      <c r="G462" s="54" t="s">
        <v>71</v>
      </c>
      <c r="H462" s="54" t="s">
        <v>128</v>
      </c>
      <c r="I462" s="54" t="s">
        <v>22</v>
      </c>
      <c r="J462" s="54" t="s">
        <v>129</v>
      </c>
      <c r="K462" s="56">
        <v>43437.472222222219</v>
      </c>
      <c r="L462" s="56">
        <v>43437.574305555558</v>
      </c>
      <c r="M462" s="57">
        <v>2.4500000000000002</v>
      </c>
      <c r="N462" s="58">
        <v>0</v>
      </c>
      <c r="O462" s="58">
        <v>275</v>
      </c>
      <c r="P462" s="58">
        <v>0</v>
      </c>
      <c r="Q462" s="58">
        <v>0</v>
      </c>
      <c r="R462" s="59">
        <v>0</v>
      </c>
      <c r="S462" s="59">
        <v>673.75</v>
      </c>
      <c r="T462" s="59">
        <v>0</v>
      </c>
      <c r="U462" s="59">
        <v>0</v>
      </c>
    </row>
    <row r="463" spans="1:21" x14ac:dyDescent="0.3">
      <c r="A463" s="61">
        <v>80862</v>
      </c>
      <c r="B463" s="54">
        <v>1</v>
      </c>
      <c r="C463" s="54" t="s">
        <v>79</v>
      </c>
      <c r="D463" s="54" t="s">
        <v>108</v>
      </c>
      <c r="E463" s="61" t="s">
        <v>551</v>
      </c>
      <c r="F463" s="61" t="s">
        <v>137</v>
      </c>
      <c r="G463" s="54" t="s">
        <v>71</v>
      </c>
      <c r="H463" s="54" t="s">
        <v>128</v>
      </c>
      <c r="I463" s="54" t="s">
        <v>22</v>
      </c>
      <c r="J463" s="54" t="s">
        <v>129</v>
      </c>
      <c r="K463" s="56">
        <v>43437.47011574074</v>
      </c>
      <c r="L463" s="56">
        <v>43437.515370370369</v>
      </c>
      <c r="M463" s="57">
        <v>1.0861111109999999</v>
      </c>
      <c r="N463" s="58">
        <v>0</v>
      </c>
      <c r="O463" s="58">
        <v>1</v>
      </c>
      <c r="P463" s="58">
        <v>0</v>
      </c>
      <c r="Q463" s="58">
        <v>0</v>
      </c>
      <c r="R463" s="59">
        <v>0</v>
      </c>
      <c r="S463" s="59">
        <v>1.086111</v>
      </c>
      <c r="T463" s="59">
        <v>0</v>
      </c>
      <c r="U463" s="59">
        <v>0</v>
      </c>
    </row>
    <row r="464" spans="1:21" x14ac:dyDescent="0.3">
      <c r="A464" s="61">
        <v>80863</v>
      </c>
      <c r="B464" s="54">
        <v>1</v>
      </c>
      <c r="C464" s="54" t="s">
        <v>78</v>
      </c>
      <c r="D464" s="54" t="s">
        <v>80</v>
      </c>
      <c r="E464" s="61" t="s">
        <v>1109</v>
      </c>
      <c r="F464" s="61" t="s">
        <v>137</v>
      </c>
      <c r="G464" s="54" t="s">
        <v>71</v>
      </c>
      <c r="H464" s="54" t="s">
        <v>128</v>
      </c>
      <c r="I464" s="54" t="s">
        <v>22</v>
      </c>
      <c r="J464" s="54" t="s">
        <v>129</v>
      </c>
      <c r="K464" s="56">
        <v>43437.470613425925</v>
      </c>
      <c r="L464" s="56">
        <v>43437.698969907404</v>
      </c>
      <c r="M464" s="57">
        <v>5.4805555549999996</v>
      </c>
      <c r="N464" s="58">
        <v>0</v>
      </c>
      <c r="O464" s="58">
        <v>1</v>
      </c>
      <c r="P464" s="58">
        <v>0</v>
      </c>
      <c r="Q464" s="58">
        <v>0</v>
      </c>
      <c r="R464" s="59">
        <v>0</v>
      </c>
      <c r="S464" s="59">
        <v>5.480556</v>
      </c>
      <c r="T464" s="59">
        <v>0</v>
      </c>
      <c r="U464" s="59">
        <v>0</v>
      </c>
    </row>
    <row r="465" spans="1:21" x14ac:dyDescent="0.3">
      <c r="A465" s="61">
        <v>80864</v>
      </c>
      <c r="B465" s="54">
        <v>1</v>
      </c>
      <c r="C465" s="54" t="s">
        <v>79</v>
      </c>
      <c r="D465" s="54" t="s">
        <v>114</v>
      </c>
      <c r="E465" s="61" t="s">
        <v>1110</v>
      </c>
      <c r="F465" s="61" t="s">
        <v>143</v>
      </c>
      <c r="G465" s="54" t="s">
        <v>72</v>
      </c>
      <c r="H465" s="54" t="s">
        <v>128</v>
      </c>
      <c r="I465" s="54" t="s">
        <v>22</v>
      </c>
      <c r="J465" s="54" t="s">
        <v>129</v>
      </c>
      <c r="K465" s="56">
        <v>43437.475370370368</v>
      </c>
      <c r="L465" s="56">
        <v>43437.58457175926</v>
      </c>
      <c r="M465" s="57">
        <v>2.6208333330000002</v>
      </c>
      <c r="N465" s="58">
        <v>0</v>
      </c>
      <c r="O465" s="58">
        <v>0</v>
      </c>
      <c r="P465" s="58">
        <v>0</v>
      </c>
      <c r="Q465" s="58">
        <v>194</v>
      </c>
      <c r="R465" s="59">
        <v>0</v>
      </c>
      <c r="S465" s="59">
        <v>0</v>
      </c>
      <c r="T465" s="59">
        <v>0</v>
      </c>
      <c r="U465" s="59">
        <v>508.441667</v>
      </c>
    </row>
    <row r="466" spans="1:21" x14ac:dyDescent="0.3">
      <c r="A466" s="61">
        <v>80865</v>
      </c>
      <c r="B466" s="54">
        <v>1</v>
      </c>
      <c r="C466" s="54" t="s">
        <v>78</v>
      </c>
      <c r="D466" s="54" t="s">
        <v>94</v>
      </c>
      <c r="E466" s="61" t="s">
        <v>1111</v>
      </c>
      <c r="F466" s="61" t="s">
        <v>137</v>
      </c>
      <c r="G466" s="54" t="s">
        <v>71</v>
      </c>
      <c r="H466" s="54" t="s">
        <v>128</v>
      </c>
      <c r="I466" s="54" t="s">
        <v>22</v>
      </c>
      <c r="J466" s="54" t="s">
        <v>129</v>
      </c>
      <c r="K466" s="56">
        <v>43437.455196759256</v>
      </c>
      <c r="L466" s="56">
        <v>43437.506828703707</v>
      </c>
      <c r="M466" s="57">
        <v>1.239166666</v>
      </c>
      <c r="N466" s="58">
        <v>0</v>
      </c>
      <c r="O466" s="58">
        <v>1</v>
      </c>
      <c r="P466" s="58">
        <v>0</v>
      </c>
      <c r="Q466" s="58">
        <v>0</v>
      </c>
      <c r="R466" s="59">
        <v>0</v>
      </c>
      <c r="S466" s="59">
        <v>1.2391669999999999</v>
      </c>
      <c r="T466" s="59">
        <v>0</v>
      </c>
      <c r="U466" s="59">
        <v>0</v>
      </c>
    </row>
    <row r="467" spans="1:21" x14ac:dyDescent="0.3">
      <c r="A467" s="61">
        <v>80866</v>
      </c>
      <c r="B467" s="54">
        <v>1</v>
      </c>
      <c r="C467" s="54" t="s">
        <v>78</v>
      </c>
      <c r="D467" s="54" t="s">
        <v>81</v>
      </c>
      <c r="E467" s="61" t="s">
        <v>1112</v>
      </c>
      <c r="F467" s="61" t="s">
        <v>148</v>
      </c>
      <c r="G467" s="54" t="s">
        <v>72</v>
      </c>
      <c r="H467" s="54" t="s">
        <v>128</v>
      </c>
      <c r="I467" s="54" t="s">
        <v>22</v>
      </c>
      <c r="J467" s="54" t="s">
        <v>147</v>
      </c>
      <c r="K467" s="56">
        <v>43437.479120370372</v>
      </c>
      <c r="L467" s="56">
        <v>43437.489583333336</v>
      </c>
      <c r="M467" s="57">
        <v>0.251111111</v>
      </c>
      <c r="N467" s="58">
        <v>0</v>
      </c>
      <c r="O467" s="58">
        <v>0</v>
      </c>
      <c r="P467" s="58">
        <v>0</v>
      </c>
      <c r="Q467" s="58">
        <v>7</v>
      </c>
      <c r="R467" s="59">
        <v>0</v>
      </c>
      <c r="S467" s="59">
        <v>0</v>
      </c>
      <c r="T467" s="59">
        <v>0</v>
      </c>
      <c r="U467" s="59">
        <v>1.7577780000000001</v>
      </c>
    </row>
    <row r="468" spans="1:21" x14ac:dyDescent="0.3">
      <c r="A468" s="61">
        <v>80868</v>
      </c>
      <c r="B468" s="54">
        <v>1</v>
      </c>
      <c r="C468" s="54" t="s">
        <v>78</v>
      </c>
      <c r="D468" s="54" t="s">
        <v>91</v>
      </c>
      <c r="E468" s="61" t="s">
        <v>1113</v>
      </c>
      <c r="F468" s="61" t="s">
        <v>150</v>
      </c>
      <c r="G468" s="54" t="s">
        <v>72</v>
      </c>
      <c r="H468" s="54" t="s">
        <v>128</v>
      </c>
      <c r="I468" s="54" t="s">
        <v>22</v>
      </c>
      <c r="J468" s="54" t="s">
        <v>147</v>
      </c>
      <c r="K468" s="56">
        <v>43437.479502314818</v>
      </c>
      <c r="L468" s="56">
        <v>43437.709027777775</v>
      </c>
      <c r="M468" s="57">
        <v>5.5086111109999996</v>
      </c>
      <c r="N468" s="58">
        <v>1</v>
      </c>
      <c r="O468" s="58">
        <v>641</v>
      </c>
      <c r="P468" s="58">
        <v>2</v>
      </c>
      <c r="Q468" s="58">
        <v>362</v>
      </c>
      <c r="R468" s="59">
        <v>5.5086110000000001</v>
      </c>
      <c r="S468" s="59">
        <v>3531.019722</v>
      </c>
      <c r="T468" s="59">
        <v>11.017222</v>
      </c>
      <c r="U468" s="59">
        <v>1994.1172220000001</v>
      </c>
    </row>
    <row r="469" spans="1:21" x14ac:dyDescent="0.3">
      <c r="A469" s="61">
        <v>80870</v>
      </c>
      <c r="B469" s="54">
        <v>1</v>
      </c>
      <c r="C469" s="54" t="s">
        <v>78</v>
      </c>
      <c r="D469" s="54" t="s">
        <v>80</v>
      </c>
      <c r="E469" s="61" t="s">
        <v>481</v>
      </c>
      <c r="F469" s="61" t="s">
        <v>136</v>
      </c>
      <c r="G469" s="54" t="s">
        <v>71</v>
      </c>
      <c r="H469" s="54" t="s">
        <v>128</v>
      </c>
      <c r="I469" s="54" t="s">
        <v>22</v>
      </c>
      <c r="J469" s="54" t="s">
        <v>129</v>
      </c>
      <c r="K469" s="56">
        <v>43437.479178240741</v>
      </c>
      <c r="L469" s="56">
        <v>43437.561782407407</v>
      </c>
      <c r="M469" s="57">
        <v>1.9824999999999999</v>
      </c>
      <c r="N469" s="58">
        <v>0</v>
      </c>
      <c r="O469" s="58">
        <v>253</v>
      </c>
      <c r="P469" s="58">
        <v>0</v>
      </c>
      <c r="Q469" s="58">
        <v>0</v>
      </c>
      <c r="R469" s="59">
        <v>0</v>
      </c>
      <c r="S469" s="59">
        <v>501.57249999999999</v>
      </c>
      <c r="T469" s="59">
        <v>0</v>
      </c>
      <c r="U469" s="59">
        <v>0</v>
      </c>
    </row>
    <row r="470" spans="1:21" x14ac:dyDescent="0.3">
      <c r="A470" s="61">
        <v>80871</v>
      </c>
      <c r="B470" s="54">
        <v>1</v>
      </c>
      <c r="C470" s="54" t="s">
        <v>78</v>
      </c>
      <c r="D470" s="54" t="s">
        <v>96</v>
      </c>
      <c r="E470" s="61" t="s">
        <v>1114</v>
      </c>
      <c r="F470" s="61" t="s">
        <v>327</v>
      </c>
      <c r="G470" s="54" t="s">
        <v>72</v>
      </c>
      <c r="H470" s="54" t="s">
        <v>128</v>
      </c>
      <c r="I470" s="54" t="s">
        <v>22</v>
      </c>
      <c r="J470" s="54" t="s">
        <v>129</v>
      </c>
      <c r="K470" s="56">
        <v>43437.450104166666</v>
      </c>
      <c r="L470" s="56">
        <v>43437.486805555556</v>
      </c>
      <c r="M470" s="57">
        <v>0.880833333</v>
      </c>
      <c r="N470" s="58">
        <v>0</v>
      </c>
      <c r="O470" s="58">
        <v>143</v>
      </c>
      <c r="P470" s="58">
        <v>0</v>
      </c>
      <c r="Q470" s="58">
        <v>66</v>
      </c>
      <c r="R470" s="59">
        <v>0</v>
      </c>
      <c r="S470" s="59">
        <v>125.95916699999999</v>
      </c>
      <c r="T470" s="59">
        <v>0</v>
      </c>
      <c r="U470" s="59">
        <v>58.134999999999998</v>
      </c>
    </row>
    <row r="471" spans="1:21" x14ac:dyDescent="0.3">
      <c r="A471" s="61">
        <v>80872</v>
      </c>
      <c r="B471" s="54">
        <v>1</v>
      </c>
      <c r="C471" s="54" t="s">
        <v>78</v>
      </c>
      <c r="D471" s="54" t="s">
        <v>82</v>
      </c>
      <c r="E471" s="61" t="s">
        <v>536</v>
      </c>
      <c r="F471" s="61" t="s">
        <v>136</v>
      </c>
      <c r="G471" s="54" t="s">
        <v>71</v>
      </c>
      <c r="H471" s="54" t="s">
        <v>128</v>
      </c>
      <c r="I471" s="54" t="s">
        <v>22</v>
      </c>
      <c r="J471" s="54" t="s">
        <v>129</v>
      </c>
      <c r="K471" s="56">
        <v>43437.477511574078</v>
      </c>
      <c r="L471" s="56">
        <v>43437.508159722223</v>
      </c>
      <c r="M471" s="57">
        <v>0.73555555500000003</v>
      </c>
      <c r="N471" s="58">
        <v>0</v>
      </c>
      <c r="O471" s="58">
        <v>4</v>
      </c>
      <c r="P471" s="58">
        <v>0</v>
      </c>
      <c r="Q471" s="58">
        <v>0</v>
      </c>
      <c r="R471" s="59">
        <v>0</v>
      </c>
      <c r="S471" s="59">
        <v>2.9422220000000001</v>
      </c>
      <c r="T471" s="59">
        <v>0</v>
      </c>
      <c r="U471" s="59">
        <v>0</v>
      </c>
    </row>
    <row r="472" spans="1:21" x14ac:dyDescent="0.3">
      <c r="A472" s="61">
        <v>80874</v>
      </c>
      <c r="B472" s="54">
        <v>1</v>
      </c>
      <c r="C472" s="54" t="s">
        <v>78</v>
      </c>
      <c r="D472" s="54" t="s">
        <v>95</v>
      </c>
      <c r="E472" s="61" t="s">
        <v>1115</v>
      </c>
      <c r="F472" s="61" t="s">
        <v>327</v>
      </c>
      <c r="G472" s="54" t="s">
        <v>72</v>
      </c>
      <c r="H472" s="54" t="s">
        <v>128</v>
      </c>
      <c r="I472" s="54" t="s">
        <v>22</v>
      </c>
      <c r="J472" s="54" t="s">
        <v>129</v>
      </c>
      <c r="K472" s="56">
        <v>43437.452291666668</v>
      </c>
      <c r="L472" s="56">
        <v>43437.53806712963</v>
      </c>
      <c r="M472" s="57">
        <v>2.0586111109999998</v>
      </c>
      <c r="N472" s="58">
        <v>2</v>
      </c>
      <c r="O472" s="58">
        <v>129</v>
      </c>
      <c r="P472" s="58">
        <v>0</v>
      </c>
      <c r="Q472" s="58">
        <v>0</v>
      </c>
      <c r="R472" s="59">
        <v>4.1172219999999999</v>
      </c>
      <c r="S472" s="59">
        <v>265.560833</v>
      </c>
      <c r="T472" s="59">
        <v>0</v>
      </c>
      <c r="U472" s="59">
        <v>0</v>
      </c>
    </row>
    <row r="473" spans="1:21" x14ac:dyDescent="0.3">
      <c r="A473" s="61">
        <v>80875</v>
      </c>
      <c r="B473" s="54">
        <v>1</v>
      </c>
      <c r="C473" s="54" t="s">
        <v>78</v>
      </c>
      <c r="D473" s="54" t="s">
        <v>95</v>
      </c>
      <c r="E473" s="61" t="s">
        <v>1116</v>
      </c>
      <c r="F473" s="61" t="s">
        <v>181</v>
      </c>
      <c r="G473" s="54" t="s">
        <v>71</v>
      </c>
      <c r="H473" s="54" t="s">
        <v>128</v>
      </c>
      <c r="I473" s="54" t="s">
        <v>22</v>
      </c>
      <c r="J473" s="54" t="s">
        <v>129</v>
      </c>
      <c r="K473" s="56">
        <v>43437.458287037036</v>
      </c>
      <c r="L473" s="56">
        <v>43437.584270833337</v>
      </c>
      <c r="M473" s="57">
        <v>3.0236111110000001</v>
      </c>
      <c r="N473" s="58">
        <v>0</v>
      </c>
      <c r="O473" s="58">
        <v>193</v>
      </c>
      <c r="P473" s="58">
        <v>0</v>
      </c>
      <c r="Q473" s="58">
        <v>0</v>
      </c>
      <c r="R473" s="59">
        <v>0</v>
      </c>
      <c r="S473" s="59">
        <v>583.55694400000004</v>
      </c>
      <c r="T473" s="59">
        <v>0</v>
      </c>
      <c r="U473" s="59">
        <v>0</v>
      </c>
    </row>
    <row r="474" spans="1:21" x14ac:dyDescent="0.3">
      <c r="A474" s="61">
        <v>80878</v>
      </c>
      <c r="B474" s="54">
        <v>1</v>
      </c>
      <c r="C474" s="54" t="s">
        <v>78</v>
      </c>
      <c r="D474" s="54" t="s">
        <v>82</v>
      </c>
      <c r="E474" s="61" t="s">
        <v>1117</v>
      </c>
      <c r="F474" s="61" t="s">
        <v>156</v>
      </c>
      <c r="G474" s="54" t="s">
        <v>71</v>
      </c>
      <c r="H474" s="54" t="s">
        <v>128</v>
      </c>
      <c r="I474" s="54" t="s">
        <v>22</v>
      </c>
      <c r="J474" s="54" t="s">
        <v>129</v>
      </c>
      <c r="K474" s="56">
        <v>43437.484664351854</v>
      </c>
      <c r="L474" s="56">
        <v>43437.560740740737</v>
      </c>
      <c r="M474" s="57">
        <v>1.8258333330000001</v>
      </c>
      <c r="N474" s="58">
        <v>0</v>
      </c>
      <c r="O474" s="58">
        <v>53</v>
      </c>
      <c r="P474" s="58">
        <v>0</v>
      </c>
      <c r="Q474" s="58">
        <v>0</v>
      </c>
      <c r="R474" s="59">
        <v>0</v>
      </c>
      <c r="S474" s="59">
        <v>96.769166999999996</v>
      </c>
      <c r="T474" s="59">
        <v>0</v>
      </c>
      <c r="U474" s="59">
        <v>0</v>
      </c>
    </row>
    <row r="475" spans="1:21" x14ac:dyDescent="0.3">
      <c r="A475" s="61">
        <v>80879</v>
      </c>
      <c r="B475" s="54">
        <v>1</v>
      </c>
      <c r="C475" s="54" t="s">
        <v>79</v>
      </c>
      <c r="D475" s="54" t="s">
        <v>118</v>
      </c>
      <c r="E475" s="61" t="s">
        <v>1118</v>
      </c>
      <c r="F475" s="61" t="s">
        <v>137</v>
      </c>
      <c r="G475" s="54" t="s">
        <v>71</v>
      </c>
      <c r="H475" s="54" t="s">
        <v>128</v>
      </c>
      <c r="I475" s="54" t="s">
        <v>22</v>
      </c>
      <c r="J475" s="54" t="s">
        <v>129</v>
      </c>
      <c r="K475" s="56">
        <v>43437.508252314816</v>
      </c>
      <c r="L475" s="56">
        <v>43437.568923611114</v>
      </c>
      <c r="M475" s="57">
        <v>1.456111111</v>
      </c>
      <c r="N475" s="58">
        <v>0</v>
      </c>
      <c r="O475" s="58">
        <v>1</v>
      </c>
      <c r="P475" s="58">
        <v>0</v>
      </c>
      <c r="Q475" s="58">
        <v>0</v>
      </c>
      <c r="R475" s="59">
        <v>0</v>
      </c>
      <c r="S475" s="59">
        <v>1.4561109999999999</v>
      </c>
      <c r="T475" s="59">
        <v>0</v>
      </c>
      <c r="U475" s="59">
        <v>0</v>
      </c>
    </row>
    <row r="476" spans="1:21" x14ac:dyDescent="0.3">
      <c r="A476" s="61">
        <v>80881</v>
      </c>
      <c r="B476" s="54">
        <v>1</v>
      </c>
      <c r="C476" s="54" t="s">
        <v>79</v>
      </c>
      <c r="D476" s="54" t="s">
        <v>111</v>
      </c>
      <c r="E476" s="61" t="s">
        <v>1119</v>
      </c>
      <c r="F476" s="61" t="s">
        <v>151</v>
      </c>
      <c r="G476" s="54" t="s">
        <v>71</v>
      </c>
      <c r="H476" s="54" t="s">
        <v>128</v>
      </c>
      <c r="I476" s="54" t="s">
        <v>22</v>
      </c>
      <c r="J476" s="54" t="s">
        <v>129</v>
      </c>
      <c r="K476" s="56">
        <v>43437.512326388889</v>
      </c>
      <c r="L476" s="56">
        <v>43437.640625</v>
      </c>
      <c r="M476" s="57">
        <v>3.0791666659999999</v>
      </c>
      <c r="N476" s="58">
        <v>0</v>
      </c>
      <c r="O476" s="58">
        <v>0</v>
      </c>
      <c r="P476" s="58">
        <v>0</v>
      </c>
      <c r="Q476" s="58">
        <v>6</v>
      </c>
      <c r="R476" s="59">
        <v>0</v>
      </c>
      <c r="S476" s="59">
        <v>0</v>
      </c>
      <c r="T476" s="59">
        <v>0</v>
      </c>
      <c r="U476" s="59">
        <v>18.475000000000001</v>
      </c>
    </row>
    <row r="477" spans="1:21" x14ac:dyDescent="0.3">
      <c r="A477" s="61">
        <v>80884</v>
      </c>
      <c r="B477" s="54">
        <v>1</v>
      </c>
      <c r="C477" s="54" t="s">
        <v>78</v>
      </c>
      <c r="D477" s="54" t="s">
        <v>92</v>
      </c>
      <c r="E477" s="61" t="s">
        <v>1120</v>
      </c>
      <c r="F477" s="61" t="s">
        <v>136</v>
      </c>
      <c r="G477" s="54" t="s">
        <v>71</v>
      </c>
      <c r="H477" s="54" t="s">
        <v>128</v>
      </c>
      <c r="I477" s="54" t="s">
        <v>22</v>
      </c>
      <c r="J477" s="54" t="s">
        <v>129</v>
      </c>
      <c r="K477" s="56">
        <v>43437.503136574072</v>
      </c>
      <c r="L477" s="56">
        <v>43437.533564814818</v>
      </c>
      <c r="M477" s="57">
        <v>0.73027777699999996</v>
      </c>
      <c r="N477" s="58">
        <v>0</v>
      </c>
      <c r="O477" s="58">
        <v>5</v>
      </c>
      <c r="P477" s="58">
        <v>0</v>
      </c>
      <c r="Q477" s="58">
        <v>21</v>
      </c>
      <c r="R477" s="59">
        <v>0</v>
      </c>
      <c r="S477" s="59">
        <v>3.651389</v>
      </c>
      <c r="T477" s="59">
        <v>0</v>
      </c>
      <c r="U477" s="59">
        <v>15.335832999999999</v>
      </c>
    </row>
    <row r="478" spans="1:21" x14ac:dyDescent="0.3">
      <c r="A478" s="61">
        <v>80889</v>
      </c>
      <c r="B478" s="54">
        <v>1</v>
      </c>
      <c r="C478" s="54" t="s">
        <v>79</v>
      </c>
      <c r="D478" s="54" t="s">
        <v>118</v>
      </c>
      <c r="E478" s="61" t="s">
        <v>1071</v>
      </c>
      <c r="F478" s="61" t="s">
        <v>203</v>
      </c>
      <c r="G478" s="54" t="s">
        <v>71</v>
      </c>
      <c r="H478" s="54" t="s">
        <v>128</v>
      </c>
      <c r="I478" s="54" t="s">
        <v>22</v>
      </c>
      <c r="J478" s="54" t="s">
        <v>129</v>
      </c>
      <c r="K478" s="56">
        <v>43437.519988425927</v>
      </c>
      <c r="L478" s="56">
        <v>43437.538368055553</v>
      </c>
      <c r="M478" s="57">
        <v>0.441111111</v>
      </c>
      <c r="N478" s="58">
        <v>0</v>
      </c>
      <c r="O478" s="58">
        <v>16</v>
      </c>
      <c r="P478" s="58">
        <v>0</v>
      </c>
      <c r="Q478" s="58">
        <v>0</v>
      </c>
      <c r="R478" s="59">
        <v>0</v>
      </c>
      <c r="S478" s="59">
        <v>7.0577779999999999</v>
      </c>
      <c r="T478" s="59">
        <v>0</v>
      </c>
      <c r="U478" s="59">
        <v>0</v>
      </c>
    </row>
    <row r="479" spans="1:21" x14ac:dyDescent="0.3">
      <c r="A479" s="61">
        <v>80890</v>
      </c>
      <c r="B479" s="54">
        <v>1</v>
      </c>
      <c r="C479" s="54" t="s">
        <v>79</v>
      </c>
      <c r="D479" s="54" t="s">
        <v>119</v>
      </c>
      <c r="E479" s="61" t="s">
        <v>546</v>
      </c>
      <c r="F479" s="61" t="s">
        <v>140</v>
      </c>
      <c r="G479" s="54" t="s">
        <v>72</v>
      </c>
      <c r="H479" s="54" t="s">
        <v>128</v>
      </c>
      <c r="I479" s="54" t="s">
        <v>22</v>
      </c>
      <c r="J479" s="54" t="s">
        <v>129</v>
      </c>
      <c r="K479" s="56">
        <v>43437.51054398148</v>
      </c>
      <c r="L479" s="56">
        <v>43437.552465277775</v>
      </c>
      <c r="M479" s="57">
        <v>1.0061111110000001</v>
      </c>
      <c r="N479" s="58">
        <v>17</v>
      </c>
      <c r="O479" s="58">
        <v>379</v>
      </c>
      <c r="P479" s="58">
        <v>0</v>
      </c>
      <c r="Q479" s="58">
        <v>55</v>
      </c>
      <c r="R479" s="59">
        <v>17.103888999999999</v>
      </c>
      <c r="S479" s="59">
        <v>381.31611099999998</v>
      </c>
      <c r="T479" s="59">
        <v>0</v>
      </c>
      <c r="U479" s="59">
        <v>55.336111000000002</v>
      </c>
    </row>
    <row r="480" spans="1:21" x14ac:dyDescent="0.3">
      <c r="A480" s="61">
        <v>80891</v>
      </c>
      <c r="B480" s="54">
        <v>1</v>
      </c>
      <c r="C480" s="54" t="s">
        <v>78</v>
      </c>
      <c r="D480" s="54" t="s">
        <v>95</v>
      </c>
      <c r="E480" s="61" t="s">
        <v>251</v>
      </c>
      <c r="F480" s="61" t="s">
        <v>140</v>
      </c>
      <c r="G480" s="54" t="s">
        <v>72</v>
      </c>
      <c r="H480" s="54" t="s">
        <v>128</v>
      </c>
      <c r="I480" s="54" t="s">
        <v>22</v>
      </c>
      <c r="J480" s="54" t="s">
        <v>129</v>
      </c>
      <c r="K480" s="56">
        <v>43437.520428240743</v>
      </c>
      <c r="L480" s="56">
        <v>43437.608958333331</v>
      </c>
      <c r="M480" s="57">
        <v>2.1247222219999999</v>
      </c>
      <c r="N480" s="58">
        <v>4</v>
      </c>
      <c r="O480" s="58">
        <v>1101</v>
      </c>
      <c r="P480" s="58">
        <v>0</v>
      </c>
      <c r="Q480" s="58">
        <v>30</v>
      </c>
      <c r="R480" s="59">
        <v>8.4988890000000001</v>
      </c>
      <c r="S480" s="59">
        <v>2339.3191660000002</v>
      </c>
      <c r="T480" s="59">
        <v>0</v>
      </c>
      <c r="U480" s="59">
        <v>63.741667</v>
      </c>
    </row>
    <row r="481" spans="1:21" x14ac:dyDescent="0.3">
      <c r="A481" s="61">
        <v>80893</v>
      </c>
      <c r="B481" s="54">
        <v>1</v>
      </c>
      <c r="C481" s="54" t="s">
        <v>79</v>
      </c>
      <c r="D481" s="54" t="s">
        <v>115</v>
      </c>
      <c r="E481" s="61" t="s">
        <v>1121</v>
      </c>
      <c r="F481" s="61" t="s">
        <v>159</v>
      </c>
      <c r="G481" s="54" t="s">
        <v>71</v>
      </c>
      <c r="H481" s="54" t="s">
        <v>128</v>
      </c>
      <c r="I481" s="54" t="s">
        <v>22</v>
      </c>
      <c r="J481" s="54" t="s">
        <v>129</v>
      </c>
      <c r="K481" s="56">
        <v>43437.526643518519</v>
      </c>
      <c r="L481" s="56">
        <v>43437.637604166666</v>
      </c>
      <c r="M481" s="57">
        <v>2.6630555550000001</v>
      </c>
      <c r="N481" s="58">
        <v>0</v>
      </c>
      <c r="O481" s="58">
        <v>6</v>
      </c>
      <c r="P481" s="58">
        <v>0</v>
      </c>
      <c r="Q481" s="58">
        <v>178</v>
      </c>
      <c r="R481" s="59">
        <v>0</v>
      </c>
      <c r="S481" s="59">
        <v>15.978332999999999</v>
      </c>
      <c r="T481" s="59">
        <v>0</v>
      </c>
      <c r="U481" s="59">
        <v>474.023889</v>
      </c>
    </row>
    <row r="482" spans="1:21" x14ac:dyDescent="0.3">
      <c r="A482" s="61">
        <v>80895</v>
      </c>
      <c r="B482" s="54">
        <v>1</v>
      </c>
      <c r="C482" s="54" t="s">
        <v>78</v>
      </c>
      <c r="D482" s="54" t="s">
        <v>125</v>
      </c>
      <c r="E482" s="61" t="s">
        <v>1122</v>
      </c>
      <c r="F482" s="61" t="s">
        <v>137</v>
      </c>
      <c r="G482" s="54" t="s">
        <v>71</v>
      </c>
      <c r="H482" s="54" t="s">
        <v>128</v>
      </c>
      <c r="I482" s="54" t="s">
        <v>22</v>
      </c>
      <c r="J482" s="54" t="s">
        <v>129</v>
      </c>
      <c r="K482" s="56">
        <v>43437.600682870368</v>
      </c>
      <c r="L482" s="56">
        <v>43437.613819444443</v>
      </c>
      <c r="M482" s="57">
        <v>0.31527777699999998</v>
      </c>
      <c r="N482" s="58">
        <v>0</v>
      </c>
      <c r="O482" s="58">
        <v>1</v>
      </c>
      <c r="P482" s="58">
        <v>0</v>
      </c>
      <c r="Q482" s="58">
        <v>0</v>
      </c>
      <c r="R482" s="59">
        <v>0</v>
      </c>
      <c r="S482" s="59">
        <v>0.315278</v>
      </c>
      <c r="T482" s="59">
        <v>0</v>
      </c>
      <c r="U482" s="59">
        <v>0</v>
      </c>
    </row>
    <row r="483" spans="1:21" x14ac:dyDescent="0.3">
      <c r="A483" s="61">
        <v>80898</v>
      </c>
      <c r="B483" s="54">
        <v>1</v>
      </c>
      <c r="C483" s="54" t="s">
        <v>78</v>
      </c>
      <c r="D483" s="54" t="s">
        <v>83</v>
      </c>
      <c r="E483" s="61" t="s">
        <v>1123</v>
      </c>
      <c r="F483" s="61" t="s">
        <v>137</v>
      </c>
      <c r="G483" s="54" t="s">
        <v>71</v>
      </c>
      <c r="H483" s="54" t="s">
        <v>128</v>
      </c>
      <c r="I483" s="54" t="s">
        <v>22</v>
      </c>
      <c r="J483" s="54" t="s">
        <v>129</v>
      </c>
      <c r="K483" s="56">
        <v>43437.52306712963</v>
      </c>
      <c r="L483" s="56">
        <v>43437.570879629631</v>
      </c>
      <c r="M483" s="57">
        <v>1.1475</v>
      </c>
      <c r="N483" s="58">
        <v>0</v>
      </c>
      <c r="O483" s="58">
        <v>11</v>
      </c>
      <c r="P483" s="58">
        <v>0</v>
      </c>
      <c r="Q483" s="58">
        <v>0</v>
      </c>
      <c r="R483" s="59">
        <v>0</v>
      </c>
      <c r="S483" s="59">
        <v>12.6225</v>
      </c>
      <c r="T483" s="59">
        <v>0</v>
      </c>
      <c r="U483" s="59">
        <v>0</v>
      </c>
    </row>
    <row r="484" spans="1:21" x14ac:dyDescent="0.3">
      <c r="A484" s="61">
        <v>80901</v>
      </c>
      <c r="B484" s="54">
        <v>1</v>
      </c>
      <c r="C484" s="54" t="s">
        <v>78</v>
      </c>
      <c r="D484" s="54" t="s">
        <v>91</v>
      </c>
      <c r="E484" s="61" t="s">
        <v>1124</v>
      </c>
      <c r="F484" s="61" t="s">
        <v>137</v>
      </c>
      <c r="G484" s="54" t="s">
        <v>71</v>
      </c>
      <c r="H484" s="54" t="s">
        <v>128</v>
      </c>
      <c r="I484" s="54" t="s">
        <v>22</v>
      </c>
      <c r="J484" s="54" t="s">
        <v>129</v>
      </c>
      <c r="K484" s="56">
        <v>43437.473807870367</v>
      </c>
      <c r="L484" s="56">
        <v>43437.513888888891</v>
      </c>
      <c r="M484" s="57">
        <v>0.96194444400000001</v>
      </c>
      <c r="N484" s="58">
        <v>0</v>
      </c>
      <c r="O484" s="58">
        <v>1</v>
      </c>
      <c r="P484" s="58">
        <v>0</v>
      </c>
      <c r="Q484" s="58">
        <v>0</v>
      </c>
      <c r="R484" s="59">
        <v>0</v>
      </c>
      <c r="S484" s="59">
        <v>0.96194400000000002</v>
      </c>
      <c r="T484" s="59">
        <v>0</v>
      </c>
      <c r="U484" s="59">
        <v>0</v>
      </c>
    </row>
    <row r="485" spans="1:21" x14ac:dyDescent="0.3">
      <c r="A485" s="61">
        <v>80904</v>
      </c>
      <c r="B485" s="54">
        <v>1</v>
      </c>
      <c r="C485" s="54" t="s">
        <v>78</v>
      </c>
      <c r="D485" s="54" t="s">
        <v>125</v>
      </c>
      <c r="E485" s="61" t="s">
        <v>1125</v>
      </c>
      <c r="F485" s="61" t="s">
        <v>151</v>
      </c>
      <c r="G485" s="54" t="s">
        <v>71</v>
      </c>
      <c r="H485" s="54" t="s">
        <v>128</v>
      </c>
      <c r="I485" s="54" t="s">
        <v>22</v>
      </c>
      <c r="J485" s="54" t="s">
        <v>129</v>
      </c>
      <c r="K485" s="56">
        <v>43437.497696759259</v>
      </c>
      <c r="L485" s="56">
        <v>43437.584432870368</v>
      </c>
      <c r="M485" s="57">
        <v>2.0816666659999998</v>
      </c>
      <c r="N485" s="58">
        <v>0</v>
      </c>
      <c r="O485" s="58">
        <v>19</v>
      </c>
      <c r="P485" s="58">
        <v>0</v>
      </c>
      <c r="Q485" s="58">
        <v>0</v>
      </c>
      <c r="R485" s="59">
        <v>0</v>
      </c>
      <c r="S485" s="59">
        <v>39.551667000000002</v>
      </c>
      <c r="T485" s="59">
        <v>0</v>
      </c>
      <c r="U485" s="59">
        <v>0</v>
      </c>
    </row>
    <row r="486" spans="1:21" x14ac:dyDescent="0.3">
      <c r="A486" s="61">
        <v>80908</v>
      </c>
      <c r="B486" s="54">
        <v>1</v>
      </c>
      <c r="C486" s="54" t="s">
        <v>78</v>
      </c>
      <c r="D486" s="54" t="s">
        <v>91</v>
      </c>
      <c r="E486" s="61" t="s">
        <v>543</v>
      </c>
      <c r="F486" s="61" t="s">
        <v>140</v>
      </c>
      <c r="G486" s="54" t="s">
        <v>72</v>
      </c>
      <c r="H486" s="54" t="s">
        <v>128</v>
      </c>
      <c r="I486" s="54" t="s">
        <v>22</v>
      </c>
      <c r="J486" s="54" t="s">
        <v>129</v>
      </c>
      <c r="K486" s="56">
        <v>43437.533680555556</v>
      </c>
      <c r="L486" s="56">
        <v>43437.555555555555</v>
      </c>
      <c r="M486" s="57">
        <v>0.52500000000000002</v>
      </c>
      <c r="N486" s="58">
        <v>0</v>
      </c>
      <c r="O486" s="58">
        <v>1</v>
      </c>
      <c r="P486" s="58">
        <v>0</v>
      </c>
      <c r="Q486" s="58">
        <v>89</v>
      </c>
      <c r="R486" s="59">
        <v>0</v>
      </c>
      <c r="S486" s="59">
        <v>0.52500000000000002</v>
      </c>
      <c r="T486" s="59">
        <v>0</v>
      </c>
      <c r="U486" s="59">
        <v>46.725000000000001</v>
      </c>
    </row>
    <row r="487" spans="1:21" x14ac:dyDescent="0.3">
      <c r="A487" s="61">
        <v>80909</v>
      </c>
      <c r="B487" s="54">
        <v>1</v>
      </c>
      <c r="C487" s="54" t="s">
        <v>78</v>
      </c>
      <c r="D487" s="54" t="s">
        <v>80</v>
      </c>
      <c r="E487" s="61" t="s">
        <v>1126</v>
      </c>
      <c r="F487" s="61" t="s">
        <v>184</v>
      </c>
      <c r="G487" s="54" t="s">
        <v>71</v>
      </c>
      <c r="H487" s="54" t="s">
        <v>128</v>
      </c>
      <c r="I487" s="54" t="s">
        <v>22</v>
      </c>
      <c r="J487" s="54" t="s">
        <v>129</v>
      </c>
      <c r="K487" s="56">
        <v>43437.537233796298</v>
      </c>
      <c r="L487" s="56">
        <v>43437.730752314812</v>
      </c>
      <c r="M487" s="57">
        <v>4.6444444440000003</v>
      </c>
      <c r="N487" s="58">
        <v>0</v>
      </c>
      <c r="O487" s="58">
        <v>3</v>
      </c>
      <c r="P487" s="58">
        <v>0</v>
      </c>
      <c r="Q487" s="58">
        <v>0</v>
      </c>
      <c r="R487" s="59">
        <v>0</v>
      </c>
      <c r="S487" s="59">
        <v>13.933332999999999</v>
      </c>
      <c r="T487" s="59">
        <v>0</v>
      </c>
      <c r="U487" s="59">
        <v>0</v>
      </c>
    </row>
    <row r="488" spans="1:21" x14ac:dyDescent="0.3">
      <c r="A488" s="61">
        <v>80911</v>
      </c>
      <c r="B488" s="54">
        <v>1</v>
      </c>
      <c r="C488" s="54" t="s">
        <v>78</v>
      </c>
      <c r="D488" s="54" t="s">
        <v>80</v>
      </c>
      <c r="E488" s="61" t="s">
        <v>1127</v>
      </c>
      <c r="F488" s="61" t="s">
        <v>136</v>
      </c>
      <c r="G488" s="54" t="s">
        <v>71</v>
      </c>
      <c r="H488" s="54" t="s">
        <v>128</v>
      </c>
      <c r="I488" s="54" t="s">
        <v>22</v>
      </c>
      <c r="J488" s="54" t="s">
        <v>129</v>
      </c>
      <c r="K488" s="56">
        <v>43437.53738425926</v>
      </c>
      <c r="L488" s="56">
        <v>43437.609340277777</v>
      </c>
      <c r="M488" s="57">
        <v>1.7269444439999999</v>
      </c>
      <c r="N488" s="58">
        <v>0</v>
      </c>
      <c r="O488" s="58">
        <v>63</v>
      </c>
      <c r="P488" s="58">
        <v>0</v>
      </c>
      <c r="Q488" s="58">
        <v>0</v>
      </c>
      <c r="R488" s="59">
        <v>0</v>
      </c>
      <c r="S488" s="59">
        <v>108.7975</v>
      </c>
      <c r="T488" s="59">
        <v>0</v>
      </c>
      <c r="U488" s="59">
        <v>0</v>
      </c>
    </row>
    <row r="489" spans="1:21" x14ac:dyDescent="0.3">
      <c r="A489" s="61">
        <v>80915</v>
      </c>
      <c r="B489" s="54">
        <v>1</v>
      </c>
      <c r="C489" s="54" t="s">
        <v>79</v>
      </c>
      <c r="D489" s="54" t="s">
        <v>114</v>
      </c>
      <c r="E489" s="61" t="s">
        <v>329</v>
      </c>
      <c r="F489" s="61" t="s">
        <v>140</v>
      </c>
      <c r="G489" s="54" t="s">
        <v>72</v>
      </c>
      <c r="H489" s="54" t="s">
        <v>128</v>
      </c>
      <c r="I489" s="54" t="s">
        <v>22</v>
      </c>
      <c r="J489" s="54" t="s">
        <v>129</v>
      </c>
      <c r="K489" s="56">
        <v>43437.56994212963</v>
      </c>
      <c r="L489" s="56">
        <v>43437.594548611109</v>
      </c>
      <c r="M489" s="57">
        <v>0.59055555500000001</v>
      </c>
      <c r="N489" s="58">
        <v>3</v>
      </c>
      <c r="O489" s="58">
        <v>327</v>
      </c>
      <c r="P489" s="58">
        <v>0</v>
      </c>
      <c r="Q489" s="58">
        <v>91</v>
      </c>
      <c r="R489" s="59">
        <v>1.7716670000000001</v>
      </c>
      <c r="S489" s="59">
        <v>193.11166600000001</v>
      </c>
      <c r="T489" s="59">
        <v>0</v>
      </c>
      <c r="U489" s="59">
        <v>53.740555999999998</v>
      </c>
    </row>
    <row r="490" spans="1:21" x14ac:dyDescent="0.3">
      <c r="A490" s="61">
        <v>80916</v>
      </c>
      <c r="B490" s="54">
        <v>1</v>
      </c>
      <c r="C490" s="54" t="s">
        <v>78</v>
      </c>
      <c r="D490" s="54" t="s">
        <v>82</v>
      </c>
      <c r="E490" s="61" t="s">
        <v>1128</v>
      </c>
      <c r="F490" s="61" t="s">
        <v>204</v>
      </c>
      <c r="G490" s="54" t="s">
        <v>71</v>
      </c>
      <c r="H490" s="54" t="s">
        <v>128</v>
      </c>
      <c r="I490" s="54" t="s">
        <v>22</v>
      </c>
      <c r="J490" s="54" t="s">
        <v>129</v>
      </c>
      <c r="K490" s="56">
        <v>43437.571585648147</v>
      </c>
      <c r="L490" s="56">
        <v>43437.604907407411</v>
      </c>
      <c r="M490" s="57">
        <v>0.79972222199999998</v>
      </c>
      <c r="N490" s="58">
        <v>0</v>
      </c>
      <c r="O490" s="58">
        <v>1</v>
      </c>
      <c r="P490" s="58">
        <v>0</v>
      </c>
      <c r="Q490" s="58">
        <v>0</v>
      </c>
      <c r="R490" s="59">
        <v>0</v>
      </c>
      <c r="S490" s="59">
        <v>0.79972200000000004</v>
      </c>
      <c r="T490" s="59">
        <v>0</v>
      </c>
      <c r="U490" s="59">
        <v>0</v>
      </c>
    </row>
    <row r="491" spans="1:21" x14ac:dyDescent="0.3">
      <c r="A491" s="61">
        <v>80918</v>
      </c>
      <c r="B491" s="54">
        <v>1</v>
      </c>
      <c r="C491" s="54" t="s">
        <v>79</v>
      </c>
      <c r="D491" s="54" t="s">
        <v>123</v>
      </c>
      <c r="E491" s="61" t="s">
        <v>1129</v>
      </c>
      <c r="F491" s="61" t="s">
        <v>202</v>
      </c>
      <c r="G491" s="54" t="s">
        <v>71</v>
      </c>
      <c r="H491" s="54" t="s">
        <v>128</v>
      </c>
      <c r="I491" s="54" t="s">
        <v>22</v>
      </c>
      <c r="J491" s="54" t="s">
        <v>129</v>
      </c>
      <c r="K491" s="56">
        <v>43437.579861111109</v>
      </c>
      <c r="L491" s="56">
        <v>43437.705960648149</v>
      </c>
      <c r="M491" s="57">
        <v>3.0263888880000001</v>
      </c>
      <c r="N491" s="58">
        <v>0</v>
      </c>
      <c r="O491" s="58">
        <v>0</v>
      </c>
      <c r="P491" s="58">
        <v>0</v>
      </c>
      <c r="Q491" s="58">
        <v>9</v>
      </c>
      <c r="R491" s="59">
        <v>0</v>
      </c>
      <c r="S491" s="59">
        <v>0</v>
      </c>
      <c r="T491" s="59">
        <v>0</v>
      </c>
      <c r="U491" s="59">
        <v>27.237500000000001</v>
      </c>
    </row>
    <row r="492" spans="1:21" x14ac:dyDescent="0.3">
      <c r="A492" s="61">
        <v>80919</v>
      </c>
      <c r="B492" s="54">
        <v>1</v>
      </c>
      <c r="C492" s="54" t="s">
        <v>79</v>
      </c>
      <c r="D492" s="54" t="s">
        <v>110</v>
      </c>
      <c r="E492" s="61" t="s">
        <v>1130</v>
      </c>
      <c r="F492" s="61" t="s">
        <v>137</v>
      </c>
      <c r="G492" s="54" t="s">
        <v>71</v>
      </c>
      <c r="H492" s="54" t="s">
        <v>128</v>
      </c>
      <c r="I492" s="54" t="s">
        <v>22</v>
      </c>
      <c r="J492" s="54" t="s">
        <v>129</v>
      </c>
      <c r="K492" s="56">
        <v>43437.58315972222</v>
      </c>
      <c r="L492" s="56">
        <v>43437.617800925924</v>
      </c>
      <c r="M492" s="57">
        <v>0.83138888799999999</v>
      </c>
      <c r="N492" s="58">
        <v>0</v>
      </c>
      <c r="O492" s="58">
        <v>0</v>
      </c>
      <c r="P492" s="58">
        <v>0</v>
      </c>
      <c r="Q492" s="58">
        <v>1</v>
      </c>
      <c r="R492" s="59">
        <v>0</v>
      </c>
      <c r="S492" s="59">
        <v>0</v>
      </c>
      <c r="T492" s="59">
        <v>0</v>
      </c>
      <c r="U492" s="59">
        <v>0.83138900000000004</v>
      </c>
    </row>
    <row r="493" spans="1:21" x14ac:dyDescent="0.3">
      <c r="A493" s="61">
        <v>80920</v>
      </c>
      <c r="B493" s="54">
        <v>1</v>
      </c>
      <c r="C493" s="54" t="s">
        <v>78</v>
      </c>
      <c r="D493" s="54" t="s">
        <v>98</v>
      </c>
      <c r="E493" s="61" t="s">
        <v>655</v>
      </c>
      <c r="F493" s="61" t="s">
        <v>140</v>
      </c>
      <c r="G493" s="54" t="s">
        <v>72</v>
      </c>
      <c r="H493" s="54" t="s">
        <v>128</v>
      </c>
      <c r="I493" s="54" t="s">
        <v>22</v>
      </c>
      <c r="J493" s="54" t="s">
        <v>129</v>
      </c>
      <c r="K493" s="56">
        <v>43437.555081018516</v>
      </c>
      <c r="L493" s="56">
        <v>43437.59097222222</v>
      </c>
      <c r="M493" s="57">
        <v>0.86138888800000002</v>
      </c>
      <c r="N493" s="58">
        <v>1</v>
      </c>
      <c r="O493" s="58">
        <v>297</v>
      </c>
      <c r="P493" s="58">
        <v>0</v>
      </c>
      <c r="Q493" s="58">
        <v>0</v>
      </c>
      <c r="R493" s="59">
        <v>0.86138899999999996</v>
      </c>
      <c r="S493" s="59">
        <v>255.83250000000001</v>
      </c>
      <c r="T493" s="59">
        <v>0</v>
      </c>
      <c r="U493" s="59">
        <v>0</v>
      </c>
    </row>
    <row r="494" spans="1:21" x14ac:dyDescent="0.3">
      <c r="A494" s="61">
        <v>80921</v>
      </c>
      <c r="B494" s="54">
        <v>1</v>
      </c>
      <c r="C494" s="54" t="s">
        <v>78</v>
      </c>
      <c r="D494" s="54" t="s">
        <v>81</v>
      </c>
      <c r="E494" s="61" t="s">
        <v>1131</v>
      </c>
      <c r="F494" s="61" t="s">
        <v>204</v>
      </c>
      <c r="G494" s="54" t="s">
        <v>71</v>
      </c>
      <c r="H494" s="54" t="s">
        <v>128</v>
      </c>
      <c r="I494" s="54" t="s">
        <v>22</v>
      </c>
      <c r="J494" s="54" t="s">
        <v>129</v>
      </c>
      <c r="K494" s="56">
        <v>43437.530763888892</v>
      </c>
      <c r="L494" s="56">
        <v>43437.883333333331</v>
      </c>
      <c r="M494" s="57">
        <v>8.4616666659999993</v>
      </c>
      <c r="N494" s="58">
        <v>0</v>
      </c>
      <c r="O494" s="58">
        <v>105</v>
      </c>
      <c r="P494" s="58">
        <v>0</v>
      </c>
      <c r="Q494" s="58">
        <v>0</v>
      </c>
      <c r="R494" s="59">
        <v>0</v>
      </c>
      <c r="S494" s="59">
        <v>888.47500000000002</v>
      </c>
      <c r="T494" s="59">
        <v>0</v>
      </c>
      <c r="U494" s="59">
        <v>0</v>
      </c>
    </row>
    <row r="495" spans="1:21" x14ac:dyDescent="0.3">
      <c r="A495" s="61">
        <v>80924</v>
      </c>
      <c r="B495" s="54">
        <v>1</v>
      </c>
      <c r="C495" s="54" t="s">
        <v>78</v>
      </c>
      <c r="D495" s="54" t="s">
        <v>88</v>
      </c>
      <c r="E495" s="61" t="s">
        <v>1132</v>
      </c>
      <c r="F495" s="61" t="s">
        <v>137</v>
      </c>
      <c r="G495" s="54" t="s">
        <v>71</v>
      </c>
      <c r="H495" s="54" t="s">
        <v>128</v>
      </c>
      <c r="I495" s="54" t="s">
        <v>22</v>
      </c>
      <c r="J495" s="54" t="s">
        <v>129</v>
      </c>
      <c r="K495" s="56">
        <v>43437.583194444444</v>
      </c>
      <c r="L495" s="56">
        <v>43437.686018518521</v>
      </c>
      <c r="M495" s="57">
        <v>2.4677777769999998</v>
      </c>
      <c r="N495" s="58">
        <v>0</v>
      </c>
      <c r="O495" s="58">
        <v>15</v>
      </c>
      <c r="P495" s="58">
        <v>0</v>
      </c>
      <c r="Q495" s="58">
        <v>0</v>
      </c>
      <c r="R495" s="59">
        <v>0</v>
      </c>
      <c r="S495" s="59">
        <v>37.016666999999998</v>
      </c>
      <c r="T495" s="59">
        <v>0</v>
      </c>
      <c r="U495" s="59">
        <v>0</v>
      </c>
    </row>
    <row r="496" spans="1:21" x14ac:dyDescent="0.3">
      <c r="A496" s="61">
        <v>80925</v>
      </c>
      <c r="B496" s="54">
        <v>1</v>
      </c>
      <c r="C496" s="54" t="s">
        <v>78</v>
      </c>
      <c r="D496" s="54" t="s">
        <v>126</v>
      </c>
      <c r="E496" s="61" t="s">
        <v>1133</v>
      </c>
      <c r="F496" s="61" t="s">
        <v>137</v>
      </c>
      <c r="G496" s="54" t="s">
        <v>71</v>
      </c>
      <c r="H496" s="54" t="s">
        <v>128</v>
      </c>
      <c r="I496" s="54" t="s">
        <v>22</v>
      </c>
      <c r="J496" s="54" t="s">
        <v>129</v>
      </c>
      <c r="K496" s="56">
        <v>43437.567465277782</v>
      </c>
      <c r="L496" s="56">
        <v>43437.779363425929</v>
      </c>
      <c r="M496" s="57">
        <v>5.085555555</v>
      </c>
      <c r="N496" s="58">
        <v>0</v>
      </c>
      <c r="O496" s="58">
        <v>4</v>
      </c>
      <c r="P496" s="58">
        <v>0</v>
      </c>
      <c r="Q496" s="58">
        <v>0</v>
      </c>
      <c r="R496" s="59">
        <v>0</v>
      </c>
      <c r="S496" s="59">
        <v>20.342222</v>
      </c>
      <c r="T496" s="59">
        <v>0</v>
      </c>
      <c r="U496" s="59">
        <v>0</v>
      </c>
    </row>
    <row r="497" spans="1:21" x14ac:dyDescent="0.3">
      <c r="A497" s="61">
        <v>80927</v>
      </c>
      <c r="B497" s="54">
        <v>1</v>
      </c>
      <c r="C497" s="54" t="s">
        <v>78</v>
      </c>
      <c r="D497" s="54" t="s">
        <v>81</v>
      </c>
      <c r="E497" s="61" t="s">
        <v>1134</v>
      </c>
      <c r="F497" s="61" t="s">
        <v>156</v>
      </c>
      <c r="G497" s="54" t="s">
        <v>71</v>
      </c>
      <c r="H497" s="54" t="s">
        <v>128</v>
      </c>
      <c r="I497" s="54" t="s">
        <v>22</v>
      </c>
      <c r="J497" s="54" t="s">
        <v>129</v>
      </c>
      <c r="K497" s="56">
        <v>43437.584930555553</v>
      </c>
      <c r="L497" s="56">
        <v>43437.611805555556</v>
      </c>
      <c r="M497" s="57">
        <v>0.64500000000000002</v>
      </c>
      <c r="N497" s="58">
        <v>0</v>
      </c>
      <c r="O497" s="58">
        <v>7</v>
      </c>
      <c r="P497" s="58">
        <v>0</v>
      </c>
      <c r="Q497" s="58">
        <v>0</v>
      </c>
      <c r="R497" s="59">
        <v>0</v>
      </c>
      <c r="S497" s="59">
        <v>4.5149999999999997</v>
      </c>
      <c r="T497" s="59">
        <v>0</v>
      </c>
      <c r="U497" s="59">
        <v>0</v>
      </c>
    </row>
    <row r="498" spans="1:21" x14ac:dyDescent="0.3">
      <c r="A498" s="61">
        <v>80931</v>
      </c>
      <c r="B498" s="54">
        <v>1</v>
      </c>
      <c r="C498" s="54" t="s">
        <v>78</v>
      </c>
      <c r="D498" s="54" t="s">
        <v>100</v>
      </c>
      <c r="E498" s="61" t="s">
        <v>1135</v>
      </c>
      <c r="F498" s="61" t="s">
        <v>149</v>
      </c>
      <c r="G498" s="54" t="s">
        <v>71</v>
      </c>
      <c r="H498" s="54" t="s">
        <v>128</v>
      </c>
      <c r="I498" s="54" t="s">
        <v>22</v>
      </c>
      <c r="J498" s="54" t="s">
        <v>129</v>
      </c>
      <c r="K498" s="56">
        <v>43437.606249999997</v>
      </c>
      <c r="L498" s="56">
        <v>43437.656076388892</v>
      </c>
      <c r="M498" s="57">
        <v>1.1958333329999999</v>
      </c>
      <c r="N498" s="58">
        <v>0</v>
      </c>
      <c r="O498" s="58">
        <v>50</v>
      </c>
      <c r="P498" s="58">
        <v>0</v>
      </c>
      <c r="Q498" s="58">
        <v>0</v>
      </c>
      <c r="R498" s="59">
        <v>0</v>
      </c>
      <c r="S498" s="59">
        <v>59.791666999999997</v>
      </c>
      <c r="T498" s="59">
        <v>0</v>
      </c>
      <c r="U498" s="59">
        <v>0</v>
      </c>
    </row>
    <row r="499" spans="1:21" x14ac:dyDescent="0.3">
      <c r="A499" s="61">
        <v>80937</v>
      </c>
      <c r="B499" s="54">
        <v>1</v>
      </c>
      <c r="C499" s="54" t="s">
        <v>79</v>
      </c>
      <c r="D499" s="54" t="s">
        <v>112</v>
      </c>
      <c r="E499" s="61" t="s">
        <v>1136</v>
      </c>
      <c r="F499" s="61" t="s">
        <v>136</v>
      </c>
      <c r="G499" s="54" t="s">
        <v>71</v>
      </c>
      <c r="H499" s="54" t="s">
        <v>128</v>
      </c>
      <c r="I499" s="54" t="s">
        <v>22</v>
      </c>
      <c r="J499" s="54" t="s">
        <v>129</v>
      </c>
      <c r="K499" s="56">
        <v>43437.605069444442</v>
      </c>
      <c r="L499" s="56">
        <v>43437.649988425925</v>
      </c>
      <c r="M499" s="57">
        <v>1.0780555549999999</v>
      </c>
      <c r="N499" s="58">
        <v>0</v>
      </c>
      <c r="O499" s="58">
        <v>7</v>
      </c>
      <c r="P499" s="58">
        <v>0</v>
      </c>
      <c r="Q499" s="58">
        <v>0</v>
      </c>
      <c r="R499" s="59">
        <v>0</v>
      </c>
      <c r="S499" s="59">
        <v>7.5463889999999996</v>
      </c>
      <c r="T499" s="59">
        <v>0</v>
      </c>
      <c r="U499" s="59">
        <v>0</v>
      </c>
    </row>
    <row r="500" spans="1:21" x14ac:dyDescent="0.3">
      <c r="A500" s="61">
        <v>80942</v>
      </c>
      <c r="B500" s="54">
        <v>1</v>
      </c>
      <c r="C500" s="54" t="s">
        <v>78</v>
      </c>
      <c r="D500" s="54" t="s">
        <v>103</v>
      </c>
      <c r="E500" s="61" t="s">
        <v>1137</v>
      </c>
      <c r="F500" s="61" t="s">
        <v>127</v>
      </c>
      <c r="G500" s="54" t="s">
        <v>72</v>
      </c>
      <c r="H500" s="54" t="s">
        <v>128</v>
      </c>
      <c r="I500" s="54" t="s">
        <v>22</v>
      </c>
      <c r="J500" s="54" t="s">
        <v>129</v>
      </c>
      <c r="K500" s="56">
        <v>43437.585266203707</v>
      </c>
      <c r="L500" s="56">
        <v>43437.631863425922</v>
      </c>
      <c r="M500" s="57">
        <v>1.118333333</v>
      </c>
      <c r="N500" s="58">
        <v>1</v>
      </c>
      <c r="O500" s="58">
        <v>957</v>
      </c>
      <c r="P500" s="58">
        <v>0</v>
      </c>
      <c r="Q500" s="58">
        <v>30</v>
      </c>
      <c r="R500" s="59">
        <v>1.118333</v>
      </c>
      <c r="S500" s="59">
        <v>1070.2449999999999</v>
      </c>
      <c r="T500" s="59">
        <v>0</v>
      </c>
      <c r="U500" s="59">
        <v>33.549999999999997</v>
      </c>
    </row>
    <row r="501" spans="1:21" x14ac:dyDescent="0.3">
      <c r="A501" s="61">
        <v>80943</v>
      </c>
      <c r="B501" s="54">
        <v>1</v>
      </c>
      <c r="C501" s="54" t="s">
        <v>78</v>
      </c>
      <c r="D501" s="54" t="s">
        <v>80</v>
      </c>
      <c r="E501" s="61" t="s">
        <v>1138</v>
      </c>
      <c r="F501" s="61" t="s">
        <v>144</v>
      </c>
      <c r="G501" s="54" t="s">
        <v>71</v>
      </c>
      <c r="H501" s="54" t="s">
        <v>128</v>
      </c>
      <c r="I501" s="54" t="s">
        <v>22</v>
      </c>
      <c r="J501" s="54" t="s">
        <v>129</v>
      </c>
      <c r="K501" s="56">
        <v>43437.599282407406</v>
      </c>
      <c r="L501" s="56">
        <v>43437.667337962965</v>
      </c>
      <c r="M501" s="57">
        <v>1.6333333329999999</v>
      </c>
      <c r="N501" s="58">
        <v>0</v>
      </c>
      <c r="O501" s="58">
        <v>25</v>
      </c>
      <c r="P501" s="58">
        <v>0</v>
      </c>
      <c r="Q501" s="58">
        <v>0</v>
      </c>
      <c r="R501" s="59">
        <v>0</v>
      </c>
      <c r="S501" s="59">
        <v>40.833333000000003</v>
      </c>
      <c r="T501" s="59">
        <v>0</v>
      </c>
      <c r="U501" s="59">
        <v>0</v>
      </c>
    </row>
    <row r="502" spans="1:21" x14ac:dyDescent="0.3">
      <c r="A502" s="61">
        <v>80945</v>
      </c>
      <c r="B502" s="54">
        <v>1</v>
      </c>
      <c r="C502" s="54" t="s">
        <v>78</v>
      </c>
      <c r="D502" s="54" t="s">
        <v>80</v>
      </c>
      <c r="E502" s="61" t="s">
        <v>1139</v>
      </c>
      <c r="F502" s="61" t="s">
        <v>137</v>
      </c>
      <c r="G502" s="54" t="s">
        <v>71</v>
      </c>
      <c r="H502" s="54" t="s">
        <v>128</v>
      </c>
      <c r="I502" s="54" t="s">
        <v>22</v>
      </c>
      <c r="J502" s="54" t="s">
        <v>129</v>
      </c>
      <c r="K502" s="56">
        <v>43437.615636574075</v>
      </c>
      <c r="L502" s="56">
        <v>43437.743692129632</v>
      </c>
      <c r="M502" s="57">
        <v>3.0733333329999999</v>
      </c>
      <c r="N502" s="58">
        <v>0</v>
      </c>
      <c r="O502" s="58">
        <v>11</v>
      </c>
      <c r="P502" s="58">
        <v>0</v>
      </c>
      <c r="Q502" s="58">
        <v>0</v>
      </c>
      <c r="R502" s="59">
        <v>0</v>
      </c>
      <c r="S502" s="59">
        <v>33.806666999999997</v>
      </c>
      <c r="T502" s="59">
        <v>0</v>
      </c>
      <c r="U502" s="59">
        <v>0</v>
      </c>
    </row>
    <row r="503" spans="1:21" x14ac:dyDescent="0.3">
      <c r="A503" s="61">
        <v>80949</v>
      </c>
      <c r="B503" s="54">
        <v>1</v>
      </c>
      <c r="C503" s="54" t="s">
        <v>78</v>
      </c>
      <c r="D503" s="54" t="s">
        <v>91</v>
      </c>
      <c r="E503" s="61" t="s">
        <v>1140</v>
      </c>
      <c r="F503" s="61" t="s">
        <v>151</v>
      </c>
      <c r="G503" s="54" t="s">
        <v>71</v>
      </c>
      <c r="H503" s="54" t="s">
        <v>128</v>
      </c>
      <c r="I503" s="54" t="s">
        <v>22</v>
      </c>
      <c r="J503" s="54" t="s">
        <v>129</v>
      </c>
      <c r="K503" s="56">
        <v>43437.579548611109</v>
      </c>
      <c r="L503" s="56">
        <v>43437.625</v>
      </c>
      <c r="M503" s="57">
        <v>1.090833333</v>
      </c>
      <c r="N503" s="58">
        <v>0</v>
      </c>
      <c r="O503" s="58">
        <v>0</v>
      </c>
      <c r="P503" s="58">
        <v>0</v>
      </c>
      <c r="Q503" s="58">
        <v>118</v>
      </c>
      <c r="R503" s="59">
        <v>0</v>
      </c>
      <c r="S503" s="59">
        <v>0</v>
      </c>
      <c r="T503" s="59">
        <v>0</v>
      </c>
      <c r="U503" s="59">
        <v>128.718333</v>
      </c>
    </row>
    <row r="504" spans="1:21" x14ac:dyDescent="0.3">
      <c r="A504" s="61">
        <v>80951</v>
      </c>
      <c r="B504" s="54">
        <v>1</v>
      </c>
      <c r="C504" s="54" t="s">
        <v>79</v>
      </c>
      <c r="D504" s="54" t="s">
        <v>116</v>
      </c>
      <c r="E504" s="61" t="s">
        <v>1141</v>
      </c>
      <c r="F504" s="61" t="s">
        <v>137</v>
      </c>
      <c r="G504" s="54" t="s">
        <v>71</v>
      </c>
      <c r="H504" s="54" t="s">
        <v>128</v>
      </c>
      <c r="I504" s="54" t="s">
        <v>22</v>
      </c>
      <c r="J504" s="54" t="s">
        <v>129</v>
      </c>
      <c r="K504" s="56">
        <v>43437.630335648151</v>
      </c>
      <c r="L504" s="56">
        <v>43437.674270833333</v>
      </c>
      <c r="M504" s="57">
        <v>1.054444444</v>
      </c>
      <c r="N504" s="58">
        <v>0</v>
      </c>
      <c r="O504" s="58">
        <v>116</v>
      </c>
      <c r="P504" s="58">
        <v>0</v>
      </c>
      <c r="Q504" s="58">
        <v>0</v>
      </c>
      <c r="R504" s="59">
        <v>0</v>
      </c>
      <c r="S504" s="59">
        <v>122.315556</v>
      </c>
      <c r="T504" s="59">
        <v>0</v>
      </c>
      <c r="U504" s="59">
        <v>0</v>
      </c>
    </row>
    <row r="505" spans="1:21" x14ac:dyDescent="0.3">
      <c r="A505" s="61">
        <v>80952</v>
      </c>
      <c r="B505" s="54">
        <v>1</v>
      </c>
      <c r="C505" s="54" t="s">
        <v>78</v>
      </c>
      <c r="D505" s="54" t="s">
        <v>80</v>
      </c>
      <c r="E505" s="61" t="s">
        <v>519</v>
      </c>
      <c r="F505" s="61" t="s">
        <v>184</v>
      </c>
      <c r="G505" s="54" t="s">
        <v>71</v>
      </c>
      <c r="H505" s="54" t="s">
        <v>128</v>
      </c>
      <c r="I505" s="54" t="s">
        <v>22</v>
      </c>
      <c r="J505" s="54" t="s">
        <v>129</v>
      </c>
      <c r="K505" s="56">
        <v>43437.635925925926</v>
      </c>
      <c r="L505" s="56">
        <v>43437.890833333331</v>
      </c>
      <c r="M505" s="57">
        <v>6.1177777769999997</v>
      </c>
      <c r="N505" s="58">
        <v>0</v>
      </c>
      <c r="O505" s="58">
        <v>30</v>
      </c>
      <c r="P505" s="58">
        <v>0</v>
      </c>
      <c r="Q505" s="58">
        <v>0</v>
      </c>
      <c r="R505" s="59">
        <v>0</v>
      </c>
      <c r="S505" s="59">
        <v>183.533333</v>
      </c>
      <c r="T505" s="59">
        <v>0</v>
      </c>
      <c r="U505" s="59">
        <v>0</v>
      </c>
    </row>
    <row r="506" spans="1:21" x14ac:dyDescent="0.3">
      <c r="A506" s="61">
        <v>80955</v>
      </c>
      <c r="B506" s="54">
        <v>1</v>
      </c>
      <c r="C506" s="54" t="s">
        <v>78</v>
      </c>
      <c r="D506" s="54" t="s">
        <v>82</v>
      </c>
      <c r="E506" s="61" t="s">
        <v>1142</v>
      </c>
      <c r="F506" s="61" t="s">
        <v>137</v>
      </c>
      <c r="G506" s="54" t="s">
        <v>71</v>
      </c>
      <c r="H506" s="54" t="s">
        <v>128</v>
      </c>
      <c r="I506" s="54" t="s">
        <v>22</v>
      </c>
      <c r="J506" s="54" t="s">
        <v>129</v>
      </c>
      <c r="K506" s="56">
        <v>43437.634386574071</v>
      </c>
      <c r="L506" s="56">
        <v>43437.700474537036</v>
      </c>
      <c r="M506" s="57">
        <v>1.5861111109999999</v>
      </c>
      <c r="N506" s="58">
        <v>0</v>
      </c>
      <c r="O506" s="58">
        <v>3</v>
      </c>
      <c r="P506" s="58">
        <v>0</v>
      </c>
      <c r="Q506" s="58">
        <v>0</v>
      </c>
      <c r="R506" s="59">
        <v>0</v>
      </c>
      <c r="S506" s="59">
        <v>4.7583330000000004</v>
      </c>
      <c r="T506" s="59">
        <v>0</v>
      </c>
      <c r="U506" s="59">
        <v>0</v>
      </c>
    </row>
    <row r="507" spans="1:21" x14ac:dyDescent="0.3">
      <c r="A507" s="61">
        <v>80958</v>
      </c>
      <c r="B507" s="54">
        <v>1</v>
      </c>
      <c r="C507" s="54" t="s">
        <v>78</v>
      </c>
      <c r="D507" s="54" t="s">
        <v>98</v>
      </c>
      <c r="E507" s="61" t="s">
        <v>1143</v>
      </c>
      <c r="F507" s="61" t="s">
        <v>136</v>
      </c>
      <c r="G507" s="54" t="s">
        <v>71</v>
      </c>
      <c r="H507" s="54" t="s">
        <v>128</v>
      </c>
      <c r="I507" s="54" t="s">
        <v>22</v>
      </c>
      <c r="J507" s="54" t="s">
        <v>129</v>
      </c>
      <c r="K507" s="56">
        <v>43437.622743055559</v>
      </c>
      <c r="L507" s="56">
        <v>43437.697083333333</v>
      </c>
      <c r="M507" s="57">
        <v>1.784166666</v>
      </c>
      <c r="N507" s="58">
        <v>0</v>
      </c>
      <c r="O507" s="58">
        <v>117</v>
      </c>
      <c r="P507" s="58">
        <v>0</v>
      </c>
      <c r="Q507" s="58">
        <v>0</v>
      </c>
      <c r="R507" s="59">
        <v>0</v>
      </c>
      <c r="S507" s="59">
        <v>208.7475</v>
      </c>
      <c r="T507" s="59">
        <v>0</v>
      </c>
      <c r="U507" s="59">
        <v>0</v>
      </c>
    </row>
    <row r="508" spans="1:21" x14ac:dyDescent="0.3">
      <c r="A508" s="61">
        <v>80960</v>
      </c>
      <c r="B508" s="54">
        <v>1</v>
      </c>
      <c r="C508" s="54" t="s">
        <v>79</v>
      </c>
      <c r="D508" s="54" t="s">
        <v>123</v>
      </c>
      <c r="E508" s="61" t="s">
        <v>1144</v>
      </c>
      <c r="F508" s="61" t="s">
        <v>137</v>
      </c>
      <c r="G508" s="54" t="s">
        <v>71</v>
      </c>
      <c r="H508" s="54" t="s">
        <v>128</v>
      </c>
      <c r="I508" s="54" t="s">
        <v>22</v>
      </c>
      <c r="J508" s="54" t="s">
        <v>129</v>
      </c>
      <c r="K508" s="56">
        <v>43437.649097222224</v>
      </c>
      <c r="L508" s="56">
        <v>43437.729108796295</v>
      </c>
      <c r="M508" s="57">
        <v>1.9202777769999999</v>
      </c>
      <c r="N508" s="58">
        <v>0</v>
      </c>
      <c r="O508" s="58">
        <v>5</v>
      </c>
      <c r="P508" s="58">
        <v>0</v>
      </c>
      <c r="Q508" s="58">
        <v>0</v>
      </c>
      <c r="R508" s="59">
        <v>0</v>
      </c>
      <c r="S508" s="59">
        <v>9.6013889999999993</v>
      </c>
      <c r="T508" s="59">
        <v>0</v>
      </c>
      <c r="U508" s="59">
        <v>0</v>
      </c>
    </row>
    <row r="509" spans="1:21" x14ac:dyDescent="0.3">
      <c r="A509" s="61">
        <v>80962</v>
      </c>
      <c r="B509" s="54">
        <v>1</v>
      </c>
      <c r="C509" s="54" t="s">
        <v>78</v>
      </c>
      <c r="D509" s="54" t="s">
        <v>86</v>
      </c>
      <c r="E509" s="61" t="s">
        <v>721</v>
      </c>
      <c r="F509" s="61" t="s">
        <v>144</v>
      </c>
      <c r="G509" s="54" t="s">
        <v>71</v>
      </c>
      <c r="H509" s="54" t="s">
        <v>128</v>
      </c>
      <c r="I509" s="54" t="s">
        <v>22</v>
      </c>
      <c r="J509" s="54" t="s">
        <v>129</v>
      </c>
      <c r="K509" s="56">
        <v>43437.584895833337</v>
      </c>
      <c r="L509" s="56">
        <v>43437.819247685184</v>
      </c>
      <c r="M509" s="57">
        <v>5.6244444439999999</v>
      </c>
      <c r="N509" s="58">
        <v>0</v>
      </c>
      <c r="O509" s="58">
        <v>1</v>
      </c>
      <c r="P509" s="58">
        <v>0</v>
      </c>
      <c r="Q509" s="58">
        <v>0</v>
      </c>
      <c r="R509" s="59">
        <v>0</v>
      </c>
      <c r="S509" s="59">
        <v>5.6244440000000004</v>
      </c>
      <c r="T509" s="59">
        <v>0</v>
      </c>
      <c r="U509" s="59">
        <v>0</v>
      </c>
    </row>
    <row r="510" spans="1:21" x14ac:dyDescent="0.3">
      <c r="A510" s="61">
        <v>80964</v>
      </c>
      <c r="B510" s="54">
        <v>1</v>
      </c>
      <c r="C510" s="54" t="s">
        <v>79</v>
      </c>
      <c r="D510" s="54" t="s">
        <v>111</v>
      </c>
      <c r="E510" s="61" t="s">
        <v>1145</v>
      </c>
      <c r="F510" s="61" t="s">
        <v>130</v>
      </c>
      <c r="G510" s="54" t="s">
        <v>71</v>
      </c>
      <c r="H510" s="54" t="s">
        <v>128</v>
      </c>
      <c r="I510" s="54" t="s">
        <v>22</v>
      </c>
      <c r="J510" s="54" t="s">
        <v>129</v>
      </c>
      <c r="K510" s="56">
        <v>43437.654062499998</v>
      </c>
      <c r="L510" s="56">
        <v>43437.685162037036</v>
      </c>
      <c r="M510" s="57">
        <v>0.74638888800000003</v>
      </c>
      <c r="N510" s="58">
        <v>0</v>
      </c>
      <c r="O510" s="58">
        <v>1</v>
      </c>
      <c r="P510" s="58">
        <v>0</v>
      </c>
      <c r="Q510" s="58">
        <v>0</v>
      </c>
      <c r="R510" s="59">
        <v>0</v>
      </c>
      <c r="S510" s="59">
        <v>0.74638899999999997</v>
      </c>
      <c r="T510" s="59">
        <v>0</v>
      </c>
      <c r="U510" s="59">
        <v>0</v>
      </c>
    </row>
    <row r="511" spans="1:21" x14ac:dyDescent="0.3">
      <c r="A511" s="61">
        <v>80968</v>
      </c>
      <c r="B511" s="54">
        <v>1</v>
      </c>
      <c r="C511" s="54" t="s">
        <v>78</v>
      </c>
      <c r="D511" s="54" t="s">
        <v>100</v>
      </c>
      <c r="E511" s="61" t="s">
        <v>1146</v>
      </c>
      <c r="F511" s="61" t="s">
        <v>137</v>
      </c>
      <c r="G511" s="54" t="s">
        <v>71</v>
      </c>
      <c r="H511" s="54" t="s">
        <v>128</v>
      </c>
      <c r="I511" s="54" t="s">
        <v>22</v>
      </c>
      <c r="J511" s="54" t="s">
        <v>129</v>
      </c>
      <c r="K511" s="56">
        <v>43437.653379629628</v>
      </c>
      <c r="L511" s="56">
        <v>43437.688460648147</v>
      </c>
      <c r="M511" s="57">
        <v>0.84194444400000001</v>
      </c>
      <c r="N511" s="58">
        <v>0</v>
      </c>
      <c r="O511" s="58">
        <v>2</v>
      </c>
      <c r="P511" s="58">
        <v>0</v>
      </c>
      <c r="Q511" s="58">
        <v>0</v>
      </c>
      <c r="R511" s="59">
        <v>0</v>
      </c>
      <c r="S511" s="59">
        <v>1.683889</v>
      </c>
      <c r="T511" s="59">
        <v>0</v>
      </c>
      <c r="U511" s="59">
        <v>0</v>
      </c>
    </row>
    <row r="512" spans="1:21" x14ac:dyDescent="0.3">
      <c r="A512" s="61">
        <v>80970</v>
      </c>
      <c r="B512" s="54">
        <v>1</v>
      </c>
      <c r="C512" s="54" t="s">
        <v>78</v>
      </c>
      <c r="D512" s="54" t="s">
        <v>80</v>
      </c>
      <c r="E512" s="61" t="s">
        <v>1147</v>
      </c>
      <c r="F512" s="61" t="s">
        <v>130</v>
      </c>
      <c r="G512" s="54" t="s">
        <v>71</v>
      </c>
      <c r="H512" s="54" t="s">
        <v>128</v>
      </c>
      <c r="I512" s="54" t="s">
        <v>22</v>
      </c>
      <c r="J512" s="54" t="s">
        <v>129</v>
      </c>
      <c r="K512" s="56">
        <v>43437.66128472222</v>
      </c>
      <c r="L512" s="56">
        <v>43437.697893518518</v>
      </c>
      <c r="M512" s="57">
        <v>0.878611111</v>
      </c>
      <c r="N512" s="58">
        <v>0</v>
      </c>
      <c r="O512" s="58">
        <v>5</v>
      </c>
      <c r="P512" s="58">
        <v>0</v>
      </c>
      <c r="Q512" s="58">
        <v>0</v>
      </c>
      <c r="R512" s="59">
        <v>0</v>
      </c>
      <c r="S512" s="59">
        <v>4.3930559999999996</v>
      </c>
      <c r="T512" s="59">
        <v>0</v>
      </c>
      <c r="U512" s="59">
        <v>0</v>
      </c>
    </row>
    <row r="513" spans="1:21" x14ac:dyDescent="0.3">
      <c r="A513" s="61">
        <v>80972</v>
      </c>
      <c r="B513" s="54">
        <v>1</v>
      </c>
      <c r="C513" s="54" t="s">
        <v>78</v>
      </c>
      <c r="D513" s="54" t="s">
        <v>91</v>
      </c>
      <c r="E513" s="61" t="s">
        <v>1148</v>
      </c>
      <c r="F513" s="61" t="s">
        <v>148</v>
      </c>
      <c r="G513" s="54" t="s">
        <v>71</v>
      </c>
      <c r="H513" s="54" t="s">
        <v>128</v>
      </c>
      <c r="I513" s="54" t="s">
        <v>22</v>
      </c>
      <c r="J513" s="54" t="s">
        <v>147</v>
      </c>
      <c r="K513" s="56">
        <v>43437.416666666664</v>
      </c>
      <c r="L513" s="56">
        <v>43437.741666666669</v>
      </c>
      <c r="M513" s="57">
        <v>7.8</v>
      </c>
      <c r="N513" s="58">
        <v>0</v>
      </c>
      <c r="O513" s="58">
        <v>0</v>
      </c>
      <c r="P513" s="58">
        <v>0</v>
      </c>
      <c r="Q513" s="58">
        <v>59</v>
      </c>
      <c r="R513" s="59">
        <v>0</v>
      </c>
      <c r="S513" s="59">
        <v>0</v>
      </c>
      <c r="T513" s="59">
        <v>0</v>
      </c>
      <c r="U513" s="59">
        <v>460.2</v>
      </c>
    </row>
    <row r="514" spans="1:21" x14ac:dyDescent="0.3">
      <c r="A514" s="61">
        <v>80975</v>
      </c>
      <c r="B514" s="54">
        <v>1</v>
      </c>
      <c r="C514" s="54" t="s">
        <v>79</v>
      </c>
      <c r="D514" s="54" t="s">
        <v>119</v>
      </c>
      <c r="E514" s="61" t="s">
        <v>299</v>
      </c>
      <c r="F514" s="61" t="s">
        <v>140</v>
      </c>
      <c r="G514" s="54" t="s">
        <v>72</v>
      </c>
      <c r="H514" s="54" t="s">
        <v>128</v>
      </c>
      <c r="I514" s="54" t="s">
        <v>22</v>
      </c>
      <c r="J514" s="54" t="s">
        <v>129</v>
      </c>
      <c r="K514" s="56">
        <v>43437.661608796298</v>
      </c>
      <c r="L514" s="56">
        <v>43437.685208333336</v>
      </c>
      <c r="M514" s="57">
        <v>0.56638888799999998</v>
      </c>
      <c r="N514" s="58">
        <v>1</v>
      </c>
      <c r="O514" s="58">
        <v>148</v>
      </c>
      <c r="P514" s="58">
        <v>0</v>
      </c>
      <c r="Q514" s="58">
        <v>31</v>
      </c>
      <c r="R514" s="59">
        <v>0.56638900000000003</v>
      </c>
      <c r="S514" s="59">
        <v>83.825554999999994</v>
      </c>
      <c r="T514" s="59">
        <v>0</v>
      </c>
      <c r="U514" s="59">
        <v>17.558056000000001</v>
      </c>
    </row>
    <row r="515" spans="1:21" x14ac:dyDescent="0.3">
      <c r="A515" s="61">
        <v>80977</v>
      </c>
      <c r="B515" s="54">
        <v>1</v>
      </c>
      <c r="C515" s="54" t="s">
        <v>78</v>
      </c>
      <c r="D515" s="54" t="s">
        <v>82</v>
      </c>
      <c r="E515" s="61" t="s">
        <v>536</v>
      </c>
      <c r="F515" s="61" t="s">
        <v>136</v>
      </c>
      <c r="G515" s="54" t="s">
        <v>71</v>
      </c>
      <c r="H515" s="54" t="s">
        <v>128</v>
      </c>
      <c r="I515" s="54" t="s">
        <v>22</v>
      </c>
      <c r="J515" s="54" t="s">
        <v>129</v>
      </c>
      <c r="K515" s="56">
        <v>43437.67396990741</v>
      </c>
      <c r="L515" s="56">
        <v>43437.79378472222</v>
      </c>
      <c r="M515" s="57">
        <v>2.875555555</v>
      </c>
      <c r="N515" s="58">
        <v>0</v>
      </c>
      <c r="O515" s="58">
        <v>4</v>
      </c>
      <c r="P515" s="58">
        <v>0</v>
      </c>
      <c r="Q515" s="58">
        <v>0</v>
      </c>
      <c r="R515" s="59">
        <v>0</v>
      </c>
      <c r="S515" s="59">
        <v>11.502222</v>
      </c>
      <c r="T515" s="59">
        <v>0</v>
      </c>
      <c r="U515" s="59">
        <v>0</v>
      </c>
    </row>
    <row r="516" spans="1:21" x14ac:dyDescent="0.3">
      <c r="A516" s="61">
        <v>80981</v>
      </c>
      <c r="B516" s="54">
        <v>1</v>
      </c>
      <c r="C516" s="54" t="s">
        <v>78</v>
      </c>
      <c r="D516" s="54" t="s">
        <v>81</v>
      </c>
      <c r="E516" s="61" t="s">
        <v>1149</v>
      </c>
      <c r="F516" s="61" t="s">
        <v>136</v>
      </c>
      <c r="G516" s="54" t="s">
        <v>71</v>
      </c>
      <c r="H516" s="54" t="s">
        <v>128</v>
      </c>
      <c r="I516" s="54" t="s">
        <v>22</v>
      </c>
      <c r="J516" s="54" t="s">
        <v>129</v>
      </c>
      <c r="K516" s="56">
        <v>43437.660636574074</v>
      </c>
      <c r="L516" s="56">
        <v>43437.676388888889</v>
      </c>
      <c r="M516" s="57">
        <v>0.37805555499999999</v>
      </c>
      <c r="N516" s="58">
        <v>0</v>
      </c>
      <c r="O516" s="58">
        <v>33</v>
      </c>
      <c r="P516" s="58">
        <v>0</v>
      </c>
      <c r="Q516" s="58">
        <v>0</v>
      </c>
      <c r="R516" s="59">
        <v>0</v>
      </c>
      <c r="S516" s="59">
        <v>12.475833</v>
      </c>
      <c r="T516" s="59">
        <v>0</v>
      </c>
      <c r="U516" s="59">
        <v>0</v>
      </c>
    </row>
    <row r="517" spans="1:21" x14ac:dyDescent="0.3">
      <c r="A517" s="61">
        <v>80983</v>
      </c>
      <c r="B517" s="54">
        <v>1</v>
      </c>
      <c r="C517" s="54" t="s">
        <v>78</v>
      </c>
      <c r="D517" s="54" t="s">
        <v>102</v>
      </c>
      <c r="E517" s="61" t="s">
        <v>1150</v>
      </c>
      <c r="F517" s="61" t="s">
        <v>137</v>
      </c>
      <c r="G517" s="54" t="s">
        <v>71</v>
      </c>
      <c r="H517" s="54" t="s">
        <v>128</v>
      </c>
      <c r="I517" s="54" t="s">
        <v>22</v>
      </c>
      <c r="J517" s="54" t="s">
        <v>129</v>
      </c>
      <c r="K517" s="56">
        <v>43437.553877314815</v>
      </c>
      <c r="L517" s="56">
        <v>43437.679861111108</v>
      </c>
      <c r="M517" s="57">
        <v>3.0236111110000001</v>
      </c>
      <c r="N517" s="58">
        <v>0</v>
      </c>
      <c r="O517" s="58">
        <v>0</v>
      </c>
      <c r="P517" s="58">
        <v>0</v>
      </c>
      <c r="Q517" s="58">
        <v>1</v>
      </c>
      <c r="R517" s="59">
        <v>0</v>
      </c>
      <c r="S517" s="59">
        <v>0</v>
      </c>
      <c r="T517" s="59">
        <v>0</v>
      </c>
      <c r="U517" s="59">
        <v>3.0236109999999998</v>
      </c>
    </row>
    <row r="518" spans="1:21" x14ac:dyDescent="0.3">
      <c r="A518" s="61">
        <v>80988</v>
      </c>
      <c r="B518" s="54">
        <v>1</v>
      </c>
      <c r="C518" s="54" t="s">
        <v>78</v>
      </c>
      <c r="D518" s="54" t="s">
        <v>95</v>
      </c>
      <c r="E518" s="61" t="s">
        <v>456</v>
      </c>
      <c r="F518" s="61" t="s">
        <v>172</v>
      </c>
      <c r="G518" s="54" t="s">
        <v>71</v>
      </c>
      <c r="H518" s="54" t="s">
        <v>128</v>
      </c>
      <c r="I518" s="54" t="s">
        <v>22</v>
      </c>
      <c r="J518" s="54" t="s">
        <v>129</v>
      </c>
      <c r="K518" s="56">
        <v>43437.664525462962</v>
      </c>
      <c r="L518" s="56">
        <v>43437.706030092595</v>
      </c>
      <c r="M518" s="57">
        <v>0.99611111100000005</v>
      </c>
      <c r="N518" s="58">
        <v>0</v>
      </c>
      <c r="O518" s="58">
        <v>219</v>
      </c>
      <c r="P518" s="58">
        <v>0</v>
      </c>
      <c r="Q518" s="58">
        <v>0</v>
      </c>
      <c r="R518" s="59">
        <v>0</v>
      </c>
      <c r="S518" s="59">
        <v>218.14833300000001</v>
      </c>
      <c r="T518" s="59">
        <v>0</v>
      </c>
      <c r="U518" s="59">
        <v>0</v>
      </c>
    </row>
    <row r="519" spans="1:21" x14ac:dyDescent="0.3">
      <c r="A519" s="61">
        <v>80989</v>
      </c>
      <c r="B519" s="54">
        <v>1</v>
      </c>
      <c r="C519" s="54" t="s">
        <v>79</v>
      </c>
      <c r="D519" s="54" t="s">
        <v>124</v>
      </c>
      <c r="E519" s="61" t="s">
        <v>1151</v>
      </c>
      <c r="F519" s="61" t="s">
        <v>145</v>
      </c>
      <c r="G519" s="54" t="s">
        <v>72</v>
      </c>
      <c r="H519" s="54" t="s">
        <v>128</v>
      </c>
      <c r="I519" s="54" t="s">
        <v>22</v>
      </c>
      <c r="J519" s="54" t="s">
        <v>129</v>
      </c>
      <c r="K519" s="56">
        <v>43437.653946759259</v>
      </c>
      <c r="L519" s="56">
        <v>43437.726087962961</v>
      </c>
      <c r="M519" s="57">
        <v>1.7313888879999999</v>
      </c>
      <c r="N519" s="58">
        <v>0</v>
      </c>
      <c r="O519" s="58">
        <v>4</v>
      </c>
      <c r="P519" s="58">
        <v>0</v>
      </c>
      <c r="Q519" s="58">
        <v>107</v>
      </c>
      <c r="R519" s="59">
        <v>0</v>
      </c>
      <c r="S519" s="59">
        <v>6.9255560000000003</v>
      </c>
      <c r="T519" s="59">
        <v>0</v>
      </c>
      <c r="U519" s="59">
        <v>185.258611</v>
      </c>
    </row>
    <row r="520" spans="1:21" x14ac:dyDescent="0.3">
      <c r="A520" s="61">
        <v>80994</v>
      </c>
      <c r="B520" s="54">
        <v>1</v>
      </c>
      <c r="C520" s="54" t="s">
        <v>79</v>
      </c>
      <c r="D520" s="54" t="s">
        <v>115</v>
      </c>
      <c r="E520" s="61" t="s">
        <v>1152</v>
      </c>
      <c r="F520" s="61" t="s">
        <v>145</v>
      </c>
      <c r="G520" s="54" t="s">
        <v>72</v>
      </c>
      <c r="H520" s="54" t="s">
        <v>128</v>
      </c>
      <c r="I520" s="54" t="s">
        <v>22</v>
      </c>
      <c r="J520" s="54" t="s">
        <v>129</v>
      </c>
      <c r="K520" s="56">
        <v>43437.682118055556</v>
      </c>
      <c r="L520" s="56">
        <v>43437.725081018521</v>
      </c>
      <c r="M520" s="57">
        <v>1.031111111</v>
      </c>
      <c r="N520" s="58">
        <v>0</v>
      </c>
      <c r="O520" s="58">
        <v>0</v>
      </c>
      <c r="P520" s="58">
        <v>0</v>
      </c>
      <c r="Q520" s="58">
        <v>54</v>
      </c>
      <c r="R520" s="59">
        <v>0</v>
      </c>
      <c r="S520" s="59">
        <v>0</v>
      </c>
      <c r="T520" s="59">
        <v>0</v>
      </c>
      <c r="U520" s="59">
        <v>55.68</v>
      </c>
    </row>
    <row r="521" spans="1:21" x14ac:dyDescent="0.3">
      <c r="A521" s="61">
        <v>80998</v>
      </c>
      <c r="B521" s="54">
        <v>1</v>
      </c>
      <c r="C521" s="54" t="s">
        <v>78</v>
      </c>
      <c r="D521" s="54" t="s">
        <v>86</v>
      </c>
      <c r="E521" s="61" t="s">
        <v>1153</v>
      </c>
      <c r="F521" s="61" t="s">
        <v>136</v>
      </c>
      <c r="G521" s="54" t="s">
        <v>71</v>
      </c>
      <c r="H521" s="54" t="s">
        <v>128</v>
      </c>
      <c r="I521" s="54" t="s">
        <v>22</v>
      </c>
      <c r="J521" s="54" t="s">
        <v>129</v>
      </c>
      <c r="K521" s="56">
        <v>43437.666655092595</v>
      </c>
      <c r="L521" s="56">
        <v>43437.767071759255</v>
      </c>
      <c r="M521" s="57">
        <v>2.41</v>
      </c>
      <c r="N521" s="58">
        <v>0</v>
      </c>
      <c r="O521" s="58">
        <v>4</v>
      </c>
      <c r="P521" s="58">
        <v>0</v>
      </c>
      <c r="Q521" s="58">
        <v>0</v>
      </c>
      <c r="R521" s="59">
        <v>0</v>
      </c>
      <c r="S521" s="59">
        <v>9.64</v>
      </c>
      <c r="T521" s="59">
        <v>0</v>
      </c>
      <c r="U521" s="59">
        <v>0</v>
      </c>
    </row>
    <row r="522" spans="1:21" x14ac:dyDescent="0.3">
      <c r="A522" s="61">
        <v>80999</v>
      </c>
      <c r="B522" s="54">
        <v>1</v>
      </c>
      <c r="C522" s="54" t="s">
        <v>78</v>
      </c>
      <c r="D522" s="54" t="s">
        <v>90</v>
      </c>
      <c r="E522" s="61" t="s">
        <v>1154</v>
      </c>
      <c r="F522" s="61" t="s">
        <v>144</v>
      </c>
      <c r="G522" s="54" t="s">
        <v>71</v>
      </c>
      <c r="H522" s="54" t="s">
        <v>128</v>
      </c>
      <c r="I522" s="54" t="s">
        <v>22</v>
      </c>
      <c r="J522" s="54" t="s">
        <v>129</v>
      </c>
      <c r="K522" s="56">
        <v>43437.686574074076</v>
      </c>
      <c r="L522" s="56">
        <v>43437.732025462959</v>
      </c>
      <c r="M522" s="57">
        <v>1.090833333</v>
      </c>
      <c r="N522" s="58">
        <v>0</v>
      </c>
      <c r="O522" s="58">
        <v>1</v>
      </c>
      <c r="P522" s="58">
        <v>0</v>
      </c>
      <c r="Q522" s="58">
        <v>0</v>
      </c>
      <c r="R522" s="59">
        <v>0</v>
      </c>
      <c r="S522" s="59">
        <v>1.0908329999999999</v>
      </c>
      <c r="T522" s="59">
        <v>0</v>
      </c>
      <c r="U522" s="59">
        <v>0</v>
      </c>
    </row>
    <row r="523" spans="1:21" x14ac:dyDescent="0.3">
      <c r="A523" s="61">
        <v>81000</v>
      </c>
      <c r="B523" s="54">
        <v>1</v>
      </c>
      <c r="C523" s="54" t="s">
        <v>78</v>
      </c>
      <c r="D523" s="54" t="s">
        <v>81</v>
      </c>
      <c r="E523" s="61" t="s">
        <v>1155</v>
      </c>
      <c r="F523" s="61" t="s">
        <v>144</v>
      </c>
      <c r="G523" s="54" t="s">
        <v>71</v>
      </c>
      <c r="H523" s="54" t="s">
        <v>128</v>
      </c>
      <c r="I523" s="54" t="s">
        <v>22</v>
      </c>
      <c r="J523" s="54" t="s">
        <v>129</v>
      </c>
      <c r="K523" s="56">
        <v>43437.621423611112</v>
      </c>
      <c r="L523" s="56">
        <v>43437.688888888886</v>
      </c>
      <c r="M523" s="57">
        <v>1.6191666659999999</v>
      </c>
      <c r="N523" s="58">
        <v>0</v>
      </c>
      <c r="O523" s="58">
        <v>1</v>
      </c>
      <c r="P523" s="58">
        <v>0</v>
      </c>
      <c r="Q523" s="58">
        <v>0</v>
      </c>
      <c r="R523" s="59">
        <v>0</v>
      </c>
      <c r="S523" s="59">
        <v>1.619167</v>
      </c>
      <c r="T523" s="59">
        <v>0</v>
      </c>
      <c r="U523" s="59">
        <v>0</v>
      </c>
    </row>
    <row r="524" spans="1:21" x14ac:dyDescent="0.3">
      <c r="A524" s="61">
        <v>81006</v>
      </c>
      <c r="B524" s="54">
        <v>1</v>
      </c>
      <c r="C524" s="54" t="s">
        <v>78</v>
      </c>
      <c r="D524" s="54" t="s">
        <v>103</v>
      </c>
      <c r="E524" s="61" t="s">
        <v>554</v>
      </c>
      <c r="F524" s="61" t="s">
        <v>204</v>
      </c>
      <c r="G524" s="54" t="s">
        <v>71</v>
      </c>
      <c r="H524" s="54" t="s">
        <v>128</v>
      </c>
      <c r="I524" s="54" t="s">
        <v>22</v>
      </c>
      <c r="J524" s="54" t="s">
        <v>129</v>
      </c>
      <c r="K524" s="56">
        <v>43437.694386574076</v>
      </c>
      <c r="L524" s="56">
        <v>43437.838703703703</v>
      </c>
      <c r="M524" s="57">
        <v>3.4636111110000001</v>
      </c>
      <c r="N524" s="58">
        <v>0</v>
      </c>
      <c r="O524" s="58">
        <v>50</v>
      </c>
      <c r="P524" s="58">
        <v>0</v>
      </c>
      <c r="Q524" s="58">
        <v>0</v>
      </c>
      <c r="R524" s="59">
        <v>0</v>
      </c>
      <c r="S524" s="59">
        <v>173.180556</v>
      </c>
      <c r="T524" s="59">
        <v>0</v>
      </c>
      <c r="U524" s="59">
        <v>0</v>
      </c>
    </row>
    <row r="525" spans="1:21" x14ac:dyDescent="0.3">
      <c r="A525" s="61">
        <v>81013</v>
      </c>
      <c r="B525" s="54">
        <v>1</v>
      </c>
      <c r="C525" s="54" t="s">
        <v>79</v>
      </c>
      <c r="D525" s="54" t="s">
        <v>109</v>
      </c>
      <c r="E525" s="61" t="s">
        <v>254</v>
      </c>
      <c r="F525" s="61" t="s">
        <v>145</v>
      </c>
      <c r="G525" s="54" t="s">
        <v>72</v>
      </c>
      <c r="H525" s="54" t="s">
        <v>128</v>
      </c>
      <c r="I525" s="54" t="s">
        <v>22</v>
      </c>
      <c r="J525" s="54" t="s">
        <v>129</v>
      </c>
      <c r="K525" s="56">
        <v>43437.706921296296</v>
      </c>
      <c r="L525" s="56">
        <v>43437.767523148148</v>
      </c>
      <c r="M525" s="57">
        <v>1.4544444439999999</v>
      </c>
      <c r="N525" s="58">
        <v>0</v>
      </c>
      <c r="O525" s="58">
        <v>177</v>
      </c>
      <c r="P525" s="58">
        <v>0</v>
      </c>
      <c r="Q525" s="58">
        <v>0</v>
      </c>
      <c r="R525" s="59">
        <v>0</v>
      </c>
      <c r="S525" s="59">
        <v>257.436667</v>
      </c>
      <c r="T525" s="59">
        <v>0</v>
      </c>
      <c r="U525" s="59">
        <v>0</v>
      </c>
    </row>
    <row r="526" spans="1:21" x14ac:dyDescent="0.3">
      <c r="A526" s="61">
        <v>81016</v>
      </c>
      <c r="B526" s="54">
        <v>1</v>
      </c>
      <c r="C526" s="54" t="s">
        <v>78</v>
      </c>
      <c r="D526" s="54" t="s">
        <v>98</v>
      </c>
      <c r="E526" s="61" t="s">
        <v>879</v>
      </c>
      <c r="F526" s="61" t="s">
        <v>140</v>
      </c>
      <c r="G526" s="54" t="s">
        <v>72</v>
      </c>
      <c r="H526" s="54" t="s">
        <v>128</v>
      </c>
      <c r="I526" s="54" t="s">
        <v>22</v>
      </c>
      <c r="J526" s="54" t="s">
        <v>129</v>
      </c>
      <c r="K526" s="56">
        <v>43437.673356481479</v>
      </c>
      <c r="L526" s="56">
        <v>43437.757245370369</v>
      </c>
      <c r="M526" s="57">
        <v>2.0133333329999998</v>
      </c>
      <c r="N526" s="58">
        <v>3</v>
      </c>
      <c r="O526" s="58">
        <v>993</v>
      </c>
      <c r="P526" s="58">
        <v>0</v>
      </c>
      <c r="Q526" s="58">
        <v>0</v>
      </c>
      <c r="R526" s="59">
        <v>6.04</v>
      </c>
      <c r="S526" s="59">
        <v>1999.24</v>
      </c>
      <c r="T526" s="59">
        <v>0</v>
      </c>
      <c r="U526" s="59">
        <v>0</v>
      </c>
    </row>
    <row r="527" spans="1:21" x14ac:dyDescent="0.3">
      <c r="A527" s="61">
        <v>81017</v>
      </c>
      <c r="B527" s="54">
        <v>1</v>
      </c>
      <c r="C527" s="54" t="s">
        <v>78</v>
      </c>
      <c r="D527" s="54" t="s">
        <v>102</v>
      </c>
      <c r="E527" s="61" t="s">
        <v>895</v>
      </c>
      <c r="F527" s="61" t="s">
        <v>136</v>
      </c>
      <c r="G527" s="54" t="s">
        <v>71</v>
      </c>
      <c r="H527" s="54" t="s">
        <v>128</v>
      </c>
      <c r="I527" s="54" t="s">
        <v>22</v>
      </c>
      <c r="J527" s="54" t="s">
        <v>129</v>
      </c>
      <c r="K527" s="56">
        <v>43437.667847222219</v>
      </c>
      <c r="L527" s="56">
        <v>43437.72152777778</v>
      </c>
      <c r="M527" s="57">
        <v>1.288333333</v>
      </c>
      <c r="N527" s="58">
        <v>0</v>
      </c>
      <c r="O527" s="58">
        <v>178</v>
      </c>
      <c r="P527" s="58">
        <v>0</v>
      </c>
      <c r="Q527" s="58">
        <v>3</v>
      </c>
      <c r="R527" s="59">
        <v>0</v>
      </c>
      <c r="S527" s="59">
        <v>229.32333299999999</v>
      </c>
      <c r="T527" s="59">
        <v>0</v>
      </c>
      <c r="U527" s="59">
        <v>3.8650000000000002</v>
      </c>
    </row>
    <row r="528" spans="1:21" x14ac:dyDescent="0.3">
      <c r="A528" s="61">
        <v>81019</v>
      </c>
      <c r="B528" s="54">
        <v>1</v>
      </c>
      <c r="C528" s="54" t="s">
        <v>79</v>
      </c>
      <c r="D528" s="54" t="s">
        <v>109</v>
      </c>
      <c r="E528" s="61" t="s">
        <v>1156</v>
      </c>
      <c r="F528" s="61" t="s">
        <v>172</v>
      </c>
      <c r="G528" s="54" t="s">
        <v>71</v>
      </c>
      <c r="H528" s="54" t="s">
        <v>128</v>
      </c>
      <c r="I528" s="54" t="s">
        <v>22</v>
      </c>
      <c r="J528" s="54" t="s">
        <v>129</v>
      </c>
      <c r="K528" s="56">
        <v>43437.697418981479</v>
      </c>
      <c r="L528" s="56">
        <v>43437.737905092596</v>
      </c>
      <c r="M528" s="57">
        <v>0.97166666599999996</v>
      </c>
      <c r="N528" s="58">
        <v>0</v>
      </c>
      <c r="O528" s="58">
        <v>0</v>
      </c>
      <c r="P528" s="58">
        <v>0</v>
      </c>
      <c r="Q528" s="58">
        <v>91</v>
      </c>
      <c r="R528" s="59">
        <v>0</v>
      </c>
      <c r="S528" s="59">
        <v>0</v>
      </c>
      <c r="T528" s="59">
        <v>0</v>
      </c>
      <c r="U528" s="59">
        <v>88.421666999999999</v>
      </c>
    </row>
    <row r="529" spans="1:21" x14ac:dyDescent="0.3">
      <c r="A529" s="61">
        <v>81020</v>
      </c>
      <c r="B529" s="54">
        <v>1</v>
      </c>
      <c r="C529" s="54" t="s">
        <v>78</v>
      </c>
      <c r="D529" s="54" t="s">
        <v>82</v>
      </c>
      <c r="E529" s="61" t="s">
        <v>1142</v>
      </c>
      <c r="F529" s="61" t="s">
        <v>137</v>
      </c>
      <c r="G529" s="54" t="s">
        <v>71</v>
      </c>
      <c r="H529" s="54" t="s">
        <v>128</v>
      </c>
      <c r="I529" s="54" t="s">
        <v>22</v>
      </c>
      <c r="J529" s="54" t="s">
        <v>129</v>
      </c>
      <c r="K529" s="56">
        <v>43437.721342592595</v>
      </c>
      <c r="L529" s="56">
        <v>43437.801481481481</v>
      </c>
      <c r="M529" s="57">
        <v>1.923333333</v>
      </c>
      <c r="N529" s="58">
        <v>0</v>
      </c>
      <c r="O529" s="58">
        <v>3</v>
      </c>
      <c r="P529" s="58">
        <v>0</v>
      </c>
      <c r="Q529" s="58">
        <v>0</v>
      </c>
      <c r="R529" s="59">
        <v>0</v>
      </c>
      <c r="S529" s="59">
        <v>5.77</v>
      </c>
      <c r="T529" s="59">
        <v>0</v>
      </c>
      <c r="U529" s="59">
        <v>0</v>
      </c>
    </row>
    <row r="530" spans="1:21" x14ac:dyDescent="0.3">
      <c r="A530" s="61">
        <v>81022</v>
      </c>
      <c r="B530" s="54">
        <v>1</v>
      </c>
      <c r="C530" s="54" t="s">
        <v>79</v>
      </c>
      <c r="D530" s="54" t="s">
        <v>119</v>
      </c>
      <c r="E530" s="61" t="s">
        <v>297</v>
      </c>
      <c r="F530" s="61" t="s">
        <v>140</v>
      </c>
      <c r="G530" s="54" t="s">
        <v>72</v>
      </c>
      <c r="H530" s="54" t="s">
        <v>128</v>
      </c>
      <c r="I530" s="54" t="s">
        <v>22</v>
      </c>
      <c r="J530" s="54" t="s">
        <v>129</v>
      </c>
      <c r="K530" s="56">
        <v>43437.71938657407</v>
      </c>
      <c r="L530" s="56">
        <v>43437.738437499997</v>
      </c>
      <c r="M530" s="57">
        <v>0.45722222200000001</v>
      </c>
      <c r="N530" s="58">
        <v>6</v>
      </c>
      <c r="O530" s="58">
        <v>926</v>
      </c>
      <c r="P530" s="58">
        <v>0</v>
      </c>
      <c r="Q530" s="58">
        <v>192</v>
      </c>
      <c r="R530" s="59">
        <v>2.7433329999999998</v>
      </c>
      <c r="S530" s="59">
        <v>423.38777800000003</v>
      </c>
      <c r="T530" s="59">
        <v>0</v>
      </c>
      <c r="U530" s="59">
        <v>87.786666999999994</v>
      </c>
    </row>
    <row r="531" spans="1:21" x14ac:dyDescent="0.3">
      <c r="A531" s="61">
        <v>81023</v>
      </c>
      <c r="B531" s="54">
        <v>1</v>
      </c>
      <c r="C531" s="54" t="s">
        <v>78</v>
      </c>
      <c r="D531" s="54" t="s">
        <v>102</v>
      </c>
      <c r="E531" s="61" t="s">
        <v>1157</v>
      </c>
      <c r="F531" s="61" t="s">
        <v>162</v>
      </c>
      <c r="G531" s="54" t="s">
        <v>71</v>
      </c>
      <c r="H531" s="54" t="s">
        <v>128</v>
      </c>
      <c r="I531" s="54" t="s">
        <v>22</v>
      </c>
      <c r="J531" s="54" t="s">
        <v>129</v>
      </c>
      <c r="K531" s="56">
        <v>43437.631539351853</v>
      </c>
      <c r="L531" s="56">
        <v>43437.77065972222</v>
      </c>
      <c r="M531" s="57">
        <v>3.3388888880000001</v>
      </c>
      <c r="N531" s="58">
        <v>0</v>
      </c>
      <c r="O531" s="58">
        <v>53</v>
      </c>
      <c r="P531" s="58">
        <v>0</v>
      </c>
      <c r="Q531" s="58">
        <v>163</v>
      </c>
      <c r="R531" s="59">
        <v>0</v>
      </c>
      <c r="S531" s="59">
        <v>176.96111099999999</v>
      </c>
      <c r="T531" s="59">
        <v>0</v>
      </c>
      <c r="U531" s="59">
        <v>544.23888899999997</v>
      </c>
    </row>
    <row r="532" spans="1:21" x14ac:dyDescent="0.3">
      <c r="A532" s="61">
        <v>81030</v>
      </c>
      <c r="B532" s="54">
        <v>1</v>
      </c>
      <c r="C532" s="54" t="s">
        <v>79</v>
      </c>
      <c r="D532" s="54" t="s">
        <v>119</v>
      </c>
      <c r="E532" s="61" t="s">
        <v>299</v>
      </c>
      <c r="F532" s="61" t="s">
        <v>140</v>
      </c>
      <c r="G532" s="54" t="s">
        <v>72</v>
      </c>
      <c r="H532" s="54" t="s">
        <v>128</v>
      </c>
      <c r="I532" s="54" t="s">
        <v>22</v>
      </c>
      <c r="J532" s="54" t="s">
        <v>129</v>
      </c>
      <c r="K532" s="56">
        <v>43437.734942129631</v>
      </c>
      <c r="L532" s="56">
        <v>43437.751967592594</v>
      </c>
      <c r="M532" s="57">
        <v>0.40861111100000003</v>
      </c>
      <c r="N532" s="58">
        <v>1</v>
      </c>
      <c r="O532" s="58">
        <v>148</v>
      </c>
      <c r="P532" s="58">
        <v>0</v>
      </c>
      <c r="Q532" s="58">
        <v>31</v>
      </c>
      <c r="R532" s="59">
        <v>0.408611</v>
      </c>
      <c r="S532" s="59">
        <v>60.474443999999998</v>
      </c>
      <c r="T532" s="59">
        <v>0</v>
      </c>
      <c r="U532" s="59">
        <v>12.666944000000001</v>
      </c>
    </row>
    <row r="533" spans="1:21" x14ac:dyDescent="0.3">
      <c r="A533" s="61">
        <v>81031</v>
      </c>
      <c r="B533" s="54">
        <v>1</v>
      </c>
      <c r="C533" s="54" t="s">
        <v>78</v>
      </c>
      <c r="D533" s="54" t="s">
        <v>91</v>
      </c>
      <c r="E533" s="61" t="s">
        <v>1158</v>
      </c>
      <c r="F533" s="61" t="s">
        <v>137</v>
      </c>
      <c r="G533" s="54" t="s">
        <v>71</v>
      </c>
      <c r="H533" s="54" t="s">
        <v>128</v>
      </c>
      <c r="I533" s="54" t="s">
        <v>22</v>
      </c>
      <c r="J533" s="54" t="s">
        <v>129</v>
      </c>
      <c r="K533" s="56">
        <v>43437.639687499999</v>
      </c>
      <c r="L533" s="56">
        <v>43437.745138888888</v>
      </c>
      <c r="M533" s="57">
        <v>2.5308333329999999</v>
      </c>
      <c r="N533" s="58">
        <v>0</v>
      </c>
      <c r="O533" s="58">
        <v>1</v>
      </c>
      <c r="P533" s="58">
        <v>0</v>
      </c>
      <c r="Q533" s="58">
        <v>0</v>
      </c>
      <c r="R533" s="59">
        <v>0</v>
      </c>
      <c r="S533" s="59">
        <v>2.5308329999999999</v>
      </c>
      <c r="T533" s="59">
        <v>0</v>
      </c>
      <c r="U533" s="59">
        <v>0</v>
      </c>
    </row>
    <row r="534" spans="1:21" x14ac:dyDescent="0.3">
      <c r="A534" s="61">
        <v>81033</v>
      </c>
      <c r="B534" s="54">
        <v>1</v>
      </c>
      <c r="C534" s="54" t="s">
        <v>78</v>
      </c>
      <c r="D534" s="54" t="s">
        <v>99</v>
      </c>
      <c r="E534" s="61" t="s">
        <v>1159</v>
      </c>
      <c r="F534" s="61" t="s">
        <v>152</v>
      </c>
      <c r="G534" s="54" t="s">
        <v>71</v>
      </c>
      <c r="H534" s="54" t="s">
        <v>128</v>
      </c>
      <c r="I534" s="54" t="s">
        <v>22</v>
      </c>
      <c r="J534" s="54" t="s">
        <v>129</v>
      </c>
      <c r="K534" s="56">
        <v>43437.630046296297</v>
      </c>
      <c r="L534" s="56">
        <v>43437.827604166669</v>
      </c>
      <c r="M534" s="57">
        <v>4.7413888880000004</v>
      </c>
      <c r="N534" s="58">
        <v>0</v>
      </c>
      <c r="O534" s="58">
        <v>365</v>
      </c>
      <c r="P534" s="58">
        <v>0</v>
      </c>
      <c r="Q534" s="58">
        <v>0</v>
      </c>
      <c r="R534" s="59">
        <v>0</v>
      </c>
      <c r="S534" s="59">
        <v>1730.6069440000001</v>
      </c>
      <c r="T534" s="59">
        <v>0</v>
      </c>
      <c r="U534" s="59">
        <v>0</v>
      </c>
    </row>
    <row r="535" spans="1:21" x14ac:dyDescent="0.3">
      <c r="A535" s="61">
        <v>81038</v>
      </c>
      <c r="B535" s="54">
        <v>1</v>
      </c>
      <c r="C535" s="54" t="s">
        <v>78</v>
      </c>
      <c r="D535" s="54" t="s">
        <v>105</v>
      </c>
      <c r="E535" s="61" t="s">
        <v>1160</v>
      </c>
      <c r="F535" s="61" t="s">
        <v>144</v>
      </c>
      <c r="G535" s="54" t="s">
        <v>71</v>
      </c>
      <c r="H535" s="54" t="s">
        <v>128</v>
      </c>
      <c r="I535" s="54" t="s">
        <v>22</v>
      </c>
      <c r="J535" s="54" t="s">
        <v>129</v>
      </c>
      <c r="K535" s="56">
        <v>43437.752025462964</v>
      </c>
      <c r="L535" s="56">
        <v>43437.82739583333</v>
      </c>
      <c r="M535" s="57">
        <v>1.808888888</v>
      </c>
      <c r="N535" s="58">
        <v>0</v>
      </c>
      <c r="O535" s="58">
        <v>1</v>
      </c>
      <c r="P535" s="58">
        <v>0</v>
      </c>
      <c r="Q535" s="58">
        <v>0</v>
      </c>
      <c r="R535" s="59">
        <v>0</v>
      </c>
      <c r="S535" s="59">
        <v>1.808889</v>
      </c>
      <c r="T535" s="59">
        <v>0</v>
      </c>
      <c r="U535" s="59">
        <v>0</v>
      </c>
    </row>
    <row r="536" spans="1:21" x14ac:dyDescent="0.3">
      <c r="A536" s="61">
        <v>81039</v>
      </c>
      <c r="B536" s="54">
        <v>1</v>
      </c>
      <c r="C536" s="54" t="s">
        <v>78</v>
      </c>
      <c r="D536" s="54" t="s">
        <v>104</v>
      </c>
      <c r="E536" s="61" t="s">
        <v>1161</v>
      </c>
      <c r="F536" s="61" t="s">
        <v>137</v>
      </c>
      <c r="G536" s="54" t="s">
        <v>71</v>
      </c>
      <c r="H536" s="54" t="s">
        <v>128</v>
      </c>
      <c r="I536" s="54" t="s">
        <v>22</v>
      </c>
      <c r="J536" s="54" t="s">
        <v>129</v>
      </c>
      <c r="K536" s="56">
        <v>43437.503587962965</v>
      </c>
      <c r="L536" s="56">
        <v>43437.768750000003</v>
      </c>
      <c r="M536" s="57">
        <v>6.363888888</v>
      </c>
      <c r="N536" s="58">
        <v>0</v>
      </c>
      <c r="O536" s="58">
        <v>1</v>
      </c>
      <c r="P536" s="58">
        <v>0</v>
      </c>
      <c r="Q536" s="58">
        <v>0</v>
      </c>
      <c r="R536" s="59">
        <v>0</v>
      </c>
      <c r="S536" s="59">
        <v>6.3638890000000004</v>
      </c>
      <c r="T536" s="59">
        <v>0</v>
      </c>
      <c r="U536" s="59">
        <v>0</v>
      </c>
    </row>
    <row r="537" spans="1:21" x14ac:dyDescent="0.3">
      <c r="A537" s="61">
        <v>81041</v>
      </c>
      <c r="B537" s="54">
        <v>1</v>
      </c>
      <c r="C537" s="54" t="s">
        <v>78</v>
      </c>
      <c r="D537" s="54" t="s">
        <v>80</v>
      </c>
      <c r="E537" s="61" t="s">
        <v>1162</v>
      </c>
      <c r="F537" s="61" t="s">
        <v>154</v>
      </c>
      <c r="G537" s="54" t="s">
        <v>72</v>
      </c>
      <c r="H537" s="54" t="s">
        <v>128</v>
      </c>
      <c r="I537" s="54" t="s">
        <v>24</v>
      </c>
      <c r="J537" s="54" t="s">
        <v>129</v>
      </c>
      <c r="K537" s="56">
        <v>43437.759050925924</v>
      </c>
      <c r="L537" s="56">
        <v>43437.804756944446</v>
      </c>
      <c r="M537" s="57">
        <v>1.096944444</v>
      </c>
      <c r="N537" s="58">
        <v>0</v>
      </c>
      <c r="O537" s="58">
        <v>1538</v>
      </c>
      <c r="P537" s="58">
        <v>0</v>
      </c>
      <c r="Q537" s="58">
        <v>0</v>
      </c>
      <c r="R537" s="59">
        <v>0</v>
      </c>
      <c r="S537" s="59">
        <v>1687.100555</v>
      </c>
      <c r="T537" s="59">
        <v>0</v>
      </c>
      <c r="U537" s="59">
        <v>0</v>
      </c>
    </row>
    <row r="538" spans="1:21" x14ac:dyDescent="0.3">
      <c r="A538" s="61">
        <v>81042</v>
      </c>
      <c r="B538" s="54">
        <v>1</v>
      </c>
      <c r="C538" s="54" t="s">
        <v>78</v>
      </c>
      <c r="D538" s="54" t="s">
        <v>86</v>
      </c>
      <c r="E538" s="61" t="s">
        <v>1163</v>
      </c>
      <c r="F538" s="61" t="s">
        <v>144</v>
      </c>
      <c r="G538" s="54" t="s">
        <v>71</v>
      </c>
      <c r="H538" s="54" t="s">
        <v>128</v>
      </c>
      <c r="I538" s="54" t="s">
        <v>22</v>
      </c>
      <c r="J538" s="54" t="s">
        <v>129</v>
      </c>
      <c r="K538" s="56">
        <v>43437.707557870373</v>
      </c>
      <c r="L538" s="56">
        <v>43437.79824074074</v>
      </c>
      <c r="M538" s="57">
        <v>2.176388888</v>
      </c>
      <c r="N538" s="58">
        <v>0</v>
      </c>
      <c r="O538" s="58">
        <v>3</v>
      </c>
      <c r="P538" s="58">
        <v>0</v>
      </c>
      <c r="Q538" s="58">
        <v>0</v>
      </c>
      <c r="R538" s="59">
        <v>0</v>
      </c>
      <c r="S538" s="59">
        <v>6.5291670000000002</v>
      </c>
      <c r="T538" s="59">
        <v>0</v>
      </c>
      <c r="U538" s="59">
        <v>0</v>
      </c>
    </row>
    <row r="539" spans="1:21" x14ac:dyDescent="0.3">
      <c r="A539" s="61">
        <v>81044</v>
      </c>
      <c r="B539" s="54">
        <v>1</v>
      </c>
      <c r="C539" s="54" t="s">
        <v>78</v>
      </c>
      <c r="D539" s="54" t="s">
        <v>103</v>
      </c>
      <c r="E539" s="61" t="s">
        <v>1164</v>
      </c>
      <c r="F539" s="61" t="s">
        <v>204</v>
      </c>
      <c r="G539" s="54" t="s">
        <v>71</v>
      </c>
      <c r="H539" s="54" t="s">
        <v>128</v>
      </c>
      <c r="I539" s="54" t="s">
        <v>22</v>
      </c>
      <c r="J539" s="54" t="s">
        <v>129</v>
      </c>
      <c r="K539" s="56">
        <v>43437.71261574074</v>
      </c>
      <c r="L539" s="56">
        <v>43437.804178240738</v>
      </c>
      <c r="M539" s="57">
        <v>2.1974999999999998</v>
      </c>
      <c r="N539" s="58">
        <v>0</v>
      </c>
      <c r="O539" s="58">
        <v>2</v>
      </c>
      <c r="P539" s="58">
        <v>0</v>
      </c>
      <c r="Q539" s="58">
        <v>0</v>
      </c>
      <c r="R539" s="59">
        <v>0</v>
      </c>
      <c r="S539" s="59">
        <v>4.3949999999999996</v>
      </c>
      <c r="T539" s="59">
        <v>0</v>
      </c>
      <c r="U539" s="59">
        <v>0</v>
      </c>
    </row>
    <row r="540" spans="1:21" x14ac:dyDescent="0.3">
      <c r="A540" s="61">
        <v>81048</v>
      </c>
      <c r="B540" s="54">
        <v>1</v>
      </c>
      <c r="C540" s="54" t="s">
        <v>78</v>
      </c>
      <c r="D540" s="54" t="s">
        <v>82</v>
      </c>
      <c r="E540" s="61" t="s">
        <v>1165</v>
      </c>
      <c r="F540" s="61" t="s">
        <v>137</v>
      </c>
      <c r="G540" s="54" t="s">
        <v>71</v>
      </c>
      <c r="H540" s="54" t="s">
        <v>128</v>
      </c>
      <c r="I540" s="54" t="s">
        <v>22</v>
      </c>
      <c r="J540" s="54" t="s">
        <v>129</v>
      </c>
      <c r="K540" s="56">
        <v>43437.765011574076</v>
      </c>
      <c r="L540" s="56">
        <v>43437.926388888889</v>
      </c>
      <c r="M540" s="57">
        <v>3.8730555550000001</v>
      </c>
      <c r="N540" s="58">
        <v>0</v>
      </c>
      <c r="O540" s="58">
        <v>609</v>
      </c>
      <c r="P540" s="58">
        <v>0</v>
      </c>
      <c r="Q540" s="58">
        <v>0</v>
      </c>
      <c r="R540" s="59">
        <v>0</v>
      </c>
      <c r="S540" s="59">
        <v>2358.6908330000001</v>
      </c>
      <c r="T540" s="59">
        <v>0</v>
      </c>
      <c r="U540" s="59">
        <v>0</v>
      </c>
    </row>
    <row r="541" spans="1:21" x14ac:dyDescent="0.3">
      <c r="A541" s="61">
        <v>81049</v>
      </c>
      <c r="B541" s="54">
        <v>1</v>
      </c>
      <c r="C541" s="54" t="s">
        <v>78</v>
      </c>
      <c r="D541" s="54" t="s">
        <v>88</v>
      </c>
      <c r="E541" s="61" t="s">
        <v>1166</v>
      </c>
      <c r="F541" s="61" t="s">
        <v>137</v>
      </c>
      <c r="G541" s="54" t="s">
        <v>71</v>
      </c>
      <c r="H541" s="54" t="s">
        <v>128</v>
      </c>
      <c r="I541" s="54" t="s">
        <v>22</v>
      </c>
      <c r="J541" s="54" t="s">
        <v>129</v>
      </c>
      <c r="K541" s="56">
        <v>43437.766446759262</v>
      </c>
      <c r="L541" s="56">
        <v>43437.808692129627</v>
      </c>
      <c r="M541" s="57">
        <v>1.0138888880000001</v>
      </c>
      <c r="N541" s="58">
        <v>0</v>
      </c>
      <c r="O541" s="58">
        <v>2</v>
      </c>
      <c r="P541" s="58">
        <v>0</v>
      </c>
      <c r="Q541" s="58">
        <v>0</v>
      </c>
      <c r="R541" s="59">
        <v>0</v>
      </c>
      <c r="S541" s="59">
        <v>2.0277780000000001</v>
      </c>
      <c r="T541" s="59">
        <v>0</v>
      </c>
      <c r="U541" s="59">
        <v>0</v>
      </c>
    </row>
    <row r="542" spans="1:21" x14ac:dyDescent="0.3">
      <c r="A542" s="61">
        <v>81056</v>
      </c>
      <c r="B542" s="54">
        <v>1</v>
      </c>
      <c r="C542" s="54" t="s">
        <v>78</v>
      </c>
      <c r="D542" s="54" t="s">
        <v>103</v>
      </c>
      <c r="E542" s="61" t="s">
        <v>1167</v>
      </c>
      <c r="F542" s="61" t="s">
        <v>136</v>
      </c>
      <c r="G542" s="54" t="s">
        <v>71</v>
      </c>
      <c r="H542" s="54" t="s">
        <v>128</v>
      </c>
      <c r="I542" s="54" t="s">
        <v>22</v>
      </c>
      <c r="J542" s="54" t="s">
        <v>129</v>
      </c>
      <c r="K542" s="56">
        <v>43437.75408564815</v>
      </c>
      <c r="L542" s="56">
        <v>43437.824976851851</v>
      </c>
      <c r="M542" s="57">
        <v>1.7013888880000001</v>
      </c>
      <c r="N542" s="58">
        <v>0</v>
      </c>
      <c r="O542" s="58">
        <v>5</v>
      </c>
      <c r="P542" s="58">
        <v>0</v>
      </c>
      <c r="Q542" s="58">
        <v>0</v>
      </c>
      <c r="R542" s="59">
        <v>0</v>
      </c>
      <c r="S542" s="59">
        <v>8.5069440000000007</v>
      </c>
      <c r="T542" s="59">
        <v>0</v>
      </c>
      <c r="U542" s="59">
        <v>0</v>
      </c>
    </row>
    <row r="543" spans="1:21" x14ac:dyDescent="0.3">
      <c r="A543" s="61">
        <v>81057</v>
      </c>
      <c r="B543" s="54">
        <v>1</v>
      </c>
      <c r="C543" s="54" t="s">
        <v>79</v>
      </c>
      <c r="D543" s="54" t="s">
        <v>123</v>
      </c>
      <c r="E543" s="61" t="s">
        <v>1168</v>
      </c>
      <c r="F543" s="61" t="s">
        <v>165</v>
      </c>
      <c r="G543" s="54" t="s">
        <v>71</v>
      </c>
      <c r="H543" s="54" t="s">
        <v>128</v>
      </c>
      <c r="I543" s="54" t="s">
        <v>22</v>
      </c>
      <c r="J543" s="54" t="s">
        <v>129</v>
      </c>
      <c r="K543" s="56">
        <v>43437.770127314812</v>
      </c>
      <c r="L543" s="56">
        <v>43437.861504629633</v>
      </c>
      <c r="M543" s="57">
        <v>2.1930555549999999</v>
      </c>
      <c r="N543" s="58">
        <v>0</v>
      </c>
      <c r="O543" s="58">
        <v>114</v>
      </c>
      <c r="P543" s="58">
        <v>0</v>
      </c>
      <c r="Q543" s="58">
        <v>0</v>
      </c>
      <c r="R543" s="59">
        <v>0</v>
      </c>
      <c r="S543" s="59">
        <v>250.00833299999999</v>
      </c>
      <c r="T543" s="59">
        <v>0</v>
      </c>
      <c r="U543" s="59">
        <v>0</v>
      </c>
    </row>
    <row r="544" spans="1:21" x14ac:dyDescent="0.3">
      <c r="A544" s="61">
        <v>81059</v>
      </c>
      <c r="B544" s="54">
        <v>1</v>
      </c>
      <c r="C544" s="54" t="s">
        <v>79</v>
      </c>
      <c r="D544" s="54" t="s">
        <v>117</v>
      </c>
      <c r="E544" s="61" t="s">
        <v>1169</v>
      </c>
      <c r="F544" s="61" t="s">
        <v>145</v>
      </c>
      <c r="G544" s="54" t="s">
        <v>72</v>
      </c>
      <c r="H544" s="54" t="s">
        <v>128</v>
      </c>
      <c r="I544" s="54" t="s">
        <v>22</v>
      </c>
      <c r="J544" s="54" t="s">
        <v>129</v>
      </c>
      <c r="K544" s="56">
        <v>43437.782835648148</v>
      </c>
      <c r="L544" s="56">
        <v>43437.815717592595</v>
      </c>
      <c r="M544" s="57">
        <v>0.78916666599999996</v>
      </c>
      <c r="N544" s="58">
        <v>0</v>
      </c>
      <c r="O544" s="58">
        <v>0</v>
      </c>
      <c r="P544" s="58">
        <v>0</v>
      </c>
      <c r="Q544" s="58">
        <v>23</v>
      </c>
      <c r="R544" s="59">
        <v>0</v>
      </c>
      <c r="S544" s="59">
        <v>0</v>
      </c>
      <c r="T544" s="59">
        <v>0</v>
      </c>
      <c r="U544" s="59">
        <v>18.150832999999999</v>
      </c>
    </row>
    <row r="545" spans="1:21" x14ac:dyDescent="0.3">
      <c r="A545" s="61">
        <v>81061</v>
      </c>
      <c r="B545" s="54">
        <v>1</v>
      </c>
      <c r="C545" s="54" t="s">
        <v>78</v>
      </c>
      <c r="D545" s="54" t="s">
        <v>125</v>
      </c>
      <c r="E545" s="61" t="s">
        <v>1089</v>
      </c>
      <c r="F545" s="61" t="s">
        <v>151</v>
      </c>
      <c r="G545" s="54" t="s">
        <v>71</v>
      </c>
      <c r="H545" s="54" t="s">
        <v>128</v>
      </c>
      <c r="I545" s="54" t="s">
        <v>22</v>
      </c>
      <c r="J545" s="54" t="s">
        <v>129</v>
      </c>
      <c r="K545" s="56">
        <v>43437.769675925927</v>
      </c>
      <c r="L545" s="56">
        <v>43437.978472222225</v>
      </c>
      <c r="M545" s="57">
        <v>5.011111111</v>
      </c>
      <c r="N545" s="58">
        <v>0</v>
      </c>
      <c r="O545" s="58">
        <v>1061</v>
      </c>
      <c r="P545" s="58">
        <v>0</v>
      </c>
      <c r="Q545" s="58">
        <v>0</v>
      </c>
      <c r="R545" s="59">
        <v>0</v>
      </c>
      <c r="S545" s="59">
        <v>5316.7888890000004</v>
      </c>
      <c r="T545" s="59">
        <v>0</v>
      </c>
      <c r="U545" s="59">
        <v>0</v>
      </c>
    </row>
    <row r="546" spans="1:21" x14ac:dyDescent="0.3">
      <c r="A546" s="61">
        <v>81062</v>
      </c>
      <c r="B546" s="54">
        <v>1</v>
      </c>
      <c r="C546" s="54" t="s">
        <v>78</v>
      </c>
      <c r="D546" s="54" t="s">
        <v>80</v>
      </c>
      <c r="E546" s="61" t="s">
        <v>1170</v>
      </c>
      <c r="F546" s="61" t="s">
        <v>184</v>
      </c>
      <c r="G546" s="54" t="s">
        <v>71</v>
      </c>
      <c r="H546" s="54" t="s">
        <v>128</v>
      </c>
      <c r="I546" s="54" t="s">
        <v>22</v>
      </c>
      <c r="J546" s="54" t="s">
        <v>129</v>
      </c>
      <c r="K546" s="56">
        <v>43437.795937499999</v>
      </c>
      <c r="L546" s="56">
        <v>43437.801122685181</v>
      </c>
      <c r="M546" s="57">
        <v>0.124444444</v>
      </c>
      <c r="N546" s="58">
        <v>0</v>
      </c>
      <c r="O546" s="58">
        <v>373</v>
      </c>
      <c r="P546" s="58">
        <v>0</v>
      </c>
      <c r="Q546" s="58">
        <v>0</v>
      </c>
      <c r="R546" s="59">
        <v>0</v>
      </c>
      <c r="S546" s="59">
        <v>46.417777999999998</v>
      </c>
      <c r="T546" s="59">
        <v>0</v>
      </c>
      <c r="U546" s="59">
        <v>0</v>
      </c>
    </row>
    <row r="547" spans="1:21" x14ac:dyDescent="0.3">
      <c r="A547" s="61">
        <v>81068</v>
      </c>
      <c r="B547" s="54">
        <v>1</v>
      </c>
      <c r="C547" s="54" t="s">
        <v>78</v>
      </c>
      <c r="D547" s="54" t="s">
        <v>94</v>
      </c>
      <c r="E547" s="61" t="s">
        <v>1171</v>
      </c>
      <c r="F547" s="61" t="s">
        <v>156</v>
      </c>
      <c r="G547" s="54" t="s">
        <v>71</v>
      </c>
      <c r="H547" s="54" t="s">
        <v>128</v>
      </c>
      <c r="I547" s="54" t="s">
        <v>22</v>
      </c>
      <c r="J547" s="54" t="s">
        <v>129</v>
      </c>
      <c r="K547" s="56">
        <v>43437.792627314819</v>
      </c>
      <c r="L547" s="56">
        <v>43437.86509259259</v>
      </c>
      <c r="M547" s="57">
        <v>1.739166666</v>
      </c>
      <c r="N547" s="58">
        <v>0</v>
      </c>
      <c r="O547" s="58">
        <v>1</v>
      </c>
      <c r="P547" s="58">
        <v>0</v>
      </c>
      <c r="Q547" s="58">
        <v>0</v>
      </c>
      <c r="R547" s="59">
        <v>0</v>
      </c>
      <c r="S547" s="59">
        <v>1.7391669999999999</v>
      </c>
      <c r="T547" s="59">
        <v>0</v>
      </c>
      <c r="U547" s="59">
        <v>0</v>
      </c>
    </row>
    <row r="548" spans="1:21" x14ac:dyDescent="0.3">
      <c r="A548" s="61">
        <v>81070</v>
      </c>
      <c r="B548" s="54">
        <v>1</v>
      </c>
      <c r="C548" s="54" t="s">
        <v>78</v>
      </c>
      <c r="D548" s="54" t="s">
        <v>83</v>
      </c>
      <c r="E548" s="61" t="s">
        <v>1172</v>
      </c>
      <c r="F548" s="61" t="s">
        <v>184</v>
      </c>
      <c r="G548" s="54" t="s">
        <v>71</v>
      </c>
      <c r="H548" s="54" t="s">
        <v>128</v>
      </c>
      <c r="I548" s="54" t="s">
        <v>22</v>
      </c>
      <c r="J548" s="54" t="s">
        <v>129</v>
      </c>
      <c r="K548" s="56">
        <v>43437.754999999997</v>
      </c>
      <c r="L548" s="56">
        <v>43437.930601851855</v>
      </c>
      <c r="M548" s="57">
        <v>4.2144444439999997</v>
      </c>
      <c r="N548" s="58">
        <v>0</v>
      </c>
      <c r="O548" s="58">
        <v>12</v>
      </c>
      <c r="P548" s="58">
        <v>0</v>
      </c>
      <c r="Q548" s="58">
        <v>0</v>
      </c>
      <c r="R548" s="59">
        <v>0</v>
      </c>
      <c r="S548" s="59">
        <v>50.573332999999998</v>
      </c>
      <c r="T548" s="59">
        <v>0</v>
      </c>
      <c r="U548" s="59">
        <v>0</v>
      </c>
    </row>
    <row r="549" spans="1:21" x14ac:dyDescent="0.3">
      <c r="A549" s="61">
        <v>81071</v>
      </c>
      <c r="B549" s="54">
        <v>1</v>
      </c>
      <c r="C549" s="54" t="s">
        <v>78</v>
      </c>
      <c r="D549" s="54" t="s">
        <v>101</v>
      </c>
      <c r="E549" s="61" t="s">
        <v>1173</v>
      </c>
      <c r="F549" s="61" t="s">
        <v>136</v>
      </c>
      <c r="G549" s="54" t="s">
        <v>71</v>
      </c>
      <c r="H549" s="54" t="s">
        <v>128</v>
      </c>
      <c r="I549" s="54" t="s">
        <v>22</v>
      </c>
      <c r="J549" s="54" t="s">
        <v>129</v>
      </c>
      <c r="K549" s="56">
        <v>43437.794722222221</v>
      </c>
      <c r="L549" s="56">
        <v>43437.86478009259</v>
      </c>
      <c r="M549" s="57">
        <v>1.6813888880000001</v>
      </c>
      <c r="N549" s="58">
        <v>0</v>
      </c>
      <c r="O549" s="58">
        <v>13</v>
      </c>
      <c r="P549" s="58">
        <v>0</v>
      </c>
      <c r="Q549" s="58">
        <v>0</v>
      </c>
      <c r="R549" s="59">
        <v>0</v>
      </c>
      <c r="S549" s="59">
        <v>21.858056000000001</v>
      </c>
      <c r="T549" s="59">
        <v>0</v>
      </c>
      <c r="U549" s="59">
        <v>0</v>
      </c>
    </row>
    <row r="550" spans="1:21" x14ac:dyDescent="0.3">
      <c r="A550" s="61">
        <v>81074</v>
      </c>
      <c r="B550" s="54">
        <v>1</v>
      </c>
      <c r="C550" s="54" t="s">
        <v>79</v>
      </c>
      <c r="D550" s="54" t="s">
        <v>114</v>
      </c>
      <c r="E550" s="61" t="s">
        <v>482</v>
      </c>
      <c r="F550" s="61" t="s">
        <v>145</v>
      </c>
      <c r="G550" s="54" t="s">
        <v>72</v>
      </c>
      <c r="H550" s="54" t="s">
        <v>128</v>
      </c>
      <c r="I550" s="54" t="s">
        <v>22</v>
      </c>
      <c r="J550" s="54" t="s">
        <v>129</v>
      </c>
      <c r="K550" s="56">
        <v>43437.802442129629</v>
      </c>
      <c r="L550" s="56">
        <v>43437.881550925929</v>
      </c>
      <c r="M550" s="57">
        <v>1.8986111109999999</v>
      </c>
      <c r="N550" s="58">
        <v>1</v>
      </c>
      <c r="O550" s="58">
        <v>0</v>
      </c>
      <c r="P550" s="58">
        <v>0</v>
      </c>
      <c r="Q550" s="58">
        <v>90</v>
      </c>
      <c r="R550" s="59">
        <v>1.898611</v>
      </c>
      <c r="S550" s="59">
        <v>0</v>
      </c>
      <c r="T550" s="59">
        <v>0</v>
      </c>
      <c r="U550" s="59">
        <v>170.875</v>
      </c>
    </row>
    <row r="551" spans="1:21" x14ac:dyDescent="0.3">
      <c r="A551" s="61">
        <v>81078</v>
      </c>
      <c r="B551" s="54">
        <v>1</v>
      </c>
      <c r="C551" s="54" t="s">
        <v>79</v>
      </c>
      <c r="D551" s="54" t="s">
        <v>124</v>
      </c>
      <c r="E551" s="61" t="s">
        <v>1151</v>
      </c>
      <c r="F551" s="61" t="s">
        <v>145</v>
      </c>
      <c r="G551" s="54" t="s">
        <v>72</v>
      </c>
      <c r="H551" s="54" t="s">
        <v>128</v>
      </c>
      <c r="I551" s="54" t="s">
        <v>22</v>
      </c>
      <c r="J551" s="54" t="s">
        <v>129</v>
      </c>
      <c r="K551" s="56">
        <v>43437.80809027778</v>
      </c>
      <c r="L551" s="56">
        <v>43437.93136574074</v>
      </c>
      <c r="M551" s="57">
        <v>2.9586111110000002</v>
      </c>
      <c r="N551" s="58">
        <v>0</v>
      </c>
      <c r="O551" s="58">
        <v>4</v>
      </c>
      <c r="P551" s="58">
        <v>0</v>
      </c>
      <c r="Q551" s="58">
        <v>107</v>
      </c>
      <c r="R551" s="59">
        <v>0</v>
      </c>
      <c r="S551" s="59">
        <v>11.834444</v>
      </c>
      <c r="T551" s="59">
        <v>0</v>
      </c>
      <c r="U551" s="59">
        <v>316.57138900000001</v>
      </c>
    </row>
    <row r="552" spans="1:21" x14ac:dyDescent="0.3">
      <c r="A552" s="61">
        <v>81079</v>
      </c>
      <c r="B552" s="54">
        <v>1</v>
      </c>
      <c r="C552" s="54" t="s">
        <v>78</v>
      </c>
      <c r="D552" s="54" t="s">
        <v>103</v>
      </c>
      <c r="E552" s="61" t="s">
        <v>1174</v>
      </c>
      <c r="F552" s="61" t="s">
        <v>181</v>
      </c>
      <c r="G552" s="54" t="s">
        <v>71</v>
      </c>
      <c r="H552" s="54" t="s">
        <v>128</v>
      </c>
      <c r="I552" s="54" t="s">
        <v>22</v>
      </c>
      <c r="J552" s="54" t="s">
        <v>129</v>
      </c>
      <c r="K552" s="56">
        <v>43437.791817129633</v>
      </c>
      <c r="L552" s="56">
        <v>43437.925462962965</v>
      </c>
      <c r="M552" s="57">
        <v>3.2075</v>
      </c>
      <c r="N552" s="58">
        <v>0</v>
      </c>
      <c r="O552" s="58">
        <v>0</v>
      </c>
      <c r="P552" s="58">
        <v>0</v>
      </c>
      <c r="Q552" s="58">
        <v>121</v>
      </c>
      <c r="R552" s="59">
        <v>0</v>
      </c>
      <c r="S552" s="59">
        <v>0</v>
      </c>
      <c r="T552" s="59">
        <v>0</v>
      </c>
      <c r="U552" s="59">
        <v>388.10750000000002</v>
      </c>
    </row>
    <row r="553" spans="1:21" x14ac:dyDescent="0.3">
      <c r="A553" s="61">
        <v>81080</v>
      </c>
      <c r="B553" s="54">
        <v>1</v>
      </c>
      <c r="C553" s="54" t="s">
        <v>78</v>
      </c>
      <c r="D553" s="54" t="s">
        <v>91</v>
      </c>
      <c r="E553" s="61" t="s">
        <v>1175</v>
      </c>
      <c r="F553" s="61" t="s">
        <v>137</v>
      </c>
      <c r="G553" s="54" t="s">
        <v>71</v>
      </c>
      <c r="H553" s="54" t="s">
        <v>128</v>
      </c>
      <c r="I553" s="54" t="s">
        <v>22</v>
      </c>
      <c r="J553" s="54" t="s">
        <v>129</v>
      </c>
      <c r="K553" s="56">
        <v>43437.682997685188</v>
      </c>
      <c r="L553" s="56">
        <v>43437.822222222225</v>
      </c>
      <c r="M553" s="57">
        <v>3.341388888</v>
      </c>
      <c r="N553" s="58">
        <v>0</v>
      </c>
      <c r="O553" s="58">
        <v>0</v>
      </c>
      <c r="P553" s="58">
        <v>0</v>
      </c>
      <c r="Q553" s="58">
        <v>1</v>
      </c>
      <c r="R553" s="59">
        <v>0</v>
      </c>
      <c r="S553" s="59">
        <v>0</v>
      </c>
      <c r="T553" s="59">
        <v>0</v>
      </c>
      <c r="U553" s="59">
        <v>3.3413889999999999</v>
      </c>
    </row>
    <row r="554" spans="1:21" x14ac:dyDescent="0.3">
      <c r="A554" s="61">
        <v>81085</v>
      </c>
      <c r="B554" s="54">
        <v>1</v>
      </c>
      <c r="C554" s="54" t="s">
        <v>78</v>
      </c>
      <c r="D554" s="54" t="s">
        <v>83</v>
      </c>
      <c r="E554" s="61" t="s">
        <v>1176</v>
      </c>
      <c r="F554" s="61" t="s">
        <v>184</v>
      </c>
      <c r="G554" s="54" t="s">
        <v>71</v>
      </c>
      <c r="H554" s="54" t="s">
        <v>128</v>
      </c>
      <c r="I554" s="54" t="s">
        <v>22</v>
      </c>
      <c r="J554" s="54" t="s">
        <v>129</v>
      </c>
      <c r="K554" s="56">
        <v>43437.810902777775</v>
      </c>
      <c r="L554" s="56">
        <v>43437.90115740741</v>
      </c>
      <c r="M554" s="57">
        <v>2.1661111110000002</v>
      </c>
      <c r="N554" s="58">
        <v>0</v>
      </c>
      <c r="O554" s="58">
        <v>4</v>
      </c>
      <c r="P554" s="58">
        <v>0</v>
      </c>
      <c r="Q554" s="58">
        <v>0</v>
      </c>
      <c r="R554" s="59">
        <v>0</v>
      </c>
      <c r="S554" s="59">
        <v>8.6644439999999996</v>
      </c>
      <c r="T554" s="59">
        <v>0</v>
      </c>
      <c r="U554" s="59">
        <v>0</v>
      </c>
    </row>
    <row r="555" spans="1:21" x14ac:dyDescent="0.3">
      <c r="A555" s="61">
        <v>81092</v>
      </c>
      <c r="B555" s="54">
        <v>1</v>
      </c>
      <c r="C555" s="54" t="s">
        <v>78</v>
      </c>
      <c r="D555" s="54" t="s">
        <v>104</v>
      </c>
      <c r="E555" s="61" t="s">
        <v>1177</v>
      </c>
      <c r="F555" s="61" t="s">
        <v>137</v>
      </c>
      <c r="G555" s="54" t="s">
        <v>71</v>
      </c>
      <c r="H555" s="54" t="s">
        <v>128</v>
      </c>
      <c r="I555" s="54" t="s">
        <v>22</v>
      </c>
      <c r="J555" s="54" t="s">
        <v>129</v>
      </c>
      <c r="K555" s="56">
        <v>43437.786365740743</v>
      </c>
      <c r="L555" s="56">
        <v>43437.848611111112</v>
      </c>
      <c r="M555" s="57">
        <v>1.4938888880000001</v>
      </c>
      <c r="N555" s="58">
        <v>0</v>
      </c>
      <c r="O555" s="58">
        <v>2</v>
      </c>
      <c r="P555" s="58">
        <v>0</v>
      </c>
      <c r="Q555" s="58">
        <v>0</v>
      </c>
      <c r="R555" s="59">
        <v>0</v>
      </c>
      <c r="S555" s="59">
        <v>2.987778</v>
      </c>
      <c r="T555" s="59">
        <v>0</v>
      </c>
      <c r="U555" s="59">
        <v>0</v>
      </c>
    </row>
    <row r="556" spans="1:21" x14ac:dyDescent="0.3">
      <c r="A556" s="61">
        <v>81095</v>
      </c>
      <c r="B556" s="54">
        <v>1</v>
      </c>
      <c r="C556" s="54" t="s">
        <v>78</v>
      </c>
      <c r="D556" s="54" t="s">
        <v>82</v>
      </c>
      <c r="E556" s="61" t="s">
        <v>1178</v>
      </c>
      <c r="F556" s="61" t="s">
        <v>137</v>
      </c>
      <c r="G556" s="54" t="s">
        <v>71</v>
      </c>
      <c r="H556" s="54" t="s">
        <v>128</v>
      </c>
      <c r="I556" s="54" t="s">
        <v>22</v>
      </c>
      <c r="J556" s="54" t="s">
        <v>129</v>
      </c>
      <c r="K556" s="56">
        <v>43437.851377314815</v>
      </c>
      <c r="L556" s="56">
        <v>43437.884155092594</v>
      </c>
      <c r="M556" s="57">
        <v>0.78666666600000001</v>
      </c>
      <c r="N556" s="58">
        <v>0</v>
      </c>
      <c r="O556" s="58">
        <v>5</v>
      </c>
      <c r="P556" s="58">
        <v>0</v>
      </c>
      <c r="Q556" s="58">
        <v>0</v>
      </c>
      <c r="R556" s="59">
        <v>0</v>
      </c>
      <c r="S556" s="59">
        <v>3.9333330000000002</v>
      </c>
      <c r="T556" s="59">
        <v>0</v>
      </c>
      <c r="U556" s="59">
        <v>0</v>
      </c>
    </row>
    <row r="557" spans="1:21" x14ac:dyDescent="0.3">
      <c r="A557" s="61">
        <v>81102</v>
      </c>
      <c r="B557" s="54">
        <v>1</v>
      </c>
      <c r="C557" s="54" t="s">
        <v>78</v>
      </c>
      <c r="D557" s="54" t="s">
        <v>82</v>
      </c>
      <c r="E557" s="61" t="s">
        <v>1179</v>
      </c>
      <c r="F557" s="61" t="s">
        <v>130</v>
      </c>
      <c r="G557" s="54" t="s">
        <v>71</v>
      </c>
      <c r="H557" s="54" t="s">
        <v>128</v>
      </c>
      <c r="I557" s="54" t="s">
        <v>22</v>
      </c>
      <c r="J557" s="54" t="s">
        <v>129</v>
      </c>
      <c r="K557" s="56">
        <v>43437.871747685189</v>
      </c>
      <c r="L557" s="56">
        <v>43437.894675925927</v>
      </c>
      <c r="M557" s="57">
        <v>0.55027777700000002</v>
      </c>
      <c r="N557" s="58">
        <v>0</v>
      </c>
      <c r="O557" s="58">
        <v>1</v>
      </c>
      <c r="P557" s="58">
        <v>0</v>
      </c>
      <c r="Q557" s="58">
        <v>0</v>
      </c>
      <c r="R557" s="59">
        <v>0</v>
      </c>
      <c r="S557" s="59">
        <v>0.55027800000000004</v>
      </c>
      <c r="T557" s="59">
        <v>0</v>
      </c>
      <c r="U557" s="59">
        <v>0</v>
      </c>
    </row>
    <row r="558" spans="1:21" x14ac:dyDescent="0.3">
      <c r="A558" s="61">
        <v>81104</v>
      </c>
      <c r="B558" s="54">
        <v>1</v>
      </c>
      <c r="C558" s="54" t="s">
        <v>78</v>
      </c>
      <c r="D558" s="54" t="s">
        <v>80</v>
      </c>
      <c r="E558" s="61" t="s">
        <v>519</v>
      </c>
      <c r="F558" s="61" t="s">
        <v>204</v>
      </c>
      <c r="G558" s="54" t="s">
        <v>71</v>
      </c>
      <c r="H558" s="54" t="s">
        <v>128</v>
      </c>
      <c r="I558" s="54" t="s">
        <v>22</v>
      </c>
      <c r="J558" s="54" t="s">
        <v>129</v>
      </c>
      <c r="K558" s="56">
        <v>43437.889583333337</v>
      </c>
      <c r="L558" s="56">
        <v>43438.132638888892</v>
      </c>
      <c r="M558" s="57">
        <v>5.8333333329999997</v>
      </c>
      <c r="N558" s="58">
        <v>0</v>
      </c>
      <c r="O558" s="58">
        <v>30</v>
      </c>
      <c r="P558" s="58">
        <v>0</v>
      </c>
      <c r="Q558" s="58">
        <v>0</v>
      </c>
      <c r="R558" s="59">
        <v>0</v>
      </c>
      <c r="S558" s="59">
        <v>175</v>
      </c>
      <c r="T558" s="59">
        <v>0</v>
      </c>
      <c r="U558" s="59">
        <v>0</v>
      </c>
    </row>
    <row r="559" spans="1:21" x14ac:dyDescent="0.3">
      <c r="A559" s="61">
        <v>81106</v>
      </c>
      <c r="B559" s="54">
        <v>1</v>
      </c>
      <c r="C559" s="54" t="s">
        <v>78</v>
      </c>
      <c r="D559" s="54" t="s">
        <v>80</v>
      </c>
      <c r="E559" s="61" t="s">
        <v>404</v>
      </c>
      <c r="F559" s="61" t="s">
        <v>144</v>
      </c>
      <c r="G559" s="54" t="s">
        <v>71</v>
      </c>
      <c r="H559" s="54" t="s">
        <v>128</v>
      </c>
      <c r="I559" s="54" t="s">
        <v>22</v>
      </c>
      <c r="J559" s="54" t="s">
        <v>129</v>
      </c>
      <c r="K559" s="56">
        <v>43437.8987037037</v>
      </c>
      <c r="L559" s="56">
        <v>43437.935949074075</v>
      </c>
      <c r="M559" s="57">
        <v>0.89388888799999999</v>
      </c>
      <c r="N559" s="58">
        <v>0</v>
      </c>
      <c r="O559" s="58">
        <v>132</v>
      </c>
      <c r="P559" s="58">
        <v>0</v>
      </c>
      <c r="Q559" s="58">
        <v>0</v>
      </c>
      <c r="R559" s="59">
        <v>0</v>
      </c>
      <c r="S559" s="59">
        <v>117.99333300000001</v>
      </c>
      <c r="T559" s="59">
        <v>0</v>
      </c>
      <c r="U559" s="59">
        <v>0</v>
      </c>
    </row>
    <row r="560" spans="1:21" x14ac:dyDescent="0.3">
      <c r="A560" s="61">
        <v>81107</v>
      </c>
      <c r="B560" s="54">
        <v>1</v>
      </c>
      <c r="C560" s="54" t="s">
        <v>78</v>
      </c>
      <c r="D560" s="54" t="s">
        <v>81</v>
      </c>
      <c r="E560" s="61" t="s">
        <v>1180</v>
      </c>
      <c r="F560" s="61" t="s">
        <v>136</v>
      </c>
      <c r="G560" s="54" t="s">
        <v>71</v>
      </c>
      <c r="H560" s="54" t="s">
        <v>128</v>
      </c>
      <c r="I560" s="54" t="s">
        <v>22</v>
      </c>
      <c r="J560" s="54" t="s">
        <v>129</v>
      </c>
      <c r="K560" s="56">
        <v>43437.882187499999</v>
      </c>
      <c r="L560" s="56">
        <v>43437.9</v>
      </c>
      <c r="M560" s="57">
        <v>0.42749999999999999</v>
      </c>
      <c r="N560" s="58">
        <v>0</v>
      </c>
      <c r="O560" s="58">
        <v>198</v>
      </c>
      <c r="P560" s="58">
        <v>0</v>
      </c>
      <c r="Q560" s="58">
        <v>0</v>
      </c>
      <c r="R560" s="59">
        <v>0</v>
      </c>
      <c r="S560" s="59">
        <v>84.644999999999996</v>
      </c>
      <c r="T560" s="59">
        <v>0</v>
      </c>
      <c r="U560" s="59">
        <v>0</v>
      </c>
    </row>
    <row r="561" spans="1:21" x14ac:dyDescent="0.3">
      <c r="A561" s="61">
        <v>81108</v>
      </c>
      <c r="B561" s="54">
        <v>1</v>
      </c>
      <c r="C561" s="54" t="s">
        <v>79</v>
      </c>
      <c r="D561" s="54" t="s">
        <v>119</v>
      </c>
      <c r="E561" s="61" t="s">
        <v>1181</v>
      </c>
      <c r="F561" s="61" t="s">
        <v>172</v>
      </c>
      <c r="G561" s="54" t="s">
        <v>71</v>
      </c>
      <c r="H561" s="54" t="s">
        <v>128</v>
      </c>
      <c r="I561" s="54" t="s">
        <v>22</v>
      </c>
      <c r="J561" s="54" t="s">
        <v>129</v>
      </c>
      <c r="K561" s="56">
        <v>43437.898449074077</v>
      </c>
      <c r="L561" s="56">
        <v>43437.919768518521</v>
      </c>
      <c r="M561" s="57">
        <v>0.51166666599999999</v>
      </c>
      <c r="N561" s="58">
        <v>0</v>
      </c>
      <c r="O561" s="58">
        <v>92</v>
      </c>
      <c r="P561" s="58">
        <v>0</v>
      </c>
      <c r="Q561" s="58">
        <v>34</v>
      </c>
      <c r="R561" s="59">
        <v>0</v>
      </c>
      <c r="S561" s="59">
        <v>47.073332999999998</v>
      </c>
      <c r="T561" s="59">
        <v>0</v>
      </c>
      <c r="U561" s="59">
        <v>17.396667000000001</v>
      </c>
    </row>
    <row r="562" spans="1:21" x14ac:dyDescent="0.3">
      <c r="A562" s="61">
        <v>81113</v>
      </c>
      <c r="B562" s="54">
        <v>1</v>
      </c>
      <c r="C562" s="54" t="s">
        <v>79</v>
      </c>
      <c r="D562" s="54" t="s">
        <v>111</v>
      </c>
      <c r="E562" s="61" t="s">
        <v>1182</v>
      </c>
      <c r="F562" s="61" t="s">
        <v>151</v>
      </c>
      <c r="G562" s="54" t="s">
        <v>71</v>
      </c>
      <c r="H562" s="54" t="s">
        <v>128</v>
      </c>
      <c r="I562" s="54" t="s">
        <v>22</v>
      </c>
      <c r="J562" s="54" t="s">
        <v>129</v>
      </c>
      <c r="K562" s="56">
        <v>43437.925821759258</v>
      </c>
      <c r="L562" s="56">
        <v>43437.971770833334</v>
      </c>
      <c r="M562" s="57">
        <v>1.102777777</v>
      </c>
      <c r="N562" s="58">
        <v>0</v>
      </c>
      <c r="O562" s="58">
        <v>0</v>
      </c>
      <c r="P562" s="58">
        <v>0</v>
      </c>
      <c r="Q562" s="58">
        <v>20</v>
      </c>
      <c r="R562" s="59">
        <v>0</v>
      </c>
      <c r="S562" s="59">
        <v>0</v>
      </c>
      <c r="T562" s="59">
        <v>0</v>
      </c>
      <c r="U562" s="59">
        <v>22.055555999999999</v>
      </c>
    </row>
    <row r="563" spans="1:21" x14ac:dyDescent="0.3">
      <c r="A563" s="61">
        <v>81114</v>
      </c>
      <c r="B563" s="54">
        <v>1</v>
      </c>
      <c r="C563" s="54" t="s">
        <v>78</v>
      </c>
      <c r="D563" s="54" t="s">
        <v>88</v>
      </c>
      <c r="E563" s="61" t="s">
        <v>1183</v>
      </c>
      <c r="F563" s="61" t="s">
        <v>130</v>
      </c>
      <c r="G563" s="54" t="s">
        <v>71</v>
      </c>
      <c r="H563" s="54" t="s">
        <v>128</v>
      </c>
      <c r="I563" s="54" t="s">
        <v>22</v>
      </c>
      <c r="J563" s="54" t="s">
        <v>129</v>
      </c>
      <c r="K563" s="56">
        <v>43437.931284722225</v>
      </c>
      <c r="L563" s="56">
        <v>43437.945752314816</v>
      </c>
      <c r="M563" s="57">
        <v>0.34722222200000002</v>
      </c>
      <c r="N563" s="58">
        <v>0</v>
      </c>
      <c r="O563" s="58">
        <v>8</v>
      </c>
      <c r="P563" s="58">
        <v>0</v>
      </c>
      <c r="Q563" s="58">
        <v>0</v>
      </c>
      <c r="R563" s="59">
        <v>0</v>
      </c>
      <c r="S563" s="59">
        <v>2.7777780000000001</v>
      </c>
      <c r="T563" s="59">
        <v>0</v>
      </c>
      <c r="U563" s="59">
        <v>0</v>
      </c>
    </row>
    <row r="564" spans="1:21" x14ac:dyDescent="0.3">
      <c r="A564" s="61">
        <v>81116</v>
      </c>
      <c r="B564" s="54">
        <v>1</v>
      </c>
      <c r="C564" s="54" t="s">
        <v>78</v>
      </c>
      <c r="D564" s="54" t="s">
        <v>82</v>
      </c>
      <c r="E564" s="61" t="s">
        <v>1184</v>
      </c>
      <c r="F564" s="61" t="s">
        <v>137</v>
      </c>
      <c r="G564" s="54" t="s">
        <v>71</v>
      </c>
      <c r="H564" s="54" t="s">
        <v>128</v>
      </c>
      <c r="I564" s="54" t="s">
        <v>22</v>
      </c>
      <c r="J564" s="54" t="s">
        <v>129</v>
      </c>
      <c r="K564" s="56">
        <v>43437.916666666664</v>
      </c>
      <c r="L564" s="56">
        <v>43437.943055555559</v>
      </c>
      <c r="M564" s="57">
        <v>0.63333333300000005</v>
      </c>
      <c r="N564" s="58">
        <v>0</v>
      </c>
      <c r="O564" s="58">
        <v>1</v>
      </c>
      <c r="P564" s="58">
        <v>0</v>
      </c>
      <c r="Q564" s="58">
        <v>0</v>
      </c>
      <c r="R564" s="59">
        <v>0</v>
      </c>
      <c r="S564" s="59">
        <v>0.63333300000000003</v>
      </c>
      <c r="T564" s="59">
        <v>0</v>
      </c>
      <c r="U564" s="59">
        <v>0</v>
      </c>
    </row>
    <row r="565" spans="1:21" x14ac:dyDescent="0.3">
      <c r="A565" s="61">
        <v>81120</v>
      </c>
      <c r="B565" s="54">
        <v>1</v>
      </c>
      <c r="C565" s="54" t="s">
        <v>78</v>
      </c>
      <c r="D565" s="54" t="s">
        <v>82</v>
      </c>
      <c r="E565" s="61" t="s">
        <v>1185</v>
      </c>
      <c r="F565" s="61" t="s">
        <v>137</v>
      </c>
      <c r="G565" s="54" t="s">
        <v>71</v>
      </c>
      <c r="H565" s="54" t="s">
        <v>128</v>
      </c>
      <c r="I565" s="54" t="s">
        <v>22</v>
      </c>
      <c r="J565" s="54" t="s">
        <v>129</v>
      </c>
      <c r="K565" s="56">
        <v>43437.996365740742</v>
      </c>
      <c r="L565" s="56">
        <v>43438.031504629631</v>
      </c>
      <c r="M565" s="57">
        <v>0.84333333300000002</v>
      </c>
      <c r="N565" s="58">
        <v>0</v>
      </c>
      <c r="O565" s="58">
        <v>1</v>
      </c>
      <c r="P565" s="58">
        <v>0</v>
      </c>
      <c r="Q565" s="58">
        <v>0</v>
      </c>
      <c r="R565" s="59">
        <v>0</v>
      </c>
      <c r="S565" s="59">
        <v>0.843333</v>
      </c>
      <c r="T565" s="59">
        <v>0</v>
      </c>
      <c r="U565" s="59">
        <v>0</v>
      </c>
    </row>
    <row r="566" spans="1:21" x14ac:dyDescent="0.3">
      <c r="A566" s="61">
        <v>81125</v>
      </c>
      <c r="B566" s="54">
        <v>1</v>
      </c>
      <c r="C566" s="54" t="s">
        <v>78</v>
      </c>
      <c r="D566" s="54" t="s">
        <v>80</v>
      </c>
      <c r="E566" s="61" t="s">
        <v>1186</v>
      </c>
      <c r="F566" s="61" t="s">
        <v>137</v>
      </c>
      <c r="G566" s="54" t="s">
        <v>71</v>
      </c>
      <c r="H566" s="54" t="s">
        <v>128</v>
      </c>
      <c r="I566" s="54" t="s">
        <v>22</v>
      </c>
      <c r="J566" s="54" t="s">
        <v>129</v>
      </c>
      <c r="K566" s="56">
        <v>43438.039988425924</v>
      </c>
      <c r="L566" s="56">
        <v>43438.082997685182</v>
      </c>
      <c r="M566" s="57">
        <v>1.0322222219999999</v>
      </c>
      <c r="N566" s="58">
        <v>0</v>
      </c>
      <c r="O566" s="58">
        <v>1</v>
      </c>
      <c r="P566" s="58">
        <v>0</v>
      </c>
      <c r="Q566" s="58">
        <v>0</v>
      </c>
      <c r="R566" s="59">
        <v>0</v>
      </c>
      <c r="S566" s="59">
        <v>1.032222</v>
      </c>
      <c r="T566" s="59">
        <v>0</v>
      </c>
      <c r="U566" s="59">
        <v>0</v>
      </c>
    </row>
    <row r="567" spans="1:21" x14ac:dyDescent="0.3">
      <c r="A567" s="61">
        <v>81128</v>
      </c>
      <c r="B567" s="54">
        <v>1</v>
      </c>
      <c r="C567" s="54" t="s">
        <v>79</v>
      </c>
      <c r="D567" s="54" t="s">
        <v>119</v>
      </c>
      <c r="E567" s="61" t="s">
        <v>1187</v>
      </c>
      <c r="F567" s="61" t="s">
        <v>136</v>
      </c>
      <c r="G567" s="54" t="s">
        <v>71</v>
      </c>
      <c r="H567" s="54" t="s">
        <v>128</v>
      </c>
      <c r="I567" s="54" t="s">
        <v>22</v>
      </c>
      <c r="J567" s="54" t="s">
        <v>129</v>
      </c>
      <c r="K567" s="56">
        <v>43438.056828703702</v>
      </c>
      <c r="L567" s="56">
        <v>43438.093136574076</v>
      </c>
      <c r="M567" s="57">
        <v>0.87138888800000003</v>
      </c>
      <c r="N567" s="58">
        <v>0</v>
      </c>
      <c r="O567" s="58">
        <v>27</v>
      </c>
      <c r="P567" s="58">
        <v>0</v>
      </c>
      <c r="Q567" s="58">
        <v>5</v>
      </c>
      <c r="R567" s="59">
        <v>0</v>
      </c>
      <c r="S567" s="59">
        <v>23.5275</v>
      </c>
      <c r="T567" s="59">
        <v>0</v>
      </c>
      <c r="U567" s="59">
        <v>4.3569440000000004</v>
      </c>
    </row>
    <row r="568" spans="1:21" x14ac:dyDescent="0.3">
      <c r="A568" s="61">
        <v>81133</v>
      </c>
      <c r="B568" s="54">
        <v>1</v>
      </c>
      <c r="C568" s="54" t="s">
        <v>78</v>
      </c>
      <c r="D568" s="54" t="s">
        <v>103</v>
      </c>
      <c r="E568" s="61" t="s">
        <v>1188</v>
      </c>
      <c r="F568" s="61" t="s">
        <v>171</v>
      </c>
      <c r="G568" s="54" t="s">
        <v>72</v>
      </c>
      <c r="H568" s="54" t="s">
        <v>128</v>
      </c>
      <c r="I568" s="54" t="s">
        <v>22</v>
      </c>
      <c r="J568" s="54" t="s">
        <v>129</v>
      </c>
      <c r="K568" s="56">
        <v>43438.165694444448</v>
      </c>
      <c r="L568" s="56">
        <v>43438.196423611109</v>
      </c>
      <c r="M568" s="57">
        <v>0.73750000000000004</v>
      </c>
      <c r="N568" s="58">
        <v>1</v>
      </c>
      <c r="O568" s="58">
        <v>164</v>
      </c>
      <c r="P568" s="58">
        <v>0</v>
      </c>
      <c r="Q568" s="58">
        <v>0</v>
      </c>
      <c r="R568" s="59">
        <v>0.73750000000000004</v>
      </c>
      <c r="S568" s="59">
        <v>120.95</v>
      </c>
      <c r="T568" s="59">
        <v>0</v>
      </c>
      <c r="U568" s="59">
        <v>0</v>
      </c>
    </row>
    <row r="569" spans="1:21" x14ac:dyDescent="0.3">
      <c r="A569" s="61">
        <v>81137</v>
      </c>
      <c r="B569" s="54">
        <v>1</v>
      </c>
      <c r="C569" s="54" t="s">
        <v>78</v>
      </c>
      <c r="D569" s="54" t="s">
        <v>88</v>
      </c>
      <c r="E569" s="61" t="s">
        <v>1189</v>
      </c>
      <c r="F569" s="61" t="s">
        <v>136</v>
      </c>
      <c r="G569" s="54" t="s">
        <v>71</v>
      </c>
      <c r="H569" s="54" t="s">
        <v>128</v>
      </c>
      <c r="I569" s="54" t="s">
        <v>22</v>
      </c>
      <c r="J569" s="54" t="s">
        <v>129</v>
      </c>
      <c r="K569" s="56">
        <v>43438.27479166667</v>
      </c>
      <c r="L569" s="56">
        <v>43438.357106481482</v>
      </c>
      <c r="M569" s="57">
        <v>1.9755555549999999</v>
      </c>
      <c r="N569" s="58">
        <v>0</v>
      </c>
      <c r="O569" s="58">
        <v>171</v>
      </c>
      <c r="P569" s="58">
        <v>0</v>
      </c>
      <c r="Q569" s="58">
        <v>0</v>
      </c>
      <c r="R569" s="59">
        <v>0</v>
      </c>
      <c r="S569" s="59">
        <v>337.82</v>
      </c>
      <c r="T569" s="59">
        <v>0</v>
      </c>
      <c r="U569" s="59">
        <v>0</v>
      </c>
    </row>
    <row r="570" spans="1:21" x14ac:dyDescent="0.3">
      <c r="A570" s="61">
        <v>81140</v>
      </c>
      <c r="B570" s="54">
        <v>1</v>
      </c>
      <c r="C570" s="54" t="s">
        <v>78</v>
      </c>
      <c r="D570" s="54" t="s">
        <v>92</v>
      </c>
      <c r="E570" s="61" t="s">
        <v>1190</v>
      </c>
      <c r="F570" s="61" t="s">
        <v>140</v>
      </c>
      <c r="G570" s="54" t="s">
        <v>72</v>
      </c>
      <c r="H570" s="54" t="s">
        <v>128</v>
      </c>
      <c r="I570" s="54" t="s">
        <v>22</v>
      </c>
      <c r="J570" s="54" t="s">
        <v>129</v>
      </c>
      <c r="K570" s="56">
        <v>43438.335104166668</v>
      </c>
      <c r="L570" s="56">
        <v>43438.449340277781</v>
      </c>
      <c r="M570" s="57">
        <v>2.741666666</v>
      </c>
      <c r="N570" s="58">
        <v>3</v>
      </c>
      <c r="O570" s="58">
        <v>0</v>
      </c>
      <c r="P570" s="58">
        <v>0</v>
      </c>
      <c r="Q570" s="58">
        <v>362</v>
      </c>
      <c r="R570" s="59">
        <v>8.2249999999999996</v>
      </c>
      <c r="S570" s="59">
        <v>0</v>
      </c>
      <c r="T570" s="59">
        <v>0</v>
      </c>
      <c r="U570" s="59">
        <v>992.48333300000002</v>
      </c>
    </row>
    <row r="571" spans="1:21" x14ac:dyDescent="0.3">
      <c r="A571" s="61">
        <v>81141</v>
      </c>
      <c r="B571" s="54">
        <v>1</v>
      </c>
      <c r="C571" s="54" t="s">
        <v>79</v>
      </c>
      <c r="D571" s="54" t="s">
        <v>122</v>
      </c>
      <c r="E571" s="61" t="s">
        <v>1191</v>
      </c>
      <c r="F571" s="61" t="s">
        <v>145</v>
      </c>
      <c r="G571" s="54" t="s">
        <v>72</v>
      </c>
      <c r="H571" s="54" t="s">
        <v>128</v>
      </c>
      <c r="I571" s="54" t="s">
        <v>22</v>
      </c>
      <c r="J571" s="54" t="s">
        <v>129</v>
      </c>
      <c r="K571" s="56">
        <v>43438.350694444445</v>
      </c>
      <c r="L571" s="56">
        <v>43438.369421296295</v>
      </c>
      <c r="M571" s="57">
        <v>0.449444444</v>
      </c>
      <c r="N571" s="58">
        <v>0</v>
      </c>
      <c r="O571" s="58">
        <v>0</v>
      </c>
      <c r="P571" s="58">
        <v>0</v>
      </c>
      <c r="Q571" s="58">
        <v>66</v>
      </c>
      <c r="R571" s="59">
        <v>0</v>
      </c>
      <c r="S571" s="59">
        <v>0</v>
      </c>
      <c r="T571" s="59">
        <v>0</v>
      </c>
      <c r="U571" s="59">
        <v>29.663333000000002</v>
      </c>
    </row>
    <row r="572" spans="1:21" x14ac:dyDescent="0.3">
      <c r="A572" s="61">
        <v>81146</v>
      </c>
      <c r="B572" s="54">
        <v>1</v>
      </c>
      <c r="C572" s="54" t="s">
        <v>78</v>
      </c>
      <c r="D572" s="54" t="s">
        <v>94</v>
      </c>
      <c r="E572" s="61" t="s">
        <v>1192</v>
      </c>
      <c r="F572" s="61" t="s">
        <v>137</v>
      </c>
      <c r="G572" s="54" t="s">
        <v>71</v>
      </c>
      <c r="H572" s="54" t="s">
        <v>128</v>
      </c>
      <c r="I572" s="54" t="s">
        <v>22</v>
      </c>
      <c r="J572" s="54" t="s">
        <v>129</v>
      </c>
      <c r="K572" s="56">
        <v>43438.368055555555</v>
      </c>
      <c r="L572" s="56">
        <v>43438.450520833336</v>
      </c>
      <c r="M572" s="57">
        <v>1.979166666</v>
      </c>
      <c r="N572" s="58">
        <v>0</v>
      </c>
      <c r="O572" s="58">
        <v>1</v>
      </c>
      <c r="P572" s="58">
        <v>0</v>
      </c>
      <c r="Q572" s="58">
        <v>0</v>
      </c>
      <c r="R572" s="59">
        <v>0</v>
      </c>
      <c r="S572" s="59">
        <v>1.9791669999999999</v>
      </c>
      <c r="T572" s="59">
        <v>0</v>
      </c>
      <c r="U572" s="59">
        <v>0</v>
      </c>
    </row>
    <row r="573" spans="1:21" x14ac:dyDescent="0.3">
      <c r="A573" s="61">
        <v>81149</v>
      </c>
      <c r="B573" s="54">
        <v>1</v>
      </c>
      <c r="C573" s="54" t="s">
        <v>79</v>
      </c>
      <c r="D573" s="54" t="s">
        <v>110</v>
      </c>
      <c r="E573" s="61" t="s">
        <v>1193</v>
      </c>
      <c r="F573" s="61" t="s">
        <v>150</v>
      </c>
      <c r="G573" s="54" t="s">
        <v>72</v>
      </c>
      <c r="H573" s="54" t="s">
        <v>128</v>
      </c>
      <c r="I573" s="54" t="s">
        <v>22</v>
      </c>
      <c r="J573" s="54" t="s">
        <v>147</v>
      </c>
      <c r="K573" s="56">
        <v>43438.377442129626</v>
      </c>
      <c r="L573" s="56">
        <v>43438.663969907408</v>
      </c>
      <c r="M573" s="57">
        <v>6.8766666660000002</v>
      </c>
      <c r="N573" s="58">
        <v>1</v>
      </c>
      <c r="O573" s="58">
        <v>488</v>
      </c>
      <c r="P573" s="58">
        <v>2</v>
      </c>
      <c r="Q573" s="58">
        <v>1449</v>
      </c>
      <c r="R573" s="59">
        <v>6.8766670000000003</v>
      </c>
      <c r="S573" s="59">
        <v>3355.8133330000001</v>
      </c>
      <c r="T573" s="59">
        <v>13.753333</v>
      </c>
      <c r="U573" s="59">
        <v>9964.2899990000005</v>
      </c>
    </row>
    <row r="574" spans="1:21" x14ac:dyDescent="0.3">
      <c r="A574" s="61">
        <v>81153</v>
      </c>
      <c r="B574" s="54">
        <v>1</v>
      </c>
      <c r="C574" s="54" t="s">
        <v>78</v>
      </c>
      <c r="D574" s="54" t="s">
        <v>95</v>
      </c>
      <c r="E574" s="61" t="s">
        <v>207</v>
      </c>
      <c r="F574" s="61" t="s">
        <v>150</v>
      </c>
      <c r="G574" s="54" t="s">
        <v>72</v>
      </c>
      <c r="H574" s="54" t="s">
        <v>128</v>
      </c>
      <c r="I574" s="54" t="s">
        <v>22</v>
      </c>
      <c r="J574" s="54" t="s">
        <v>147</v>
      </c>
      <c r="K574" s="56">
        <v>43438.383229166669</v>
      </c>
      <c r="L574" s="56">
        <v>43438.65902777778</v>
      </c>
      <c r="M574" s="57">
        <v>6.6191666659999999</v>
      </c>
      <c r="N574" s="58">
        <v>3</v>
      </c>
      <c r="O574" s="58">
        <v>1337</v>
      </c>
      <c r="P574" s="58">
        <v>0</v>
      </c>
      <c r="Q574" s="58">
        <v>14</v>
      </c>
      <c r="R574" s="59">
        <v>19.857500000000002</v>
      </c>
      <c r="S574" s="59">
        <v>8849.8258320000004</v>
      </c>
      <c r="T574" s="59">
        <v>0</v>
      </c>
      <c r="U574" s="59">
        <v>92.668333000000004</v>
      </c>
    </row>
    <row r="575" spans="1:21" x14ac:dyDescent="0.3">
      <c r="A575" s="61">
        <v>81154</v>
      </c>
      <c r="B575" s="54">
        <v>1</v>
      </c>
      <c r="C575" s="54" t="s">
        <v>78</v>
      </c>
      <c r="D575" s="54" t="s">
        <v>82</v>
      </c>
      <c r="E575" s="61" t="s">
        <v>1194</v>
      </c>
      <c r="F575" s="61" t="s">
        <v>156</v>
      </c>
      <c r="G575" s="54" t="s">
        <v>71</v>
      </c>
      <c r="H575" s="54" t="s">
        <v>128</v>
      </c>
      <c r="I575" s="54" t="s">
        <v>22</v>
      </c>
      <c r="J575" s="54" t="s">
        <v>129</v>
      </c>
      <c r="K575" s="56">
        <v>43438.376458333332</v>
      </c>
      <c r="L575" s="56">
        <v>43438.424861111111</v>
      </c>
      <c r="M575" s="57">
        <v>1.1616666659999999</v>
      </c>
      <c r="N575" s="58">
        <v>0</v>
      </c>
      <c r="O575" s="58">
        <v>56</v>
      </c>
      <c r="P575" s="58">
        <v>0</v>
      </c>
      <c r="Q575" s="58">
        <v>0</v>
      </c>
      <c r="R575" s="59">
        <v>0</v>
      </c>
      <c r="S575" s="59">
        <v>65.053332999999995</v>
      </c>
      <c r="T575" s="59">
        <v>0</v>
      </c>
      <c r="U575" s="59">
        <v>0</v>
      </c>
    </row>
    <row r="576" spans="1:21" x14ac:dyDescent="0.3">
      <c r="A576" s="61">
        <v>81155</v>
      </c>
      <c r="B576" s="54">
        <v>1</v>
      </c>
      <c r="C576" s="54" t="s">
        <v>78</v>
      </c>
      <c r="D576" s="54" t="s">
        <v>104</v>
      </c>
      <c r="E576" s="61" t="s">
        <v>497</v>
      </c>
      <c r="F576" s="61" t="s">
        <v>140</v>
      </c>
      <c r="G576" s="54" t="s">
        <v>72</v>
      </c>
      <c r="H576" s="54" t="s">
        <v>128</v>
      </c>
      <c r="I576" s="54" t="s">
        <v>22</v>
      </c>
      <c r="J576" s="54" t="s">
        <v>129</v>
      </c>
      <c r="K576" s="56">
        <v>43438.366238425922</v>
      </c>
      <c r="L576" s="56">
        <v>43438.386805555558</v>
      </c>
      <c r="M576" s="57">
        <v>0.49361111099999999</v>
      </c>
      <c r="N576" s="58">
        <v>0</v>
      </c>
      <c r="O576" s="58">
        <v>7</v>
      </c>
      <c r="P576" s="58">
        <v>0</v>
      </c>
      <c r="Q576" s="58">
        <v>871</v>
      </c>
      <c r="R576" s="59">
        <v>0</v>
      </c>
      <c r="S576" s="59">
        <v>3.4552779999999998</v>
      </c>
      <c r="T576" s="59">
        <v>0</v>
      </c>
      <c r="U576" s="59">
        <v>429.93527799999998</v>
      </c>
    </row>
    <row r="577" spans="1:21" x14ac:dyDescent="0.3">
      <c r="A577" s="61">
        <v>81156</v>
      </c>
      <c r="B577" s="54">
        <v>1</v>
      </c>
      <c r="C577" s="54" t="s">
        <v>78</v>
      </c>
      <c r="D577" s="54" t="s">
        <v>92</v>
      </c>
      <c r="E577" s="61" t="s">
        <v>1195</v>
      </c>
      <c r="F577" s="61" t="s">
        <v>140</v>
      </c>
      <c r="G577" s="54" t="s">
        <v>72</v>
      </c>
      <c r="H577" s="54" t="s">
        <v>128</v>
      </c>
      <c r="I577" s="54" t="s">
        <v>22</v>
      </c>
      <c r="J577" s="54" t="s">
        <v>129</v>
      </c>
      <c r="K577" s="56">
        <v>43438.377615740741</v>
      </c>
      <c r="L577" s="56">
        <v>43438.398773148147</v>
      </c>
      <c r="M577" s="57">
        <v>0.50777777700000004</v>
      </c>
      <c r="N577" s="58">
        <v>0</v>
      </c>
      <c r="O577" s="58">
        <v>0</v>
      </c>
      <c r="P577" s="58">
        <v>0</v>
      </c>
      <c r="Q577" s="58">
        <v>91</v>
      </c>
      <c r="R577" s="59">
        <v>0</v>
      </c>
      <c r="S577" s="59">
        <v>0</v>
      </c>
      <c r="T577" s="59">
        <v>0</v>
      </c>
      <c r="U577" s="59">
        <v>46.207777999999998</v>
      </c>
    </row>
    <row r="578" spans="1:21" x14ac:dyDescent="0.3">
      <c r="A578" s="61">
        <v>81158</v>
      </c>
      <c r="B578" s="54">
        <v>1</v>
      </c>
      <c r="C578" s="54" t="s">
        <v>78</v>
      </c>
      <c r="D578" s="54" t="s">
        <v>80</v>
      </c>
      <c r="E578" s="61" t="s">
        <v>723</v>
      </c>
      <c r="F578" s="61" t="s">
        <v>150</v>
      </c>
      <c r="G578" s="54" t="s">
        <v>71</v>
      </c>
      <c r="H578" s="54" t="s">
        <v>128</v>
      </c>
      <c r="I578" s="54" t="s">
        <v>22</v>
      </c>
      <c r="J578" s="54" t="s">
        <v>147</v>
      </c>
      <c r="K578" s="56">
        <v>43438.396377314813</v>
      </c>
      <c r="L578" s="56">
        <v>43438.634027777778</v>
      </c>
      <c r="M578" s="57">
        <v>5.7036111109999998</v>
      </c>
      <c r="N578" s="58">
        <v>0</v>
      </c>
      <c r="O578" s="58">
        <v>70</v>
      </c>
      <c r="P578" s="58">
        <v>0</v>
      </c>
      <c r="Q578" s="58">
        <v>0</v>
      </c>
      <c r="R578" s="59">
        <v>0</v>
      </c>
      <c r="S578" s="59">
        <v>399.25277799999998</v>
      </c>
      <c r="T578" s="59">
        <v>0</v>
      </c>
      <c r="U578" s="59">
        <v>0</v>
      </c>
    </row>
    <row r="579" spans="1:21" x14ac:dyDescent="0.3">
      <c r="A579" s="61">
        <v>81159</v>
      </c>
      <c r="B579" s="54">
        <v>1</v>
      </c>
      <c r="C579" s="54" t="s">
        <v>79</v>
      </c>
      <c r="D579" s="54" t="s">
        <v>124</v>
      </c>
      <c r="E579" s="61" t="s">
        <v>1196</v>
      </c>
      <c r="F579" s="61" t="s">
        <v>137</v>
      </c>
      <c r="G579" s="54" t="s">
        <v>71</v>
      </c>
      <c r="H579" s="54" t="s">
        <v>128</v>
      </c>
      <c r="I579" s="54" t="s">
        <v>22</v>
      </c>
      <c r="J579" s="54" t="s">
        <v>129</v>
      </c>
      <c r="K579" s="56">
        <v>43438.386481481481</v>
      </c>
      <c r="L579" s="56">
        <v>43438.458553240744</v>
      </c>
      <c r="M579" s="57">
        <v>1.7297222219999999</v>
      </c>
      <c r="N579" s="58">
        <v>0</v>
      </c>
      <c r="O579" s="58">
        <v>88</v>
      </c>
      <c r="P579" s="58">
        <v>0</v>
      </c>
      <c r="Q579" s="58">
        <v>164</v>
      </c>
      <c r="R579" s="59">
        <v>0</v>
      </c>
      <c r="S579" s="59">
        <v>152.21555599999999</v>
      </c>
      <c r="T579" s="59">
        <v>0</v>
      </c>
      <c r="U579" s="59">
        <v>283.67444399999999</v>
      </c>
    </row>
    <row r="580" spans="1:21" x14ac:dyDescent="0.3">
      <c r="A580" s="61">
        <v>81160</v>
      </c>
      <c r="B580" s="54">
        <v>1</v>
      </c>
      <c r="C580" s="54" t="s">
        <v>78</v>
      </c>
      <c r="D580" s="54" t="s">
        <v>82</v>
      </c>
      <c r="E580" s="61" t="s">
        <v>1197</v>
      </c>
      <c r="F580" s="61" t="s">
        <v>137</v>
      </c>
      <c r="G580" s="54" t="s">
        <v>71</v>
      </c>
      <c r="H580" s="54" t="s">
        <v>128</v>
      </c>
      <c r="I580" s="54" t="s">
        <v>22</v>
      </c>
      <c r="J580" s="54" t="s">
        <v>129</v>
      </c>
      <c r="K580" s="56">
        <v>43438.387569444443</v>
      </c>
      <c r="L580" s="56">
        <v>43438.496365740742</v>
      </c>
      <c r="M580" s="57">
        <v>2.611111111</v>
      </c>
      <c r="N580" s="58">
        <v>0</v>
      </c>
      <c r="O580" s="58">
        <v>2</v>
      </c>
      <c r="P580" s="58">
        <v>0</v>
      </c>
      <c r="Q580" s="58">
        <v>0</v>
      </c>
      <c r="R580" s="59">
        <v>0</v>
      </c>
      <c r="S580" s="59">
        <v>5.2222220000000004</v>
      </c>
      <c r="T580" s="59">
        <v>0</v>
      </c>
      <c r="U580" s="59">
        <v>0</v>
      </c>
    </row>
    <row r="581" spans="1:21" x14ac:dyDescent="0.3">
      <c r="A581" s="61">
        <v>81161</v>
      </c>
      <c r="B581" s="54">
        <v>1</v>
      </c>
      <c r="C581" s="54" t="s">
        <v>78</v>
      </c>
      <c r="D581" s="54" t="s">
        <v>107</v>
      </c>
      <c r="E581" s="61" t="s">
        <v>250</v>
      </c>
      <c r="F581" s="61" t="s">
        <v>148</v>
      </c>
      <c r="G581" s="54" t="s">
        <v>71</v>
      </c>
      <c r="H581" s="54" t="s">
        <v>128</v>
      </c>
      <c r="I581" s="54" t="s">
        <v>22</v>
      </c>
      <c r="J581" s="54" t="s">
        <v>147</v>
      </c>
      <c r="K581" s="56">
        <v>43438.386597222219</v>
      </c>
      <c r="L581" s="56">
        <v>43438.700093287036</v>
      </c>
      <c r="M581" s="57">
        <v>7.5239055549999998</v>
      </c>
      <c r="N581" s="58">
        <v>0</v>
      </c>
      <c r="O581" s="58">
        <v>194</v>
      </c>
      <c r="P581" s="58">
        <v>0</v>
      </c>
      <c r="Q581" s="58">
        <v>65</v>
      </c>
      <c r="R581" s="59">
        <v>0</v>
      </c>
      <c r="S581" s="59">
        <v>1459.6376780000001</v>
      </c>
      <c r="T581" s="59">
        <v>0</v>
      </c>
      <c r="U581" s="59">
        <v>489.05386099999998</v>
      </c>
    </row>
    <row r="582" spans="1:21" x14ac:dyDescent="0.3">
      <c r="A582" s="61">
        <v>81163</v>
      </c>
      <c r="B582" s="54">
        <v>1</v>
      </c>
      <c r="C582" s="54" t="s">
        <v>78</v>
      </c>
      <c r="D582" s="54" t="s">
        <v>94</v>
      </c>
      <c r="E582" s="61" t="s">
        <v>1198</v>
      </c>
      <c r="F582" s="61" t="s">
        <v>137</v>
      </c>
      <c r="G582" s="54" t="s">
        <v>71</v>
      </c>
      <c r="H582" s="54" t="s">
        <v>128</v>
      </c>
      <c r="I582" s="54" t="s">
        <v>22</v>
      </c>
      <c r="J582" s="54" t="s">
        <v>129</v>
      </c>
      <c r="K582" s="56">
        <v>43438.393819444442</v>
      </c>
      <c r="L582" s="56">
        <v>43438.496157407411</v>
      </c>
      <c r="M582" s="57">
        <v>2.4561111109999998</v>
      </c>
      <c r="N582" s="58">
        <v>0</v>
      </c>
      <c r="O582" s="58">
        <v>1</v>
      </c>
      <c r="P582" s="58">
        <v>0</v>
      </c>
      <c r="Q582" s="58">
        <v>0</v>
      </c>
      <c r="R582" s="59">
        <v>0</v>
      </c>
      <c r="S582" s="59">
        <v>2.4561109999999999</v>
      </c>
      <c r="T582" s="59">
        <v>0</v>
      </c>
      <c r="U582" s="59">
        <v>0</v>
      </c>
    </row>
    <row r="583" spans="1:21" x14ac:dyDescent="0.3">
      <c r="A583" s="61">
        <v>81164</v>
      </c>
      <c r="B583" s="54">
        <v>1</v>
      </c>
      <c r="C583" s="54" t="s">
        <v>78</v>
      </c>
      <c r="D583" s="54" t="s">
        <v>101</v>
      </c>
      <c r="E583" s="61" t="s">
        <v>410</v>
      </c>
      <c r="F583" s="61" t="s">
        <v>150</v>
      </c>
      <c r="G583" s="54" t="s">
        <v>72</v>
      </c>
      <c r="H583" s="54" t="s">
        <v>128</v>
      </c>
      <c r="I583" s="54" t="s">
        <v>22</v>
      </c>
      <c r="J583" s="54" t="s">
        <v>147</v>
      </c>
      <c r="K583" s="56">
        <v>43438.397893518515</v>
      </c>
      <c r="L583" s="56">
        <v>43438.644444444442</v>
      </c>
      <c r="M583" s="57">
        <v>5.9172222220000004</v>
      </c>
      <c r="N583" s="58">
        <v>0</v>
      </c>
      <c r="O583" s="58">
        <v>296</v>
      </c>
      <c r="P583" s="58">
        <v>0</v>
      </c>
      <c r="Q583" s="58">
        <v>0</v>
      </c>
      <c r="R583" s="59">
        <v>0</v>
      </c>
      <c r="S583" s="59">
        <v>1751.4977779999999</v>
      </c>
      <c r="T583" s="59">
        <v>0</v>
      </c>
      <c r="U583" s="59">
        <v>0</v>
      </c>
    </row>
    <row r="584" spans="1:21" x14ac:dyDescent="0.3">
      <c r="A584" s="61">
        <v>81165</v>
      </c>
      <c r="B584" s="54">
        <v>1</v>
      </c>
      <c r="C584" s="54" t="s">
        <v>78</v>
      </c>
      <c r="D584" s="54" t="s">
        <v>103</v>
      </c>
      <c r="E584" s="61" t="s">
        <v>946</v>
      </c>
      <c r="F584" s="61" t="s">
        <v>204</v>
      </c>
      <c r="G584" s="54" t="s">
        <v>71</v>
      </c>
      <c r="H584" s="54" t="s">
        <v>128</v>
      </c>
      <c r="I584" s="54" t="s">
        <v>22</v>
      </c>
      <c r="J584" s="54" t="s">
        <v>129</v>
      </c>
      <c r="K584" s="56">
        <v>43438.391250000001</v>
      </c>
      <c r="L584" s="56">
        <v>43438.573761574073</v>
      </c>
      <c r="M584" s="57">
        <v>4.3802777769999999</v>
      </c>
      <c r="N584" s="58">
        <v>0</v>
      </c>
      <c r="O584" s="58">
        <v>23</v>
      </c>
      <c r="P584" s="58">
        <v>0</v>
      </c>
      <c r="Q584" s="58">
        <v>0</v>
      </c>
      <c r="R584" s="59">
        <v>0</v>
      </c>
      <c r="S584" s="59">
        <v>100.74638899999999</v>
      </c>
      <c r="T584" s="59">
        <v>0</v>
      </c>
      <c r="U584" s="59">
        <v>0</v>
      </c>
    </row>
    <row r="585" spans="1:21" x14ac:dyDescent="0.3">
      <c r="A585" s="61">
        <v>81169</v>
      </c>
      <c r="B585" s="54">
        <v>1</v>
      </c>
      <c r="C585" s="54" t="s">
        <v>78</v>
      </c>
      <c r="D585" s="54" t="s">
        <v>81</v>
      </c>
      <c r="E585" s="61" t="s">
        <v>1199</v>
      </c>
      <c r="F585" s="61" t="s">
        <v>148</v>
      </c>
      <c r="G585" s="54" t="s">
        <v>71</v>
      </c>
      <c r="H585" s="54" t="s">
        <v>128</v>
      </c>
      <c r="I585" s="54" t="s">
        <v>22</v>
      </c>
      <c r="J585" s="54" t="s">
        <v>147</v>
      </c>
      <c r="K585" s="56">
        <v>43438.398611111108</v>
      </c>
      <c r="L585" s="56">
        <v>43438.5</v>
      </c>
      <c r="M585" s="57">
        <v>2.4333333330000002</v>
      </c>
      <c r="N585" s="58">
        <v>0</v>
      </c>
      <c r="O585" s="58">
        <v>6</v>
      </c>
      <c r="P585" s="58">
        <v>0</v>
      </c>
      <c r="Q585" s="58">
        <v>30</v>
      </c>
      <c r="R585" s="59">
        <v>0</v>
      </c>
      <c r="S585" s="59">
        <v>14.6</v>
      </c>
      <c r="T585" s="59">
        <v>0</v>
      </c>
      <c r="U585" s="59">
        <v>73</v>
      </c>
    </row>
    <row r="586" spans="1:21" x14ac:dyDescent="0.3">
      <c r="A586" s="61">
        <v>81170</v>
      </c>
      <c r="B586" s="54">
        <v>1</v>
      </c>
      <c r="C586" s="54" t="s">
        <v>78</v>
      </c>
      <c r="D586" s="54" t="s">
        <v>85</v>
      </c>
      <c r="E586" s="61" t="s">
        <v>1200</v>
      </c>
      <c r="F586" s="61" t="s">
        <v>137</v>
      </c>
      <c r="G586" s="54" t="s">
        <v>71</v>
      </c>
      <c r="H586" s="54" t="s">
        <v>128</v>
      </c>
      <c r="I586" s="54" t="s">
        <v>22</v>
      </c>
      <c r="J586" s="54" t="s">
        <v>129</v>
      </c>
      <c r="K586" s="56">
        <v>43438.400578703702</v>
      </c>
      <c r="L586" s="56">
        <v>43438.43959490741</v>
      </c>
      <c r="M586" s="57">
        <v>0.93638888799999997</v>
      </c>
      <c r="N586" s="58">
        <v>0</v>
      </c>
      <c r="O586" s="58">
        <v>1</v>
      </c>
      <c r="P586" s="58">
        <v>0</v>
      </c>
      <c r="Q586" s="58">
        <v>0</v>
      </c>
      <c r="R586" s="59">
        <v>0</v>
      </c>
      <c r="S586" s="59">
        <v>0.93638900000000003</v>
      </c>
      <c r="T586" s="59">
        <v>0</v>
      </c>
      <c r="U586" s="59">
        <v>0</v>
      </c>
    </row>
    <row r="587" spans="1:21" x14ac:dyDescent="0.3">
      <c r="A587" s="61">
        <v>81171</v>
      </c>
      <c r="B587" s="54">
        <v>1</v>
      </c>
      <c r="C587" s="54" t="s">
        <v>78</v>
      </c>
      <c r="D587" s="54" t="s">
        <v>100</v>
      </c>
      <c r="E587" s="61" t="s">
        <v>561</v>
      </c>
      <c r="F587" s="61" t="s">
        <v>145</v>
      </c>
      <c r="G587" s="54" t="s">
        <v>72</v>
      </c>
      <c r="H587" s="54" t="s">
        <v>128</v>
      </c>
      <c r="I587" s="54" t="s">
        <v>22</v>
      </c>
      <c r="J587" s="54" t="s">
        <v>129</v>
      </c>
      <c r="K587" s="56">
        <v>43438.390798611108</v>
      </c>
      <c r="L587" s="56">
        <v>43438.421886574077</v>
      </c>
      <c r="M587" s="57">
        <v>0.74611111100000005</v>
      </c>
      <c r="N587" s="58">
        <v>0</v>
      </c>
      <c r="O587" s="58">
        <v>37</v>
      </c>
      <c r="P587" s="58">
        <v>0</v>
      </c>
      <c r="Q587" s="58">
        <v>0</v>
      </c>
      <c r="R587" s="59">
        <v>0</v>
      </c>
      <c r="S587" s="59">
        <v>27.606110999999999</v>
      </c>
      <c r="T587" s="59">
        <v>0</v>
      </c>
      <c r="U587" s="59">
        <v>0</v>
      </c>
    </row>
    <row r="588" spans="1:21" x14ac:dyDescent="0.3">
      <c r="A588" s="61">
        <v>81172</v>
      </c>
      <c r="B588" s="54">
        <v>1</v>
      </c>
      <c r="C588" s="54" t="s">
        <v>79</v>
      </c>
      <c r="D588" s="54" t="s">
        <v>116</v>
      </c>
      <c r="E588" s="61" t="s">
        <v>217</v>
      </c>
      <c r="F588" s="61" t="s">
        <v>179</v>
      </c>
      <c r="G588" s="54" t="s">
        <v>72</v>
      </c>
      <c r="H588" s="54" t="s">
        <v>128</v>
      </c>
      <c r="I588" s="54" t="s">
        <v>22</v>
      </c>
      <c r="J588" s="54" t="s">
        <v>129</v>
      </c>
      <c r="K588" s="56">
        <v>43438.395891203705</v>
      </c>
      <c r="L588" s="56">
        <v>43438.42596064815</v>
      </c>
      <c r="M588" s="57">
        <v>0.72166666599999996</v>
      </c>
      <c r="N588" s="58">
        <v>4</v>
      </c>
      <c r="O588" s="58">
        <v>664</v>
      </c>
      <c r="P588" s="58">
        <v>0</v>
      </c>
      <c r="Q588" s="58">
        <v>292</v>
      </c>
      <c r="R588" s="59">
        <v>2.8866670000000001</v>
      </c>
      <c r="S588" s="59">
        <v>479.186666</v>
      </c>
      <c r="T588" s="59">
        <v>0</v>
      </c>
      <c r="U588" s="59">
        <v>210.72666599999999</v>
      </c>
    </row>
    <row r="589" spans="1:21" x14ac:dyDescent="0.3">
      <c r="A589" s="61">
        <v>81173</v>
      </c>
      <c r="B589" s="54">
        <v>1</v>
      </c>
      <c r="C589" s="54" t="s">
        <v>79</v>
      </c>
      <c r="D589" s="54" t="s">
        <v>114</v>
      </c>
      <c r="E589" s="61" t="s">
        <v>1201</v>
      </c>
      <c r="F589" s="61" t="s">
        <v>159</v>
      </c>
      <c r="G589" s="54" t="s">
        <v>71</v>
      </c>
      <c r="H589" s="54" t="s">
        <v>128</v>
      </c>
      <c r="I589" s="54" t="s">
        <v>22</v>
      </c>
      <c r="J589" s="54" t="s">
        <v>129</v>
      </c>
      <c r="K589" s="56">
        <v>43438.40347222222</v>
      </c>
      <c r="L589" s="56">
        <v>43438.434224537035</v>
      </c>
      <c r="M589" s="57">
        <v>0.73805555499999997</v>
      </c>
      <c r="N589" s="58">
        <v>0</v>
      </c>
      <c r="O589" s="58">
        <v>285</v>
      </c>
      <c r="P589" s="58">
        <v>0</v>
      </c>
      <c r="Q589" s="58">
        <v>3</v>
      </c>
      <c r="R589" s="59">
        <v>0</v>
      </c>
      <c r="S589" s="59">
        <v>210.345833</v>
      </c>
      <c r="T589" s="59">
        <v>0</v>
      </c>
      <c r="U589" s="59">
        <v>2.2141670000000002</v>
      </c>
    </row>
    <row r="590" spans="1:21" x14ac:dyDescent="0.3">
      <c r="A590" s="61">
        <v>81174</v>
      </c>
      <c r="B590" s="54">
        <v>1</v>
      </c>
      <c r="C590" s="54" t="s">
        <v>78</v>
      </c>
      <c r="D590" s="54" t="s">
        <v>106</v>
      </c>
      <c r="E590" s="61" t="s">
        <v>1202</v>
      </c>
      <c r="F590" s="61" t="s">
        <v>148</v>
      </c>
      <c r="G590" s="54" t="s">
        <v>71</v>
      </c>
      <c r="H590" s="54" t="s">
        <v>128</v>
      </c>
      <c r="I590" s="54" t="s">
        <v>22</v>
      </c>
      <c r="J590" s="54" t="s">
        <v>147</v>
      </c>
      <c r="K590" s="56">
        <v>43438.375</v>
      </c>
      <c r="L590" s="56">
        <v>43438.729166666664</v>
      </c>
      <c r="M590" s="57">
        <v>8.5</v>
      </c>
      <c r="N590" s="58">
        <v>0</v>
      </c>
      <c r="O590" s="58">
        <v>95</v>
      </c>
      <c r="P590" s="58">
        <v>0</v>
      </c>
      <c r="Q590" s="58">
        <v>1</v>
      </c>
      <c r="R590" s="59">
        <v>0</v>
      </c>
      <c r="S590" s="59">
        <v>807.5</v>
      </c>
      <c r="T590" s="59">
        <v>0</v>
      </c>
      <c r="U590" s="59">
        <v>8.5</v>
      </c>
    </row>
    <row r="591" spans="1:21" x14ac:dyDescent="0.3">
      <c r="A591" s="61">
        <v>81178</v>
      </c>
      <c r="B591" s="54">
        <v>1</v>
      </c>
      <c r="C591" s="54" t="s">
        <v>78</v>
      </c>
      <c r="D591" s="54" t="s">
        <v>106</v>
      </c>
      <c r="E591" s="61" t="s">
        <v>488</v>
      </c>
      <c r="F591" s="61" t="s">
        <v>150</v>
      </c>
      <c r="G591" s="54" t="s">
        <v>72</v>
      </c>
      <c r="H591" s="54" t="s">
        <v>128</v>
      </c>
      <c r="I591" s="54" t="s">
        <v>22</v>
      </c>
      <c r="J591" s="54" t="s">
        <v>147</v>
      </c>
      <c r="K591" s="56">
        <v>43438.415358796294</v>
      </c>
      <c r="L591" s="56">
        <v>43438.542361111111</v>
      </c>
      <c r="M591" s="57">
        <v>3.0480555549999999</v>
      </c>
      <c r="N591" s="58">
        <v>2</v>
      </c>
      <c r="O591" s="58">
        <v>189</v>
      </c>
      <c r="P591" s="58">
        <v>0</v>
      </c>
      <c r="Q591" s="58">
        <v>3</v>
      </c>
      <c r="R591" s="59">
        <v>6.0961109999999996</v>
      </c>
      <c r="S591" s="59">
        <v>576.08249999999998</v>
      </c>
      <c r="T591" s="59">
        <v>0</v>
      </c>
      <c r="U591" s="59">
        <v>9.1441669999999995</v>
      </c>
    </row>
    <row r="592" spans="1:21" x14ac:dyDescent="0.3">
      <c r="A592" s="61">
        <v>81184</v>
      </c>
      <c r="B592" s="54">
        <v>1</v>
      </c>
      <c r="C592" s="54" t="s">
        <v>78</v>
      </c>
      <c r="D592" s="54" t="s">
        <v>94</v>
      </c>
      <c r="E592" s="61" t="s">
        <v>1111</v>
      </c>
      <c r="F592" s="61" t="s">
        <v>137</v>
      </c>
      <c r="G592" s="54" t="s">
        <v>71</v>
      </c>
      <c r="H592" s="54" t="s">
        <v>128</v>
      </c>
      <c r="I592" s="54" t="s">
        <v>22</v>
      </c>
      <c r="J592" s="54" t="s">
        <v>129</v>
      </c>
      <c r="K592" s="56">
        <v>43438.415127314816</v>
      </c>
      <c r="L592" s="56">
        <v>43438.492685185185</v>
      </c>
      <c r="M592" s="57">
        <v>1.861388888</v>
      </c>
      <c r="N592" s="58">
        <v>0</v>
      </c>
      <c r="O592" s="58">
        <v>1</v>
      </c>
      <c r="P592" s="58">
        <v>0</v>
      </c>
      <c r="Q592" s="58">
        <v>0</v>
      </c>
      <c r="R592" s="59">
        <v>0</v>
      </c>
      <c r="S592" s="59">
        <v>1.861389</v>
      </c>
      <c r="T592" s="59">
        <v>0</v>
      </c>
      <c r="U592" s="59">
        <v>0</v>
      </c>
    </row>
    <row r="593" spans="1:21" x14ac:dyDescent="0.3">
      <c r="A593" s="61">
        <v>81185</v>
      </c>
      <c r="B593" s="54">
        <v>1</v>
      </c>
      <c r="C593" s="54" t="s">
        <v>78</v>
      </c>
      <c r="D593" s="54" t="s">
        <v>125</v>
      </c>
      <c r="E593" s="61" t="s">
        <v>1203</v>
      </c>
      <c r="F593" s="61" t="s">
        <v>148</v>
      </c>
      <c r="G593" s="54" t="s">
        <v>71</v>
      </c>
      <c r="H593" s="54" t="s">
        <v>128</v>
      </c>
      <c r="I593" s="54" t="s">
        <v>22</v>
      </c>
      <c r="J593" s="54" t="s">
        <v>147</v>
      </c>
      <c r="K593" s="56">
        <v>43438.491655092592</v>
      </c>
      <c r="L593" s="56">
        <v>43438.549976851849</v>
      </c>
      <c r="M593" s="57">
        <v>1.3997222220000001</v>
      </c>
      <c r="N593" s="58">
        <v>0</v>
      </c>
      <c r="O593" s="58">
        <v>129</v>
      </c>
      <c r="P593" s="58">
        <v>0</v>
      </c>
      <c r="Q593" s="58">
        <v>0</v>
      </c>
      <c r="R593" s="59">
        <v>0</v>
      </c>
      <c r="S593" s="59">
        <v>180.564167</v>
      </c>
      <c r="T593" s="59">
        <v>0</v>
      </c>
      <c r="U593" s="59">
        <v>0</v>
      </c>
    </row>
    <row r="594" spans="1:21" x14ac:dyDescent="0.3">
      <c r="A594" s="61">
        <v>81188</v>
      </c>
      <c r="B594" s="54">
        <v>1</v>
      </c>
      <c r="C594" s="54" t="s">
        <v>78</v>
      </c>
      <c r="D594" s="54" t="s">
        <v>91</v>
      </c>
      <c r="E594" s="61" t="s">
        <v>1204</v>
      </c>
      <c r="F594" s="61" t="s">
        <v>150</v>
      </c>
      <c r="G594" s="54" t="s">
        <v>72</v>
      </c>
      <c r="H594" s="54" t="s">
        <v>128</v>
      </c>
      <c r="I594" s="54" t="s">
        <v>22</v>
      </c>
      <c r="J594" s="54" t="s">
        <v>147</v>
      </c>
      <c r="K594" s="56">
        <v>43438.427384259259</v>
      </c>
      <c r="L594" s="56">
        <v>43438.722916666666</v>
      </c>
      <c r="M594" s="57">
        <v>7.0927777770000002</v>
      </c>
      <c r="N594" s="58">
        <v>0</v>
      </c>
      <c r="O594" s="58">
        <v>2</v>
      </c>
      <c r="P594" s="58">
        <v>2</v>
      </c>
      <c r="Q594" s="58">
        <v>359</v>
      </c>
      <c r="R594" s="59">
        <v>0</v>
      </c>
      <c r="S594" s="59">
        <v>14.185556</v>
      </c>
      <c r="T594" s="59">
        <v>14.185556</v>
      </c>
      <c r="U594" s="59">
        <v>2546.3072219999999</v>
      </c>
    </row>
    <row r="595" spans="1:21" x14ac:dyDescent="0.3">
      <c r="A595" s="61">
        <v>81191</v>
      </c>
      <c r="B595" s="54">
        <v>1</v>
      </c>
      <c r="C595" s="54" t="s">
        <v>78</v>
      </c>
      <c r="D595" s="54" t="s">
        <v>81</v>
      </c>
      <c r="E595" s="61" t="s">
        <v>1205</v>
      </c>
      <c r="F595" s="61" t="s">
        <v>141</v>
      </c>
      <c r="G595" s="54" t="s">
        <v>71</v>
      </c>
      <c r="H595" s="54" t="s">
        <v>128</v>
      </c>
      <c r="I595" s="54" t="s">
        <v>22</v>
      </c>
      <c r="J595" s="54" t="s">
        <v>129</v>
      </c>
      <c r="K595" s="56">
        <v>43438.418055555558</v>
      </c>
      <c r="L595" s="56">
        <v>43438.480381944442</v>
      </c>
      <c r="M595" s="57">
        <v>1.495833333</v>
      </c>
      <c r="N595" s="58">
        <v>0</v>
      </c>
      <c r="O595" s="58">
        <v>75</v>
      </c>
      <c r="P595" s="58">
        <v>0</v>
      </c>
      <c r="Q595" s="58">
        <v>17</v>
      </c>
      <c r="R595" s="59">
        <v>0</v>
      </c>
      <c r="S595" s="59">
        <v>112.1875</v>
      </c>
      <c r="T595" s="59">
        <v>0</v>
      </c>
      <c r="U595" s="59">
        <v>25.429167</v>
      </c>
    </row>
    <row r="596" spans="1:21" x14ac:dyDescent="0.3">
      <c r="A596" s="61">
        <v>81192</v>
      </c>
      <c r="B596" s="54">
        <v>1</v>
      </c>
      <c r="C596" s="54" t="s">
        <v>78</v>
      </c>
      <c r="D596" s="54" t="s">
        <v>83</v>
      </c>
      <c r="E596" s="61" t="s">
        <v>1206</v>
      </c>
      <c r="F596" s="61" t="s">
        <v>150</v>
      </c>
      <c r="G596" s="54" t="s">
        <v>71</v>
      </c>
      <c r="H596" s="54" t="s">
        <v>128</v>
      </c>
      <c r="I596" s="54" t="s">
        <v>22</v>
      </c>
      <c r="J596" s="54" t="s">
        <v>147</v>
      </c>
      <c r="K596" s="56">
        <v>43438.449293981481</v>
      </c>
      <c r="L596" s="56">
        <v>43438.591666666667</v>
      </c>
      <c r="M596" s="57">
        <v>3.4169444439999999</v>
      </c>
      <c r="N596" s="58">
        <v>0</v>
      </c>
      <c r="O596" s="58">
        <v>254</v>
      </c>
      <c r="P596" s="58">
        <v>0</v>
      </c>
      <c r="Q596" s="58">
        <v>0</v>
      </c>
      <c r="R596" s="59">
        <v>0</v>
      </c>
      <c r="S596" s="59">
        <v>867.90388900000005</v>
      </c>
      <c r="T596" s="59">
        <v>0</v>
      </c>
      <c r="U596" s="59">
        <v>0</v>
      </c>
    </row>
    <row r="597" spans="1:21" x14ac:dyDescent="0.3">
      <c r="A597" s="61">
        <v>81197</v>
      </c>
      <c r="B597" s="54">
        <v>1</v>
      </c>
      <c r="C597" s="54" t="s">
        <v>79</v>
      </c>
      <c r="D597" s="54" t="s">
        <v>119</v>
      </c>
      <c r="E597" s="61" t="s">
        <v>688</v>
      </c>
      <c r="F597" s="61" t="s">
        <v>140</v>
      </c>
      <c r="G597" s="54" t="s">
        <v>72</v>
      </c>
      <c r="H597" s="54" t="s">
        <v>128</v>
      </c>
      <c r="I597" s="54" t="s">
        <v>22</v>
      </c>
      <c r="J597" s="54" t="s">
        <v>129</v>
      </c>
      <c r="K597" s="56">
        <v>43438.422939814816</v>
      </c>
      <c r="L597" s="56">
        <v>43438.451481481483</v>
      </c>
      <c r="M597" s="57">
        <v>0.68500000000000005</v>
      </c>
      <c r="N597" s="58">
        <v>3</v>
      </c>
      <c r="O597" s="58">
        <v>962</v>
      </c>
      <c r="P597" s="58">
        <v>1</v>
      </c>
      <c r="Q597" s="58">
        <v>220</v>
      </c>
      <c r="R597" s="59">
        <v>2.0550000000000002</v>
      </c>
      <c r="S597" s="59">
        <v>658.97</v>
      </c>
      <c r="T597" s="59">
        <v>0.68500000000000005</v>
      </c>
      <c r="U597" s="59">
        <v>150.69999999999999</v>
      </c>
    </row>
    <row r="598" spans="1:21" x14ac:dyDescent="0.3">
      <c r="A598" s="61">
        <v>81198</v>
      </c>
      <c r="B598" s="54">
        <v>1</v>
      </c>
      <c r="C598" s="54" t="s">
        <v>78</v>
      </c>
      <c r="D598" s="54" t="s">
        <v>107</v>
      </c>
      <c r="E598" s="61" t="s">
        <v>657</v>
      </c>
      <c r="F598" s="61" t="s">
        <v>150</v>
      </c>
      <c r="G598" s="54" t="s">
        <v>72</v>
      </c>
      <c r="H598" s="54" t="s">
        <v>128</v>
      </c>
      <c r="I598" s="54" t="s">
        <v>22</v>
      </c>
      <c r="J598" s="54" t="s">
        <v>147</v>
      </c>
      <c r="K598" s="56">
        <v>43438.41847222222</v>
      </c>
      <c r="L598" s="56">
        <v>43438.433967094905</v>
      </c>
      <c r="M598" s="57">
        <v>0.37187666600000002</v>
      </c>
      <c r="N598" s="58">
        <v>0</v>
      </c>
      <c r="O598" s="58">
        <v>4</v>
      </c>
      <c r="P598" s="58">
        <v>5</v>
      </c>
      <c r="Q598" s="58">
        <v>693</v>
      </c>
      <c r="R598" s="59">
        <v>0</v>
      </c>
      <c r="S598" s="59">
        <v>1.4875069999999999</v>
      </c>
      <c r="T598" s="59">
        <v>1.859383</v>
      </c>
      <c r="U598" s="59">
        <v>257.71053000000001</v>
      </c>
    </row>
    <row r="599" spans="1:21" x14ac:dyDescent="0.3">
      <c r="A599" s="61">
        <v>81199</v>
      </c>
      <c r="B599" s="54">
        <v>1</v>
      </c>
      <c r="C599" s="54" t="s">
        <v>78</v>
      </c>
      <c r="D599" s="54" t="s">
        <v>91</v>
      </c>
      <c r="E599" s="61" t="s">
        <v>1207</v>
      </c>
      <c r="F599" s="61" t="s">
        <v>150</v>
      </c>
      <c r="G599" s="54" t="s">
        <v>71</v>
      </c>
      <c r="H599" s="54" t="s">
        <v>128</v>
      </c>
      <c r="I599" s="54" t="s">
        <v>22</v>
      </c>
      <c r="J599" s="54" t="s">
        <v>147</v>
      </c>
      <c r="K599" s="56">
        <v>43438.433078703703</v>
      </c>
      <c r="L599" s="56">
        <v>43438.611111111109</v>
      </c>
      <c r="M599" s="57">
        <v>4.2727777769999999</v>
      </c>
      <c r="N599" s="58">
        <v>0</v>
      </c>
      <c r="O599" s="58">
        <v>25</v>
      </c>
      <c r="P599" s="58">
        <v>0</v>
      </c>
      <c r="Q599" s="58">
        <v>0</v>
      </c>
      <c r="R599" s="59">
        <v>0</v>
      </c>
      <c r="S599" s="59">
        <v>106.819444</v>
      </c>
      <c r="T599" s="59">
        <v>0</v>
      </c>
      <c r="U599" s="59">
        <v>0</v>
      </c>
    </row>
    <row r="600" spans="1:21" x14ac:dyDescent="0.3">
      <c r="A600" s="61">
        <v>81200</v>
      </c>
      <c r="B600" s="54">
        <v>1</v>
      </c>
      <c r="C600" s="54" t="s">
        <v>79</v>
      </c>
      <c r="D600" s="54" t="s">
        <v>108</v>
      </c>
      <c r="E600" s="61" t="s">
        <v>1208</v>
      </c>
      <c r="F600" s="61" t="s">
        <v>140</v>
      </c>
      <c r="G600" s="54" t="s">
        <v>72</v>
      </c>
      <c r="H600" s="54" t="s">
        <v>128</v>
      </c>
      <c r="I600" s="54" t="s">
        <v>22</v>
      </c>
      <c r="J600" s="54" t="s">
        <v>129</v>
      </c>
      <c r="K600" s="56">
        <v>43438.413622685184</v>
      </c>
      <c r="L600" s="56">
        <v>43438.458622685182</v>
      </c>
      <c r="M600" s="57">
        <v>1.08</v>
      </c>
      <c r="N600" s="58">
        <v>6</v>
      </c>
      <c r="O600" s="58">
        <v>102</v>
      </c>
      <c r="P600" s="58">
        <v>0</v>
      </c>
      <c r="Q600" s="58">
        <v>0</v>
      </c>
      <c r="R600" s="59">
        <v>6.48</v>
      </c>
      <c r="S600" s="59">
        <v>110.16</v>
      </c>
      <c r="T600" s="59">
        <v>0</v>
      </c>
      <c r="U600" s="59">
        <v>0</v>
      </c>
    </row>
    <row r="601" spans="1:21" x14ac:dyDescent="0.3">
      <c r="A601" s="61">
        <v>81201</v>
      </c>
      <c r="B601" s="54">
        <v>1</v>
      </c>
      <c r="C601" s="54" t="s">
        <v>78</v>
      </c>
      <c r="D601" s="54" t="s">
        <v>98</v>
      </c>
      <c r="E601" s="61" t="s">
        <v>1209</v>
      </c>
      <c r="F601" s="61" t="s">
        <v>140</v>
      </c>
      <c r="G601" s="54" t="s">
        <v>72</v>
      </c>
      <c r="H601" s="54" t="s">
        <v>128</v>
      </c>
      <c r="I601" s="54" t="s">
        <v>22</v>
      </c>
      <c r="J601" s="54" t="s">
        <v>129</v>
      </c>
      <c r="K601" s="56">
        <v>43438.408101851848</v>
      </c>
      <c r="L601" s="56">
        <v>43438.433333333334</v>
      </c>
      <c r="M601" s="57">
        <v>0.60555555500000002</v>
      </c>
      <c r="N601" s="58">
        <v>0</v>
      </c>
      <c r="O601" s="58">
        <v>974</v>
      </c>
      <c r="P601" s="58">
        <v>0</v>
      </c>
      <c r="Q601" s="58">
        <v>0</v>
      </c>
      <c r="R601" s="59">
        <v>0</v>
      </c>
      <c r="S601" s="59">
        <v>589.81111099999998</v>
      </c>
      <c r="T601" s="59">
        <v>0</v>
      </c>
      <c r="U601" s="59">
        <v>0</v>
      </c>
    </row>
    <row r="602" spans="1:21" x14ac:dyDescent="0.3">
      <c r="A602" s="61">
        <v>81202</v>
      </c>
      <c r="B602" s="54">
        <v>1</v>
      </c>
      <c r="C602" s="54" t="s">
        <v>78</v>
      </c>
      <c r="D602" s="54" t="s">
        <v>103</v>
      </c>
      <c r="E602" s="61" t="s">
        <v>554</v>
      </c>
      <c r="F602" s="61" t="s">
        <v>204</v>
      </c>
      <c r="G602" s="54" t="s">
        <v>71</v>
      </c>
      <c r="H602" s="54" t="s">
        <v>128</v>
      </c>
      <c r="I602" s="54" t="s">
        <v>22</v>
      </c>
      <c r="J602" s="54" t="s">
        <v>129</v>
      </c>
      <c r="K602" s="56">
        <v>43438.409155092595</v>
      </c>
      <c r="L602" s="56">
        <v>43438.612175925926</v>
      </c>
      <c r="M602" s="57">
        <v>4.8724999999999996</v>
      </c>
      <c r="N602" s="58">
        <v>0</v>
      </c>
      <c r="O602" s="58">
        <v>50</v>
      </c>
      <c r="P602" s="58">
        <v>0</v>
      </c>
      <c r="Q602" s="58">
        <v>0</v>
      </c>
      <c r="R602" s="59">
        <v>0</v>
      </c>
      <c r="S602" s="59">
        <v>243.625</v>
      </c>
      <c r="T602" s="59">
        <v>0</v>
      </c>
      <c r="U602" s="59">
        <v>0</v>
      </c>
    </row>
    <row r="603" spans="1:21" x14ac:dyDescent="0.3">
      <c r="A603" s="61">
        <v>81204</v>
      </c>
      <c r="B603" s="54">
        <v>1</v>
      </c>
      <c r="C603" s="54" t="s">
        <v>78</v>
      </c>
      <c r="D603" s="54" t="s">
        <v>91</v>
      </c>
      <c r="E603" s="61" t="s">
        <v>608</v>
      </c>
      <c r="F603" s="61" t="s">
        <v>140</v>
      </c>
      <c r="G603" s="54" t="s">
        <v>72</v>
      </c>
      <c r="H603" s="54" t="s">
        <v>128</v>
      </c>
      <c r="I603" s="54" t="s">
        <v>22</v>
      </c>
      <c r="J603" s="54" t="s">
        <v>129</v>
      </c>
      <c r="K603" s="56">
        <v>43438.417615740742</v>
      </c>
      <c r="L603" s="56">
        <v>43438.425000000003</v>
      </c>
      <c r="M603" s="57">
        <v>0.17722222200000001</v>
      </c>
      <c r="N603" s="58">
        <v>0</v>
      </c>
      <c r="O603" s="58">
        <v>26</v>
      </c>
      <c r="P603" s="58">
        <v>3</v>
      </c>
      <c r="Q603" s="58">
        <v>214</v>
      </c>
      <c r="R603" s="59">
        <v>0</v>
      </c>
      <c r="S603" s="59">
        <v>4.6077779999999997</v>
      </c>
      <c r="T603" s="59">
        <v>0.531667</v>
      </c>
      <c r="U603" s="59">
        <v>37.925556</v>
      </c>
    </row>
    <row r="604" spans="1:21" x14ac:dyDescent="0.3">
      <c r="A604" s="61">
        <v>81206</v>
      </c>
      <c r="B604" s="54">
        <v>1</v>
      </c>
      <c r="C604" s="54" t="s">
        <v>79</v>
      </c>
      <c r="D604" s="54" t="s">
        <v>119</v>
      </c>
      <c r="E604" s="61" t="s">
        <v>1210</v>
      </c>
      <c r="F604" s="61" t="s">
        <v>140</v>
      </c>
      <c r="G604" s="54" t="s">
        <v>72</v>
      </c>
      <c r="H604" s="54" t="s">
        <v>128</v>
      </c>
      <c r="I604" s="54" t="s">
        <v>22</v>
      </c>
      <c r="J604" s="54" t="s">
        <v>129</v>
      </c>
      <c r="K604" s="56">
        <v>43438.423090277778</v>
      </c>
      <c r="L604" s="56">
        <v>43438.457467326385</v>
      </c>
      <c r="M604" s="57">
        <v>0.82504888799999998</v>
      </c>
      <c r="N604" s="58">
        <v>25</v>
      </c>
      <c r="O604" s="58">
        <v>1747</v>
      </c>
      <c r="P604" s="58">
        <v>0</v>
      </c>
      <c r="Q604" s="58">
        <v>372</v>
      </c>
      <c r="R604" s="59">
        <v>20.626221999999999</v>
      </c>
      <c r="S604" s="59">
        <v>1441.3604069999999</v>
      </c>
      <c r="T604" s="59">
        <v>0</v>
      </c>
      <c r="U604" s="59">
        <v>306.91818599999999</v>
      </c>
    </row>
    <row r="605" spans="1:21" x14ac:dyDescent="0.3">
      <c r="A605" s="61">
        <v>81207</v>
      </c>
      <c r="B605" s="54">
        <v>1</v>
      </c>
      <c r="C605" s="54" t="s">
        <v>78</v>
      </c>
      <c r="D605" s="54" t="s">
        <v>102</v>
      </c>
      <c r="E605" s="61" t="s">
        <v>1211</v>
      </c>
      <c r="F605" s="61" t="s">
        <v>140</v>
      </c>
      <c r="G605" s="54" t="s">
        <v>72</v>
      </c>
      <c r="H605" s="54" t="s">
        <v>128</v>
      </c>
      <c r="I605" s="54" t="s">
        <v>22</v>
      </c>
      <c r="J605" s="54" t="s">
        <v>129</v>
      </c>
      <c r="K605" s="56">
        <v>43438.377592592595</v>
      </c>
      <c r="L605" s="56">
        <v>43438.483587962961</v>
      </c>
      <c r="M605" s="57">
        <v>2.5438888880000001</v>
      </c>
      <c r="N605" s="58">
        <v>0</v>
      </c>
      <c r="O605" s="58">
        <v>0</v>
      </c>
      <c r="P605" s="58">
        <v>9</v>
      </c>
      <c r="Q605" s="58">
        <v>51</v>
      </c>
      <c r="R605" s="59">
        <v>0</v>
      </c>
      <c r="S605" s="59">
        <v>0</v>
      </c>
      <c r="T605" s="59">
        <v>22.895</v>
      </c>
      <c r="U605" s="59">
        <v>129.73833300000001</v>
      </c>
    </row>
    <row r="606" spans="1:21" x14ac:dyDescent="0.3">
      <c r="A606" s="61">
        <v>81208</v>
      </c>
      <c r="B606" s="54">
        <v>1</v>
      </c>
      <c r="C606" s="54" t="s">
        <v>78</v>
      </c>
      <c r="D606" s="54" t="s">
        <v>93</v>
      </c>
      <c r="E606" s="61" t="s">
        <v>1212</v>
      </c>
      <c r="F606" s="61" t="s">
        <v>151</v>
      </c>
      <c r="G606" s="54" t="s">
        <v>71</v>
      </c>
      <c r="H606" s="54" t="s">
        <v>128</v>
      </c>
      <c r="I606" s="54" t="s">
        <v>22</v>
      </c>
      <c r="J606" s="54" t="s">
        <v>129</v>
      </c>
      <c r="K606" s="56">
        <v>43438.412743055553</v>
      </c>
      <c r="L606" s="56">
        <v>43438.473287037035</v>
      </c>
      <c r="M606" s="57">
        <v>1.4530555549999999</v>
      </c>
      <c r="N606" s="58">
        <v>0</v>
      </c>
      <c r="O606" s="58">
        <v>13</v>
      </c>
      <c r="P606" s="58">
        <v>0</v>
      </c>
      <c r="Q606" s="58">
        <v>0</v>
      </c>
      <c r="R606" s="59">
        <v>0</v>
      </c>
      <c r="S606" s="59">
        <v>18.889721999999999</v>
      </c>
      <c r="T606" s="59">
        <v>0</v>
      </c>
      <c r="U606" s="59">
        <v>0</v>
      </c>
    </row>
    <row r="607" spans="1:21" x14ac:dyDescent="0.3">
      <c r="A607" s="61">
        <v>81209</v>
      </c>
      <c r="B607" s="54">
        <v>1</v>
      </c>
      <c r="C607" s="54" t="s">
        <v>78</v>
      </c>
      <c r="D607" s="54" t="s">
        <v>87</v>
      </c>
      <c r="E607" s="61" t="s">
        <v>1213</v>
      </c>
      <c r="F607" s="61" t="s">
        <v>146</v>
      </c>
      <c r="G607" s="54" t="s">
        <v>71</v>
      </c>
      <c r="H607" s="54" t="s">
        <v>128</v>
      </c>
      <c r="I607" s="54" t="s">
        <v>22</v>
      </c>
      <c r="J607" s="54" t="s">
        <v>147</v>
      </c>
      <c r="K607" s="56">
        <v>43438.431296296294</v>
      </c>
      <c r="L607" s="56">
        <v>43438.467361111114</v>
      </c>
      <c r="M607" s="57">
        <v>0.86555555500000003</v>
      </c>
      <c r="N607" s="58">
        <v>0</v>
      </c>
      <c r="O607" s="58">
        <v>16</v>
      </c>
      <c r="P607" s="58">
        <v>0</v>
      </c>
      <c r="Q607" s="58">
        <v>2</v>
      </c>
      <c r="R607" s="59">
        <v>0</v>
      </c>
      <c r="S607" s="59">
        <v>13.848889</v>
      </c>
      <c r="T607" s="59">
        <v>0</v>
      </c>
      <c r="U607" s="59">
        <v>1.7311110000000001</v>
      </c>
    </row>
    <row r="608" spans="1:21" x14ac:dyDescent="0.3">
      <c r="A608" s="61">
        <v>81210</v>
      </c>
      <c r="B608" s="54">
        <v>1</v>
      </c>
      <c r="C608" s="54" t="s">
        <v>79</v>
      </c>
      <c r="D608" s="54" t="s">
        <v>123</v>
      </c>
      <c r="E608" s="61" t="s">
        <v>1214</v>
      </c>
      <c r="F608" s="61" t="s">
        <v>161</v>
      </c>
      <c r="G608" s="54" t="s">
        <v>72</v>
      </c>
      <c r="H608" s="54" t="s">
        <v>128</v>
      </c>
      <c r="I608" s="54" t="s">
        <v>22</v>
      </c>
      <c r="J608" s="54" t="s">
        <v>129</v>
      </c>
      <c r="K608" s="56">
        <v>43438.423807870371</v>
      </c>
      <c r="L608" s="56">
        <v>43438.475671296299</v>
      </c>
      <c r="M608" s="57">
        <v>1.244722222</v>
      </c>
      <c r="N608" s="58">
        <v>0</v>
      </c>
      <c r="O608" s="58">
        <v>1</v>
      </c>
      <c r="P608" s="58">
        <v>0</v>
      </c>
      <c r="Q608" s="58">
        <v>0</v>
      </c>
      <c r="R608" s="59">
        <v>0</v>
      </c>
      <c r="S608" s="59">
        <v>1.2447220000000001</v>
      </c>
      <c r="T608" s="59">
        <v>0</v>
      </c>
      <c r="U608" s="59">
        <v>0</v>
      </c>
    </row>
    <row r="609" spans="1:21" x14ac:dyDescent="0.3">
      <c r="A609" s="61">
        <v>81211</v>
      </c>
      <c r="B609" s="54">
        <v>1</v>
      </c>
      <c r="C609" s="54" t="s">
        <v>78</v>
      </c>
      <c r="D609" s="54" t="s">
        <v>94</v>
      </c>
      <c r="E609" s="61" t="s">
        <v>1215</v>
      </c>
      <c r="F609" s="61" t="s">
        <v>274</v>
      </c>
      <c r="G609" s="54" t="s">
        <v>71</v>
      </c>
      <c r="H609" s="54" t="s">
        <v>128</v>
      </c>
      <c r="I609" s="54" t="s">
        <v>22</v>
      </c>
      <c r="J609" s="54" t="s">
        <v>129</v>
      </c>
      <c r="K609" s="56">
        <v>43438.432222222225</v>
      </c>
      <c r="L609" s="56">
        <v>43438.717569444445</v>
      </c>
      <c r="M609" s="57">
        <v>6.8483333330000002</v>
      </c>
      <c r="N609" s="58">
        <v>0</v>
      </c>
      <c r="O609" s="58">
        <v>60</v>
      </c>
      <c r="P609" s="58">
        <v>0</v>
      </c>
      <c r="Q609" s="58">
        <v>0</v>
      </c>
      <c r="R609" s="59">
        <v>0</v>
      </c>
      <c r="S609" s="59">
        <v>410.9</v>
      </c>
      <c r="T609" s="59">
        <v>0</v>
      </c>
      <c r="U609" s="59">
        <v>0</v>
      </c>
    </row>
    <row r="610" spans="1:21" x14ac:dyDescent="0.3">
      <c r="A610" s="61">
        <v>81216</v>
      </c>
      <c r="B610" s="54">
        <v>1</v>
      </c>
      <c r="C610" s="54" t="s">
        <v>78</v>
      </c>
      <c r="D610" s="54" t="s">
        <v>80</v>
      </c>
      <c r="E610" s="61" t="s">
        <v>1216</v>
      </c>
      <c r="F610" s="61" t="s">
        <v>137</v>
      </c>
      <c r="G610" s="54" t="s">
        <v>71</v>
      </c>
      <c r="H610" s="54" t="s">
        <v>128</v>
      </c>
      <c r="I610" s="54" t="s">
        <v>22</v>
      </c>
      <c r="J610" s="54" t="s">
        <v>129</v>
      </c>
      <c r="K610" s="56">
        <v>43438.431944444441</v>
      </c>
      <c r="L610" s="56">
        <v>43438.530590277776</v>
      </c>
      <c r="M610" s="57">
        <v>2.3675000000000002</v>
      </c>
      <c r="N610" s="58">
        <v>0</v>
      </c>
      <c r="O610" s="58">
        <v>3</v>
      </c>
      <c r="P610" s="58">
        <v>0</v>
      </c>
      <c r="Q610" s="58">
        <v>0</v>
      </c>
      <c r="R610" s="59">
        <v>0</v>
      </c>
      <c r="S610" s="59">
        <v>7.1025</v>
      </c>
      <c r="T610" s="59">
        <v>0</v>
      </c>
      <c r="U610" s="59">
        <v>0</v>
      </c>
    </row>
    <row r="611" spans="1:21" x14ac:dyDescent="0.3">
      <c r="A611" s="61">
        <v>81220</v>
      </c>
      <c r="B611" s="54">
        <v>1</v>
      </c>
      <c r="C611" s="54" t="s">
        <v>79</v>
      </c>
      <c r="D611" s="54" t="s">
        <v>118</v>
      </c>
      <c r="E611" s="61" t="s">
        <v>238</v>
      </c>
      <c r="F611" s="61" t="s">
        <v>168</v>
      </c>
      <c r="G611" s="54" t="s">
        <v>72</v>
      </c>
      <c r="H611" s="54" t="s">
        <v>128</v>
      </c>
      <c r="I611" s="54" t="s">
        <v>22</v>
      </c>
      <c r="J611" s="54" t="s">
        <v>129</v>
      </c>
      <c r="K611" s="56">
        <v>43438.440312500003</v>
      </c>
      <c r="L611" s="56">
        <v>43438.531909722224</v>
      </c>
      <c r="M611" s="57">
        <v>2.1983333329999999</v>
      </c>
      <c r="N611" s="58">
        <v>0</v>
      </c>
      <c r="O611" s="58">
        <v>0</v>
      </c>
      <c r="P611" s="58">
        <v>1</v>
      </c>
      <c r="Q611" s="58">
        <v>59</v>
      </c>
      <c r="R611" s="59">
        <v>0</v>
      </c>
      <c r="S611" s="59">
        <v>0</v>
      </c>
      <c r="T611" s="59">
        <v>2.1983329999999999</v>
      </c>
      <c r="U611" s="59">
        <v>129.70166699999999</v>
      </c>
    </row>
    <row r="612" spans="1:21" x14ac:dyDescent="0.3">
      <c r="A612" s="61">
        <v>81223</v>
      </c>
      <c r="B612" s="54">
        <v>1</v>
      </c>
      <c r="C612" s="54" t="s">
        <v>78</v>
      </c>
      <c r="D612" s="54" t="s">
        <v>88</v>
      </c>
      <c r="E612" s="61" t="s">
        <v>1217</v>
      </c>
      <c r="F612" s="61" t="s">
        <v>137</v>
      </c>
      <c r="G612" s="54" t="s">
        <v>71</v>
      </c>
      <c r="H612" s="54" t="s">
        <v>128</v>
      </c>
      <c r="I612" s="54" t="s">
        <v>22</v>
      </c>
      <c r="J612" s="54" t="s">
        <v>129</v>
      </c>
      <c r="K612" s="56">
        <v>43438.452662037038</v>
      </c>
      <c r="L612" s="56">
        <v>43438.49560185185</v>
      </c>
      <c r="M612" s="57">
        <v>1.0305555550000001</v>
      </c>
      <c r="N612" s="58">
        <v>0</v>
      </c>
      <c r="O612" s="58">
        <v>4</v>
      </c>
      <c r="P612" s="58">
        <v>0</v>
      </c>
      <c r="Q612" s="58">
        <v>0</v>
      </c>
      <c r="R612" s="59">
        <v>0</v>
      </c>
      <c r="S612" s="59">
        <v>4.1222219999999998</v>
      </c>
      <c r="T612" s="59">
        <v>0</v>
      </c>
      <c r="U612" s="59">
        <v>0</v>
      </c>
    </row>
    <row r="613" spans="1:21" x14ac:dyDescent="0.3">
      <c r="A613" s="61">
        <v>81225</v>
      </c>
      <c r="B613" s="54">
        <v>1</v>
      </c>
      <c r="C613" s="54" t="s">
        <v>78</v>
      </c>
      <c r="D613" s="54" t="s">
        <v>85</v>
      </c>
      <c r="E613" s="61" t="s">
        <v>1218</v>
      </c>
      <c r="F613" s="61" t="s">
        <v>148</v>
      </c>
      <c r="G613" s="54" t="s">
        <v>71</v>
      </c>
      <c r="H613" s="54" t="s">
        <v>128</v>
      </c>
      <c r="I613" s="54" t="s">
        <v>22</v>
      </c>
      <c r="J613" s="54" t="s">
        <v>147</v>
      </c>
      <c r="K613" s="56">
        <v>43438.454861111109</v>
      </c>
      <c r="L613" s="56">
        <v>43438.471076388887</v>
      </c>
      <c r="M613" s="57">
        <v>0.38916666599999999</v>
      </c>
      <c r="N613" s="58">
        <v>0</v>
      </c>
      <c r="O613" s="58">
        <v>53</v>
      </c>
      <c r="P613" s="58">
        <v>0</v>
      </c>
      <c r="Q613" s="58">
        <v>0</v>
      </c>
      <c r="R613" s="59">
        <v>0</v>
      </c>
      <c r="S613" s="59">
        <v>20.625833</v>
      </c>
      <c r="T613" s="59">
        <v>0</v>
      </c>
      <c r="U613" s="59">
        <v>0</v>
      </c>
    </row>
    <row r="614" spans="1:21" x14ac:dyDescent="0.3">
      <c r="A614" s="61">
        <v>81226</v>
      </c>
      <c r="B614" s="54">
        <v>1</v>
      </c>
      <c r="C614" s="54" t="s">
        <v>79</v>
      </c>
      <c r="D614" s="54" t="s">
        <v>121</v>
      </c>
      <c r="E614" s="61" t="s">
        <v>1219</v>
      </c>
      <c r="F614" s="61" t="s">
        <v>137</v>
      </c>
      <c r="G614" s="54" t="s">
        <v>71</v>
      </c>
      <c r="H614" s="54" t="s">
        <v>128</v>
      </c>
      <c r="I614" s="54" t="s">
        <v>22</v>
      </c>
      <c r="J614" s="54" t="s">
        <v>129</v>
      </c>
      <c r="K614" s="56">
        <v>43438.45553240741</v>
      </c>
      <c r="L614" s="56">
        <v>43438.505266203705</v>
      </c>
      <c r="M614" s="57">
        <v>1.1936111110000001</v>
      </c>
      <c r="N614" s="58">
        <v>0</v>
      </c>
      <c r="O614" s="58">
        <v>1</v>
      </c>
      <c r="P614" s="58">
        <v>0</v>
      </c>
      <c r="Q614" s="58">
        <v>0</v>
      </c>
      <c r="R614" s="59">
        <v>0</v>
      </c>
      <c r="S614" s="59">
        <v>1.193611</v>
      </c>
      <c r="T614" s="59">
        <v>0</v>
      </c>
      <c r="U614" s="59">
        <v>0</v>
      </c>
    </row>
    <row r="615" spans="1:21" x14ac:dyDescent="0.3">
      <c r="A615" s="61">
        <v>81230</v>
      </c>
      <c r="B615" s="54">
        <v>1</v>
      </c>
      <c r="C615" s="54" t="s">
        <v>79</v>
      </c>
      <c r="D615" s="54" t="s">
        <v>118</v>
      </c>
      <c r="E615" s="61" t="s">
        <v>1220</v>
      </c>
      <c r="F615" s="61" t="s">
        <v>150</v>
      </c>
      <c r="G615" s="54" t="s">
        <v>72</v>
      </c>
      <c r="H615" s="54" t="s">
        <v>128</v>
      </c>
      <c r="I615" s="54" t="s">
        <v>22</v>
      </c>
      <c r="J615" s="54" t="s">
        <v>147</v>
      </c>
      <c r="K615" s="56">
        <v>43438.460416666669</v>
      </c>
      <c r="L615" s="56">
        <v>43438.491319444445</v>
      </c>
      <c r="M615" s="57">
        <v>0.74166666599999997</v>
      </c>
      <c r="N615" s="58">
        <v>0</v>
      </c>
      <c r="O615" s="58">
        <v>1529</v>
      </c>
      <c r="P615" s="58">
        <v>0</v>
      </c>
      <c r="Q615" s="58">
        <v>1</v>
      </c>
      <c r="R615" s="59">
        <v>0</v>
      </c>
      <c r="S615" s="59">
        <v>1134.0083320000001</v>
      </c>
      <c r="T615" s="59">
        <v>0</v>
      </c>
      <c r="U615" s="59">
        <v>0.74166699999999997</v>
      </c>
    </row>
    <row r="616" spans="1:21" x14ac:dyDescent="0.3">
      <c r="A616" s="61">
        <v>81232</v>
      </c>
      <c r="B616" s="54">
        <v>1</v>
      </c>
      <c r="C616" s="54" t="s">
        <v>78</v>
      </c>
      <c r="D616" s="54" t="s">
        <v>82</v>
      </c>
      <c r="E616" s="61" t="s">
        <v>1128</v>
      </c>
      <c r="F616" s="61" t="s">
        <v>137</v>
      </c>
      <c r="G616" s="54" t="s">
        <v>71</v>
      </c>
      <c r="H616" s="54" t="s">
        <v>128</v>
      </c>
      <c r="I616" s="54" t="s">
        <v>22</v>
      </c>
      <c r="J616" s="54" t="s">
        <v>129</v>
      </c>
      <c r="K616" s="56">
        <v>43438.451990740738</v>
      </c>
      <c r="L616" s="56">
        <v>43438.537129629629</v>
      </c>
      <c r="M616" s="57">
        <v>2.0433333330000001</v>
      </c>
      <c r="N616" s="58">
        <v>0</v>
      </c>
      <c r="O616" s="58">
        <v>1</v>
      </c>
      <c r="P616" s="58">
        <v>0</v>
      </c>
      <c r="Q616" s="58">
        <v>0</v>
      </c>
      <c r="R616" s="59">
        <v>0</v>
      </c>
      <c r="S616" s="59">
        <v>2.0433330000000001</v>
      </c>
      <c r="T616" s="59">
        <v>0</v>
      </c>
      <c r="U616" s="59">
        <v>0</v>
      </c>
    </row>
    <row r="617" spans="1:21" x14ac:dyDescent="0.3">
      <c r="A617" s="61">
        <v>81234</v>
      </c>
      <c r="B617" s="54">
        <v>1</v>
      </c>
      <c r="C617" s="54" t="s">
        <v>78</v>
      </c>
      <c r="D617" s="54" t="s">
        <v>101</v>
      </c>
      <c r="E617" s="61" t="s">
        <v>923</v>
      </c>
      <c r="F617" s="61" t="s">
        <v>156</v>
      </c>
      <c r="G617" s="54" t="s">
        <v>71</v>
      </c>
      <c r="H617" s="54" t="s">
        <v>128</v>
      </c>
      <c r="I617" s="54" t="s">
        <v>22</v>
      </c>
      <c r="J617" s="54" t="s">
        <v>129</v>
      </c>
      <c r="K617" s="56">
        <v>43438.44976851852</v>
      </c>
      <c r="L617" s="56">
        <v>43438.519849537035</v>
      </c>
      <c r="M617" s="57">
        <v>1.681944444</v>
      </c>
      <c r="N617" s="58">
        <v>0</v>
      </c>
      <c r="O617" s="58">
        <v>437</v>
      </c>
      <c r="P617" s="58">
        <v>0</v>
      </c>
      <c r="Q617" s="58">
        <v>0</v>
      </c>
      <c r="R617" s="59">
        <v>0</v>
      </c>
      <c r="S617" s="59">
        <v>735.00972200000001</v>
      </c>
      <c r="T617" s="59">
        <v>0</v>
      </c>
      <c r="U617" s="59">
        <v>0</v>
      </c>
    </row>
    <row r="618" spans="1:21" x14ac:dyDescent="0.3">
      <c r="A618" s="61">
        <v>81235</v>
      </c>
      <c r="B618" s="54">
        <v>1</v>
      </c>
      <c r="C618" s="54" t="s">
        <v>78</v>
      </c>
      <c r="D618" s="54" t="s">
        <v>103</v>
      </c>
      <c r="E618" s="61" t="s">
        <v>1221</v>
      </c>
      <c r="F618" s="61" t="s">
        <v>209</v>
      </c>
      <c r="G618" s="54" t="s">
        <v>71</v>
      </c>
      <c r="H618" s="54" t="s">
        <v>128</v>
      </c>
      <c r="I618" s="54" t="s">
        <v>22</v>
      </c>
      <c r="J618" s="54" t="s">
        <v>129</v>
      </c>
      <c r="K618" s="56">
        <v>43438.467013888891</v>
      </c>
      <c r="L618" s="56">
        <v>43438.483680555553</v>
      </c>
      <c r="M618" s="57">
        <v>0.4</v>
      </c>
      <c r="N618" s="58">
        <v>0</v>
      </c>
      <c r="O618" s="58">
        <v>0</v>
      </c>
      <c r="P618" s="58">
        <v>0</v>
      </c>
      <c r="Q618" s="58">
        <v>40</v>
      </c>
      <c r="R618" s="59">
        <v>0</v>
      </c>
      <c r="S618" s="59">
        <v>0</v>
      </c>
      <c r="T618" s="59">
        <v>0</v>
      </c>
      <c r="U618" s="59">
        <v>16</v>
      </c>
    </row>
    <row r="619" spans="1:21" x14ac:dyDescent="0.3">
      <c r="A619" s="61">
        <v>81242</v>
      </c>
      <c r="B619" s="54">
        <v>1</v>
      </c>
      <c r="C619" s="54" t="s">
        <v>78</v>
      </c>
      <c r="D619" s="54" t="s">
        <v>91</v>
      </c>
      <c r="E619" s="61" t="s">
        <v>389</v>
      </c>
      <c r="F619" s="61" t="s">
        <v>148</v>
      </c>
      <c r="G619" s="54" t="s">
        <v>72</v>
      </c>
      <c r="H619" s="54" t="s">
        <v>128</v>
      </c>
      <c r="I619" s="54" t="s">
        <v>22</v>
      </c>
      <c r="J619" s="54" t="s">
        <v>147</v>
      </c>
      <c r="K619" s="56">
        <v>43438.427025462966</v>
      </c>
      <c r="L619" s="56">
        <v>43438.701760219905</v>
      </c>
      <c r="M619" s="57">
        <v>6.5936341660000002</v>
      </c>
      <c r="N619" s="58">
        <v>0</v>
      </c>
      <c r="O619" s="58">
        <v>1</v>
      </c>
      <c r="P619" s="58">
        <v>5</v>
      </c>
      <c r="Q619" s="58">
        <v>472</v>
      </c>
      <c r="R619" s="59">
        <v>0</v>
      </c>
      <c r="S619" s="59">
        <v>6.5936339999999998</v>
      </c>
      <c r="T619" s="59">
        <v>32.968170999999998</v>
      </c>
      <c r="U619" s="59">
        <v>3112.195326</v>
      </c>
    </row>
    <row r="620" spans="1:21" x14ac:dyDescent="0.3">
      <c r="A620" s="61">
        <v>81243</v>
      </c>
      <c r="B620" s="54">
        <v>1</v>
      </c>
      <c r="C620" s="54" t="s">
        <v>78</v>
      </c>
      <c r="D620" s="54" t="s">
        <v>80</v>
      </c>
      <c r="E620" s="61" t="s">
        <v>1222</v>
      </c>
      <c r="F620" s="61" t="s">
        <v>274</v>
      </c>
      <c r="G620" s="54" t="s">
        <v>71</v>
      </c>
      <c r="H620" s="54" t="s">
        <v>128</v>
      </c>
      <c r="I620" s="54" t="s">
        <v>22</v>
      </c>
      <c r="J620" s="54" t="s">
        <v>129</v>
      </c>
      <c r="K620" s="56">
        <v>43438.469456018516</v>
      </c>
      <c r="L620" s="56">
        <v>43438.525000000001</v>
      </c>
      <c r="M620" s="57">
        <v>1.3330555550000001</v>
      </c>
      <c r="N620" s="58">
        <v>0</v>
      </c>
      <c r="O620" s="58">
        <v>290</v>
      </c>
      <c r="P620" s="58">
        <v>0</v>
      </c>
      <c r="Q620" s="58">
        <v>0</v>
      </c>
      <c r="R620" s="59">
        <v>0</v>
      </c>
      <c r="S620" s="59">
        <v>386.58611100000002</v>
      </c>
      <c r="T620" s="59">
        <v>0</v>
      </c>
      <c r="U620" s="59">
        <v>0</v>
      </c>
    </row>
    <row r="621" spans="1:21" x14ac:dyDescent="0.3">
      <c r="A621" s="61">
        <v>81246</v>
      </c>
      <c r="B621" s="54">
        <v>1</v>
      </c>
      <c r="C621" s="54" t="s">
        <v>78</v>
      </c>
      <c r="D621" s="54" t="s">
        <v>82</v>
      </c>
      <c r="E621" s="61" t="s">
        <v>1223</v>
      </c>
      <c r="F621" s="61" t="s">
        <v>176</v>
      </c>
      <c r="G621" s="54" t="s">
        <v>71</v>
      </c>
      <c r="H621" s="54" t="s">
        <v>128</v>
      </c>
      <c r="I621" s="54" t="s">
        <v>22</v>
      </c>
      <c r="J621" s="54" t="s">
        <v>129</v>
      </c>
      <c r="K621" s="56">
        <v>43438.482465277775</v>
      </c>
      <c r="L621" s="56">
        <v>43438.583078703705</v>
      </c>
      <c r="M621" s="57">
        <v>2.414722222</v>
      </c>
      <c r="N621" s="58">
        <v>0</v>
      </c>
      <c r="O621" s="58">
        <v>222</v>
      </c>
      <c r="P621" s="58">
        <v>0</v>
      </c>
      <c r="Q621" s="58">
        <v>0</v>
      </c>
      <c r="R621" s="59">
        <v>0</v>
      </c>
      <c r="S621" s="59">
        <v>536.06833300000005</v>
      </c>
      <c r="T621" s="59">
        <v>0</v>
      </c>
      <c r="U621" s="59">
        <v>0</v>
      </c>
    </row>
    <row r="622" spans="1:21" x14ac:dyDescent="0.3">
      <c r="A622" s="61">
        <v>81248</v>
      </c>
      <c r="B622" s="54">
        <v>1</v>
      </c>
      <c r="C622" s="54" t="s">
        <v>79</v>
      </c>
      <c r="D622" s="54" t="s">
        <v>118</v>
      </c>
      <c r="E622" s="61" t="s">
        <v>1224</v>
      </c>
      <c r="F622" s="61" t="s">
        <v>150</v>
      </c>
      <c r="G622" s="54" t="s">
        <v>72</v>
      </c>
      <c r="H622" s="54" t="s">
        <v>128</v>
      </c>
      <c r="I622" s="54" t="s">
        <v>22</v>
      </c>
      <c r="J622" s="54" t="s">
        <v>147</v>
      </c>
      <c r="K622" s="56">
        <v>43438.503472222219</v>
      </c>
      <c r="L622" s="56">
        <v>43438.55810185185</v>
      </c>
      <c r="M622" s="57">
        <v>1.311111111</v>
      </c>
      <c r="N622" s="58">
        <v>0</v>
      </c>
      <c r="O622" s="58">
        <v>325</v>
      </c>
      <c r="P622" s="58">
        <v>0</v>
      </c>
      <c r="Q622" s="58">
        <v>0</v>
      </c>
      <c r="R622" s="59">
        <v>0</v>
      </c>
      <c r="S622" s="59">
        <v>426.11111099999999</v>
      </c>
      <c r="T622" s="59">
        <v>0</v>
      </c>
      <c r="U622" s="59">
        <v>0</v>
      </c>
    </row>
    <row r="623" spans="1:21" x14ac:dyDescent="0.3">
      <c r="A623" s="61">
        <v>81250</v>
      </c>
      <c r="B623" s="54">
        <v>1</v>
      </c>
      <c r="C623" s="54" t="s">
        <v>78</v>
      </c>
      <c r="D623" s="54" t="s">
        <v>97</v>
      </c>
      <c r="E623" s="61" t="s">
        <v>1225</v>
      </c>
      <c r="F623" s="61" t="s">
        <v>136</v>
      </c>
      <c r="G623" s="54" t="s">
        <v>71</v>
      </c>
      <c r="H623" s="54" t="s">
        <v>128</v>
      </c>
      <c r="I623" s="54" t="s">
        <v>22</v>
      </c>
      <c r="J623" s="54" t="s">
        <v>129</v>
      </c>
      <c r="K623" s="56">
        <v>43438.481388888889</v>
      </c>
      <c r="L623" s="56">
        <v>43438.689942129626</v>
      </c>
      <c r="M623" s="57">
        <v>5.0052777769999999</v>
      </c>
      <c r="N623" s="58">
        <v>0</v>
      </c>
      <c r="O623" s="58">
        <v>0</v>
      </c>
      <c r="P623" s="58">
        <v>0</v>
      </c>
      <c r="Q623" s="58">
        <v>70</v>
      </c>
      <c r="R623" s="59">
        <v>0</v>
      </c>
      <c r="S623" s="59">
        <v>0</v>
      </c>
      <c r="T623" s="59">
        <v>0</v>
      </c>
      <c r="U623" s="59">
        <v>350.36944399999999</v>
      </c>
    </row>
    <row r="624" spans="1:21" x14ac:dyDescent="0.3">
      <c r="A624" s="61">
        <v>81251</v>
      </c>
      <c r="B624" s="54">
        <v>1</v>
      </c>
      <c r="C624" s="54" t="s">
        <v>78</v>
      </c>
      <c r="D624" s="54" t="s">
        <v>101</v>
      </c>
      <c r="E624" s="61" t="s">
        <v>755</v>
      </c>
      <c r="F624" s="61" t="s">
        <v>137</v>
      </c>
      <c r="G624" s="54" t="s">
        <v>71</v>
      </c>
      <c r="H624" s="54" t="s">
        <v>128</v>
      </c>
      <c r="I624" s="54" t="s">
        <v>22</v>
      </c>
      <c r="J624" s="54" t="s">
        <v>129</v>
      </c>
      <c r="K624" s="56">
        <v>43438.494421296295</v>
      </c>
      <c r="L624" s="56">
        <v>43438.567013888889</v>
      </c>
      <c r="M624" s="57">
        <v>1.7422222220000001</v>
      </c>
      <c r="N624" s="58">
        <v>0</v>
      </c>
      <c r="O624" s="58">
        <v>0</v>
      </c>
      <c r="P624" s="58">
        <v>0</v>
      </c>
      <c r="Q624" s="58">
        <v>1</v>
      </c>
      <c r="R624" s="59">
        <v>0</v>
      </c>
      <c r="S624" s="59">
        <v>0</v>
      </c>
      <c r="T624" s="59">
        <v>0</v>
      </c>
      <c r="U624" s="59">
        <v>1.7422219999999999</v>
      </c>
    </row>
    <row r="625" spans="1:21" x14ac:dyDescent="0.3">
      <c r="A625" s="61">
        <v>81254</v>
      </c>
      <c r="B625" s="54">
        <v>1</v>
      </c>
      <c r="C625" s="54" t="s">
        <v>78</v>
      </c>
      <c r="D625" s="54" t="s">
        <v>125</v>
      </c>
      <c r="E625" s="61" t="s">
        <v>1226</v>
      </c>
      <c r="F625" s="61" t="s">
        <v>137</v>
      </c>
      <c r="G625" s="54" t="s">
        <v>71</v>
      </c>
      <c r="H625" s="54" t="s">
        <v>128</v>
      </c>
      <c r="I625" s="54" t="s">
        <v>22</v>
      </c>
      <c r="J625" s="54" t="s">
        <v>129</v>
      </c>
      <c r="K625" s="56">
        <v>43438.511203703703</v>
      </c>
      <c r="L625" s="56">
        <v>43438.545081018521</v>
      </c>
      <c r="M625" s="57">
        <v>0.81305555500000004</v>
      </c>
      <c r="N625" s="58">
        <v>0</v>
      </c>
      <c r="O625" s="58">
        <v>1</v>
      </c>
      <c r="P625" s="58">
        <v>0</v>
      </c>
      <c r="Q625" s="58">
        <v>0</v>
      </c>
      <c r="R625" s="59">
        <v>0</v>
      </c>
      <c r="S625" s="59">
        <v>0.813056</v>
      </c>
      <c r="T625" s="59">
        <v>0</v>
      </c>
      <c r="U625" s="59">
        <v>0</v>
      </c>
    </row>
    <row r="626" spans="1:21" x14ac:dyDescent="0.3">
      <c r="A626" s="61">
        <v>81256</v>
      </c>
      <c r="B626" s="54">
        <v>1</v>
      </c>
      <c r="C626" s="54" t="s">
        <v>78</v>
      </c>
      <c r="D626" s="54" t="s">
        <v>85</v>
      </c>
      <c r="E626" s="61" t="s">
        <v>1227</v>
      </c>
      <c r="F626" s="61" t="s">
        <v>156</v>
      </c>
      <c r="G626" s="54" t="s">
        <v>71</v>
      </c>
      <c r="H626" s="54" t="s">
        <v>128</v>
      </c>
      <c r="I626" s="54" t="s">
        <v>22</v>
      </c>
      <c r="J626" s="54" t="s">
        <v>129</v>
      </c>
      <c r="K626" s="56">
        <v>43438.513796296298</v>
      </c>
      <c r="L626" s="56">
        <v>43438.584560185183</v>
      </c>
      <c r="M626" s="57">
        <v>1.6983333329999999</v>
      </c>
      <c r="N626" s="58">
        <v>0</v>
      </c>
      <c r="O626" s="58">
        <v>143</v>
      </c>
      <c r="P626" s="58">
        <v>0</v>
      </c>
      <c r="Q626" s="58">
        <v>0</v>
      </c>
      <c r="R626" s="59">
        <v>0</v>
      </c>
      <c r="S626" s="59">
        <v>242.86166700000001</v>
      </c>
      <c r="T626" s="59">
        <v>0</v>
      </c>
      <c r="U626" s="59">
        <v>0</v>
      </c>
    </row>
    <row r="627" spans="1:21" x14ac:dyDescent="0.3">
      <c r="A627" s="61">
        <v>81261</v>
      </c>
      <c r="B627" s="54">
        <v>1</v>
      </c>
      <c r="C627" s="54" t="s">
        <v>78</v>
      </c>
      <c r="D627" s="54" t="s">
        <v>97</v>
      </c>
      <c r="E627" s="61" t="s">
        <v>564</v>
      </c>
      <c r="F627" s="61" t="s">
        <v>137</v>
      </c>
      <c r="G627" s="54" t="s">
        <v>71</v>
      </c>
      <c r="H627" s="54" t="s">
        <v>128</v>
      </c>
      <c r="I627" s="54" t="s">
        <v>22</v>
      </c>
      <c r="J627" s="54" t="s">
        <v>129</v>
      </c>
      <c r="K627" s="56">
        <v>43438.514976851853</v>
      </c>
      <c r="L627" s="56">
        <v>43438.534409722226</v>
      </c>
      <c r="M627" s="57">
        <v>0.466388888</v>
      </c>
      <c r="N627" s="58">
        <v>0</v>
      </c>
      <c r="O627" s="58">
        <v>3</v>
      </c>
      <c r="P627" s="58">
        <v>0</v>
      </c>
      <c r="Q627" s="58">
        <v>205</v>
      </c>
      <c r="R627" s="59">
        <v>0</v>
      </c>
      <c r="S627" s="59">
        <v>1.399167</v>
      </c>
      <c r="T627" s="59">
        <v>0</v>
      </c>
      <c r="U627" s="59">
        <v>95.609722000000005</v>
      </c>
    </row>
    <row r="628" spans="1:21" x14ac:dyDescent="0.3">
      <c r="A628" s="61">
        <v>81262</v>
      </c>
      <c r="B628" s="54">
        <v>1</v>
      </c>
      <c r="C628" s="54" t="s">
        <v>79</v>
      </c>
      <c r="D628" s="54" t="s">
        <v>108</v>
      </c>
      <c r="E628" s="61" t="s">
        <v>1228</v>
      </c>
      <c r="F628" s="61" t="s">
        <v>145</v>
      </c>
      <c r="G628" s="54" t="s">
        <v>72</v>
      </c>
      <c r="H628" s="54" t="s">
        <v>128</v>
      </c>
      <c r="I628" s="54" t="s">
        <v>22</v>
      </c>
      <c r="J628" s="54" t="s">
        <v>129</v>
      </c>
      <c r="K628" s="56">
        <v>43438.507939814815</v>
      </c>
      <c r="L628" s="56">
        <v>43438.574548611112</v>
      </c>
      <c r="M628" s="57">
        <v>1.5986111110000001</v>
      </c>
      <c r="N628" s="58">
        <v>1</v>
      </c>
      <c r="O628" s="58">
        <v>86</v>
      </c>
      <c r="P628" s="58">
        <v>0</v>
      </c>
      <c r="Q628" s="58">
        <v>0</v>
      </c>
      <c r="R628" s="59">
        <v>1.598611</v>
      </c>
      <c r="S628" s="59">
        <v>137.48055600000001</v>
      </c>
      <c r="T628" s="59">
        <v>0</v>
      </c>
      <c r="U628" s="59">
        <v>0</v>
      </c>
    </row>
    <row r="629" spans="1:21" x14ac:dyDescent="0.3">
      <c r="A629" s="61">
        <v>81263</v>
      </c>
      <c r="B629" s="54">
        <v>1</v>
      </c>
      <c r="C629" s="54" t="s">
        <v>79</v>
      </c>
      <c r="D629" s="54" t="s">
        <v>120</v>
      </c>
      <c r="E629" s="61" t="s">
        <v>1229</v>
      </c>
      <c r="F629" s="61" t="s">
        <v>179</v>
      </c>
      <c r="G629" s="54" t="s">
        <v>72</v>
      </c>
      <c r="H629" s="54" t="s">
        <v>128</v>
      </c>
      <c r="I629" s="54" t="s">
        <v>22</v>
      </c>
      <c r="J629" s="54" t="s">
        <v>129</v>
      </c>
      <c r="K629" s="56">
        <v>43438.526400462964</v>
      </c>
      <c r="L629" s="56">
        <v>43438.562407407408</v>
      </c>
      <c r="M629" s="57">
        <v>0.86416666600000003</v>
      </c>
      <c r="N629" s="58">
        <v>0</v>
      </c>
      <c r="O629" s="58">
        <v>90</v>
      </c>
      <c r="P629" s="58">
        <v>0</v>
      </c>
      <c r="Q629" s="58">
        <v>23</v>
      </c>
      <c r="R629" s="59">
        <v>0</v>
      </c>
      <c r="S629" s="59">
        <v>77.775000000000006</v>
      </c>
      <c r="T629" s="59">
        <v>0</v>
      </c>
      <c r="U629" s="59">
        <v>19.875833</v>
      </c>
    </row>
    <row r="630" spans="1:21" x14ac:dyDescent="0.3">
      <c r="A630" s="61">
        <v>81267</v>
      </c>
      <c r="B630" s="54">
        <v>1</v>
      </c>
      <c r="C630" s="54" t="s">
        <v>78</v>
      </c>
      <c r="D630" s="54" t="s">
        <v>95</v>
      </c>
      <c r="E630" s="61" t="s">
        <v>420</v>
      </c>
      <c r="F630" s="61" t="s">
        <v>171</v>
      </c>
      <c r="G630" s="54" t="s">
        <v>72</v>
      </c>
      <c r="H630" s="54" t="s">
        <v>128</v>
      </c>
      <c r="I630" s="54" t="s">
        <v>22</v>
      </c>
      <c r="J630" s="54" t="s">
        <v>129</v>
      </c>
      <c r="K630" s="56">
        <v>43438.531736111108</v>
      </c>
      <c r="L630" s="56">
        <v>43438.660590277781</v>
      </c>
      <c r="M630" s="57">
        <v>3.0924999999999998</v>
      </c>
      <c r="N630" s="58">
        <v>1</v>
      </c>
      <c r="O630" s="58">
        <v>275</v>
      </c>
      <c r="P630" s="58">
        <v>0</v>
      </c>
      <c r="Q630" s="58">
        <v>1</v>
      </c>
      <c r="R630" s="59">
        <v>3.0924999999999998</v>
      </c>
      <c r="S630" s="59">
        <v>850.4375</v>
      </c>
      <c r="T630" s="59">
        <v>0</v>
      </c>
      <c r="U630" s="59">
        <v>3.0924999999999998</v>
      </c>
    </row>
    <row r="631" spans="1:21" x14ac:dyDescent="0.3">
      <c r="A631" s="61">
        <v>81269</v>
      </c>
      <c r="B631" s="54">
        <v>1</v>
      </c>
      <c r="C631" s="54" t="s">
        <v>78</v>
      </c>
      <c r="D631" s="54" t="s">
        <v>94</v>
      </c>
      <c r="E631" s="61" t="s">
        <v>1230</v>
      </c>
      <c r="F631" s="61" t="s">
        <v>137</v>
      </c>
      <c r="G631" s="54" t="s">
        <v>71</v>
      </c>
      <c r="H631" s="54" t="s">
        <v>128</v>
      </c>
      <c r="I631" s="54" t="s">
        <v>22</v>
      </c>
      <c r="J631" s="54" t="s">
        <v>129</v>
      </c>
      <c r="K631" s="56">
        <v>43438.543321759258</v>
      </c>
      <c r="L631" s="56">
        <v>43438.763391203705</v>
      </c>
      <c r="M631" s="57">
        <v>5.2816666659999996</v>
      </c>
      <c r="N631" s="58">
        <v>0</v>
      </c>
      <c r="O631" s="58">
        <v>0</v>
      </c>
      <c r="P631" s="58">
        <v>0</v>
      </c>
      <c r="Q631" s="58">
        <v>1</v>
      </c>
      <c r="R631" s="59">
        <v>0</v>
      </c>
      <c r="S631" s="59">
        <v>0</v>
      </c>
      <c r="T631" s="59">
        <v>0</v>
      </c>
      <c r="U631" s="59">
        <v>5.2816669999999997</v>
      </c>
    </row>
    <row r="632" spans="1:21" x14ac:dyDescent="0.3">
      <c r="A632" s="61">
        <v>81270</v>
      </c>
      <c r="B632" s="54">
        <v>1</v>
      </c>
      <c r="C632" s="54" t="s">
        <v>78</v>
      </c>
      <c r="D632" s="54" t="s">
        <v>99</v>
      </c>
      <c r="E632" s="61" t="s">
        <v>328</v>
      </c>
      <c r="F632" s="61" t="s">
        <v>140</v>
      </c>
      <c r="G632" s="54" t="s">
        <v>72</v>
      </c>
      <c r="H632" s="54" t="s">
        <v>128</v>
      </c>
      <c r="I632" s="54" t="s">
        <v>22</v>
      </c>
      <c r="J632" s="54" t="s">
        <v>129</v>
      </c>
      <c r="K632" s="56">
        <v>43438.535787037035</v>
      </c>
      <c r="L632" s="56">
        <v>43438.56758101852</v>
      </c>
      <c r="M632" s="57">
        <v>0.763055555</v>
      </c>
      <c r="N632" s="58">
        <v>2</v>
      </c>
      <c r="O632" s="58">
        <v>7340</v>
      </c>
      <c r="P632" s="58">
        <v>0</v>
      </c>
      <c r="Q632" s="58">
        <v>24</v>
      </c>
      <c r="R632" s="59">
        <v>1.526111</v>
      </c>
      <c r="S632" s="59">
        <v>5600.8277740000003</v>
      </c>
      <c r="T632" s="59">
        <v>0</v>
      </c>
      <c r="U632" s="59">
        <v>18.313333</v>
      </c>
    </row>
    <row r="633" spans="1:21" x14ac:dyDescent="0.3">
      <c r="A633" s="61">
        <v>81272</v>
      </c>
      <c r="B633" s="54">
        <v>1</v>
      </c>
      <c r="C633" s="54" t="s">
        <v>78</v>
      </c>
      <c r="D633" s="54" t="s">
        <v>86</v>
      </c>
      <c r="E633" s="61" t="s">
        <v>1153</v>
      </c>
      <c r="F633" s="61" t="s">
        <v>156</v>
      </c>
      <c r="G633" s="54" t="s">
        <v>71</v>
      </c>
      <c r="H633" s="54" t="s">
        <v>128</v>
      </c>
      <c r="I633" s="54" t="s">
        <v>22</v>
      </c>
      <c r="J633" s="54" t="s">
        <v>129</v>
      </c>
      <c r="K633" s="56">
        <v>43438.477534722224</v>
      </c>
      <c r="L633" s="56">
        <v>43438.574212962965</v>
      </c>
      <c r="M633" s="57">
        <v>2.3202777769999998</v>
      </c>
      <c r="N633" s="58">
        <v>0</v>
      </c>
      <c r="O633" s="58">
        <v>4</v>
      </c>
      <c r="P633" s="58">
        <v>0</v>
      </c>
      <c r="Q633" s="58">
        <v>0</v>
      </c>
      <c r="R633" s="59">
        <v>0</v>
      </c>
      <c r="S633" s="59">
        <v>9.2811109999999992</v>
      </c>
      <c r="T633" s="59">
        <v>0</v>
      </c>
      <c r="U633" s="59">
        <v>0</v>
      </c>
    </row>
    <row r="634" spans="1:21" x14ac:dyDescent="0.3">
      <c r="A634" s="61">
        <v>81277</v>
      </c>
      <c r="B634" s="54">
        <v>1</v>
      </c>
      <c r="C634" s="54" t="s">
        <v>78</v>
      </c>
      <c r="D634" s="54" t="s">
        <v>80</v>
      </c>
      <c r="E634" s="61" t="s">
        <v>1231</v>
      </c>
      <c r="F634" s="61" t="s">
        <v>137</v>
      </c>
      <c r="G634" s="54" t="s">
        <v>71</v>
      </c>
      <c r="H634" s="54" t="s">
        <v>128</v>
      </c>
      <c r="I634" s="54" t="s">
        <v>22</v>
      </c>
      <c r="J634" s="54" t="s">
        <v>129</v>
      </c>
      <c r="K634" s="56">
        <v>43438.554189814815</v>
      </c>
      <c r="L634" s="56">
        <v>43438.591909722221</v>
      </c>
      <c r="M634" s="57">
        <v>0.90527777700000001</v>
      </c>
      <c r="N634" s="58">
        <v>0</v>
      </c>
      <c r="O634" s="58">
        <v>1</v>
      </c>
      <c r="P634" s="58">
        <v>0</v>
      </c>
      <c r="Q634" s="58">
        <v>0</v>
      </c>
      <c r="R634" s="59">
        <v>0</v>
      </c>
      <c r="S634" s="59">
        <v>0.90527800000000003</v>
      </c>
      <c r="T634" s="59">
        <v>0</v>
      </c>
      <c r="U634" s="59">
        <v>0</v>
      </c>
    </row>
    <row r="635" spans="1:21" x14ac:dyDescent="0.3">
      <c r="A635" s="61">
        <v>81282</v>
      </c>
      <c r="B635" s="54">
        <v>1</v>
      </c>
      <c r="C635" s="54" t="s">
        <v>78</v>
      </c>
      <c r="D635" s="54" t="s">
        <v>102</v>
      </c>
      <c r="E635" s="61" t="s">
        <v>490</v>
      </c>
      <c r="F635" s="61" t="s">
        <v>140</v>
      </c>
      <c r="G635" s="54" t="s">
        <v>72</v>
      </c>
      <c r="H635" s="54" t="s">
        <v>128</v>
      </c>
      <c r="I635" s="54" t="s">
        <v>22</v>
      </c>
      <c r="J635" s="54" t="s">
        <v>129</v>
      </c>
      <c r="K635" s="56">
        <v>43438.537418981483</v>
      </c>
      <c r="L635" s="56">
        <v>43438.588847534724</v>
      </c>
      <c r="M635" s="57">
        <v>1.2342850000000001</v>
      </c>
      <c r="N635" s="58">
        <v>1</v>
      </c>
      <c r="O635" s="58">
        <v>1772</v>
      </c>
      <c r="P635" s="58">
        <v>3</v>
      </c>
      <c r="Q635" s="58">
        <v>788</v>
      </c>
      <c r="R635" s="59">
        <v>1.2342850000000001</v>
      </c>
      <c r="S635" s="59">
        <v>2187.1530200000002</v>
      </c>
      <c r="T635" s="59">
        <v>3.702855</v>
      </c>
      <c r="U635" s="59">
        <v>972.61658</v>
      </c>
    </row>
    <row r="636" spans="1:21" x14ac:dyDescent="0.3">
      <c r="A636" s="61">
        <v>81283</v>
      </c>
      <c r="B636" s="54">
        <v>1</v>
      </c>
      <c r="C636" s="54" t="s">
        <v>78</v>
      </c>
      <c r="D636" s="54" t="s">
        <v>88</v>
      </c>
      <c r="E636" s="61" t="s">
        <v>1232</v>
      </c>
      <c r="F636" s="61" t="s">
        <v>137</v>
      </c>
      <c r="G636" s="54" t="s">
        <v>71</v>
      </c>
      <c r="H636" s="54" t="s">
        <v>128</v>
      </c>
      <c r="I636" s="54" t="s">
        <v>22</v>
      </c>
      <c r="J636" s="54" t="s">
        <v>129</v>
      </c>
      <c r="K636" s="56">
        <v>43438.569756944446</v>
      </c>
      <c r="L636" s="56">
        <v>43438.588414351849</v>
      </c>
      <c r="M636" s="57">
        <v>0.44777777699999999</v>
      </c>
      <c r="N636" s="58">
        <v>0</v>
      </c>
      <c r="O636" s="58">
        <v>2</v>
      </c>
      <c r="P636" s="58">
        <v>0</v>
      </c>
      <c r="Q636" s="58">
        <v>0</v>
      </c>
      <c r="R636" s="59">
        <v>0</v>
      </c>
      <c r="S636" s="59">
        <v>0.89555600000000002</v>
      </c>
      <c r="T636" s="59">
        <v>0</v>
      </c>
      <c r="U636" s="59">
        <v>0</v>
      </c>
    </row>
    <row r="637" spans="1:21" x14ac:dyDescent="0.3">
      <c r="A637" s="61">
        <v>81285</v>
      </c>
      <c r="B637" s="54">
        <v>1</v>
      </c>
      <c r="C637" s="54" t="s">
        <v>78</v>
      </c>
      <c r="D637" s="54" t="s">
        <v>84</v>
      </c>
      <c r="E637" s="61" t="s">
        <v>1233</v>
      </c>
      <c r="F637" s="61" t="s">
        <v>137</v>
      </c>
      <c r="G637" s="54" t="s">
        <v>71</v>
      </c>
      <c r="H637" s="54" t="s">
        <v>128</v>
      </c>
      <c r="I637" s="54" t="s">
        <v>22</v>
      </c>
      <c r="J637" s="54" t="s">
        <v>129</v>
      </c>
      <c r="K637" s="56">
        <v>43438.572754629626</v>
      </c>
      <c r="L637" s="56">
        <v>43438.611226851848</v>
      </c>
      <c r="M637" s="57">
        <v>0.92333333299999998</v>
      </c>
      <c r="N637" s="58">
        <v>0</v>
      </c>
      <c r="O637" s="58">
        <v>3</v>
      </c>
      <c r="P637" s="58">
        <v>0</v>
      </c>
      <c r="Q637" s="58">
        <v>0</v>
      </c>
      <c r="R637" s="59">
        <v>0</v>
      </c>
      <c r="S637" s="59">
        <v>2.77</v>
      </c>
      <c r="T637" s="59">
        <v>0</v>
      </c>
      <c r="U637" s="59">
        <v>0</v>
      </c>
    </row>
    <row r="638" spans="1:21" x14ac:dyDescent="0.3">
      <c r="A638" s="61">
        <v>81286</v>
      </c>
      <c r="B638" s="54">
        <v>1</v>
      </c>
      <c r="C638" s="54" t="s">
        <v>78</v>
      </c>
      <c r="D638" s="54" t="s">
        <v>125</v>
      </c>
      <c r="E638" s="61" t="s">
        <v>1234</v>
      </c>
      <c r="F638" s="61" t="s">
        <v>159</v>
      </c>
      <c r="G638" s="54" t="s">
        <v>71</v>
      </c>
      <c r="H638" s="54" t="s">
        <v>128</v>
      </c>
      <c r="I638" s="54" t="s">
        <v>22</v>
      </c>
      <c r="J638" s="54" t="s">
        <v>129</v>
      </c>
      <c r="K638" s="56">
        <v>43438.426712962959</v>
      </c>
      <c r="L638" s="56">
        <v>43438.564583333333</v>
      </c>
      <c r="M638" s="57">
        <v>3.3088888879999998</v>
      </c>
      <c r="N638" s="58">
        <v>0</v>
      </c>
      <c r="O638" s="58">
        <v>1</v>
      </c>
      <c r="P638" s="58">
        <v>0</v>
      </c>
      <c r="Q638" s="58">
        <v>0</v>
      </c>
      <c r="R638" s="59">
        <v>0</v>
      </c>
      <c r="S638" s="59">
        <v>3.3088890000000002</v>
      </c>
      <c r="T638" s="59">
        <v>0</v>
      </c>
      <c r="U638" s="59">
        <v>0</v>
      </c>
    </row>
    <row r="639" spans="1:21" x14ac:dyDescent="0.3">
      <c r="A639" s="61">
        <v>81288</v>
      </c>
      <c r="B639" s="54">
        <v>1</v>
      </c>
      <c r="C639" s="54" t="s">
        <v>79</v>
      </c>
      <c r="D639" s="54" t="s">
        <v>123</v>
      </c>
      <c r="E639" s="61" t="s">
        <v>1235</v>
      </c>
      <c r="F639" s="61" t="s">
        <v>140</v>
      </c>
      <c r="G639" s="54" t="s">
        <v>72</v>
      </c>
      <c r="H639" s="54" t="s">
        <v>128</v>
      </c>
      <c r="I639" s="54" t="s">
        <v>22</v>
      </c>
      <c r="J639" s="54" t="s">
        <v>129</v>
      </c>
      <c r="K639" s="56">
        <v>43438.582824074074</v>
      </c>
      <c r="L639" s="56">
        <v>43438.586875000001</v>
      </c>
      <c r="M639" s="57">
        <v>9.7222221999999997E-2</v>
      </c>
      <c r="N639" s="58">
        <v>0</v>
      </c>
      <c r="O639" s="58">
        <v>164</v>
      </c>
      <c r="P639" s="58">
        <v>0</v>
      </c>
      <c r="Q639" s="58">
        <v>0</v>
      </c>
      <c r="R639" s="59">
        <v>0</v>
      </c>
      <c r="S639" s="59">
        <v>15.944444000000001</v>
      </c>
      <c r="T639" s="59">
        <v>0</v>
      </c>
      <c r="U639" s="59">
        <v>0</v>
      </c>
    </row>
    <row r="640" spans="1:21" x14ac:dyDescent="0.3">
      <c r="A640" s="61">
        <v>81295</v>
      </c>
      <c r="B640" s="54">
        <v>1</v>
      </c>
      <c r="C640" s="54" t="s">
        <v>79</v>
      </c>
      <c r="D640" s="54" t="s">
        <v>119</v>
      </c>
      <c r="E640" s="61" t="s">
        <v>1236</v>
      </c>
      <c r="F640" s="61" t="s">
        <v>137</v>
      </c>
      <c r="G640" s="54" t="s">
        <v>71</v>
      </c>
      <c r="H640" s="54" t="s">
        <v>128</v>
      </c>
      <c r="I640" s="54" t="s">
        <v>22</v>
      </c>
      <c r="J640" s="54" t="s">
        <v>129</v>
      </c>
      <c r="K640" s="56">
        <v>43438.583460648151</v>
      </c>
      <c r="L640" s="56">
        <v>43438.604664351849</v>
      </c>
      <c r="M640" s="57">
        <v>0.50888888799999998</v>
      </c>
      <c r="N640" s="58">
        <v>0</v>
      </c>
      <c r="O640" s="58">
        <v>1</v>
      </c>
      <c r="P640" s="58">
        <v>0</v>
      </c>
      <c r="Q640" s="58">
        <v>0</v>
      </c>
      <c r="R640" s="59">
        <v>0</v>
      </c>
      <c r="S640" s="59">
        <v>0.50888900000000004</v>
      </c>
      <c r="T640" s="59">
        <v>0</v>
      </c>
      <c r="U640" s="59">
        <v>0</v>
      </c>
    </row>
    <row r="641" spans="1:21" x14ac:dyDescent="0.3">
      <c r="A641" s="61">
        <v>81297</v>
      </c>
      <c r="B641" s="54">
        <v>1</v>
      </c>
      <c r="C641" s="54" t="s">
        <v>78</v>
      </c>
      <c r="D641" s="54" t="s">
        <v>81</v>
      </c>
      <c r="E641" s="61" t="s">
        <v>1237</v>
      </c>
      <c r="F641" s="61" t="s">
        <v>148</v>
      </c>
      <c r="G641" s="54" t="s">
        <v>71</v>
      </c>
      <c r="H641" s="54" t="s">
        <v>128</v>
      </c>
      <c r="I641" s="54" t="s">
        <v>22</v>
      </c>
      <c r="J641" s="54" t="s">
        <v>147</v>
      </c>
      <c r="K641" s="56">
        <v>43438.594224537039</v>
      </c>
      <c r="L641" s="56">
        <v>43438.705555555556</v>
      </c>
      <c r="M641" s="57">
        <v>2.6719444440000002</v>
      </c>
      <c r="N641" s="58">
        <v>0</v>
      </c>
      <c r="O641" s="58">
        <v>110</v>
      </c>
      <c r="P641" s="58">
        <v>0</v>
      </c>
      <c r="Q641" s="58">
        <v>0</v>
      </c>
      <c r="R641" s="59">
        <v>0</v>
      </c>
      <c r="S641" s="59">
        <v>293.91388899999998</v>
      </c>
      <c r="T641" s="59">
        <v>0</v>
      </c>
      <c r="U641" s="59">
        <v>0</v>
      </c>
    </row>
    <row r="642" spans="1:21" x14ac:dyDescent="0.3">
      <c r="A642" s="61">
        <v>81298</v>
      </c>
      <c r="B642" s="54">
        <v>1</v>
      </c>
      <c r="C642" s="54" t="s">
        <v>78</v>
      </c>
      <c r="D642" s="54" t="s">
        <v>107</v>
      </c>
      <c r="E642" s="61" t="s">
        <v>1238</v>
      </c>
      <c r="F642" s="61" t="s">
        <v>150</v>
      </c>
      <c r="G642" s="54" t="s">
        <v>72</v>
      </c>
      <c r="H642" s="54" t="s">
        <v>128</v>
      </c>
      <c r="I642" s="54" t="s">
        <v>22</v>
      </c>
      <c r="J642" s="54" t="s">
        <v>147</v>
      </c>
      <c r="K642" s="56">
        <v>43438.567361111112</v>
      </c>
      <c r="L642" s="56">
        <v>43438.604861111111</v>
      </c>
      <c r="M642" s="57">
        <v>0.9</v>
      </c>
      <c r="N642" s="58">
        <v>0</v>
      </c>
      <c r="O642" s="58">
        <v>1</v>
      </c>
      <c r="P642" s="58">
        <v>7</v>
      </c>
      <c r="Q642" s="58">
        <v>545</v>
      </c>
      <c r="R642" s="59">
        <v>0</v>
      </c>
      <c r="S642" s="59">
        <v>0.9</v>
      </c>
      <c r="T642" s="59">
        <v>6.3</v>
      </c>
      <c r="U642" s="59">
        <v>490.5</v>
      </c>
    </row>
    <row r="643" spans="1:21" x14ac:dyDescent="0.3">
      <c r="A643" s="61">
        <v>81311</v>
      </c>
      <c r="B643" s="54">
        <v>1</v>
      </c>
      <c r="C643" s="54" t="s">
        <v>78</v>
      </c>
      <c r="D643" s="54" t="s">
        <v>99</v>
      </c>
      <c r="E643" s="61" t="s">
        <v>1239</v>
      </c>
      <c r="F643" s="61" t="s">
        <v>137</v>
      </c>
      <c r="G643" s="54" t="s">
        <v>71</v>
      </c>
      <c r="H643" s="54" t="s">
        <v>128</v>
      </c>
      <c r="I643" s="54" t="s">
        <v>22</v>
      </c>
      <c r="J643" s="54" t="s">
        <v>129</v>
      </c>
      <c r="K643" s="56">
        <v>43438.616770833331</v>
      </c>
      <c r="L643" s="56">
        <v>43438.654907407406</v>
      </c>
      <c r="M643" s="57">
        <v>0.91527777700000001</v>
      </c>
      <c r="N643" s="58">
        <v>0</v>
      </c>
      <c r="O643" s="58">
        <v>213</v>
      </c>
      <c r="P643" s="58">
        <v>0</v>
      </c>
      <c r="Q643" s="58">
        <v>0</v>
      </c>
      <c r="R643" s="59">
        <v>0</v>
      </c>
      <c r="S643" s="59">
        <v>194.95416700000001</v>
      </c>
      <c r="T643" s="59">
        <v>0</v>
      </c>
      <c r="U643" s="59">
        <v>0</v>
      </c>
    </row>
    <row r="644" spans="1:21" x14ac:dyDescent="0.3">
      <c r="A644" s="61">
        <v>81313</v>
      </c>
      <c r="B644" s="54">
        <v>1</v>
      </c>
      <c r="C644" s="54" t="s">
        <v>78</v>
      </c>
      <c r="D644" s="54" t="s">
        <v>98</v>
      </c>
      <c r="E644" s="61" t="s">
        <v>1240</v>
      </c>
      <c r="F644" s="61" t="s">
        <v>136</v>
      </c>
      <c r="G644" s="54" t="s">
        <v>71</v>
      </c>
      <c r="H644" s="54" t="s">
        <v>128</v>
      </c>
      <c r="I644" s="54" t="s">
        <v>22</v>
      </c>
      <c r="J644" s="54" t="s">
        <v>129</v>
      </c>
      <c r="K644" s="56">
        <v>43438.610254629632</v>
      </c>
      <c r="L644" s="56">
        <v>43438.635324074072</v>
      </c>
      <c r="M644" s="57">
        <v>0.60166666599999996</v>
      </c>
      <c r="N644" s="58">
        <v>0</v>
      </c>
      <c r="O644" s="58">
        <v>37</v>
      </c>
      <c r="P644" s="58">
        <v>0</v>
      </c>
      <c r="Q644" s="58">
        <v>0</v>
      </c>
      <c r="R644" s="59">
        <v>0</v>
      </c>
      <c r="S644" s="59">
        <v>22.261666999999999</v>
      </c>
      <c r="T644" s="59">
        <v>0</v>
      </c>
      <c r="U644" s="59">
        <v>0</v>
      </c>
    </row>
    <row r="645" spans="1:21" x14ac:dyDescent="0.3">
      <c r="A645" s="61">
        <v>81314</v>
      </c>
      <c r="B645" s="54">
        <v>1</v>
      </c>
      <c r="C645" s="54" t="s">
        <v>78</v>
      </c>
      <c r="D645" s="54" t="s">
        <v>103</v>
      </c>
      <c r="E645" s="61" t="s">
        <v>1241</v>
      </c>
      <c r="F645" s="61" t="s">
        <v>156</v>
      </c>
      <c r="G645" s="54" t="s">
        <v>71</v>
      </c>
      <c r="H645" s="54" t="s">
        <v>128</v>
      </c>
      <c r="I645" s="54" t="s">
        <v>22</v>
      </c>
      <c r="J645" s="54" t="s">
        <v>129</v>
      </c>
      <c r="K645" s="56">
        <v>43438.621435185181</v>
      </c>
      <c r="L645" s="56">
        <v>43438.736504629633</v>
      </c>
      <c r="M645" s="57">
        <v>2.761666666</v>
      </c>
      <c r="N645" s="58">
        <v>0</v>
      </c>
      <c r="O645" s="58">
        <v>25</v>
      </c>
      <c r="P645" s="58">
        <v>0</v>
      </c>
      <c r="Q645" s="58">
        <v>0</v>
      </c>
      <c r="R645" s="59">
        <v>0</v>
      </c>
      <c r="S645" s="59">
        <v>69.041667000000004</v>
      </c>
      <c r="T645" s="59">
        <v>0</v>
      </c>
      <c r="U645" s="59">
        <v>0</v>
      </c>
    </row>
    <row r="646" spans="1:21" x14ac:dyDescent="0.3">
      <c r="A646" s="61">
        <v>81316</v>
      </c>
      <c r="B646" s="54">
        <v>1</v>
      </c>
      <c r="C646" s="54" t="s">
        <v>78</v>
      </c>
      <c r="D646" s="54" t="s">
        <v>83</v>
      </c>
      <c r="E646" s="61" t="s">
        <v>1242</v>
      </c>
      <c r="F646" s="61" t="s">
        <v>137</v>
      </c>
      <c r="G646" s="54" t="s">
        <v>71</v>
      </c>
      <c r="H646" s="54" t="s">
        <v>128</v>
      </c>
      <c r="I646" s="54" t="s">
        <v>22</v>
      </c>
      <c r="J646" s="54" t="s">
        <v>129</v>
      </c>
      <c r="K646" s="56">
        <v>43438.619421296295</v>
      </c>
      <c r="L646" s="56">
        <v>43438.67496527778</v>
      </c>
      <c r="M646" s="57">
        <v>1.3330555550000001</v>
      </c>
      <c r="N646" s="58">
        <v>0</v>
      </c>
      <c r="O646" s="58">
        <v>13</v>
      </c>
      <c r="P646" s="58">
        <v>0</v>
      </c>
      <c r="Q646" s="58">
        <v>0</v>
      </c>
      <c r="R646" s="59">
        <v>0</v>
      </c>
      <c r="S646" s="59">
        <v>17.329722</v>
      </c>
      <c r="T646" s="59">
        <v>0</v>
      </c>
      <c r="U646" s="59">
        <v>0</v>
      </c>
    </row>
    <row r="647" spans="1:21" x14ac:dyDescent="0.3">
      <c r="A647" s="61">
        <v>81317</v>
      </c>
      <c r="B647" s="54">
        <v>1</v>
      </c>
      <c r="C647" s="54" t="s">
        <v>79</v>
      </c>
      <c r="D647" s="54" t="s">
        <v>109</v>
      </c>
      <c r="E647" s="61" t="s">
        <v>1243</v>
      </c>
      <c r="F647" s="61" t="s">
        <v>171</v>
      </c>
      <c r="G647" s="54" t="s">
        <v>72</v>
      </c>
      <c r="H647" s="54" t="s">
        <v>128</v>
      </c>
      <c r="I647" s="54" t="s">
        <v>22</v>
      </c>
      <c r="J647" s="54" t="s">
        <v>129</v>
      </c>
      <c r="K647" s="56">
        <v>43438.620162037041</v>
      </c>
      <c r="L647" s="56">
        <v>43438.654270833336</v>
      </c>
      <c r="M647" s="57">
        <v>0.81861111099999995</v>
      </c>
      <c r="N647" s="58">
        <v>0</v>
      </c>
      <c r="O647" s="58">
        <v>1</v>
      </c>
      <c r="P647" s="58">
        <v>0</v>
      </c>
      <c r="Q647" s="58">
        <v>56</v>
      </c>
      <c r="R647" s="59">
        <v>0</v>
      </c>
      <c r="S647" s="59">
        <v>0.81861099999999998</v>
      </c>
      <c r="T647" s="59">
        <v>0</v>
      </c>
      <c r="U647" s="59">
        <v>45.842222</v>
      </c>
    </row>
    <row r="648" spans="1:21" x14ac:dyDescent="0.3">
      <c r="A648" s="61">
        <v>81320</v>
      </c>
      <c r="B648" s="54">
        <v>1</v>
      </c>
      <c r="C648" s="54" t="s">
        <v>78</v>
      </c>
      <c r="D648" s="54" t="s">
        <v>91</v>
      </c>
      <c r="E648" s="61" t="s">
        <v>1244</v>
      </c>
      <c r="F648" s="61" t="s">
        <v>137</v>
      </c>
      <c r="G648" s="54" t="s">
        <v>71</v>
      </c>
      <c r="H648" s="54" t="s">
        <v>128</v>
      </c>
      <c r="I648" s="54" t="s">
        <v>22</v>
      </c>
      <c r="J648" s="54" t="s">
        <v>129</v>
      </c>
      <c r="K648" s="56">
        <v>43438.492199074077</v>
      </c>
      <c r="L648" s="56">
        <v>43438.59375</v>
      </c>
      <c r="M648" s="57">
        <v>2.4372222219999999</v>
      </c>
      <c r="N648" s="58">
        <v>0</v>
      </c>
      <c r="O648" s="58">
        <v>0</v>
      </c>
      <c r="P648" s="58">
        <v>0</v>
      </c>
      <c r="Q648" s="58">
        <v>1</v>
      </c>
      <c r="R648" s="59">
        <v>0</v>
      </c>
      <c r="S648" s="59">
        <v>0</v>
      </c>
      <c r="T648" s="59">
        <v>0</v>
      </c>
      <c r="U648" s="59">
        <v>2.4372220000000002</v>
      </c>
    </row>
    <row r="649" spans="1:21" x14ac:dyDescent="0.3">
      <c r="A649" s="61">
        <v>81321</v>
      </c>
      <c r="B649" s="54">
        <v>1</v>
      </c>
      <c r="C649" s="54" t="s">
        <v>78</v>
      </c>
      <c r="D649" s="54" t="s">
        <v>88</v>
      </c>
      <c r="E649" s="61" t="s">
        <v>1245</v>
      </c>
      <c r="F649" s="61" t="s">
        <v>144</v>
      </c>
      <c r="G649" s="54" t="s">
        <v>71</v>
      </c>
      <c r="H649" s="54" t="s">
        <v>128</v>
      </c>
      <c r="I649" s="54" t="s">
        <v>22</v>
      </c>
      <c r="J649" s="54" t="s">
        <v>129</v>
      </c>
      <c r="K649" s="56">
        <v>43438.626527777778</v>
      </c>
      <c r="L649" s="56">
        <v>43438.75849537037</v>
      </c>
      <c r="M649" s="57">
        <v>3.1672222219999999</v>
      </c>
      <c r="N649" s="58">
        <v>0</v>
      </c>
      <c r="O649" s="58">
        <v>6</v>
      </c>
      <c r="P649" s="58">
        <v>0</v>
      </c>
      <c r="Q649" s="58">
        <v>0</v>
      </c>
      <c r="R649" s="59">
        <v>0</v>
      </c>
      <c r="S649" s="59">
        <v>19.003333000000001</v>
      </c>
      <c r="T649" s="59">
        <v>0</v>
      </c>
      <c r="U649" s="59">
        <v>0</v>
      </c>
    </row>
    <row r="650" spans="1:21" x14ac:dyDescent="0.3">
      <c r="A650" s="61">
        <v>81322</v>
      </c>
      <c r="B650" s="54">
        <v>1</v>
      </c>
      <c r="C650" s="54" t="s">
        <v>78</v>
      </c>
      <c r="D650" s="54" t="s">
        <v>88</v>
      </c>
      <c r="E650" s="61" t="s">
        <v>1246</v>
      </c>
      <c r="F650" s="61" t="s">
        <v>137</v>
      </c>
      <c r="G650" s="54" t="s">
        <v>71</v>
      </c>
      <c r="H650" s="54" t="s">
        <v>128</v>
      </c>
      <c r="I650" s="54" t="s">
        <v>22</v>
      </c>
      <c r="J650" s="54" t="s">
        <v>129</v>
      </c>
      <c r="K650" s="56">
        <v>43438.630150462966</v>
      </c>
      <c r="L650" s="56">
        <v>43438.739444444444</v>
      </c>
      <c r="M650" s="57">
        <v>2.6230555550000001</v>
      </c>
      <c r="N650" s="58">
        <v>0</v>
      </c>
      <c r="O650" s="58">
        <v>3</v>
      </c>
      <c r="P650" s="58">
        <v>0</v>
      </c>
      <c r="Q650" s="58">
        <v>0</v>
      </c>
      <c r="R650" s="59">
        <v>0</v>
      </c>
      <c r="S650" s="59">
        <v>7.869167</v>
      </c>
      <c r="T650" s="59">
        <v>0</v>
      </c>
      <c r="U650" s="59">
        <v>0</v>
      </c>
    </row>
    <row r="651" spans="1:21" x14ac:dyDescent="0.3">
      <c r="A651" s="61">
        <v>81328</v>
      </c>
      <c r="B651" s="54">
        <v>1</v>
      </c>
      <c r="C651" s="54" t="s">
        <v>78</v>
      </c>
      <c r="D651" s="54" t="s">
        <v>82</v>
      </c>
      <c r="E651" s="61" t="s">
        <v>1247</v>
      </c>
      <c r="F651" s="61" t="s">
        <v>156</v>
      </c>
      <c r="G651" s="54" t="s">
        <v>71</v>
      </c>
      <c r="H651" s="54" t="s">
        <v>128</v>
      </c>
      <c r="I651" s="54" t="s">
        <v>22</v>
      </c>
      <c r="J651" s="54" t="s">
        <v>129</v>
      </c>
      <c r="K651" s="56">
        <v>43438.624340277776</v>
      </c>
      <c r="L651" s="56">
        <v>43438.924178240741</v>
      </c>
      <c r="M651" s="57">
        <v>7.1961111109999996</v>
      </c>
      <c r="N651" s="58">
        <v>0</v>
      </c>
      <c r="O651" s="58">
        <v>7</v>
      </c>
      <c r="P651" s="58">
        <v>0</v>
      </c>
      <c r="Q651" s="58">
        <v>0</v>
      </c>
      <c r="R651" s="59">
        <v>0</v>
      </c>
      <c r="S651" s="59">
        <v>50.372777999999997</v>
      </c>
      <c r="T651" s="59">
        <v>0</v>
      </c>
      <c r="U651" s="59">
        <v>0</v>
      </c>
    </row>
    <row r="652" spans="1:21" x14ac:dyDescent="0.3">
      <c r="A652" s="61">
        <v>81329</v>
      </c>
      <c r="B652" s="54">
        <v>1</v>
      </c>
      <c r="C652" s="54" t="s">
        <v>79</v>
      </c>
      <c r="D652" s="54" t="s">
        <v>116</v>
      </c>
      <c r="E652" s="61" t="s">
        <v>434</v>
      </c>
      <c r="F652" s="61" t="s">
        <v>145</v>
      </c>
      <c r="G652" s="54" t="s">
        <v>72</v>
      </c>
      <c r="H652" s="54" t="s">
        <v>128</v>
      </c>
      <c r="I652" s="54" t="s">
        <v>22</v>
      </c>
      <c r="J652" s="54" t="s">
        <v>129</v>
      </c>
      <c r="K652" s="56">
        <v>43438.636921296296</v>
      </c>
      <c r="L652" s="56">
        <v>43438.720196759255</v>
      </c>
      <c r="M652" s="57">
        <v>1.998611111</v>
      </c>
      <c r="N652" s="58">
        <v>0</v>
      </c>
      <c r="O652" s="58">
        <v>125</v>
      </c>
      <c r="P652" s="58">
        <v>0</v>
      </c>
      <c r="Q652" s="58">
        <v>0</v>
      </c>
      <c r="R652" s="59">
        <v>0</v>
      </c>
      <c r="S652" s="59">
        <v>249.82638900000001</v>
      </c>
      <c r="T652" s="59">
        <v>0</v>
      </c>
      <c r="U652" s="59">
        <v>0</v>
      </c>
    </row>
    <row r="653" spans="1:21" x14ac:dyDescent="0.3">
      <c r="A653" s="61">
        <v>81331</v>
      </c>
      <c r="B653" s="54">
        <v>1</v>
      </c>
      <c r="C653" s="54" t="s">
        <v>78</v>
      </c>
      <c r="D653" s="54" t="s">
        <v>88</v>
      </c>
      <c r="E653" s="61" t="s">
        <v>1248</v>
      </c>
      <c r="F653" s="61" t="s">
        <v>137</v>
      </c>
      <c r="G653" s="54" t="s">
        <v>71</v>
      </c>
      <c r="H653" s="54" t="s">
        <v>128</v>
      </c>
      <c r="I653" s="54" t="s">
        <v>22</v>
      </c>
      <c r="J653" s="54" t="s">
        <v>129</v>
      </c>
      <c r="K653" s="56">
        <v>43438.641712962963</v>
      </c>
      <c r="L653" s="56">
        <v>43438.711689814816</v>
      </c>
      <c r="M653" s="57">
        <v>1.679444444</v>
      </c>
      <c r="N653" s="58">
        <v>0</v>
      </c>
      <c r="O653" s="58">
        <v>1</v>
      </c>
      <c r="P653" s="58">
        <v>0</v>
      </c>
      <c r="Q653" s="58">
        <v>0</v>
      </c>
      <c r="R653" s="59">
        <v>0</v>
      </c>
      <c r="S653" s="59">
        <v>1.6794439999999999</v>
      </c>
      <c r="T653" s="59">
        <v>0</v>
      </c>
      <c r="U653" s="59">
        <v>0</v>
      </c>
    </row>
    <row r="654" spans="1:21" x14ac:dyDescent="0.3">
      <c r="A654" s="61">
        <v>81333</v>
      </c>
      <c r="B654" s="54">
        <v>1</v>
      </c>
      <c r="C654" s="54" t="s">
        <v>78</v>
      </c>
      <c r="D654" s="54" t="s">
        <v>90</v>
      </c>
      <c r="E654" s="61" t="s">
        <v>1249</v>
      </c>
      <c r="F654" s="61" t="s">
        <v>156</v>
      </c>
      <c r="G654" s="54" t="s">
        <v>71</v>
      </c>
      <c r="H654" s="54" t="s">
        <v>128</v>
      </c>
      <c r="I654" s="54" t="s">
        <v>22</v>
      </c>
      <c r="J654" s="54" t="s">
        <v>129</v>
      </c>
      <c r="K654" s="56">
        <v>43438.651273148149</v>
      </c>
      <c r="L654" s="56">
        <v>43438.695439814815</v>
      </c>
      <c r="M654" s="57">
        <v>1.06</v>
      </c>
      <c r="N654" s="58">
        <v>0</v>
      </c>
      <c r="O654" s="58">
        <v>115</v>
      </c>
      <c r="P654" s="58">
        <v>0</v>
      </c>
      <c r="Q654" s="58">
        <v>0</v>
      </c>
      <c r="R654" s="59">
        <v>0</v>
      </c>
      <c r="S654" s="59">
        <v>121.9</v>
      </c>
      <c r="T654" s="59">
        <v>0</v>
      </c>
      <c r="U654" s="59">
        <v>0</v>
      </c>
    </row>
    <row r="655" spans="1:21" x14ac:dyDescent="0.3">
      <c r="A655" s="61">
        <v>81334</v>
      </c>
      <c r="B655" s="54">
        <v>1</v>
      </c>
      <c r="C655" s="54" t="s">
        <v>79</v>
      </c>
      <c r="D655" s="54" t="s">
        <v>108</v>
      </c>
      <c r="E655" s="61" t="s">
        <v>197</v>
      </c>
      <c r="F655" s="61" t="s">
        <v>140</v>
      </c>
      <c r="G655" s="54" t="s">
        <v>72</v>
      </c>
      <c r="H655" s="54" t="s">
        <v>128</v>
      </c>
      <c r="I655" s="54" t="s">
        <v>22</v>
      </c>
      <c r="J655" s="54" t="s">
        <v>129</v>
      </c>
      <c r="K655" s="56">
        <v>43438.650949074072</v>
      </c>
      <c r="L655" s="56">
        <v>43438.699837962966</v>
      </c>
      <c r="M655" s="57">
        <v>1.173333333</v>
      </c>
      <c r="N655" s="58">
        <v>0</v>
      </c>
      <c r="O655" s="58">
        <v>48</v>
      </c>
      <c r="P655" s="58">
        <v>0</v>
      </c>
      <c r="Q655" s="58">
        <v>14</v>
      </c>
      <c r="R655" s="59">
        <v>0</v>
      </c>
      <c r="S655" s="59">
        <v>56.32</v>
      </c>
      <c r="T655" s="59">
        <v>0</v>
      </c>
      <c r="U655" s="59">
        <v>16.426666999999998</v>
      </c>
    </row>
    <row r="656" spans="1:21" x14ac:dyDescent="0.3">
      <c r="A656" s="61">
        <v>81338</v>
      </c>
      <c r="B656" s="54">
        <v>1</v>
      </c>
      <c r="C656" s="54" t="s">
        <v>78</v>
      </c>
      <c r="D656" s="54" t="s">
        <v>101</v>
      </c>
      <c r="E656" s="61" t="s">
        <v>230</v>
      </c>
      <c r="F656" s="61" t="s">
        <v>148</v>
      </c>
      <c r="G656" s="54" t="s">
        <v>72</v>
      </c>
      <c r="H656" s="54" t="s">
        <v>128</v>
      </c>
      <c r="I656" s="54" t="s">
        <v>22</v>
      </c>
      <c r="J656" s="54" t="s">
        <v>147</v>
      </c>
      <c r="K656" s="56">
        <v>43438.50717592593</v>
      </c>
      <c r="L656" s="56">
        <v>43438.781944444447</v>
      </c>
      <c r="M656" s="57">
        <v>6.5944444439999996</v>
      </c>
      <c r="N656" s="58">
        <v>0</v>
      </c>
      <c r="O656" s="58">
        <v>251</v>
      </c>
      <c r="P656" s="58">
        <v>14</v>
      </c>
      <c r="Q656" s="58">
        <v>1014</v>
      </c>
      <c r="R656" s="59">
        <v>0</v>
      </c>
      <c r="S656" s="59">
        <v>1655.205555</v>
      </c>
      <c r="T656" s="59">
        <v>92.322221999999996</v>
      </c>
      <c r="U656" s="59">
        <v>6686.7666660000004</v>
      </c>
    </row>
    <row r="657" spans="1:21" x14ac:dyDescent="0.3">
      <c r="A657" s="61">
        <v>81339</v>
      </c>
      <c r="B657" s="54">
        <v>1</v>
      </c>
      <c r="C657" s="54" t="s">
        <v>79</v>
      </c>
      <c r="D657" s="54" t="s">
        <v>117</v>
      </c>
      <c r="E657" s="61" t="s">
        <v>370</v>
      </c>
      <c r="F657" s="61" t="s">
        <v>148</v>
      </c>
      <c r="G657" s="54" t="s">
        <v>72</v>
      </c>
      <c r="H657" s="54" t="s">
        <v>128</v>
      </c>
      <c r="I657" s="54" t="s">
        <v>22</v>
      </c>
      <c r="J657" s="54" t="s">
        <v>147</v>
      </c>
      <c r="K657" s="56">
        <v>43438.375</v>
      </c>
      <c r="L657" s="56">
        <v>43438.716550925928</v>
      </c>
      <c r="M657" s="57">
        <v>8.1972222220000006</v>
      </c>
      <c r="N657" s="58">
        <v>0</v>
      </c>
      <c r="O657" s="58">
        <v>0</v>
      </c>
      <c r="P657" s="58">
        <v>8</v>
      </c>
      <c r="Q657" s="58">
        <v>316</v>
      </c>
      <c r="R657" s="59">
        <v>0</v>
      </c>
      <c r="S657" s="59">
        <v>0</v>
      </c>
      <c r="T657" s="59">
        <v>65.577777999999995</v>
      </c>
      <c r="U657" s="59">
        <v>2590.3222219999998</v>
      </c>
    </row>
    <row r="658" spans="1:21" x14ac:dyDescent="0.3">
      <c r="A658" s="61">
        <v>81340</v>
      </c>
      <c r="B658" s="54">
        <v>1</v>
      </c>
      <c r="C658" s="54" t="s">
        <v>78</v>
      </c>
      <c r="D658" s="54" t="s">
        <v>103</v>
      </c>
      <c r="E658" s="61" t="s">
        <v>1250</v>
      </c>
      <c r="F658" s="61" t="s">
        <v>165</v>
      </c>
      <c r="G658" s="54" t="s">
        <v>71</v>
      </c>
      <c r="H658" s="54" t="s">
        <v>128</v>
      </c>
      <c r="I658" s="54" t="s">
        <v>22</v>
      </c>
      <c r="J658" s="54" t="s">
        <v>129</v>
      </c>
      <c r="K658" s="56">
        <v>43438.662326388891</v>
      </c>
      <c r="L658" s="56">
        <v>43438.713796296295</v>
      </c>
      <c r="M658" s="57">
        <v>1.2352777770000001</v>
      </c>
      <c r="N658" s="58">
        <v>0</v>
      </c>
      <c r="O658" s="58">
        <v>1</v>
      </c>
      <c r="P658" s="58">
        <v>0</v>
      </c>
      <c r="Q658" s="58">
        <v>104</v>
      </c>
      <c r="R658" s="59">
        <v>0</v>
      </c>
      <c r="S658" s="59">
        <v>1.2352780000000001</v>
      </c>
      <c r="T658" s="59">
        <v>0</v>
      </c>
      <c r="U658" s="59">
        <v>128.46888899999999</v>
      </c>
    </row>
    <row r="659" spans="1:21" x14ac:dyDescent="0.3">
      <c r="A659" s="61">
        <v>81346</v>
      </c>
      <c r="B659" s="54">
        <v>1</v>
      </c>
      <c r="C659" s="54" t="s">
        <v>78</v>
      </c>
      <c r="D659" s="54" t="s">
        <v>88</v>
      </c>
      <c r="E659" s="61" t="s">
        <v>1251</v>
      </c>
      <c r="F659" s="61" t="s">
        <v>137</v>
      </c>
      <c r="G659" s="54" t="s">
        <v>71</v>
      </c>
      <c r="H659" s="54" t="s">
        <v>128</v>
      </c>
      <c r="I659" s="54" t="s">
        <v>22</v>
      </c>
      <c r="J659" s="54" t="s">
        <v>129</v>
      </c>
      <c r="K659" s="56">
        <v>43438.671689814815</v>
      </c>
      <c r="L659" s="56">
        <v>43438.74083333333</v>
      </c>
      <c r="M659" s="57">
        <v>1.659444444</v>
      </c>
      <c r="N659" s="58">
        <v>0</v>
      </c>
      <c r="O659" s="58">
        <v>6</v>
      </c>
      <c r="P659" s="58">
        <v>0</v>
      </c>
      <c r="Q659" s="58">
        <v>0</v>
      </c>
      <c r="R659" s="59">
        <v>0</v>
      </c>
      <c r="S659" s="59">
        <v>9.9566669999999995</v>
      </c>
      <c r="T659" s="59">
        <v>0</v>
      </c>
      <c r="U659" s="59">
        <v>0</v>
      </c>
    </row>
    <row r="660" spans="1:21" x14ac:dyDescent="0.3">
      <c r="A660" s="61">
        <v>81353</v>
      </c>
      <c r="B660" s="54">
        <v>1</v>
      </c>
      <c r="C660" s="54" t="s">
        <v>79</v>
      </c>
      <c r="D660" s="54" t="s">
        <v>123</v>
      </c>
      <c r="E660" s="61" t="s">
        <v>694</v>
      </c>
      <c r="F660" s="61" t="s">
        <v>165</v>
      </c>
      <c r="G660" s="54" t="s">
        <v>71</v>
      </c>
      <c r="H660" s="54" t="s">
        <v>128</v>
      </c>
      <c r="I660" s="54" t="s">
        <v>22</v>
      </c>
      <c r="J660" s="54" t="s">
        <v>129</v>
      </c>
      <c r="K660" s="56">
        <v>43438.681111111109</v>
      </c>
      <c r="L660" s="56">
        <v>43438.854143518518</v>
      </c>
      <c r="M660" s="57">
        <v>4.1527777769999998</v>
      </c>
      <c r="N660" s="58">
        <v>0</v>
      </c>
      <c r="O660" s="58">
        <v>57</v>
      </c>
      <c r="P660" s="58">
        <v>0</v>
      </c>
      <c r="Q660" s="58">
        <v>0</v>
      </c>
      <c r="R660" s="59">
        <v>0</v>
      </c>
      <c r="S660" s="59">
        <v>236.70833300000001</v>
      </c>
      <c r="T660" s="59">
        <v>0</v>
      </c>
      <c r="U660" s="59">
        <v>0</v>
      </c>
    </row>
    <row r="661" spans="1:21" x14ac:dyDescent="0.3">
      <c r="A661" s="61">
        <v>81354</v>
      </c>
      <c r="B661" s="54">
        <v>1</v>
      </c>
      <c r="C661" s="54" t="s">
        <v>78</v>
      </c>
      <c r="D661" s="54" t="s">
        <v>81</v>
      </c>
      <c r="E661" s="61" t="s">
        <v>1131</v>
      </c>
      <c r="F661" s="61" t="s">
        <v>204</v>
      </c>
      <c r="G661" s="54" t="s">
        <v>71</v>
      </c>
      <c r="H661" s="54" t="s">
        <v>128</v>
      </c>
      <c r="I661" s="54" t="s">
        <v>22</v>
      </c>
      <c r="J661" s="54" t="s">
        <v>129</v>
      </c>
      <c r="K661" s="56">
        <v>43438.641805555555</v>
      </c>
      <c r="L661" s="56">
        <v>43438.708333333336</v>
      </c>
      <c r="M661" s="57">
        <v>1.596666666</v>
      </c>
      <c r="N661" s="58">
        <v>0</v>
      </c>
      <c r="O661" s="58">
        <v>105</v>
      </c>
      <c r="P661" s="58">
        <v>0</v>
      </c>
      <c r="Q661" s="58">
        <v>0</v>
      </c>
      <c r="R661" s="59">
        <v>0</v>
      </c>
      <c r="S661" s="59">
        <v>167.65</v>
      </c>
      <c r="T661" s="59">
        <v>0</v>
      </c>
      <c r="U661" s="59">
        <v>0</v>
      </c>
    </row>
    <row r="662" spans="1:21" x14ac:dyDescent="0.3">
      <c r="A662" s="61">
        <v>81355</v>
      </c>
      <c r="B662" s="54">
        <v>1</v>
      </c>
      <c r="C662" s="54" t="s">
        <v>78</v>
      </c>
      <c r="D662" s="54" t="s">
        <v>107</v>
      </c>
      <c r="E662" s="61" t="s">
        <v>1252</v>
      </c>
      <c r="F662" s="61" t="s">
        <v>159</v>
      </c>
      <c r="G662" s="54" t="s">
        <v>71</v>
      </c>
      <c r="H662" s="54" t="s">
        <v>128</v>
      </c>
      <c r="I662" s="54" t="s">
        <v>22</v>
      </c>
      <c r="J662" s="54" t="s">
        <v>129</v>
      </c>
      <c r="K662" s="56">
        <v>43438.626469907409</v>
      </c>
      <c r="L662" s="56">
        <v>43438.695138888892</v>
      </c>
      <c r="M662" s="57">
        <v>1.648055555</v>
      </c>
      <c r="N662" s="58">
        <v>0</v>
      </c>
      <c r="O662" s="58">
        <v>26</v>
      </c>
      <c r="P662" s="58">
        <v>0</v>
      </c>
      <c r="Q662" s="58">
        <v>20</v>
      </c>
      <c r="R662" s="59">
        <v>0</v>
      </c>
      <c r="S662" s="59">
        <v>42.849443999999998</v>
      </c>
      <c r="T662" s="59">
        <v>0</v>
      </c>
      <c r="U662" s="59">
        <v>32.961111000000002</v>
      </c>
    </row>
    <row r="663" spans="1:21" x14ac:dyDescent="0.3">
      <c r="A663" s="61">
        <v>81360</v>
      </c>
      <c r="B663" s="54">
        <v>1</v>
      </c>
      <c r="C663" s="54" t="s">
        <v>78</v>
      </c>
      <c r="D663" s="54" t="s">
        <v>82</v>
      </c>
      <c r="E663" s="61" t="s">
        <v>1253</v>
      </c>
      <c r="F663" s="61" t="s">
        <v>131</v>
      </c>
      <c r="G663" s="54" t="s">
        <v>71</v>
      </c>
      <c r="H663" s="54" t="s">
        <v>128</v>
      </c>
      <c r="I663" s="54" t="s">
        <v>22</v>
      </c>
      <c r="J663" s="54" t="s">
        <v>129</v>
      </c>
      <c r="K663" s="56">
        <v>43438.70107638889</v>
      </c>
      <c r="L663" s="56">
        <v>43438.737500000003</v>
      </c>
      <c r="M663" s="57">
        <v>0.87416666600000004</v>
      </c>
      <c r="N663" s="58">
        <v>0</v>
      </c>
      <c r="O663" s="58">
        <v>145</v>
      </c>
      <c r="P663" s="58">
        <v>0</v>
      </c>
      <c r="Q663" s="58">
        <v>0</v>
      </c>
      <c r="R663" s="59">
        <v>0</v>
      </c>
      <c r="S663" s="59">
        <v>126.754167</v>
      </c>
      <c r="T663" s="59">
        <v>0</v>
      </c>
      <c r="U663" s="59">
        <v>0</v>
      </c>
    </row>
    <row r="664" spans="1:21" x14ac:dyDescent="0.3">
      <c r="A664" s="61">
        <v>81361</v>
      </c>
      <c r="B664" s="54">
        <v>1</v>
      </c>
      <c r="C664" s="54" t="s">
        <v>79</v>
      </c>
      <c r="D664" s="54" t="s">
        <v>123</v>
      </c>
      <c r="E664" s="61" t="s">
        <v>1254</v>
      </c>
      <c r="F664" s="61" t="s">
        <v>156</v>
      </c>
      <c r="G664" s="54" t="s">
        <v>71</v>
      </c>
      <c r="H664" s="54" t="s">
        <v>128</v>
      </c>
      <c r="I664" s="54" t="s">
        <v>22</v>
      </c>
      <c r="J664" s="54" t="s">
        <v>129</v>
      </c>
      <c r="K664" s="56">
        <v>43438.694861111115</v>
      </c>
      <c r="L664" s="56">
        <v>43438.796458333331</v>
      </c>
      <c r="M664" s="57">
        <v>2.4383333330000001</v>
      </c>
      <c r="N664" s="58">
        <v>0</v>
      </c>
      <c r="O664" s="58">
        <v>528</v>
      </c>
      <c r="P664" s="58">
        <v>0</v>
      </c>
      <c r="Q664" s="58">
        <v>0</v>
      </c>
      <c r="R664" s="59">
        <v>0</v>
      </c>
      <c r="S664" s="59">
        <v>1287.44</v>
      </c>
      <c r="T664" s="59">
        <v>0</v>
      </c>
      <c r="U664" s="59">
        <v>0</v>
      </c>
    </row>
    <row r="665" spans="1:21" x14ac:dyDescent="0.3">
      <c r="A665" s="61">
        <v>81363</v>
      </c>
      <c r="B665" s="54">
        <v>1</v>
      </c>
      <c r="C665" s="54" t="s">
        <v>78</v>
      </c>
      <c r="D665" s="54" t="s">
        <v>125</v>
      </c>
      <c r="E665" s="61" t="s">
        <v>508</v>
      </c>
      <c r="F665" s="61" t="s">
        <v>151</v>
      </c>
      <c r="G665" s="54" t="s">
        <v>71</v>
      </c>
      <c r="H665" s="54" t="s">
        <v>128</v>
      </c>
      <c r="I665" s="54" t="s">
        <v>22</v>
      </c>
      <c r="J665" s="54" t="s">
        <v>129</v>
      </c>
      <c r="K665" s="56">
        <v>43438.682060185187</v>
      </c>
      <c r="L665" s="56">
        <v>43438.76190972222</v>
      </c>
      <c r="M665" s="57">
        <v>1.916388888</v>
      </c>
      <c r="N665" s="58">
        <v>0</v>
      </c>
      <c r="O665" s="58">
        <v>78</v>
      </c>
      <c r="P665" s="58">
        <v>0</v>
      </c>
      <c r="Q665" s="58">
        <v>0</v>
      </c>
      <c r="R665" s="59">
        <v>0</v>
      </c>
      <c r="S665" s="59">
        <v>149.47833299999999</v>
      </c>
      <c r="T665" s="59">
        <v>0</v>
      </c>
      <c r="U665" s="59">
        <v>0</v>
      </c>
    </row>
    <row r="666" spans="1:21" x14ac:dyDescent="0.3">
      <c r="A666" s="61">
        <v>81365</v>
      </c>
      <c r="B666" s="54">
        <v>1</v>
      </c>
      <c r="C666" s="54" t="s">
        <v>78</v>
      </c>
      <c r="D666" s="54" t="s">
        <v>125</v>
      </c>
      <c r="E666" s="61" t="s">
        <v>1255</v>
      </c>
      <c r="F666" s="61" t="s">
        <v>137</v>
      </c>
      <c r="G666" s="54" t="s">
        <v>71</v>
      </c>
      <c r="H666" s="54" t="s">
        <v>128</v>
      </c>
      <c r="I666" s="54" t="s">
        <v>22</v>
      </c>
      <c r="J666" s="54" t="s">
        <v>129</v>
      </c>
      <c r="K666" s="56">
        <v>43438.693854166668</v>
      </c>
      <c r="L666" s="56">
        <v>43438.77957175926</v>
      </c>
      <c r="M666" s="57">
        <v>2.057222222</v>
      </c>
      <c r="N666" s="58">
        <v>0</v>
      </c>
      <c r="O666" s="58">
        <v>2</v>
      </c>
      <c r="P666" s="58">
        <v>0</v>
      </c>
      <c r="Q666" s="58">
        <v>0</v>
      </c>
      <c r="R666" s="59">
        <v>0</v>
      </c>
      <c r="S666" s="59">
        <v>4.1144439999999998</v>
      </c>
      <c r="T666" s="59">
        <v>0</v>
      </c>
      <c r="U666" s="59">
        <v>0</v>
      </c>
    </row>
    <row r="667" spans="1:21" x14ac:dyDescent="0.3">
      <c r="A667" s="61">
        <v>81368</v>
      </c>
      <c r="B667" s="54">
        <v>1</v>
      </c>
      <c r="C667" s="54" t="s">
        <v>78</v>
      </c>
      <c r="D667" s="54" t="s">
        <v>93</v>
      </c>
      <c r="E667" s="61" t="s">
        <v>1256</v>
      </c>
      <c r="F667" s="61" t="s">
        <v>151</v>
      </c>
      <c r="G667" s="54" t="s">
        <v>71</v>
      </c>
      <c r="H667" s="54" t="s">
        <v>128</v>
      </c>
      <c r="I667" s="54" t="s">
        <v>24</v>
      </c>
      <c r="J667" s="54" t="s">
        <v>129</v>
      </c>
      <c r="K667" s="56">
        <v>43438.699166666665</v>
      </c>
      <c r="L667" s="56">
        <v>43438.847673611112</v>
      </c>
      <c r="M667" s="57">
        <v>3.5641666660000002</v>
      </c>
      <c r="N667" s="58">
        <v>0</v>
      </c>
      <c r="O667" s="58">
        <v>139</v>
      </c>
      <c r="P667" s="58">
        <v>0</v>
      </c>
      <c r="Q667" s="58">
        <v>1</v>
      </c>
      <c r="R667" s="59">
        <v>0</v>
      </c>
      <c r="S667" s="59">
        <v>495.41916700000002</v>
      </c>
      <c r="T667" s="59">
        <v>0</v>
      </c>
      <c r="U667" s="59">
        <v>3.5641669999999999</v>
      </c>
    </row>
    <row r="668" spans="1:21" x14ac:dyDescent="0.3">
      <c r="A668" s="61">
        <v>81371</v>
      </c>
      <c r="B668" s="54">
        <v>1</v>
      </c>
      <c r="C668" s="54" t="s">
        <v>78</v>
      </c>
      <c r="D668" s="54" t="s">
        <v>80</v>
      </c>
      <c r="E668" s="61" t="s">
        <v>1257</v>
      </c>
      <c r="F668" s="61" t="s">
        <v>137</v>
      </c>
      <c r="G668" s="54" t="s">
        <v>71</v>
      </c>
      <c r="H668" s="54" t="s">
        <v>128</v>
      </c>
      <c r="I668" s="54" t="s">
        <v>22</v>
      </c>
      <c r="J668" s="54" t="s">
        <v>129</v>
      </c>
      <c r="K668" s="56">
        <v>43438.625231481477</v>
      </c>
      <c r="L668" s="56">
        <v>43438.728472222225</v>
      </c>
      <c r="M668" s="57">
        <v>2.477777777</v>
      </c>
      <c r="N668" s="58">
        <v>1</v>
      </c>
      <c r="O668" s="58">
        <v>0</v>
      </c>
      <c r="P668" s="58">
        <v>0</v>
      </c>
      <c r="Q668" s="58">
        <v>0</v>
      </c>
      <c r="R668" s="59">
        <v>2.4777779999999998</v>
      </c>
      <c r="S668" s="59">
        <v>0</v>
      </c>
      <c r="T668" s="59">
        <v>0</v>
      </c>
      <c r="U668" s="59">
        <v>0</v>
      </c>
    </row>
    <row r="669" spans="1:21" x14ac:dyDescent="0.3">
      <c r="A669" s="61">
        <v>81375</v>
      </c>
      <c r="B669" s="54">
        <v>1</v>
      </c>
      <c r="C669" s="54" t="s">
        <v>79</v>
      </c>
      <c r="D669" s="54" t="s">
        <v>124</v>
      </c>
      <c r="E669" s="61" t="s">
        <v>1258</v>
      </c>
      <c r="F669" s="61" t="s">
        <v>156</v>
      </c>
      <c r="G669" s="54" t="s">
        <v>71</v>
      </c>
      <c r="H669" s="54" t="s">
        <v>128</v>
      </c>
      <c r="I669" s="54" t="s">
        <v>22</v>
      </c>
      <c r="J669" s="54" t="s">
        <v>129</v>
      </c>
      <c r="K669" s="56">
        <v>43438.717129629629</v>
      </c>
      <c r="L669" s="56">
        <v>43438.744525462964</v>
      </c>
      <c r="M669" s="57">
        <v>0.65749999999999997</v>
      </c>
      <c r="N669" s="58">
        <v>0</v>
      </c>
      <c r="O669" s="58">
        <v>100</v>
      </c>
      <c r="P669" s="58">
        <v>0</v>
      </c>
      <c r="Q669" s="58">
        <v>0</v>
      </c>
      <c r="R669" s="59">
        <v>0</v>
      </c>
      <c r="S669" s="59">
        <v>65.75</v>
      </c>
      <c r="T669" s="59">
        <v>0</v>
      </c>
      <c r="U669" s="59">
        <v>0</v>
      </c>
    </row>
    <row r="670" spans="1:21" x14ac:dyDescent="0.3">
      <c r="A670" s="61">
        <v>81377</v>
      </c>
      <c r="B670" s="54">
        <v>1</v>
      </c>
      <c r="C670" s="54" t="s">
        <v>78</v>
      </c>
      <c r="D670" s="54" t="s">
        <v>103</v>
      </c>
      <c r="E670" s="61" t="s">
        <v>1259</v>
      </c>
      <c r="F670" s="61" t="s">
        <v>140</v>
      </c>
      <c r="G670" s="54" t="s">
        <v>72</v>
      </c>
      <c r="H670" s="54" t="s">
        <v>128</v>
      </c>
      <c r="I670" s="54" t="s">
        <v>22</v>
      </c>
      <c r="J670" s="54" t="s">
        <v>129</v>
      </c>
      <c r="K670" s="56">
        <v>43438.700092592589</v>
      </c>
      <c r="L670" s="56">
        <v>43438.740081018521</v>
      </c>
      <c r="M670" s="57">
        <v>0.95972222200000001</v>
      </c>
      <c r="N670" s="58">
        <v>3</v>
      </c>
      <c r="O670" s="58">
        <v>0</v>
      </c>
      <c r="P670" s="58">
        <v>0</v>
      </c>
      <c r="Q670" s="58">
        <v>0</v>
      </c>
      <c r="R670" s="59">
        <v>2.8791669999999998</v>
      </c>
      <c r="S670" s="59">
        <v>0</v>
      </c>
      <c r="T670" s="59">
        <v>0</v>
      </c>
      <c r="U670" s="59">
        <v>0</v>
      </c>
    </row>
    <row r="671" spans="1:21" x14ac:dyDescent="0.3">
      <c r="A671" s="61">
        <v>81381</v>
      </c>
      <c r="B671" s="54">
        <v>1</v>
      </c>
      <c r="C671" s="54" t="s">
        <v>78</v>
      </c>
      <c r="D671" s="54" t="s">
        <v>91</v>
      </c>
      <c r="E671" s="61" t="s">
        <v>1260</v>
      </c>
      <c r="F671" s="61" t="s">
        <v>145</v>
      </c>
      <c r="G671" s="54" t="s">
        <v>72</v>
      </c>
      <c r="H671" s="54" t="s">
        <v>128</v>
      </c>
      <c r="I671" s="54" t="s">
        <v>22</v>
      </c>
      <c r="J671" s="54" t="s">
        <v>129</v>
      </c>
      <c r="K671" s="56">
        <v>43438.669027777782</v>
      </c>
      <c r="L671" s="56">
        <v>43438.730555555558</v>
      </c>
      <c r="M671" s="57">
        <v>1.4766666660000001</v>
      </c>
      <c r="N671" s="58">
        <v>0</v>
      </c>
      <c r="O671" s="58">
        <v>0</v>
      </c>
      <c r="P671" s="58">
        <v>0</v>
      </c>
      <c r="Q671" s="58">
        <v>14</v>
      </c>
      <c r="R671" s="59">
        <v>0</v>
      </c>
      <c r="S671" s="59">
        <v>0</v>
      </c>
      <c r="T671" s="59">
        <v>0</v>
      </c>
      <c r="U671" s="59">
        <v>20.673333</v>
      </c>
    </row>
    <row r="672" spans="1:21" x14ac:dyDescent="0.3">
      <c r="A672" s="61">
        <v>81382</v>
      </c>
      <c r="B672" s="54">
        <v>1</v>
      </c>
      <c r="C672" s="54" t="s">
        <v>78</v>
      </c>
      <c r="D672" s="54" t="s">
        <v>82</v>
      </c>
      <c r="E672" s="61" t="s">
        <v>1261</v>
      </c>
      <c r="F672" s="61" t="s">
        <v>172</v>
      </c>
      <c r="G672" s="54" t="s">
        <v>71</v>
      </c>
      <c r="H672" s="54" t="s">
        <v>128</v>
      </c>
      <c r="I672" s="54" t="s">
        <v>22</v>
      </c>
      <c r="J672" s="54" t="s">
        <v>129</v>
      </c>
      <c r="K672" s="56">
        <v>43438.725775462961</v>
      </c>
      <c r="L672" s="56">
        <v>43438.795439814814</v>
      </c>
      <c r="M672" s="57">
        <v>1.671944444</v>
      </c>
      <c r="N672" s="58">
        <v>0</v>
      </c>
      <c r="O672" s="58">
        <v>282</v>
      </c>
      <c r="P672" s="58">
        <v>0</v>
      </c>
      <c r="Q672" s="58">
        <v>0</v>
      </c>
      <c r="R672" s="59">
        <v>0</v>
      </c>
      <c r="S672" s="59">
        <v>471.48833300000001</v>
      </c>
      <c r="T672" s="59">
        <v>0</v>
      </c>
      <c r="U672" s="59">
        <v>0</v>
      </c>
    </row>
    <row r="673" spans="1:21" x14ac:dyDescent="0.3">
      <c r="A673" s="61">
        <v>81383</v>
      </c>
      <c r="B673" s="54">
        <v>1</v>
      </c>
      <c r="C673" s="54" t="s">
        <v>78</v>
      </c>
      <c r="D673" s="54" t="s">
        <v>93</v>
      </c>
      <c r="E673" s="61" t="s">
        <v>1262</v>
      </c>
      <c r="F673" s="61" t="s">
        <v>137</v>
      </c>
      <c r="G673" s="54" t="s">
        <v>71</v>
      </c>
      <c r="H673" s="54" t="s">
        <v>128</v>
      </c>
      <c r="I673" s="54" t="s">
        <v>22</v>
      </c>
      <c r="J673" s="54" t="s">
        <v>129</v>
      </c>
      <c r="K673" s="56">
        <v>43438.731944444444</v>
      </c>
      <c r="L673" s="56">
        <v>43438.848912037036</v>
      </c>
      <c r="M673" s="57">
        <v>2.807222222</v>
      </c>
      <c r="N673" s="58">
        <v>0</v>
      </c>
      <c r="O673" s="58">
        <v>12</v>
      </c>
      <c r="P673" s="58">
        <v>0</v>
      </c>
      <c r="Q673" s="58">
        <v>0</v>
      </c>
      <c r="R673" s="59">
        <v>0</v>
      </c>
      <c r="S673" s="59">
        <v>33.686667</v>
      </c>
      <c r="T673" s="59">
        <v>0</v>
      </c>
      <c r="U673" s="59">
        <v>0</v>
      </c>
    </row>
    <row r="674" spans="1:21" x14ac:dyDescent="0.3">
      <c r="A674" s="61">
        <v>81387</v>
      </c>
      <c r="B674" s="54">
        <v>1</v>
      </c>
      <c r="C674" s="54" t="s">
        <v>78</v>
      </c>
      <c r="D674" s="54" t="s">
        <v>92</v>
      </c>
      <c r="E674" s="61" t="s">
        <v>1263</v>
      </c>
      <c r="F674" s="61" t="s">
        <v>137</v>
      </c>
      <c r="G674" s="54" t="s">
        <v>71</v>
      </c>
      <c r="H674" s="54" t="s">
        <v>128</v>
      </c>
      <c r="I674" s="54" t="s">
        <v>22</v>
      </c>
      <c r="J674" s="54" t="s">
        <v>129</v>
      </c>
      <c r="K674" s="56">
        <v>43438.736180555556</v>
      </c>
      <c r="L674" s="56">
        <v>43438.801388888889</v>
      </c>
      <c r="M674" s="57">
        <v>1.5649999999999999</v>
      </c>
      <c r="N674" s="58">
        <v>0</v>
      </c>
      <c r="O674" s="58">
        <v>0</v>
      </c>
      <c r="P674" s="58">
        <v>0</v>
      </c>
      <c r="Q674" s="58">
        <v>1</v>
      </c>
      <c r="R674" s="59">
        <v>0</v>
      </c>
      <c r="S674" s="59">
        <v>0</v>
      </c>
      <c r="T674" s="59">
        <v>0</v>
      </c>
      <c r="U674" s="59">
        <v>1.5649999999999999</v>
      </c>
    </row>
    <row r="675" spans="1:21" x14ac:dyDescent="0.3">
      <c r="A675" s="61">
        <v>81388</v>
      </c>
      <c r="B675" s="54">
        <v>1</v>
      </c>
      <c r="C675" s="54" t="s">
        <v>78</v>
      </c>
      <c r="D675" s="54" t="s">
        <v>97</v>
      </c>
      <c r="E675" s="61" t="s">
        <v>1264</v>
      </c>
      <c r="F675" s="61" t="s">
        <v>137</v>
      </c>
      <c r="G675" s="54" t="s">
        <v>71</v>
      </c>
      <c r="H675" s="54" t="s">
        <v>128</v>
      </c>
      <c r="I675" s="54" t="s">
        <v>22</v>
      </c>
      <c r="J675" s="54" t="s">
        <v>129</v>
      </c>
      <c r="K675" s="56">
        <v>43438.7347337963</v>
      </c>
      <c r="L675" s="56">
        <v>43438.848738425928</v>
      </c>
      <c r="M675" s="57">
        <v>2.736111111</v>
      </c>
      <c r="N675" s="58">
        <v>0</v>
      </c>
      <c r="O675" s="58">
        <v>1</v>
      </c>
      <c r="P675" s="58">
        <v>0</v>
      </c>
      <c r="Q675" s="58">
        <v>0</v>
      </c>
      <c r="R675" s="59">
        <v>0</v>
      </c>
      <c r="S675" s="59">
        <v>2.7361110000000002</v>
      </c>
      <c r="T675" s="59">
        <v>0</v>
      </c>
      <c r="U675" s="59">
        <v>0</v>
      </c>
    </row>
    <row r="676" spans="1:21" x14ac:dyDescent="0.3">
      <c r="A676" s="61">
        <v>81392</v>
      </c>
      <c r="B676" s="54">
        <v>1</v>
      </c>
      <c r="C676" s="54" t="s">
        <v>78</v>
      </c>
      <c r="D676" s="54" t="s">
        <v>86</v>
      </c>
      <c r="E676" s="61" t="s">
        <v>1265</v>
      </c>
      <c r="F676" s="61" t="s">
        <v>137</v>
      </c>
      <c r="G676" s="54" t="s">
        <v>71</v>
      </c>
      <c r="H676" s="54" t="s">
        <v>128</v>
      </c>
      <c r="I676" s="54" t="s">
        <v>22</v>
      </c>
      <c r="J676" s="54" t="s">
        <v>129</v>
      </c>
      <c r="K676" s="56">
        <v>43438.720937500002</v>
      </c>
      <c r="L676" s="56">
        <v>43438.822824074072</v>
      </c>
      <c r="M676" s="57">
        <v>2.4452777769999998</v>
      </c>
      <c r="N676" s="58">
        <v>0</v>
      </c>
      <c r="O676" s="58">
        <v>2</v>
      </c>
      <c r="P676" s="58">
        <v>0</v>
      </c>
      <c r="Q676" s="58">
        <v>0</v>
      </c>
      <c r="R676" s="59">
        <v>0</v>
      </c>
      <c r="S676" s="59">
        <v>4.8905560000000001</v>
      </c>
      <c r="T676" s="59">
        <v>0</v>
      </c>
      <c r="U676" s="59">
        <v>0</v>
      </c>
    </row>
    <row r="677" spans="1:21" x14ac:dyDescent="0.3">
      <c r="A677" s="61">
        <v>81396</v>
      </c>
      <c r="B677" s="54">
        <v>1</v>
      </c>
      <c r="C677" s="54" t="s">
        <v>78</v>
      </c>
      <c r="D677" s="54" t="s">
        <v>81</v>
      </c>
      <c r="E677" s="61" t="s">
        <v>1266</v>
      </c>
      <c r="F677" s="61" t="s">
        <v>144</v>
      </c>
      <c r="G677" s="54" t="s">
        <v>71</v>
      </c>
      <c r="H677" s="54" t="s">
        <v>128</v>
      </c>
      <c r="I677" s="54" t="s">
        <v>22</v>
      </c>
      <c r="J677" s="54" t="s">
        <v>129</v>
      </c>
      <c r="K677" s="56">
        <v>43438.577291666668</v>
      </c>
      <c r="L677" s="56">
        <v>43438.760416666664</v>
      </c>
      <c r="M677" s="57">
        <v>4.3949999999999996</v>
      </c>
      <c r="N677" s="58">
        <v>0</v>
      </c>
      <c r="O677" s="58">
        <v>1</v>
      </c>
      <c r="P677" s="58">
        <v>0</v>
      </c>
      <c r="Q677" s="58">
        <v>0</v>
      </c>
      <c r="R677" s="59">
        <v>0</v>
      </c>
      <c r="S677" s="59">
        <v>4.3949999999999996</v>
      </c>
      <c r="T677" s="59">
        <v>0</v>
      </c>
      <c r="U677" s="59">
        <v>0</v>
      </c>
    </row>
    <row r="678" spans="1:21" x14ac:dyDescent="0.3">
      <c r="A678" s="61">
        <v>81397</v>
      </c>
      <c r="B678" s="54">
        <v>1</v>
      </c>
      <c r="C678" s="54" t="s">
        <v>78</v>
      </c>
      <c r="D678" s="54" t="s">
        <v>92</v>
      </c>
      <c r="E678" s="61" t="s">
        <v>300</v>
      </c>
      <c r="F678" s="61" t="s">
        <v>202</v>
      </c>
      <c r="G678" s="54" t="s">
        <v>71</v>
      </c>
      <c r="H678" s="54" t="s">
        <v>128</v>
      </c>
      <c r="I678" s="54" t="s">
        <v>22</v>
      </c>
      <c r="J678" s="54" t="s">
        <v>129</v>
      </c>
      <c r="K678" s="56">
        <v>43438.746979166666</v>
      </c>
      <c r="L678" s="56">
        <v>43438.862511574072</v>
      </c>
      <c r="M678" s="57">
        <v>2.7727777769999999</v>
      </c>
      <c r="N678" s="58">
        <v>0</v>
      </c>
      <c r="O678" s="58">
        <v>426</v>
      </c>
      <c r="P678" s="58">
        <v>0</v>
      </c>
      <c r="Q678" s="58">
        <v>0</v>
      </c>
      <c r="R678" s="59">
        <v>0</v>
      </c>
      <c r="S678" s="59">
        <v>1181.2033329999999</v>
      </c>
      <c r="T678" s="59">
        <v>0</v>
      </c>
      <c r="U678" s="59">
        <v>0</v>
      </c>
    </row>
    <row r="679" spans="1:21" x14ac:dyDescent="0.3">
      <c r="A679" s="61">
        <v>81402</v>
      </c>
      <c r="B679" s="54">
        <v>1</v>
      </c>
      <c r="C679" s="54" t="s">
        <v>78</v>
      </c>
      <c r="D679" s="54" t="s">
        <v>88</v>
      </c>
      <c r="E679" s="61" t="s">
        <v>1267</v>
      </c>
      <c r="F679" s="61" t="s">
        <v>137</v>
      </c>
      <c r="G679" s="54" t="s">
        <v>71</v>
      </c>
      <c r="H679" s="54" t="s">
        <v>128</v>
      </c>
      <c r="I679" s="54" t="s">
        <v>22</v>
      </c>
      <c r="J679" s="54" t="s">
        <v>129</v>
      </c>
      <c r="K679" s="56">
        <v>43438.762337962966</v>
      </c>
      <c r="L679" s="56">
        <v>43438.865636574075</v>
      </c>
      <c r="M679" s="57">
        <v>2.4791666659999998</v>
      </c>
      <c r="N679" s="58">
        <v>0</v>
      </c>
      <c r="O679" s="58">
        <v>6</v>
      </c>
      <c r="P679" s="58">
        <v>0</v>
      </c>
      <c r="Q679" s="58">
        <v>0</v>
      </c>
      <c r="R679" s="59">
        <v>0</v>
      </c>
      <c r="S679" s="59">
        <v>14.875</v>
      </c>
      <c r="T679" s="59">
        <v>0</v>
      </c>
      <c r="U679" s="59">
        <v>0</v>
      </c>
    </row>
    <row r="680" spans="1:21" x14ac:dyDescent="0.3">
      <c r="A680" s="61">
        <v>81404</v>
      </c>
      <c r="B680" s="54">
        <v>1</v>
      </c>
      <c r="C680" s="54" t="s">
        <v>78</v>
      </c>
      <c r="D680" s="54" t="s">
        <v>84</v>
      </c>
      <c r="E680" s="61" t="s">
        <v>594</v>
      </c>
      <c r="F680" s="61" t="s">
        <v>204</v>
      </c>
      <c r="G680" s="54" t="s">
        <v>71</v>
      </c>
      <c r="H680" s="54" t="s">
        <v>128</v>
      </c>
      <c r="I680" s="54" t="s">
        <v>22</v>
      </c>
      <c r="J680" s="54" t="s">
        <v>129</v>
      </c>
      <c r="K680" s="56">
        <v>43438.754155092596</v>
      </c>
      <c r="L680" s="56">
        <v>43439.007303240738</v>
      </c>
      <c r="M680" s="57">
        <v>6.0755555550000002</v>
      </c>
      <c r="N680" s="58">
        <v>0</v>
      </c>
      <c r="O680" s="58">
        <v>114</v>
      </c>
      <c r="P680" s="58">
        <v>0</v>
      </c>
      <c r="Q680" s="58">
        <v>2</v>
      </c>
      <c r="R680" s="59">
        <v>0</v>
      </c>
      <c r="S680" s="59">
        <v>692.61333300000001</v>
      </c>
      <c r="T680" s="59">
        <v>0</v>
      </c>
      <c r="U680" s="59">
        <v>12.151111</v>
      </c>
    </row>
    <row r="681" spans="1:21" x14ac:dyDescent="0.3">
      <c r="A681" s="61">
        <v>81405</v>
      </c>
      <c r="B681" s="54">
        <v>1</v>
      </c>
      <c r="C681" s="54" t="s">
        <v>78</v>
      </c>
      <c r="D681" s="54" t="s">
        <v>80</v>
      </c>
      <c r="E681" s="61" t="s">
        <v>1268</v>
      </c>
      <c r="F681" s="61" t="s">
        <v>130</v>
      </c>
      <c r="G681" s="54" t="s">
        <v>71</v>
      </c>
      <c r="H681" s="54" t="s">
        <v>128</v>
      </c>
      <c r="I681" s="54" t="s">
        <v>22</v>
      </c>
      <c r="J681" s="54" t="s">
        <v>129</v>
      </c>
      <c r="K681" s="56">
        <v>43438.763749999998</v>
      </c>
      <c r="L681" s="56">
        <v>43438.814016203702</v>
      </c>
      <c r="M681" s="57">
        <v>1.206388888</v>
      </c>
      <c r="N681" s="58">
        <v>0</v>
      </c>
      <c r="O681" s="58">
        <v>2</v>
      </c>
      <c r="P681" s="58">
        <v>0</v>
      </c>
      <c r="Q681" s="58">
        <v>0</v>
      </c>
      <c r="R681" s="59">
        <v>0</v>
      </c>
      <c r="S681" s="59">
        <v>2.4127779999999999</v>
      </c>
      <c r="T681" s="59">
        <v>0</v>
      </c>
      <c r="U681" s="59">
        <v>0</v>
      </c>
    </row>
    <row r="682" spans="1:21" x14ac:dyDescent="0.3">
      <c r="A682" s="61">
        <v>81406</v>
      </c>
      <c r="B682" s="54">
        <v>1</v>
      </c>
      <c r="C682" s="54" t="s">
        <v>78</v>
      </c>
      <c r="D682" s="54" t="s">
        <v>82</v>
      </c>
      <c r="E682" s="61" t="s">
        <v>1269</v>
      </c>
      <c r="F682" s="61" t="s">
        <v>136</v>
      </c>
      <c r="G682" s="54" t="s">
        <v>71</v>
      </c>
      <c r="H682" s="54" t="s">
        <v>128</v>
      </c>
      <c r="I682" s="54" t="s">
        <v>22</v>
      </c>
      <c r="J682" s="54" t="s">
        <v>129</v>
      </c>
      <c r="K682" s="56">
        <v>43438.761516203704</v>
      </c>
      <c r="L682" s="56">
        <v>43438.775000000001</v>
      </c>
      <c r="M682" s="57">
        <v>0.32361111100000001</v>
      </c>
      <c r="N682" s="58">
        <v>0</v>
      </c>
      <c r="O682" s="58">
        <v>14</v>
      </c>
      <c r="P682" s="58">
        <v>0</v>
      </c>
      <c r="Q682" s="58">
        <v>59</v>
      </c>
      <c r="R682" s="59">
        <v>0</v>
      </c>
      <c r="S682" s="59">
        <v>4.5305559999999998</v>
      </c>
      <c r="T682" s="59">
        <v>0</v>
      </c>
      <c r="U682" s="59">
        <v>19.093056000000001</v>
      </c>
    </row>
    <row r="683" spans="1:21" x14ac:dyDescent="0.3">
      <c r="A683" s="61">
        <v>81407</v>
      </c>
      <c r="B683" s="54">
        <v>1</v>
      </c>
      <c r="C683" s="54" t="s">
        <v>79</v>
      </c>
      <c r="D683" s="54" t="s">
        <v>108</v>
      </c>
      <c r="E683" s="61" t="s">
        <v>1270</v>
      </c>
      <c r="F683" s="61" t="s">
        <v>136</v>
      </c>
      <c r="G683" s="54" t="s">
        <v>71</v>
      </c>
      <c r="H683" s="54" t="s">
        <v>128</v>
      </c>
      <c r="I683" s="54" t="s">
        <v>22</v>
      </c>
      <c r="J683" s="54" t="s">
        <v>129</v>
      </c>
      <c r="K683" s="56">
        <v>43438.764814814815</v>
      </c>
      <c r="L683" s="56">
        <v>43438.869953703703</v>
      </c>
      <c r="M683" s="57">
        <v>2.5233333330000001</v>
      </c>
      <c r="N683" s="58">
        <v>0</v>
      </c>
      <c r="O683" s="58">
        <v>62</v>
      </c>
      <c r="P683" s="58">
        <v>0</v>
      </c>
      <c r="Q683" s="58">
        <v>0</v>
      </c>
      <c r="R683" s="59">
        <v>0</v>
      </c>
      <c r="S683" s="59">
        <v>156.44666699999999</v>
      </c>
      <c r="T683" s="59">
        <v>0</v>
      </c>
      <c r="U683" s="59">
        <v>0</v>
      </c>
    </row>
    <row r="684" spans="1:21" x14ac:dyDescent="0.3">
      <c r="A684" s="61">
        <v>81409</v>
      </c>
      <c r="B684" s="54">
        <v>1</v>
      </c>
      <c r="C684" s="54" t="s">
        <v>78</v>
      </c>
      <c r="D684" s="54" t="s">
        <v>83</v>
      </c>
      <c r="E684" s="61" t="s">
        <v>1271</v>
      </c>
      <c r="F684" s="61" t="s">
        <v>137</v>
      </c>
      <c r="G684" s="54" t="s">
        <v>71</v>
      </c>
      <c r="H684" s="54" t="s">
        <v>128</v>
      </c>
      <c r="I684" s="54" t="s">
        <v>22</v>
      </c>
      <c r="J684" s="54" t="s">
        <v>129</v>
      </c>
      <c r="K684" s="56">
        <v>43438.748113425929</v>
      </c>
      <c r="L684" s="56">
        <v>43438.851342592592</v>
      </c>
      <c r="M684" s="57">
        <v>2.4775</v>
      </c>
      <c r="N684" s="58">
        <v>0</v>
      </c>
      <c r="O684" s="58">
        <v>9</v>
      </c>
      <c r="P684" s="58">
        <v>0</v>
      </c>
      <c r="Q684" s="58">
        <v>0</v>
      </c>
      <c r="R684" s="59">
        <v>0</v>
      </c>
      <c r="S684" s="59">
        <v>22.297499999999999</v>
      </c>
      <c r="T684" s="59">
        <v>0</v>
      </c>
      <c r="U684" s="59">
        <v>0</v>
      </c>
    </row>
    <row r="685" spans="1:21" x14ac:dyDescent="0.3">
      <c r="A685" s="61">
        <v>81410</v>
      </c>
      <c r="B685" s="54">
        <v>1</v>
      </c>
      <c r="C685" s="54" t="s">
        <v>78</v>
      </c>
      <c r="D685" s="54" t="s">
        <v>91</v>
      </c>
      <c r="E685" s="61" t="s">
        <v>1272</v>
      </c>
      <c r="F685" s="61" t="s">
        <v>137</v>
      </c>
      <c r="G685" s="54" t="s">
        <v>71</v>
      </c>
      <c r="H685" s="54" t="s">
        <v>128</v>
      </c>
      <c r="I685" s="54" t="s">
        <v>22</v>
      </c>
      <c r="J685" s="54" t="s">
        <v>129</v>
      </c>
      <c r="K685" s="56">
        <v>43438.620706018519</v>
      </c>
      <c r="L685" s="56">
        <v>43438.779166666667</v>
      </c>
      <c r="M685" s="57">
        <v>3.8030555549999998</v>
      </c>
      <c r="N685" s="58">
        <v>0</v>
      </c>
      <c r="O685" s="58">
        <v>1</v>
      </c>
      <c r="P685" s="58">
        <v>0</v>
      </c>
      <c r="Q685" s="58">
        <v>0</v>
      </c>
      <c r="R685" s="59">
        <v>0</v>
      </c>
      <c r="S685" s="59">
        <v>3.8030560000000002</v>
      </c>
      <c r="T685" s="59">
        <v>0</v>
      </c>
      <c r="U685" s="59">
        <v>0</v>
      </c>
    </row>
    <row r="686" spans="1:21" x14ac:dyDescent="0.3">
      <c r="A686" s="61">
        <v>81415</v>
      </c>
      <c r="B686" s="54">
        <v>1</v>
      </c>
      <c r="C686" s="54" t="s">
        <v>78</v>
      </c>
      <c r="D686" s="54" t="s">
        <v>94</v>
      </c>
      <c r="E686" s="61" t="s">
        <v>1273</v>
      </c>
      <c r="F686" s="61" t="s">
        <v>137</v>
      </c>
      <c r="G686" s="54" t="s">
        <v>71</v>
      </c>
      <c r="H686" s="54" t="s">
        <v>128</v>
      </c>
      <c r="I686" s="54" t="s">
        <v>22</v>
      </c>
      <c r="J686" s="54" t="s">
        <v>129</v>
      </c>
      <c r="K686" s="56">
        <v>43438.781597222223</v>
      </c>
      <c r="L686" s="56">
        <v>43438.904432870368</v>
      </c>
      <c r="M686" s="57">
        <v>2.9480555549999998</v>
      </c>
      <c r="N686" s="58">
        <v>0</v>
      </c>
      <c r="O686" s="58">
        <v>1</v>
      </c>
      <c r="P686" s="58">
        <v>0</v>
      </c>
      <c r="Q686" s="58">
        <v>0</v>
      </c>
      <c r="R686" s="59">
        <v>0</v>
      </c>
      <c r="S686" s="59">
        <v>2.9480559999999998</v>
      </c>
      <c r="T686" s="59">
        <v>0</v>
      </c>
      <c r="U686" s="59">
        <v>0</v>
      </c>
    </row>
    <row r="687" spans="1:21" x14ac:dyDescent="0.3">
      <c r="A687" s="61">
        <v>81421</v>
      </c>
      <c r="B687" s="54">
        <v>1</v>
      </c>
      <c r="C687" s="54" t="s">
        <v>78</v>
      </c>
      <c r="D687" s="54" t="s">
        <v>81</v>
      </c>
      <c r="E687" s="61" t="s">
        <v>1274</v>
      </c>
      <c r="F687" s="61" t="s">
        <v>144</v>
      </c>
      <c r="G687" s="54" t="s">
        <v>71</v>
      </c>
      <c r="H687" s="54" t="s">
        <v>128</v>
      </c>
      <c r="I687" s="54" t="s">
        <v>22</v>
      </c>
      <c r="J687" s="54" t="s">
        <v>129</v>
      </c>
      <c r="K687" s="56">
        <v>43438.713125000002</v>
      </c>
      <c r="L687" s="56">
        <v>43438.803472222222</v>
      </c>
      <c r="M687" s="57">
        <v>2.1683333330000001</v>
      </c>
      <c r="N687" s="58">
        <v>0</v>
      </c>
      <c r="O687" s="58">
        <v>1</v>
      </c>
      <c r="P687" s="58">
        <v>0</v>
      </c>
      <c r="Q687" s="58">
        <v>0</v>
      </c>
      <c r="R687" s="59">
        <v>0</v>
      </c>
      <c r="S687" s="59">
        <v>2.1683330000000001</v>
      </c>
      <c r="T687" s="59">
        <v>0</v>
      </c>
      <c r="U687" s="59">
        <v>0</v>
      </c>
    </row>
    <row r="688" spans="1:21" x14ac:dyDescent="0.3">
      <c r="A688" s="61">
        <v>81422</v>
      </c>
      <c r="B688" s="54">
        <v>1</v>
      </c>
      <c r="C688" s="54" t="s">
        <v>78</v>
      </c>
      <c r="D688" s="54" t="s">
        <v>80</v>
      </c>
      <c r="E688" s="61" t="s">
        <v>601</v>
      </c>
      <c r="F688" s="61" t="s">
        <v>172</v>
      </c>
      <c r="G688" s="54" t="s">
        <v>71</v>
      </c>
      <c r="H688" s="54" t="s">
        <v>128</v>
      </c>
      <c r="I688" s="54" t="s">
        <v>22</v>
      </c>
      <c r="J688" s="54" t="s">
        <v>129</v>
      </c>
      <c r="K688" s="56">
        <v>43438.79960648148</v>
      </c>
      <c r="L688" s="56">
        <v>43438.828333333331</v>
      </c>
      <c r="M688" s="57">
        <v>0.68944444400000005</v>
      </c>
      <c r="N688" s="58">
        <v>2</v>
      </c>
      <c r="O688" s="58">
        <v>366</v>
      </c>
      <c r="P688" s="58">
        <v>0</v>
      </c>
      <c r="Q688" s="58">
        <v>0</v>
      </c>
      <c r="R688" s="59">
        <v>1.378889</v>
      </c>
      <c r="S688" s="59">
        <v>252.33666700000001</v>
      </c>
      <c r="T688" s="59">
        <v>0</v>
      </c>
      <c r="U688" s="59">
        <v>0</v>
      </c>
    </row>
    <row r="689" spans="1:21" x14ac:dyDescent="0.3">
      <c r="A689" s="61">
        <v>81425</v>
      </c>
      <c r="B689" s="54">
        <v>1</v>
      </c>
      <c r="C689" s="54" t="s">
        <v>78</v>
      </c>
      <c r="D689" s="54" t="s">
        <v>81</v>
      </c>
      <c r="E689" s="61" t="s">
        <v>1275</v>
      </c>
      <c r="F689" s="61" t="s">
        <v>137</v>
      </c>
      <c r="G689" s="54" t="s">
        <v>71</v>
      </c>
      <c r="H689" s="54" t="s">
        <v>128</v>
      </c>
      <c r="I689" s="54" t="s">
        <v>22</v>
      </c>
      <c r="J689" s="54" t="s">
        <v>129</v>
      </c>
      <c r="K689" s="56">
        <v>43438.728356481479</v>
      </c>
      <c r="L689" s="56">
        <v>43438.805555555555</v>
      </c>
      <c r="M689" s="57">
        <v>1.852777777</v>
      </c>
      <c r="N689" s="58">
        <v>0</v>
      </c>
      <c r="O689" s="58">
        <v>1</v>
      </c>
      <c r="P689" s="58">
        <v>0</v>
      </c>
      <c r="Q689" s="58">
        <v>0</v>
      </c>
      <c r="R689" s="59">
        <v>0</v>
      </c>
      <c r="S689" s="59">
        <v>1.852778</v>
      </c>
      <c r="T689" s="59">
        <v>0</v>
      </c>
      <c r="U689" s="59">
        <v>0</v>
      </c>
    </row>
    <row r="690" spans="1:21" x14ac:dyDescent="0.3">
      <c r="A690" s="61">
        <v>81426</v>
      </c>
      <c r="B690" s="54">
        <v>1</v>
      </c>
      <c r="C690" s="54" t="s">
        <v>78</v>
      </c>
      <c r="D690" s="54" t="s">
        <v>82</v>
      </c>
      <c r="E690" s="61" t="s">
        <v>1269</v>
      </c>
      <c r="F690" s="61" t="s">
        <v>136</v>
      </c>
      <c r="G690" s="54" t="s">
        <v>71</v>
      </c>
      <c r="H690" s="54" t="s">
        <v>128</v>
      </c>
      <c r="I690" s="54" t="s">
        <v>22</v>
      </c>
      <c r="J690" s="54" t="s">
        <v>129</v>
      </c>
      <c r="K690" s="56">
        <v>43438.797210648147</v>
      </c>
      <c r="L690" s="56">
        <v>43438.871319444443</v>
      </c>
      <c r="M690" s="57">
        <v>1.778611111</v>
      </c>
      <c r="N690" s="58">
        <v>0</v>
      </c>
      <c r="O690" s="58">
        <v>32</v>
      </c>
      <c r="P690" s="58">
        <v>0</v>
      </c>
      <c r="Q690" s="58">
        <v>44</v>
      </c>
      <c r="R690" s="59">
        <v>0</v>
      </c>
      <c r="S690" s="59">
        <v>56.915556000000002</v>
      </c>
      <c r="T690" s="59">
        <v>0</v>
      </c>
      <c r="U690" s="59">
        <v>78.258888999999996</v>
      </c>
    </row>
    <row r="691" spans="1:21" x14ac:dyDescent="0.3">
      <c r="A691" s="61">
        <v>81428</v>
      </c>
      <c r="B691" s="54">
        <v>1</v>
      </c>
      <c r="C691" s="54" t="s">
        <v>78</v>
      </c>
      <c r="D691" s="54" t="s">
        <v>101</v>
      </c>
      <c r="E691" s="61" t="s">
        <v>1276</v>
      </c>
      <c r="F691" s="61" t="s">
        <v>136</v>
      </c>
      <c r="G691" s="54" t="s">
        <v>71</v>
      </c>
      <c r="H691" s="54" t="s">
        <v>128</v>
      </c>
      <c r="I691" s="54" t="s">
        <v>22</v>
      </c>
      <c r="J691" s="54" t="s">
        <v>129</v>
      </c>
      <c r="K691" s="56">
        <v>43438.811643518522</v>
      </c>
      <c r="L691" s="56">
        <v>43438.846956018519</v>
      </c>
      <c r="M691" s="57">
        <v>0.84750000000000003</v>
      </c>
      <c r="N691" s="58">
        <v>0</v>
      </c>
      <c r="O691" s="58">
        <v>134</v>
      </c>
      <c r="P691" s="58">
        <v>0</v>
      </c>
      <c r="Q691" s="58">
        <v>0</v>
      </c>
      <c r="R691" s="59">
        <v>0</v>
      </c>
      <c r="S691" s="59">
        <v>113.565</v>
      </c>
      <c r="T691" s="59">
        <v>0</v>
      </c>
      <c r="U691" s="59">
        <v>0</v>
      </c>
    </row>
    <row r="692" spans="1:21" x14ac:dyDescent="0.3">
      <c r="A692" s="61">
        <v>81430</v>
      </c>
      <c r="B692" s="54">
        <v>1</v>
      </c>
      <c r="C692" s="54" t="s">
        <v>78</v>
      </c>
      <c r="D692" s="54" t="s">
        <v>81</v>
      </c>
      <c r="E692" s="61" t="s">
        <v>1277</v>
      </c>
      <c r="F692" s="61" t="s">
        <v>137</v>
      </c>
      <c r="G692" s="54" t="s">
        <v>71</v>
      </c>
      <c r="H692" s="54" t="s">
        <v>128</v>
      </c>
      <c r="I692" s="54" t="s">
        <v>22</v>
      </c>
      <c r="J692" s="54" t="s">
        <v>129</v>
      </c>
      <c r="K692" s="56">
        <v>43438.653402777782</v>
      </c>
      <c r="L692" s="56">
        <v>43438.822916666664</v>
      </c>
      <c r="M692" s="57">
        <v>4.068333333</v>
      </c>
      <c r="N692" s="58">
        <v>0</v>
      </c>
      <c r="O692" s="58">
        <v>1</v>
      </c>
      <c r="P692" s="58">
        <v>0</v>
      </c>
      <c r="Q692" s="58">
        <v>0</v>
      </c>
      <c r="R692" s="59">
        <v>0</v>
      </c>
      <c r="S692" s="59">
        <v>4.068333</v>
      </c>
      <c r="T692" s="59">
        <v>0</v>
      </c>
      <c r="U692" s="59">
        <v>0</v>
      </c>
    </row>
    <row r="693" spans="1:21" x14ac:dyDescent="0.3">
      <c r="A693" s="61">
        <v>81431</v>
      </c>
      <c r="B693" s="54">
        <v>1</v>
      </c>
      <c r="C693" s="54" t="s">
        <v>79</v>
      </c>
      <c r="D693" s="54" t="s">
        <v>111</v>
      </c>
      <c r="E693" s="61" t="s">
        <v>670</v>
      </c>
      <c r="F693" s="61" t="s">
        <v>202</v>
      </c>
      <c r="G693" s="54" t="s">
        <v>71</v>
      </c>
      <c r="H693" s="54" t="s">
        <v>128</v>
      </c>
      <c r="I693" s="54" t="s">
        <v>22</v>
      </c>
      <c r="J693" s="54" t="s">
        <v>129</v>
      </c>
      <c r="K693" s="56">
        <v>43438.815370370372</v>
      </c>
      <c r="L693" s="56">
        <v>43438.889513888891</v>
      </c>
      <c r="M693" s="57">
        <v>1.7794444439999999</v>
      </c>
      <c r="N693" s="58">
        <v>0</v>
      </c>
      <c r="O693" s="58">
        <v>0</v>
      </c>
      <c r="P693" s="58">
        <v>0</v>
      </c>
      <c r="Q693" s="58">
        <v>3</v>
      </c>
      <c r="R693" s="59">
        <v>0</v>
      </c>
      <c r="S693" s="59">
        <v>0</v>
      </c>
      <c r="T693" s="59">
        <v>0</v>
      </c>
      <c r="U693" s="59">
        <v>5.3383330000000004</v>
      </c>
    </row>
    <row r="694" spans="1:21" x14ac:dyDescent="0.3">
      <c r="A694" s="61">
        <v>81433</v>
      </c>
      <c r="B694" s="54">
        <v>1</v>
      </c>
      <c r="C694" s="54" t="s">
        <v>78</v>
      </c>
      <c r="D694" s="54" t="s">
        <v>92</v>
      </c>
      <c r="E694" s="61" t="s">
        <v>1195</v>
      </c>
      <c r="F694" s="61" t="s">
        <v>186</v>
      </c>
      <c r="G694" s="54" t="s">
        <v>72</v>
      </c>
      <c r="H694" s="54" t="s">
        <v>128</v>
      </c>
      <c r="I694" s="54" t="s">
        <v>22</v>
      </c>
      <c r="J694" s="54" t="s">
        <v>129</v>
      </c>
      <c r="K694" s="56">
        <v>43438.802083333336</v>
      </c>
      <c r="L694" s="56">
        <v>43438.836805555555</v>
      </c>
      <c r="M694" s="57">
        <v>0.83333333300000001</v>
      </c>
      <c r="N694" s="58">
        <v>0</v>
      </c>
      <c r="O694" s="58">
        <v>0</v>
      </c>
      <c r="P694" s="58">
        <v>0</v>
      </c>
      <c r="Q694" s="58">
        <v>91</v>
      </c>
      <c r="R694" s="59">
        <v>0</v>
      </c>
      <c r="S694" s="59">
        <v>0</v>
      </c>
      <c r="T694" s="59">
        <v>0</v>
      </c>
      <c r="U694" s="59">
        <v>75.833332999999996</v>
      </c>
    </row>
    <row r="695" spans="1:21" x14ac:dyDescent="0.3">
      <c r="A695" s="61">
        <v>81435</v>
      </c>
      <c r="B695" s="54">
        <v>1</v>
      </c>
      <c r="C695" s="54" t="s">
        <v>78</v>
      </c>
      <c r="D695" s="54" t="s">
        <v>94</v>
      </c>
      <c r="E695" s="61" t="s">
        <v>1278</v>
      </c>
      <c r="F695" s="61" t="s">
        <v>137</v>
      </c>
      <c r="G695" s="54" t="s">
        <v>71</v>
      </c>
      <c r="H695" s="54" t="s">
        <v>128</v>
      </c>
      <c r="I695" s="54" t="s">
        <v>22</v>
      </c>
      <c r="J695" s="54" t="s">
        <v>129</v>
      </c>
      <c r="K695" s="56">
        <v>43438.82912037037</v>
      </c>
      <c r="L695" s="56">
        <v>43438.906006944446</v>
      </c>
      <c r="M695" s="57">
        <v>1.845277777</v>
      </c>
      <c r="N695" s="58">
        <v>0</v>
      </c>
      <c r="O695" s="58">
        <v>1</v>
      </c>
      <c r="P695" s="58">
        <v>0</v>
      </c>
      <c r="Q695" s="58">
        <v>0</v>
      </c>
      <c r="R695" s="59">
        <v>0</v>
      </c>
      <c r="S695" s="59">
        <v>1.845278</v>
      </c>
      <c r="T695" s="59">
        <v>0</v>
      </c>
      <c r="U695" s="59">
        <v>0</v>
      </c>
    </row>
    <row r="696" spans="1:21" x14ac:dyDescent="0.3">
      <c r="A696" s="61">
        <v>81436</v>
      </c>
      <c r="B696" s="54">
        <v>1</v>
      </c>
      <c r="C696" s="54" t="s">
        <v>78</v>
      </c>
      <c r="D696" s="54" t="s">
        <v>80</v>
      </c>
      <c r="E696" s="61" t="s">
        <v>557</v>
      </c>
      <c r="F696" s="61" t="s">
        <v>165</v>
      </c>
      <c r="G696" s="54" t="s">
        <v>71</v>
      </c>
      <c r="H696" s="54" t="s">
        <v>128</v>
      </c>
      <c r="I696" s="54" t="s">
        <v>22</v>
      </c>
      <c r="J696" s="54" t="s">
        <v>129</v>
      </c>
      <c r="K696" s="56">
        <v>43438.842129629629</v>
      </c>
      <c r="L696" s="56">
        <v>43438.919641203705</v>
      </c>
      <c r="M696" s="57">
        <v>1.8602777770000001</v>
      </c>
      <c r="N696" s="58">
        <v>0</v>
      </c>
      <c r="O696" s="58">
        <v>177</v>
      </c>
      <c r="P696" s="58">
        <v>0</v>
      </c>
      <c r="Q696" s="58">
        <v>0</v>
      </c>
      <c r="R696" s="59">
        <v>0</v>
      </c>
      <c r="S696" s="59">
        <v>329.26916699999998</v>
      </c>
      <c r="T696" s="59">
        <v>0</v>
      </c>
      <c r="U696" s="59">
        <v>0</v>
      </c>
    </row>
    <row r="697" spans="1:21" x14ac:dyDescent="0.3">
      <c r="A697" s="61">
        <v>81441</v>
      </c>
      <c r="B697" s="54">
        <v>1</v>
      </c>
      <c r="C697" s="54" t="s">
        <v>79</v>
      </c>
      <c r="D697" s="54" t="s">
        <v>118</v>
      </c>
      <c r="E697" s="61" t="s">
        <v>353</v>
      </c>
      <c r="F697" s="61" t="s">
        <v>172</v>
      </c>
      <c r="G697" s="54" t="s">
        <v>71</v>
      </c>
      <c r="H697" s="54" t="s">
        <v>128</v>
      </c>
      <c r="I697" s="54" t="s">
        <v>22</v>
      </c>
      <c r="J697" s="54" t="s">
        <v>129</v>
      </c>
      <c r="K697" s="56">
        <v>43438.843344907407</v>
      </c>
      <c r="L697" s="56">
        <v>43438.863530092596</v>
      </c>
      <c r="M697" s="57">
        <v>0.48444444399999997</v>
      </c>
      <c r="N697" s="58">
        <v>0</v>
      </c>
      <c r="O697" s="58">
        <v>0</v>
      </c>
      <c r="P697" s="58">
        <v>0</v>
      </c>
      <c r="Q697" s="58">
        <v>46</v>
      </c>
      <c r="R697" s="59">
        <v>0</v>
      </c>
      <c r="S697" s="59">
        <v>0</v>
      </c>
      <c r="T697" s="59">
        <v>0</v>
      </c>
      <c r="U697" s="59">
        <v>22.284444000000001</v>
      </c>
    </row>
    <row r="698" spans="1:21" x14ac:dyDescent="0.3">
      <c r="A698" s="61">
        <v>81442</v>
      </c>
      <c r="B698" s="54">
        <v>1</v>
      </c>
      <c r="C698" s="54" t="s">
        <v>78</v>
      </c>
      <c r="D698" s="54" t="s">
        <v>87</v>
      </c>
      <c r="E698" s="61" t="s">
        <v>1279</v>
      </c>
      <c r="F698" s="61" t="s">
        <v>144</v>
      </c>
      <c r="G698" s="54" t="s">
        <v>71</v>
      </c>
      <c r="H698" s="54" t="s">
        <v>128</v>
      </c>
      <c r="I698" s="54" t="s">
        <v>22</v>
      </c>
      <c r="J698" s="54" t="s">
        <v>129</v>
      </c>
      <c r="K698" s="56">
        <v>43438.695775462962</v>
      </c>
      <c r="L698" s="56">
        <v>43438.854166666664</v>
      </c>
      <c r="M698" s="57">
        <v>3.801388888</v>
      </c>
      <c r="N698" s="58">
        <v>0</v>
      </c>
      <c r="O698" s="58">
        <v>1</v>
      </c>
      <c r="P698" s="58">
        <v>0</v>
      </c>
      <c r="Q698" s="58">
        <v>0</v>
      </c>
      <c r="R698" s="59">
        <v>0</v>
      </c>
      <c r="S698" s="59">
        <v>3.8013889999999999</v>
      </c>
      <c r="T698" s="59">
        <v>0</v>
      </c>
      <c r="U698" s="59">
        <v>0</v>
      </c>
    </row>
    <row r="699" spans="1:21" x14ac:dyDescent="0.3">
      <c r="A699" s="61">
        <v>81443</v>
      </c>
      <c r="B699" s="54">
        <v>1</v>
      </c>
      <c r="C699" s="54" t="s">
        <v>79</v>
      </c>
      <c r="D699" s="54" t="s">
        <v>119</v>
      </c>
      <c r="E699" s="61" t="s">
        <v>1280</v>
      </c>
      <c r="F699" s="61" t="s">
        <v>159</v>
      </c>
      <c r="G699" s="54" t="s">
        <v>71</v>
      </c>
      <c r="H699" s="54" t="s">
        <v>128</v>
      </c>
      <c r="I699" s="54" t="s">
        <v>22</v>
      </c>
      <c r="J699" s="54" t="s">
        <v>129</v>
      </c>
      <c r="K699" s="56">
        <v>43438.851759259262</v>
      </c>
      <c r="L699" s="56">
        <v>43438.95820601852</v>
      </c>
      <c r="M699" s="57">
        <v>2.5547222220000001</v>
      </c>
      <c r="N699" s="58">
        <v>0</v>
      </c>
      <c r="O699" s="58">
        <v>163</v>
      </c>
      <c r="P699" s="58">
        <v>0</v>
      </c>
      <c r="Q699" s="58">
        <v>44</v>
      </c>
      <c r="R699" s="59">
        <v>0</v>
      </c>
      <c r="S699" s="59">
        <v>416.41972199999998</v>
      </c>
      <c r="T699" s="59">
        <v>0</v>
      </c>
      <c r="U699" s="59">
        <v>112.40777799999999</v>
      </c>
    </row>
    <row r="700" spans="1:21" x14ac:dyDescent="0.3">
      <c r="A700" s="61">
        <v>81445</v>
      </c>
      <c r="B700" s="54">
        <v>1</v>
      </c>
      <c r="C700" s="54" t="s">
        <v>78</v>
      </c>
      <c r="D700" s="54" t="s">
        <v>86</v>
      </c>
      <c r="E700" s="61" t="s">
        <v>1281</v>
      </c>
      <c r="F700" s="61" t="s">
        <v>144</v>
      </c>
      <c r="G700" s="54" t="s">
        <v>71</v>
      </c>
      <c r="H700" s="54" t="s">
        <v>128</v>
      </c>
      <c r="I700" s="54" t="s">
        <v>22</v>
      </c>
      <c r="J700" s="54" t="s">
        <v>129</v>
      </c>
      <c r="K700" s="56">
        <v>43438.854988425926</v>
      </c>
      <c r="L700" s="56">
        <v>43438.909270833334</v>
      </c>
      <c r="M700" s="57">
        <v>1.302777777</v>
      </c>
      <c r="N700" s="58">
        <v>0</v>
      </c>
      <c r="O700" s="58">
        <v>3</v>
      </c>
      <c r="P700" s="58">
        <v>0</v>
      </c>
      <c r="Q700" s="58">
        <v>0</v>
      </c>
      <c r="R700" s="59">
        <v>0</v>
      </c>
      <c r="S700" s="59">
        <v>3.9083329999999998</v>
      </c>
      <c r="T700" s="59">
        <v>0</v>
      </c>
      <c r="U700" s="59">
        <v>0</v>
      </c>
    </row>
    <row r="701" spans="1:21" x14ac:dyDescent="0.3">
      <c r="A701" s="61">
        <v>81450</v>
      </c>
      <c r="B701" s="54">
        <v>1</v>
      </c>
      <c r="C701" s="54" t="s">
        <v>78</v>
      </c>
      <c r="D701" s="54" t="s">
        <v>88</v>
      </c>
      <c r="E701" s="61" t="s">
        <v>1189</v>
      </c>
      <c r="F701" s="61" t="s">
        <v>156</v>
      </c>
      <c r="G701" s="54" t="s">
        <v>71</v>
      </c>
      <c r="H701" s="54" t="s">
        <v>128</v>
      </c>
      <c r="I701" s="54" t="s">
        <v>22</v>
      </c>
      <c r="J701" s="54" t="s">
        <v>129</v>
      </c>
      <c r="K701" s="56">
        <v>43438.882187499999</v>
      </c>
      <c r="L701" s="56">
        <v>43438.916539351849</v>
      </c>
      <c r="M701" s="57">
        <v>0.82444444400000005</v>
      </c>
      <c r="N701" s="58">
        <v>0</v>
      </c>
      <c r="O701" s="58">
        <v>171</v>
      </c>
      <c r="P701" s="58">
        <v>0</v>
      </c>
      <c r="Q701" s="58">
        <v>0</v>
      </c>
      <c r="R701" s="59">
        <v>0</v>
      </c>
      <c r="S701" s="59">
        <v>140.97999999999999</v>
      </c>
      <c r="T701" s="59">
        <v>0</v>
      </c>
      <c r="U701" s="59">
        <v>0</v>
      </c>
    </row>
    <row r="702" spans="1:21" x14ac:dyDescent="0.3">
      <c r="A702" s="61">
        <v>81454</v>
      </c>
      <c r="B702" s="54">
        <v>1</v>
      </c>
      <c r="C702" s="54" t="s">
        <v>78</v>
      </c>
      <c r="D702" s="54" t="s">
        <v>125</v>
      </c>
      <c r="E702" s="61" t="s">
        <v>1282</v>
      </c>
      <c r="F702" s="61" t="s">
        <v>136</v>
      </c>
      <c r="G702" s="54" t="s">
        <v>71</v>
      </c>
      <c r="H702" s="54" t="s">
        <v>128</v>
      </c>
      <c r="I702" s="54" t="s">
        <v>22</v>
      </c>
      <c r="J702" s="54" t="s">
        <v>129</v>
      </c>
      <c r="K702" s="56">
        <v>43438.842962962961</v>
      </c>
      <c r="L702" s="56">
        <v>43438.898611111108</v>
      </c>
      <c r="M702" s="57">
        <v>1.335555555</v>
      </c>
      <c r="N702" s="58">
        <v>0</v>
      </c>
      <c r="O702" s="58">
        <v>74</v>
      </c>
      <c r="P702" s="58">
        <v>0</v>
      </c>
      <c r="Q702" s="58">
        <v>0</v>
      </c>
      <c r="R702" s="59">
        <v>0</v>
      </c>
      <c r="S702" s="59">
        <v>98.831111000000007</v>
      </c>
      <c r="T702" s="59">
        <v>0</v>
      </c>
      <c r="U702" s="59">
        <v>0</v>
      </c>
    </row>
    <row r="703" spans="1:21" x14ac:dyDescent="0.3">
      <c r="A703" s="61">
        <v>81457</v>
      </c>
      <c r="B703" s="54">
        <v>1</v>
      </c>
      <c r="C703" s="54" t="s">
        <v>78</v>
      </c>
      <c r="D703" s="54" t="s">
        <v>82</v>
      </c>
      <c r="E703" s="61" t="s">
        <v>1283</v>
      </c>
      <c r="F703" s="61" t="s">
        <v>274</v>
      </c>
      <c r="G703" s="54" t="s">
        <v>71</v>
      </c>
      <c r="H703" s="54" t="s">
        <v>128</v>
      </c>
      <c r="I703" s="54" t="s">
        <v>22</v>
      </c>
      <c r="J703" s="54" t="s">
        <v>129</v>
      </c>
      <c r="K703" s="56">
        <v>43438.890925925924</v>
      </c>
      <c r="L703" s="56">
        <v>43439.033101851848</v>
      </c>
      <c r="M703" s="57">
        <v>3.412222222</v>
      </c>
      <c r="N703" s="58">
        <v>0</v>
      </c>
      <c r="O703" s="58">
        <v>443</v>
      </c>
      <c r="P703" s="58">
        <v>0</v>
      </c>
      <c r="Q703" s="58">
        <v>0</v>
      </c>
      <c r="R703" s="59">
        <v>0</v>
      </c>
      <c r="S703" s="59">
        <v>1511.614444</v>
      </c>
      <c r="T703" s="59">
        <v>0</v>
      </c>
      <c r="U703" s="59">
        <v>0</v>
      </c>
    </row>
    <row r="704" spans="1:21" x14ac:dyDescent="0.3">
      <c r="A704" s="61">
        <v>81460</v>
      </c>
      <c r="B704" s="54">
        <v>1</v>
      </c>
      <c r="C704" s="54" t="s">
        <v>78</v>
      </c>
      <c r="D704" s="54" t="s">
        <v>91</v>
      </c>
      <c r="E704" s="61" t="s">
        <v>1284</v>
      </c>
      <c r="F704" s="61" t="s">
        <v>137</v>
      </c>
      <c r="G704" s="54" t="s">
        <v>71</v>
      </c>
      <c r="H704" s="54" t="s">
        <v>128</v>
      </c>
      <c r="I704" s="54" t="s">
        <v>22</v>
      </c>
      <c r="J704" s="54" t="s">
        <v>129</v>
      </c>
      <c r="K704" s="56">
        <v>43438.849050925928</v>
      </c>
      <c r="L704" s="56">
        <v>43438.915277777778</v>
      </c>
      <c r="M704" s="57">
        <v>1.589444444</v>
      </c>
      <c r="N704" s="58">
        <v>0</v>
      </c>
      <c r="O704" s="58">
        <v>1</v>
      </c>
      <c r="P704" s="58">
        <v>0</v>
      </c>
      <c r="Q704" s="58">
        <v>0</v>
      </c>
      <c r="R704" s="59">
        <v>0</v>
      </c>
      <c r="S704" s="59">
        <v>1.5894440000000001</v>
      </c>
      <c r="T704" s="59">
        <v>0</v>
      </c>
      <c r="U704" s="59">
        <v>0</v>
      </c>
    </row>
    <row r="705" spans="1:21" x14ac:dyDescent="0.3">
      <c r="A705" s="61">
        <v>81464</v>
      </c>
      <c r="B705" s="54">
        <v>1</v>
      </c>
      <c r="C705" s="54" t="s">
        <v>79</v>
      </c>
      <c r="D705" s="54" t="s">
        <v>114</v>
      </c>
      <c r="E705" s="61" t="s">
        <v>1285</v>
      </c>
      <c r="F705" s="61" t="s">
        <v>172</v>
      </c>
      <c r="G705" s="54" t="s">
        <v>71</v>
      </c>
      <c r="H705" s="54" t="s">
        <v>128</v>
      </c>
      <c r="I705" s="54" t="s">
        <v>22</v>
      </c>
      <c r="J705" s="54" t="s">
        <v>129</v>
      </c>
      <c r="K705" s="56">
        <v>43438.941967592589</v>
      </c>
      <c r="L705" s="56">
        <v>43438.960162037038</v>
      </c>
      <c r="M705" s="57">
        <v>0.43666666599999998</v>
      </c>
      <c r="N705" s="58">
        <v>0</v>
      </c>
      <c r="O705" s="58">
        <v>0</v>
      </c>
      <c r="P705" s="58">
        <v>0</v>
      </c>
      <c r="Q705" s="58">
        <v>47</v>
      </c>
      <c r="R705" s="59">
        <v>0</v>
      </c>
      <c r="S705" s="59">
        <v>0</v>
      </c>
      <c r="T705" s="59">
        <v>0</v>
      </c>
      <c r="U705" s="59">
        <v>20.523333000000001</v>
      </c>
    </row>
    <row r="706" spans="1:21" x14ac:dyDescent="0.3">
      <c r="A706" s="61">
        <v>81469</v>
      </c>
      <c r="B706" s="54">
        <v>1</v>
      </c>
      <c r="C706" s="54" t="s">
        <v>78</v>
      </c>
      <c r="D706" s="54" t="s">
        <v>102</v>
      </c>
      <c r="E706" s="61" t="s">
        <v>396</v>
      </c>
      <c r="F706" s="61" t="s">
        <v>137</v>
      </c>
      <c r="G706" s="54" t="s">
        <v>71</v>
      </c>
      <c r="H706" s="54" t="s">
        <v>128</v>
      </c>
      <c r="I706" s="54" t="s">
        <v>22</v>
      </c>
      <c r="J706" s="54" t="s">
        <v>129</v>
      </c>
      <c r="K706" s="56">
        <v>43438.927847222221</v>
      </c>
      <c r="L706" s="56">
        <v>43438.994444444441</v>
      </c>
      <c r="M706" s="57">
        <v>1.598333333</v>
      </c>
      <c r="N706" s="58">
        <v>0</v>
      </c>
      <c r="O706" s="58">
        <v>6</v>
      </c>
      <c r="P706" s="58">
        <v>0</v>
      </c>
      <c r="Q706" s="58">
        <v>0</v>
      </c>
      <c r="R706" s="59">
        <v>0</v>
      </c>
      <c r="S706" s="59">
        <v>9.59</v>
      </c>
      <c r="T706" s="59">
        <v>0</v>
      </c>
      <c r="U706" s="59">
        <v>0</v>
      </c>
    </row>
    <row r="707" spans="1:21" x14ac:dyDescent="0.3">
      <c r="A707" s="61">
        <v>81470</v>
      </c>
      <c r="B707" s="54">
        <v>1</v>
      </c>
      <c r="C707" s="54" t="s">
        <v>78</v>
      </c>
      <c r="D707" s="54" t="s">
        <v>80</v>
      </c>
      <c r="E707" s="61" t="s">
        <v>1286</v>
      </c>
      <c r="F707" s="61" t="s">
        <v>137</v>
      </c>
      <c r="G707" s="54" t="s">
        <v>71</v>
      </c>
      <c r="H707" s="54" t="s">
        <v>128</v>
      </c>
      <c r="I707" s="54" t="s">
        <v>22</v>
      </c>
      <c r="J707" s="54" t="s">
        <v>129</v>
      </c>
      <c r="K707" s="56">
        <v>43438.998379629629</v>
      </c>
      <c r="L707" s="56">
        <v>43439.05269675926</v>
      </c>
      <c r="M707" s="57">
        <v>1.3036111109999999</v>
      </c>
      <c r="N707" s="58">
        <v>0</v>
      </c>
      <c r="O707" s="58">
        <v>2</v>
      </c>
      <c r="P707" s="58">
        <v>0</v>
      </c>
      <c r="Q707" s="58">
        <v>0</v>
      </c>
      <c r="R707" s="59">
        <v>0</v>
      </c>
      <c r="S707" s="59">
        <v>2.6072220000000002</v>
      </c>
      <c r="T707" s="59">
        <v>0</v>
      </c>
      <c r="U707" s="59">
        <v>0</v>
      </c>
    </row>
    <row r="708" spans="1:21" x14ac:dyDescent="0.3">
      <c r="A708" s="61">
        <v>81471</v>
      </c>
      <c r="B708" s="54">
        <v>1</v>
      </c>
      <c r="C708" s="54" t="s">
        <v>78</v>
      </c>
      <c r="D708" s="54" t="s">
        <v>83</v>
      </c>
      <c r="E708" s="61" t="s">
        <v>1287</v>
      </c>
      <c r="F708" s="61" t="s">
        <v>156</v>
      </c>
      <c r="G708" s="54" t="s">
        <v>71</v>
      </c>
      <c r="H708" s="54" t="s">
        <v>128</v>
      </c>
      <c r="I708" s="54" t="s">
        <v>22</v>
      </c>
      <c r="J708" s="54" t="s">
        <v>129</v>
      </c>
      <c r="K708" s="56">
        <v>43439.002106481479</v>
      </c>
      <c r="L708" s="56">
        <v>43439.059027777781</v>
      </c>
      <c r="M708" s="57">
        <v>1.3661111109999999</v>
      </c>
      <c r="N708" s="58">
        <v>0</v>
      </c>
      <c r="O708" s="58">
        <v>6</v>
      </c>
      <c r="P708" s="58">
        <v>0</v>
      </c>
      <c r="Q708" s="58">
        <v>0</v>
      </c>
      <c r="R708" s="59">
        <v>0</v>
      </c>
      <c r="S708" s="59">
        <v>8.1966669999999997</v>
      </c>
      <c r="T708" s="59">
        <v>0</v>
      </c>
      <c r="U708" s="59">
        <v>0</v>
      </c>
    </row>
    <row r="709" spans="1:21" x14ac:dyDescent="0.3">
      <c r="A709" s="61">
        <v>81472</v>
      </c>
      <c r="B709" s="54">
        <v>1</v>
      </c>
      <c r="C709" s="54" t="s">
        <v>78</v>
      </c>
      <c r="D709" s="54" t="s">
        <v>102</v>
      </c>
      <c r="E709" s="61" t="s">
        <v>895</v>
      </c>
      <c r="F709" s="61" t="s">
        <v>136</v>
      </c>
      <c r="G709" s="54" t="s">
        <v>71</v>
      </c>
      <c r="H709" s="54" t="s">
        <v>128</v>
      </c>
      <c r="I709" s="54" t="s">
        <v>22</v>
      </c>
      <c r="J709" s="54" t="s">
        <v>129</v>
      </c>
      <c r="K709" s="56">
        <v>43439.010844907411</v>
      </c>
      <c r="L709" s="56">
        <v>43439.040972222225</v>
      </c>
      <c r="M709" s="57">
        <v>0.72305555499999996</v>
      </c>
      <c r="N709" s="58">
        <v>0</v>
      </c>
      <c r="O709" s="58">
        <v>178</v>
      </c>
      <c r="P709" s="58">
        <v>0</v>
      </c>
      <c r="Q709" s="58">
        <v>3</v>
      </c>
      <c r="R709" s="59">
        <v>0</v>
      </c>
      <c r="S709" s="59">
        <v>128.703889</v>
      </c>
      <c r="T709" s="59">
        <v>0</v>
      </c>
      <c r="U709" s="59">
        <v>2.1691669999999998</v>
      </c>
    </row>
    <row r="710" spans="1:21" x14ac:dyDescent="0.3">
      <c r="A710" s="61">
        <v>81473</v>
      </c>
      <c r="B710" s="54">
        <v>1</v>
      </c>
      <c r="C710" s="54" t="s">
        <v>79</v>
      </c>
      <c r="D710" s="54" t="s">
        <v>116</v>
      </c>
      <c r="E710" s="61" t="s">
        <v>1288</v>
      </c>
      <c r="F710" s="61" t="s">
        <v>136</v>
      </c>
      <c r="G710" s="54" t="s">
        <v>71</v>
      </c>
      <c r="H710" s="54" t="s">
        <v>128</v>
      </c>
      <c r="I710" s="54" t="s">
        <v>22</v>
      </c>
      <c r="J710" s="54" t="s">
        <v>129</v>
      </c>
      <c r="K710" s="56">
        <v>43439.024097222224</v>
      </c>
      <c r="L710" s="56">
        <v>43439.087974537033</v>
      </c>
      <c r="M710" s="57">
        <v>1.533055555</v>
      </c>
      <c r="N710" s="58">
        <v>0</v>
      </c>
      <c r="O710" s="58">
        <v>66</v>
      </c>
      <c r="P710" s="58">
        <v>0</v>
      </c>
      <c r="Q710" s="58">
        <v>0</v>
      </c>
      <c r="R710" s="59">
        <v>0</v>
      </c>
      <c r="S710" s="59">
        <v>101.181667</v>
      </c>
      <c r="T710" s="59">
        <v>0</v>
      </c>
      <c r="U710" s="59">
        <v>0</v>
      </c>
    </row>
    <row r="711" spans="1:21" x14ac:dyDescent="0.3">
      <c r="A711" s="61">
        <v>81475</v>
      </c>
      <c r="B711" s="54">
        <v>1</v>
      </c>
      <c r="C711" s="54" t="s">
        <v>78</v>
      </c>
      <c r="D711" s="54" t="s">
        <v>80</v>
      </c>
      <c r="E711" s="61" t="s">
        <v>1289</v>
      </c>
      <c r="F711" s="61" t="s">
        <v>137</v>
      </c>
      <c r="G711" s="54" t="s">
        <v>71</v>
      </c>
      <c r="H711" s="54" t="s">
        <v>128</v>
      </c>
      <c r="I711" s="54" t="s">
        <v>22</v>
      </c>
      <c r="J711" s="54" t="s">
        <v>129</v>
      </c>
      <c r="K711" s="56">
        <v>43439.051550925928</v>
      </c>
      <c r="L711" s="56">
        <v>43439.105208333334</v>
      </c>
      <c r="M711" s="57">
        <v>1.2877777770000001</v>
      </c>
      <c r="N711" s="58">
        <v>0</v>
      </c>
      <c r="O711" s="58">
        <v>2</v>
      </c>
      <c r="P711" s="58">
        <v>0</v>
      </c>
      <c r="Q711" s="58">
        <v>0</v>
      </c>
      <c r="R711" s="59">
        <v>0</v>
      </c>
      <c r="S711" s="59">
        <v>2.5755560000000002</v>
      </c>
      <c r="T711" s="59">
        <v>0</v>
      </c>
      <c r="U711" s="59">
        <v>0</v>
      </c>
    </row>
    <row r="712" spans="1:21" x14ac:dyDescent="0.3">
      <c r="A712" s="61">
        <v>81478</v>
      </c>
      <c r="B712" s="54">
        <v>1</v>
      </c>
      <c r="C712" s="54" t="s">
        <v>78</v>
      </c>
      <c r="D712" s="54" t="s">
        <v>88</v>
      </c>
      <c r="E712" s="61" t="s">
        <v>1290</v>
      </c>
      <c r="F712" s="61" t="s">
        <v>140</v>
      </c>
      <c r="G712" s="54" t="s">
        <v>72</v>
      </c>
      <c r="H712" s="54" t="s">
        <v>128</v>
      </c>
      <c r="I712" s="54" t="s">
        <v>22</v>
      </c>
      <c r="J712" s="54" t="s">
        <v>129</v>
      </c>
      <c r="K712" s="56">
        <v>43439.059432870374</v>
      </c>
      <c r="L712" s="56">
        <v>43439.100202662041</v>
      </c>
      <c r="M712" s="57">
        <v>0.97847499999999998</v>
      </c>
      <c r="N712" s="58">
        <v>2</v>
      </c>
      <c r="O712" s="58">
        <v>10085</v>
      </c>
      <c r="P712" s="58">
        <v>0</v>
      </c>
      <c r="Q712" s="58">
        <v>0</v>
      </c>
      <c r="R712" s="59">
        <v>1.95695</v>
      </c>
      <c r="S712" s="59">
        <v>9867.9203749999997</v>
      </c>
      <c r="T712" s="59">
        <v>0</v>
      </c>
      <c r="U712" s="59">
        <v>0</v>
      </c>
    </row>
    <row r="713" spans="1:21" x14ac:dyDescent="0.3">
      <c r="A713" s="61">
        <v>81479</v>
      </c>
      <c r="B713" s="54">
        <v>1</v>
      </c>
      <c r="C713" s="54" t="s">
        <v>78</v>
      </c>
      <c r="D713" s="54" t="s">
        <v>100</v>
      </c>
      <c r="E713" s="61" t="s">
        <v>1291</v>
      </c>
      <c r="F713" s="61" t="s">
        <v>172</v>
      </c>
      <c r="G713" s="54" t="s">
        <v>71</v>
      </c>
      <c r="H713" s="54" t="s">
        <v>128</v>
      </c>
      <c r="I713" s="54" t="s">
        <v>22</v>
      </c>
      <c r="J713" s="54" t="s">
        <v>129</v>
      </c>
      <c r="K713" s="56">
        <v>43439.047025462962</v>
      </c>
      <c r="L713" s="56">
        <v>43439.076388888891</v>
      </c>
      <c r="M713" s="57">
        <v>0.70472222200000001</v>
      </c>
      <c r="N713" s="58">
        <v>0</v>
      </c>
      <c r="O713" s="58">
        <v>174</v>
      </c>
      <c r="P713" s="58">
        <v>0</v>
      </c>
      <c r="Q713" s="58">
        <v>0</v>
      </c>
      <c r="R713" s="59">
        <v>0</v>
      </c>
      <c r="S713" s="59">
        <v>122.621667</v>
      </c>
      <c r="T713" s="59">
        <v>0</v>
      </c>
      <c r="U713" s="59">
        <v>0</v>
      </c>
    </row>
    <row r="714" spans="1:21" x14ac:dyDescent="0.3">
      <c r="A714" s="61">
        <v>81480</v>
      </c>
      <c r="B714" s="54">
        <v>1</v>
      </c>
      <c r="C714" s="54" t="s">
        <v>78</v>
      </c>
      <c r="D714" s="54" t="s">
        <v>88</v>
      </c>
      <c r="E714" s="61" t="s">
        <v>1290</v>
      </c>
      <c r="F714" s="61" t="s">
        <v>211</v>
      </c>
      <c r="G714" s="54" t="s">
        <v>72</v>
      </c>
      <c r="H714" s="54" t="s">
        <v>128</v>
      </c>
      <c r="I714" s="54" t="s">
        <v>22</v>
      </c>
      <c r="J714" s="54" t="s">
        <v>129</v>
      </c>
      <c r="K714" s="56">
        <v>43439.098495370374</v>
      </c>
      <c r="L714" s="56">
        <v>43439.152083333334</v>
      </c>
      <c r="M714" s="57">
        <v>1.2861111110000001</v>
      </c>
      <c r="N714" s="58">
        <v>2</v>
      </c>
      <c r="O714" s="58">
        <v>10085</v>
      </c>
      <c r="P714" s="58">
        <v>0</v>
      </c>
      <c r="Q714" s="58">
        <v>0</v>
      </c>
      <c r="R714" s="59">
        <v>2.572222</v>
      </c>
      <c r="S714" s="59">
        <v>12970.430554</v>
      </c>
      <c r="T714" s="59">
        <v>0</v>
      </c>
      <c r="U714" s="59">
        <v>0</v>
      </c>
    </row>
    <row r="715" spans="1:21" x14ac:dyDescent="0.3">
      <c r="A715" s="61">
        <v>81483</v>
      </c>
      <c r="B715" s="54">
        <v>1</v>
      </c>
      <c r="C715" s="54" t="s">
        <v>78</v>
      </c>
      <c r="D715" s="54" t="s">
        <v>101</v>
      </c>
      <c r="E715" s="61" t="s">
        <v>1292</v>
      </c>
      <c r="F715" s="61" t="s">
        <v>168</v>
      </c>
      <c r="G715" s="54" t="s">
        <v>72</v>
      </c>
      <c r="H715" s="54" t="s">
        <v>128</v>
      </c>
      <c r="I715" s="54" t="s">
        <v>22</v>
      </c>
      <c r="J715" s="54" t="s">
        <v>129</v>
      </c>
      <c r="K715" s="56">
        <v>43439.134131944447</v>
      </c>
      <c r="L715" s="56">
        <v>43439.173796296294</v>
      </c>
      <c r="M715" s="57">
        <v>0.951944444</v>
      </c>
      <c r="N715" s="58">
        <v>0</v>
      </c>
      <c r="O715" s="58">
        <v>9</v>
      </c>
      <c r="P715" s="58">
        <v>0</v>
      </c>
      <c r="Q715" s="58">
        <v>1</v>
      </c>
      <c r="R715" s="59">
        <v>0</v>
      </c>
      <c r="S715" s="59">
        <v>8.5675000000000008</v>
      </c>
      <c r="T715" s="59">
        <v>0</v>
      </c>
      <c r="U715" s="59">
        <v>0.95194400000000001</v>
      </c>
    </row>
    <row r="716" spans="1:21" x14ac:dyDescent="0.3">
      <c r="A716" s="61">
        <v>81484</v>
      </c>
      <c r="B716" s="54">
        <v>1</v>
      </c>
      <c r="C716" s="54" t="s">
        <v>78</v>
      </c>
      <c r="D716" s="54" t="s">
        <v>88</v>
      </c>
      <c r="E716" s="61" t="s">
        <v>1293</v>
      </c>
      <c r="F716" s="61" t="s">
        <v>186</v>
      </c>
      <c r="G716" s="54" t="s">
        <v>72</v>
      </c>
      <c r="H716" s="54" t="s">
        <v>128</v>
      </c>
      <c r="I716" s="54" t="s">
        <v>22</v>
      </c>
      <c r="J716" s="54" t="s">
        <v>129</v>
      </c>
      <c r="K716" s="56">
        <v>43439.179976851854</v>
      </c>
      <c r="L716" s="56">
        <v>43439.469444444447</v>
      </c>
      <c r="M716" s="57">
        <v>6.9472222219999997</v>
      </c>
      <c r="N716" s="58">
        <v>0</v>
      </c>
      <c r="O716" s="58">
        <v>549</v>
      </c>
      <c r="P716" s="58">
        <v>0</v>
      </c>
      <c r="Q716" s="58">
        <v>0</v>
      </c>
      <c r="R716" s="59">
        <v>0</v>
      </c>
      <c r="S716" s="59">
        <v>3814.0250000000001</v>
      </c>
      <c r="T716" s="59">
        <v>0</v>
      </c>
      <c r="U716" s="59">
        <v>0</v>
      </c>
    </row>
    <row r="717" spans="1:21" x14ac:dyDescent="0.3">
      <c r="A717" s="61">
        <v>81487</v>
      </c>
      <c r="B717" s="54">
        <v>1</v>
      </c>
      <c r="C717" s="54" t="s">
        <v>79</v>
      </c>
      <c r="D717" s="54" t="s">
        <v>112</v>
      </c>
      <c r="E717" s="61" t="s">
        <v>685</v>
      </c>
      <c r="F717" s="61" t="s">
        <v>140</v>
      </c>
      <c r="G717" s="54" t="s">
        <v>72</v>
      </c>
      <c r="H717" s="54" t="s">
        <v>128</v>
      </c>
      <c r="I717" s="54" t="s">
        <v>22</v>
      </c>
      <c r="J717" s="54" t="s">
        <v>129</v>
      </c>
      <c r="K717" s="56">
        <v>43439.223865740743</v>
      </c>
      <c r="L717" s="56">
        <v>43439.255740740744</v>
      </c>
      <c r="M717" s="57">
        <v>0.76500000000000001</v>
      </c>
      <c r="N717" s="58">
        <v>7</v>
      </c>
      <c r="O717" s="58">
        <v>671</v>
      </c>
      <c r="P717" s="58">
        <v>0</v>
      </c>
      <c r="Q717" s="58">
        <v>0</v>
      </c>
      <c r="R717" s="59">
        <v>5.3550000000000004</v>
      </c>
      <c r="S717" s="59">
        <v>513.31500000000005</v>
      </c>
      <c r="T717" s="59">
        <v>0</v>
      </c>
      <c r="U717" s="59">
        <v>0</v>
      </c>
    </row>
    <row r="718" spans="1:21" x14ac:dyDescent="0.3">
      <c r="A718" s="61">
        <v>81488</v>
      </c>
      <c r="B718" s="54">
        <v>1</v>
      </c>
      <c r="C718" s="54" t="s">
        <v>79</v>
      </c>
      <c r="D718" s="54" t="s">
        <v>114</v>
      </c>
      <c r="E718" s="61" t="s">
        <v>1294</v>
      </c>
      <c r="F718" s="61" t="s">
        <v>209</v>
      </c>
      <c r="G718" s="54" t="s">
        <v>71</v>
      </c>
      <c r="H718" s="54" t="s">
        <v>128</v>
      </c>
      <c r="I718" s="54" t="s">
        <v>22</v>
      </c>
      <c r="J718" s="54" t="s">
        <v>129</v>
      </c>
      <c r="K718" s="56">
        <v>43439.237662037034</v>
      </c>
      <c r="L718" s="56">
        <v>43439.279097222221</v>
      </c>
      <c r="M718" s="57">
        <v>0.99444444399999998</v>
      </c>
      <c r="N718" s="58">
        <v>0</v>
      </c>
      <c r="O718" s="58">
        <v>70</v>
      </c>
      <c r="P718" s="58">
        <v>0</v>
      </c>
      <c r="Q718" s="58">
        <v>0</v>
      </c>
      <c r="R718" s="59">
        <v>0</v>
      </c>
      <c r="S718" s="59">
        <v>69.611110999999994</v>
      </c>
      <c r="T718" s="59">
        <v>0</v>
      </c>
      <c r="U718" s="59">
        <v>0</v>
      </c>
    </row>
    <row r="719" spans="1:21" x14ac:dyDescent="0.3">
      <c r="A719" s="61">
        <v>81490</v>
      </c>
      <c r="B719" s="54">
        <v>1</v>
      </c>
      <c r="C719" s="54" t="s">
        <v>79</v>
      </c>
      <c r="D719" s="54" t="s">
        <v>119</v>
      </c>
      <c r="E719" s="61" t="s">
        <v>1181</v>
      </c>
      <c r="F719" s="61" t="s">
        <v>172</v>
      </c>
      <c r="G719" s="54" t="s">
        <v>71</v>
      </c>
      <c r="H719" s="54" t="s">
        <v>128</v>
      </c>
      <c r="I719" s="54" t="s">
        <v>22</v>
      </c>
      <c r="J719" s="54" t="s">
        <v>129</v>
      </c>
      <c r="K719" s="56">
        <v>43439.304062499999</v>
      </c>
      <c r="L719" s="56">
        <v>43439.333483796298</v>
      </c>
      <c r="M719" s="57">
        <v>0.70611111100000001</v>
      </c>
      <c r="N719" s="58">
        <v>0</v>
      </c>
      <c r="O719" s="58">
        <v>92</v>
      </c>
      <c r="P719" s="58">
        <v>0</v>
      </c>
      <c r="Q719" s="58">
        <v>34</v>
      </c>
      <c r="R719" s="59">
        <v>0</v>
      </c>
      <c r="S719" s="59">
        <v>64.962221999999997</v>
      </c>
      <c r="T719" s="59">
        <v>0</v>
      </c>
      <c r="U719" s="59">
        <v>24.007777999999998</v>
      </c>
    </row>
    <row r="720" spans="1:21" x14ac:dyDescent="0.3">
      <c r="A720" s="61">
        <v>81493</v>
      </c>
      <c r="B720" s="54">
        <v>1</v>
      </c>
      <c r="C720" s="54" t="s">
        <v>78</v>
      </c>
      <c r="D720" s="54" t="s">
        <v>101</v>
      </c>
      <c r="E720" s="61" t="s">
        <v>1295</v>
      </c>
      <c r="F720" s="61" t="s">
        <v>202</v>
      </c>
      <c r="G720" s="54" t="s">
        <v>71</v>
      </c>
      <c r="H720" s="54" t="s">
        <v>128</v>
      </c>
      <c r="I720" s="54" t="s">
        <v>22</v>
      </c>
      <c r="J720" s="54" t="s">
        <v>129</v>
      </c>
      <c r="K720" s="56">
        <v>43439.303923611107</v>
      </c>
      <c r="L720" s="56">
        <v>43439.477812500001</v>
      </c>
      <c r="M720" s="57">
        <v>4.1733333330000004</v>
      </c>
      <c r="N720" s="58">
        <v>0</v>
      </c>
      <c r="O720" s="58">
        <v>192</v>
      </c>
      <c r="P720" s="58">
        <v>0</v>
      </c>
      <c r="Q720" s="58">
        <v>2</v>
      </c>
      <c r="R720" s="59">
        <v>0</v>
      </c>
      <c r="S720" s="59">
        <v>801.28</v>
      </c>
      <c r="T720" s="59">
        <v>0</v>
      </c>
      <c r="U720" s="59">
        <v>8.3466670000000001</v>
      </c>
    </row>
    <row r="721" spans="1:21" x14ac:dyDescent="0.3">
      <c r="A721" s="61">
        <v>81494</v>
      </c>
      <c r="B721" s="54">
        <v>1</v>
      </c>
      <c r="C721" s="54" t="s">
        <v>78</v>
      </c>
      <c r="D721" s="54" t="s">
        <v>101</v>
      </c>
      <c r="E721" s="61" t="s">
        <v>1296</v>
      </c>
      <c r="F721" s="61" t="s">
        <v>171</v>
      </c>
      <c r="G721" s="54" t="s">
        <v>72</v>
      </c>
      <c r="H721" s="54" t="s">
        <v>128</v>
      </c>
      <c r="I721" s="54" t="s">
        <v>22</v>
      </c>
      <c r="J721" s="54" t="s">
        <v>129</v>
      </c>
      <c r="K721" s="56">
        <v>43439.327222222222</v>
      </c>
      <c r="L721" s="56">
        <v>43439.42454861111</v>
      </c>
      <c r="M721" s="57">
        <v>2.3358333330000001</v>
      </c>
      <c r="N721" s="58">
        <v>0</v>
      </c>
      <c r="O721" s="58">
        <v>224</v>
      </c>
      <c r="P721" s="58">
        <v>0</v>
      </c>
      <c r="Q721" s="58">
        <v>0</v>
      </c>
      <c r="R721" s="59">
        <v>0</v>
      </c>
      <c r="S721" s="59">
        <v>523.22666700000002</v>
      </c>
      <c r="T721" s="59">
        <v>0</v>
      </c>
      <c r="U721" s="59">
        <v>0</v>
      </c>
    </row>
    <row r="722" spans="1:21" x14ac:dyDescent="0.3">
      <c r="A722" s="61">
        <v>81496</v>
      </c>
      <c r="B722" s="54">
        <v>1</v>
      </c>
      <c r="C722" s="54" t="s">
        <v>79</v>
      </c>
      <c r="D722" s="54" t="s">
        <v>123</v>
      </c>
      <c r="E722" s="61" t="s">
        <v>1297</v>
      </c>
      <c r="F722" s="61" t="s">
        <v>156</v>
      </c>
      <c r="G722" s="54" t="s">
        <v>71</v>
      </c>
      <c r="H722" s="54" t="s">
        <v>128</v>
      </c>
      <c r="I722" s="54" t="s">
        <v>22</v>
      </c>
      <c r="J722" s="54" t="s">
        <v>129</v>
      </c>
      <c r="K722" s="56">
        <v>43439.334594907406</v>
      </c>
      <c r="L722" s="56">
        <v>43439.397858796299</v>
      </c>
      <c r="M722" s="57">
        <v>1.518333333</v>
      </c>
      <c r="N722" s="58">
        <v>0</v>
      </c>
      <c r="O722" s="58">
        <v>188</v>
      </c>
      <c r="P722" s="58">
        <v>0</v>
      </c>
      <c r="Q722" s="58">
        <v>0</v>
      </c>
      <c r="R722" s="59">
        <v>0</v>
      </c>
      <c r="S722" s="59">
        <v>285.44666699999999</v>
      </c>
      <c r="T722" s="59">
        <v>0</v>
      </c>
      <c r="U722" s="59">
        <v>0</v>
      </c>
    </row>
    <row r="723" spans="1:21" x14ac:dyDescent="0.3">
      <c r="A723" s="61">
        <v>81497</v>
      </c>
      <c r="B723" s="54">
        <v>1</v>
      </c>
      <c r="C723" s="54" t="s">
        <v>78</v>
      </c>
      <c r="D723" s="54" t="s">
        <v>82</v>
      </c>
      <c r="E723" s="61" t="s">
        <v>1298</v>
      </c>
      <c r="F723" s="61" t="s">
        <v>204</v>
      </c>
      <c r="G723" s="54" t="s">
        <v>71</v>
      </c>
      <c r="H723" s="54" t="s">
        <v>128</v>
      </c>
      <c r="I723" s="54" t="s">
        <v>22</v>
      </c>
      <c r="J723" s="54" t="s">
        <v>129</v>
      </c>
      <c r="K723" s="56">
        <v>43439.332048611112</v>
      </c>
      <c r="L723" s="56">
        <v>43439.492731481485</v>
      </c>
      <c r="M723" s="57">
        <v>3.8563888880000001</v>
      </c>
      <c r="N723" s="58">
        <v>0</v>
      </c>
      <c r="O723" s="58">
        <v>29</v>
      </c>
      <c r="P723" s="58">
        <v>0</v>
      </c>
      <c r="Q723" s="58">
        <v>0</v>
      </c>
      <c r="R723" s="59">
        <v>0</v>
      </c>
      <c r="S723" s="59">
        <v>111.835278</v>
      </c>
      <c r="T723" s="59">
        <v>0</v>
      </c>
      <c r="U723" s="59">
        <v>0</v>
      </c>
    </row>
    <row r="724" spans="1:21" x14ac:dyDescent="0.3">
      <c r="A724" s="61">
        <v>81500</v>
      </c>
      <c r="B724" s="54">
        <v>1</v>
      </c>
      <c r="C724" s="54" t="s">
        <v>78</v>
      </c>
      <c r="D724" s="54" t="s">
        <v>82</v>
      </c>
      <c r="E724" s="61" t="s">
        <v>1299</v>
      </c>
      <c r="F724" s="61" t="s">
        <v>137</v>
      </c>
      <c r="G724" s="54" t="s">
        <v>71</v>
      </c>
      <c r="H724" s="54" t="s">
        <v>128</v>
      </c>
      <c r="I724" s="54" t="s">
        <v>22</v>
      </c>
      <c r="J724" s="54" t="s">
        <v>129</v>
      </c>
      <c r="K724" s="56">
        <v>43439.342002314814</v>
      </c>
      <c r="L724" s="56">
        <v>43439.403611111113</v>
      </c>
      <c r="M724" s="57">
        <v>1.478611111</v>
      </c>
      <c r="N724" s="58">
        <v>0</v>
      </c>
      <c r="O724" s="58">
        <v>3</v>
      </c>
      <c r="P724" s="58">
        <v>0</v>
      </c>
      <c r="Q724" s="58">
        <v>0</v>
      </c>
      <c r="R724" s="59">
        <v>0</v>
      </c>
      <c r="S724" s="59">
        <v>4.4358329999999997</v>
      </c>
      <c r="T724" s="59">
        <v>0</v>
      </c>
      <c r="U724" s="59">
        <v>0</v>
      </c>
    </row>
    <row r="725" spans="1:21" x14ac:dyDescent="0.3">
      <c r="A725" s="61">
        <v>81504</v>
      </c>
      <c r="B725" s="54">
        <v>1</v>
      </c>
      <c r="C725" s="54" t="s">
        <v>78</v>
      </c>
      <c r="D725" s="54" t="s">
        <v>81</v>
      </c>
      <c r="E725" s="61" t="s">
        <v>1300</v>
      </c>
      <c r="F725" s="61" t="s">
        <v>274</v>
      </c>
      <c r="G725" s="54" t="s">
        <v>71</v>
      </c>
      <c r="H725" s="54" t="s">
        <v>128</v>
      </c>
      <c r="I725" s="54" t="s">
        <v>22</v>
      </c>
      <c r="J725" s="54" t="s">
        <v>129</v>
      </c>
      <c r="K725" s="56">
        <v>43439.356388888889</v>
      </c>
      <c r="L725" s="56">
        <v>43439.428252314814</v>
      </c>
      <c r="M725" s="57">
        <v>1.724722222</v>
      </c>
      <c r="N725" s="58">
        <v>0</v>
      </c>
      <c r="O725" s="58">
        <v>2</v>
      </c>
      <c r="P725" s="58">
        <v>0</v>
      </c>
      <c r="Q725" s="58">
        <v>0</v>
      </c>
      <c r="R725" s="59">
        <v>0</v>
      </c>
      <c r="S725" s="59">
        <v>3.4494440000000002</v>
      </c>
      <c r="T725" s="59">
        <v>0</v>
      </c>
      <c r="U725" s="59">
        <v>0</v>
      </c>
    </row>
    <row r="726" spans="1:21" x14ac:dyDescent="0.3">
      <c r="A726" s="61">
        <v>81508</v>
      </c>
      <c r="B726" s="54">
        <v>1</v>
      </c>
      <c r="C726" s="54" t="s">
        <v>78</v>
      </c>
      <c r="D726" s="54" t="s">
        <v>97</v>
      </c>
      <c r="E726" s="61" t="s">
        <v>1301</v>
      </c>
      <c r="F726" s="61" t="s">
        <v>137</v>
      </c>
      <c r="G726" s="54" t="s">
        <v>71</v>
      </c>
      <c r="H726" s="54" t="s">
        <v>128</v>
      </c>
      <c r="I726" s="54" t="s">
        <v>22</v>
      </c>
      <c r="J726" s="54" t="s">
        <v>129</v>
      </c>
      <c r="K726" s="56">
        <v>43439.362523148149</v>
      </c>
      <c r="L726" s="56">
        <v>43439.425729166665</v>
      </c>
      <c r="M726" s="57">
        <v>1.5169444439999999</v>
      </c>
      <c r="N726" s="58">
        <v>0</v>
      </c>
      <c r="O726" s="58">
        <v>0</v>
      </c>
      <c r="P726" s="58">
        <v>0</v>
      </c>
      <c r="Q726" s="58">
        <v>1</v>
      </c>
      <c r="R726" s="59">
        <v>0</v>
      </c>
      <c r="S726" s="59">
        <v>0</v>
      </c>
      <c r="T726" s="59">
        <v>0</v>
      </c>
      <c r="U726" s="59">
        <v>1.5169440000000001</v>
      </c>
    </row>
    <row r="727" spans="1:21" x14ac:dyDescent="0.3">
      <c r="A727" s="61">
        <v>81512</v>
      </c>
      <c r="B727" s="54">
        <v>1</v>
      </c>
      <c r="C727" s="54" t="s">
        <v>79</v>
      </c>
      <c r="D727" s="54" t="s">
        <v>116</v>
      </c>
      <c r="E727" s="61" t="s">
        <v>1302</v>
      </c>
      <c r="F727" s="61" t="s">
        <v>148</v>
      </c>
      <c r="G727" s="54" t="s">
        <v>72</v>
      </c>
      <c r="H727" s="54" t="s">
        <v>128</v>
      </c>
      <c r="I727" s="54" t="s">
        <v>22</v>
      </c>
      <c r="J727" s="54" t="s">
        <v>147</v>
      </c>
      <c r="K727" s="56">
        <v>43439.434270833335</v>
      </c>
      <c r="L727" s="56">
        <v>43439.717407407406</v>
      </c>
      <c r="M727" s="57">
        <v>6.7952777769999999</v>
      </c>
      <c r="N727" s="58">
        <v>0</v>
      </c>
      <c r="O727" s="58">
        <v>96</v>
      </c>
      <c r="P727" s="58">
        <v>0</v>
      </c>
      <c r="Q727" s="58">
        <v>0</v>
      </c>
      <c r="R727" s="59">
        <v>0</v>
      </c>
      <c r="S727" s="59">
        <v>652.34666700000002</v>
      </c>
      <c r="T727" s="59">
        <v>0</v>
      </c>
      <c r="U727" s="59">
        <v>0</v>
      </c>
    </row>
    <row r="728" spans="1:21" x14ac:dyDescent="0.3">
      <c r="A728" s="61">
        <v>81518</v>
      </c>
      <c r="B728" s="54">
        <v>1</v>
      </c>
      <c r="C728" s="54" t="s">
        <v>78</v>
      </c>
      <c r="D728" s="54" t="s">
        <v>106</v>
      </c>
      <c r="E728" s="61" t="s">
        <v>1202</v>
      </c>
      <c r="F728" s="61" t="s">
        <v>148</v>
      </c>
      <c r="G728" s="54" t="s">
        <v>71</v>
      </c>
      <c r="H728" s="54" t="s">
        <v>128</v>
      </c>
      <c r="I728" s="54" t="s">
        <v>22</v>
      </c>
      <c r="J728" s="54" t="s">
        <v>147</v>
      </c>
      <c r="K728" s="56">
        <v>43439.383530092593</v>
      </c>
      <c r="L728" s="56">
        <v>43439.696527777778</v>
      </c>
      <c r="M728" s="57">
        <v>7.5119444440000001</v>
      </c>
      <c r="N728" s="58">
        <v>0</v>
      </c>
      <c r="O728" s="58">
        <v>95</v>
      </c>
      <c r="P728" s="58">
        <v>0</v>
      </c>
      <c r="Q728" s="58">
        <v>1</v>
      </c>
      <c r="R728" s="59">
        <v>0</v>
      </c>
      <c r="S728" s="59">
        <v>713.63472200000001</v>
      </c>
      <c r="T728" s="59">
        <v>0</v>
      </c>
      <c r="U728" s="59">
        <v>7.5119439999999997</v>
      </c>
    </row>
    <row r="729" spans="1:21" x14ac:dyDescent="0.3">
      <c r="A729" s="61">
        <v>81521</v>
      </c>
      <c r="B729" s="54">
        <v>1</v>
      </c>
      <c r="C729" s="54" t="s">
        <v>78</v>
      </c>
      <c r="D729" s="54" t="s">
        <v>125</v>
      </c>
      <c r="E729" s="61" t="s">
        <v>1303</v>
      </c>
      <c r="F729" s="61" t="s">
        <v>137</v>
      </c>
      <c r="G729" s="54" t="s">
        <v>71</v>
      </c>
      <c r="H729" s="54" t="s">
        <v>128</v>
      </c>
      <c r="I729" s="54" t="s">
        <v>22</v>
      </c>
      <c r="J729" s="54" t="s">
        <v>129</v>
      </c>
      <c r="K729" s="56">
        <v>43439.386354166665</v>
      </c>
      <c r="L729" s="56">
        <v>43439.460416666669</v>
      </c>
      <c r="M729" s="57">
        <v>1.7775000000000001</v>
      </c>
      <c r="N729" s="58">
        <v>0</v>
      </c>
      <c r="O729" s="58">
        <v>4</v>
      </c>
      <c r="P729" s="58">
        <v>0</v>
      </c>
      <c r="Q729" s="58">
        <v>0</v>
      </c>
      <c r="R729" s="59">
        <v>0</v>
      </c>
      <c r="S729" s="59">
        <v>7.11</v>
      </c>
      <c r="T729" s="59">
        <v>0</v>
      </c>
      <c r="U729" s="59">
        <v>0</v>
      </c>
    </row>
    <row r="730" spans="1:21" x14ac:dyDescent="0.3">
      <c r="A730" s="61">
        <v>81523</v>
      </c>
      <c r="B730" s="54">
        <v>1</v>
      </c>
      <c r="C730" s="54" t="s">
        <v>78</v>
      </c>
      <c r="D730" s="54" t="s">
        <v>107</v>
      </c>
      <c r="E730" s="61" t="s">
        <v>245</v>
      </c>
      <c r="F730" s="61" t="s">
        <v>148</v>
      </c>
      <c r="G730" s="54" t="s">
        <v>72</v>
      </c>
      <c r="H730" s="54" t="s">
        <v>128</v>
      </c>
      <c r="I730" s="54" t="s">
        <v>22</v>
      </c>
      <c r="J730" s="54" t="s">
        <v>147</v>
      </c>
      <c r="K730" s="56">
        <v>43439.391099537039</v>
      </c>
      <c r="L730" s="56">
        <v>43439.699834409723</v>
      </c>
      <c r="M730" s="57">
        <v>7.4096369439999998</v>
      </c>
      <c r="N730" s="58">
        <v>2</v>
      </c>
      <c r="O730" s="58">
        <v>792</v>
      </c>
      <c r="P730" s="58">
        <v>2</v>
      </c>
      <c r="Q730" s="58">
        <v>221</v>
      </c>
      <c r="R730" s="59">
        <v>14.819274</v>
      </c>
      <c r="S730" s="59">
        <v>5868.43246</v>
      </c>
      <c r="T730" s="59">
        <v>14.819274</v>
      </c>
      <c r="U730" s="59">
        <v>1637.529765</v>
      </c>
    </row>
    <row r="731" spans="1:21" x14ac:dyDescent="0.3">
      <c r="A731" s="61">
        <v>81525</v>
      </c>
      <c r="B731" s="54">
        <v>1</v>
      </c>
      <c r="C731" s="54" t="s">
        <v>78</v>
      </c>
      <c r="D731" s="54" t="s">
        <v>80</v>
      </c>
      <c r="E731" s="61" t="s">
        <v>1304</v>
      </c>
      <c r="F731" s="61" t="s">
        <v>146</v>
      </c>
      <c r="G731" s="54" t="s">
        <v>71</v>
      </c>
      <c r="H731" s="54" t="s">
        <v>128</v>
      </c>
      <c r="I731" s="54" t="s">
        <v>22</v>
      </c>
      <c r="J731" s="54" t="s">
        <v>147</v>
      </c>
      <c r="K731" s="56">
        <v>43439.402685185181</v>
      </c>
      <c r="L731" s="56">
        <v>43439.436111111114</v>
      </c>
      <c r="M731" s="57">
        <v>0.80222222200000004</v>
      </c>
      <c r="N731" s="58">
        <v>0</v>
      </c>
      <c r="O731" s="58">
        <v>423</v>
      </c>
      <c r="P731" s="58">
        <v>0</v>
      </c>
      <c r="Q731" s="58">
        <v>0</v>
      </c>
      <c r="R731" s="59">
        <v>0</v>
      </c>
      <c r="S731" s="59">
        <v>339.34</v>
      </c>
      <c r="T731" s="59">
        <v>0</v>
      </c>
      <c r="U731" s="59">
        <v>0</v>
      </c>
    </row>
    <row r="732" spans="1:21" x14ac:dyDescent="0.3">
      <c r="A732" s="61">
        <v>81526</v>
      </c>
      <c r="B732" s="54">
        <v>1</v>
      </c>
      <c r="C732" s="54" t="s">
        <v>79</v>
      </c>
      <c r="D732" s="54" t="s">
        <v>119</v>
      </c>
      <c r="E732" s="61" t="s">
        <v>1187</v>
      </c>
      <c r="F732" s="61" t="s">
        <v>136</v>
      </c>
      <c r="G732" s="54" t="s">
        <v>71</v>
      </c>
      <c r="H732" s="54" t="s">
        <v>128</v>
      </c>
      <c r="I732" s="54" t="s">
        <v>22</v>
      </c>
      <c r="J732" s="54" t="s">
        <v>129</v>
      </c>
      <c r="K732" s="56">
        <v>43439.388692129629</v>
      </c>
      <c r="L732" s="56">
        <v>43439.421747685185</v>
      </c>
      <c r="M732" s="57">
        <v>0.79333333299999997</v>
      </c>
      <c r="N732" s="58">
        <v>0</v>
      </c>
      <c r="O732" s="58">
        <v>27</v>
      </c>
      <c r="P732" s="58">
        <v>0</v>
      </c>
      <c r="Q732" s="58">
        <v>5</v>
      </c>
      <c r="R732" s="59">
        <v>0</v>
      </c>
      <c r="S732" s="59">
        <v>21.42</v>
      </c>
      <c r="T732" s="59">
        <v>0</v>
      </c>
      <c r="U732" s="59">
        <v>3.9666670000000002</v>
      </c>
    </row>
    <row r="733" spans="1:21" x14ac:dyDescent="0.3">
      <c r="A733" s="61">
        <v>81529</v>
      </c>
      <c r="B733" s="54">
        <v>1</v>
      </c>
      <c r="C733" s="54" t="s">
        <v>78</v>
      </c>
      <c r="D733" s="54" t="s">
        <v>81</v>
      </c>
      <c r="E733" s="61" t="s">
        <v>1305</v>
      </c>
      <c r="F733" s="61" t="s">
        <v>130</v>
      </c>
      <c r="G733" s="54" t="s">
        <v>71</v>
      </c>
      <c r="H733" s="54" t="s">
        <v>128</v>
      </c>
      <c r="I733" s="54" t="s">
        <v>22</v>
      </c>
      <c r="J733" s="54" t="s">
        <v>129</v>
      </c>
      <c r="K733" s="56">
        <v>43439.387152777781</v>
      </c>
      <c r="L733" s="56">
        <v>43439.443888888891</v>
      </c>
      <c r="M733" s="57">
        <v>1.3616666660000001</v>
      </c>
      <c r="N733" s="58">
        <v>0</v>
      </c>
      <c r="O733" s="58">
        <v>41</v>
      </c>
      <c r="P733" s="58">
        <v>0</v>
      </c>
      <c r="Q733" s="58">
        <v>0</v>
      </c>
      <c r="R733" s="59">
        <v>0</v>
      </c>
      <c r="S733" s="59">
        <v>55.828333000000001</v>
      </c>
      <c r="T733" s="59">
        <v>0</v>
      </c>
      <c r="U733" s="59">
        <v>0</v>
      </c>
    </row>
    <row r="734" spans="1:21" x14ac:dyDescent="0.3">
      <c r="A734" s="61">
        <v>81534</v>
      </c>
      <c r="B734" s="54">
        <v>1</v>
      </c>
      <c r="C734" s="54" t="s">
        <v>78</v>
      </c>
      <c r="D734" s="54" t="s">
        <v>126</v>
      </c>
      <c r="E734" s="61" t="s">
        <v>423</v>
      </c>
      <c r="F734" s="61" t="s">
        <v>150</v>
      </c>
      <c r="G734" s="54" t="s">
        <v>71</v>
      </c>
      <c r="H734" s="54" t="s">
        <v>128</v>
      </c>
      <c r="I734" s="54" t="s">
        <v>22</v>
      </c>
      <c r="J734" s="54" t="s">
        <v>129</v>
      </c>
      <c r="K734" s="56">
        <v>43439.399965277778</v>
      </c>
      <c r="L734" s="56">
        <v>43439.441412037035</v>
      </c>
      <c r="M734" s="57">
        <v>0.99472222200000004</v>
      </c>
      <c r="N734" s="58">
        <v>0</v>
      </c>
      <c r="O734" s="58">
        <v>1321</v>
      </c>
      <c r="P734" s="58">
        <v>0</v>
      </c>
      <c r="Q734" s="58">
        <v>0</v>
      </c>
      <c r="R734" s="59">
        <v>0</v>
      </c>
      <c r="S734" s="59">
        <v>1314.028055</v>
      </c>
      <c r="T734" s="59">
        <v>0</v>
      </c>
      <c r="U734" s="59">
        <v>0</v>
      </c>
    </row>
    <row r="735" spans="1:21" x14ac:dyDescent="0.3">
      <c r="A735" s="61">
        <v>81537</v>
      </c>
      <c r="B735" s="54">
        <v>1</v>
      </c>
      <c r="C735" s="54" t="s">
        <v>78</v>
      </c>
      <c r="D735" s="54" t="s">
        <v>102</v>
      </c>
      <c r="E735" s="61" t="s">
        <v>895</v>
      </c>
      <c r="F735" s="61" t="s">
        <v>136</v>
      </c>
      <c r="G735" s="54" t="s">
        <v>71</v>
      </c>
      <c r="H735" s="54" t="s">
        <v>128</v>
      </c>
      <c r="I735" s="54" t="s">
        <v>22</v>
      </c>
      <c r="J735" s="54" t="s">
        <v>129</v>
      </c>
      <c r="K735" s="56">
        <v>43439.39366898148</v>
      </c>
      <c r="L735" s="56">
        <v>43439.472731481481</v>
      </c>
      <c r="M735" s="57">
        <v>1.8975</v>
      </c>
      <c r="N735" s="58">
        <v>0</v>
      </c>
      <c r="O735" s="58">
        <v>178</v>
      </c>
      <c r="P735" s="58">
        <v>0</v>
      </c>
      <c r="Q735" s="58">
        <v>3</v>
      </c>
      <c r="R735" s="59">
        <v>0</v>
      </c>
      <c r="S735" s="59">
        <v>337.755</v>
      </c>
      <c r="T735" s="59">
        <v>0</v>
      </c>
      <c r="U735" s="59">
        <v>5.6924999999999999</v>
      </c>
    </row>
    <row r="736" spans="1:21" x14ac:dyDescent="0.3">
      <c r="A736" s="61">
        <v>81538</v>
      </c>
      <c r="B736" s="54">
        <v>1</v>
      </c>
      <c r="C736" s="54" t="s">
        <v>79</v>
      </c>
      <c r="D736" s="54" t="s">
        <v>119</v>
      </c>
      <c r="E736" s="61" t="s">
        <v>1306</v>
      </c>
      <c r="F736" s="61" t="s">
        <v>136</v>
      </c>
      <c r="G736" s="54" t="s">
        <v>71</v>
      </c>
      <c r="H736" s="54" t="s">
        <v>128</v>
      </c>
      <c r="I736" s="54" t="s">
        <v>22</v>
      </c>
      <c r="J736" s="54" t="s">
        <v>129</v>
      </c>
      <c r="K736" s="56">
        <v>43439.401307870372</v>
      </c>
      <c r="L736" s="56">
        <v>43439.425347222219</v>
      </c>
      <c r="M736" s="57">
        <v>0.576944444</v>
      </c>
      <c r="N736" s="58">
        <v>0</v>
      </c>
      <c r="O736" s="58">
        <v>100</v>
      </c>
      <c r="P736" s="58">
        <v>0</v>
      </c>
      <c r="Q736" s="58">
        <v>0</v>
      </c>
      <c r="R736" s="59">
        <v>0</v>
      </c>
      <c r="S736" s="59">
        <v>57.694443999999997</v>
      </c>
      <c r="T736" s="59">
        <v>0</v>
      </c>
      <c r="U736" s="59">
        <v>0</v>
      </c>
    </row>
    <row r="737" spans="1:21" x14ac:dyDescent="0.3">
      <c r="A737" s="61">
        <v>81540</v>
      </c>
      <c r="B737" s="54">
        <v>1</v>
      </c>
      <c r="C737" s="54" t="s">
        <v>78</v>
      </c>
      <c r="D737" s="54" t="s">
        <v>98</v>
      </c>
      <c r="E737" s="61" t="s">
        <v>249</v>
      </c>
      <c r="F737" s="61" t="s">
        <v>140</v>
      </c>
      <c r="G737" s="54" t="s">
        <v>72</v>
      </c>
      <c r="H737" s="54" t="s">
        <v>128</v>
      </c>
      <c r="I737" s="54" t="s">
        <v>22</v>
      </c>
      <c r="J737" s="54" t="s">
        <v>129</v>
      </c>
      <c r="K737" s="56">
        <v>43439.399699074071</v>
      </c>
      <c r="L737" s="56">
        <v>43439.416666666664</v>
      </c>
      <c r="M737" s="57">
        <v>0.40722222200000002</v>
      </c>
      <c r="N737" s="58">
        <v>12</v>
      </c>
      <c r="O737" s="58">
        <v>1225</v>
      </c>
      <c r="P737" s="58">
        <v>0</v>
      </c>
      <c r="Q737" s="58">
        <v>1</v>
      </c>
      <c r="R737" s="59">
        <v>4.8866670000000001</v>
      </c>
      <c r="S737" s="59">
        <v>498.84722199999999</v>
      </c>
      <c r="T737" s="59">
        <v>0</v>
      </c>
      <c r="U737" s="59">
        <v>0.40722199999999997</v>
      </c>
    </row>
    <row r="738" spans="1:21" x14ac:dyDescent="0.3">
      <c r="A738" s="61">
        <v>81542</v>
      </c>
      <c r="B738" s="54">
        <v>1</v>
      </c>
      <c r="C738" s="54" t="s">
        <v>78</v>
      </c>
      <c r="D738" s="54" t="s">
        <v>101</v>
      </c>
      <c r="E738" s="61" t="s">
        <v>355</v>
      </c>
      <c r="F738" s="61" t="s">
        <v>140</v>
      </c>
      <c r="G738" s="54" t="s">
        <v>72</v>
      </c>
      <c r="H738" s="54" t="s">
        <v>128</v>
      </c>
      <c r="I738" s="54" t="s">
        <v>22</v>
      </c>
      <c r="J738" s="54" t="s">
        <v>129</v>
      </c>
      <c r="K738" s="56">
        <v>43439.388483796298</v>
      </c>
      <c r="L738" s="56">
        <v>43439.427567280094</v>
      </c>
      <c r="M738" s="57">
        <v>0.93800361099999996</v>
      </c>
      <c r="N738" s="58">
        <v>6</v>
      </c>
      <c r="O738" s="58">
        <v>1247</v>
      </c>
      <c r="P738" s="58">
        <v>0</v>
      </c>
      <c r="Q738" s="58">
        <v>6</v>
      </c>
      <c r="R738" s="59">
        <v>5.6280219999999996</v>
      </c>
      <c r="S738" s="59">
        <v>1169.690503</v>
      </c>
      <c r="T738" s="59">
        <v>0</v>
      </c>
      <c r="U738" s="59">
        <v>5.6280219999999996</v>
      </c>
    </row>
    <row r="739" spans="1:21" x14ac:dyDescent="0.3">
      <c r="A739" s="61">
        <v>81547</v>
      </c>
      <c r="B739" s="54">
        <v>1</v>
      </c>
      <c r="C739" s="54" t="s">
        <v>79</v>
      </c>
      <c r="D739" s="54" t="s">
        <v>113</v>
      </c>
      <c r="E739" s="61" t="s">
        <v>1307</v>
      </c>
      <c r="F739" s="61" t="s">
        <v>145</v>
      </c>
      <c r="G739" s="54" t="s">
        <v>72</v>
      </c>
      <c r="H739" s="54" t="s">
        <v>128</v>
      </c>
      <c r="I739" s="54" t="s">
        <v>22</v>
      </c>
      <c r="J739" s="54" t="s">
        <v>129</v>
      </c>
      <c r="K739" s="56">
        <v>43439.418645833335</v>
      </c>
      <c r="L739" s="56">
        <v>43439.447430555556</v>
      </c>
      <c r="M739" s="57">
        <v>0.69083333300000005</v>
      </c>
      <c r="N739" s="58">
        <v>0</v>
      </c>
      <c r="O739" s="58">
        <v>11</v>
      </c>
      <c r="P739" s="58">
        <v>0</v>
      </c>
      <c r="Q739" s="58">
        <v>27</v>
      </c>
      <c r="R739" s="59">
        <v>0</v>
      </c>
      <c r="S739" s="59">
        <v>7.5991669999999996</v>
      </c>
      <c r="T739" s="59">
        <v>0</v>
      </c>
      <c r="U739" s="59">
        <v>18.6525</v>
      </c>
    </row>
    <row r="740" spans="1:21" x14ac:dyDescent="0.3">
      <c r="A740" s="61">
        <v>81551</v>
      </c>
      <c r="B740" s="54">
        <v>1</v>
      </c>
      <c r="C740" s="54" t="s">
        <v>79</v>
      </c>
      <c r="D740" s="54" t="s">
        <v>124</v>
      </c>
      <c r="E740" s="61" t="s">
        <v>1308</v>
      </c>
      <c r="F740" s="61" t="s">
        <v>274</v>
      </c>
      <c r="G740" s="54" t="s">
        <v>71</v>
      </c>
      <c r="H740" s="54" t="s">
        <v>128</v>
      </c>
      <c r="I740" s="54" t="s">
        <v>22</v>
      </c>
      <c r="J740" s="54" t="s">
        <v>129</v>
      </c>
      <c r="K740" s="56">
        <v>43439.416307870371</v>
      </c>
      <c r="L740" s="56">
        <v>43439.482175925928</v>
      </c>
      <c r="M740" s="57">
        <v>1.580833333</v>
      </c>
      <c r="N740" s="58">
        <v>0</v>
      </c>
      <c r="O740" s="58">
        <v>9</v>
      </c>
      <c r="P740" s="58">
        <v>0</v>
      </c>
      <c r="Q740" s="58">
        <v>0</v>
      </c>
      <c r="R740" s="59">
        <v>0</v>
      </c>
      <c r="S740" s="59">
        <v>14.227499999999999</v>
      </c>
      <c r="T740" s="59">
        <v>0</v>
      </c>
      <c r="U740" s="59">
        <v>0</v>
      </c>
    </row>
    <row r="741" spans="1:21" x14ac:dyDescent="0.3">
      <c r="A741" s="61">
        <v>81552</v>
      </c>
      <c r="B741" s="54">
        <v>1</v>
      </c>
      <c r="C741" s="54" t="s">
        <v>78</v>
      </c>
      <c r="D741" s="54" t="s">
        <v>88</v>
      </c>
      <c r="E741" s="61" t="s">
        <v>1309</v>
      </c>
      <c r="F741" s="61" t="s">
        <v>146</v>
      </c>
      <c r="G741" s="54" t="s">
        <v>71</v>
      </c>
      <c r="H741" s="54" t="s">
        <v>128</v>
      </c>
      <c r="I741" s="54" t="s">
        <v>22</v>
      </c>
      <c r="J741" s="54" t="s">
        <v>147</v>
      </c>
      <c r="K741" s="56">
        <v>43439.431817129633</v>
      </c>
      <c r="L741" s="56">
        <v>43439.452083333337</v>
      </c>
      <c r="M741" s="57">
        <v>0.48638888800000002</v>
      </c>
      <c r="N741" s="58">
        <v>0</v>
      </c>
      <c r="O741" s="58">
        <v>163</v>
      </c>
      <c r="P741" s="58">
        <v>0</v>
      </c>
      <c r="Q741" s="58">
        <v>0</v>
      </c>
      <c r="R741" s="59">
        <v>0</v>
      </c>
      <c r="S741" s="59">
        <v>79.281389000000004</v>
      </c>
      <c r="T741" s="59">
        <v>0</v>
      </c>
      <c r="U741" s="59">
        <v>0</v>
      </c>
    </row>
    <row r="742" spans="1:21" x14ac:dyDescent="0.3">
      <c r="A742" s="61">
        <v>81554</v>
      </c>
      <c r="B742" s="54">
        <v>1</v>
      </c>
      <c r="C742" s="54" t="s">
        <v>78</v>
      </c>
      <c r="D742" s="54" t="s">
        <v>102</v>
      </c>
      <c r="E742" s="61" t="s">
        <v>1310</v>
      </c>
      <c r="F742" s="61" t="s">
        <v>136</v>
      </c>
      <c r="G742" s="54" t="s">
        <v>71</v>
      </c>
      <c r="H742" s="54" t="s">
        <v>128</v>
      </c>
      <c r="I742" s="54" t="s">
        <v>22</v>
      </c>
      <c r="J742" s="54" t="s">
        <v>129</v>
      </c>
      <c r="K742" s="56">
        <v>43439.432870370372</v>
      </c>
      <c r="L742" s="56">
        <v>43439.451388888891</v>
      </c>
      <c r="M742" s="57">
        <v>0.44444444399999999</v>
      </c>
      <c r="N742" s="58">
        <v>0</v>
      </c>
      <c r="O742" s="58">
        <v>347</v>
      </c>
      <c r="P742" s="58">
        <v>0</v>
      </c>
      <c r="Q742" s="58">
        <v>0</v>
      </c>
      <c r="R742" s="59">
        <v>0</v>
      </c>
      <c r="S742" s="59">
        <v>154.22222199999999</v>
      </c>
      <c r="T742" s="59">
        <v>0</v>
      </c>
      <c r="U742" s="59">
        <v>0</v>
      </c>
    </row>
    <row r="743" spans="1:21" x14ac:dyDescent="0.3">
      <c r="A743" s="61">
        <v>81555</v>
      </c>
      <c r="B743" s="54">
        <v>1</v>
      </c>
      <c r="C743" s="54" t="s">
        <v>79</v>
      </c>
      <c r="D743" s="54" t="s">
        <v>123</v>
      </c>
      <c r="E743" s="61" t="s">
        <v>1311</v>
      </c>
      <c r="F743" s="61" t="s">
        <v>151</v>
      </c>
      <c r="G743" s="54" t="s">
        <v>71</v>
      </c>
      <c r="H743" s="54" t="s">
        <v>128</v>
      </c>
      <c r="I743" s="54" t="s">
        <v>22</v>
      </c>
      <c r="J743" s="54" t="s">
        <v>129</v>
      </c>
      <c r="K743" s="56">
        <v>43439.443483796298</v>
      </c>
      <c r="L743" s="56">
        <v>43439.451562499999</v>
      </c>
      <c r="M743" s="57">
        <v>0.19388888800000001</v>
      </c>
      <c r="N743" s="58">
        <v>0</v>
      </c>
      <c r="O743" s="58">
        <v>399</v>
      </c>
      <c r="P743" s="58">
        <v>0</v>
      </c>
      <c r="Q743" s="58">
        <v>0</v>
      </c>
      <c r="R743" s="59">
        <v>0</v>
      </c>
      <c r="S743" s="59">
        <v>77.361666</v>
      </c>
      <c r="T743" s="59">
        <v>0</v>
      </c>
      <c r="U743" s="59">
        <v>0</v>
      </c>
    </row>
    <row r="744" spans="1:21" x14ac:dyDescent="0.3">
      <c r="A744" s="61">
        <v>81557</v>
      </c>
      <c r="B744" s="54">
        <v>1</v>
      </c>
      <c r="C744" s="54" t="s">
        <v>78</v>
      </c>
      <c r="D744" s="54" t="s">
        <v>87</v>
      </c>
      <c r="E744" s="61" t="s">
        <v>1312</v>
      </c>
      <c r="F744" s="61" t="s">
        <v>146</v>
      </c>
      <c r="G744" s="54" t="s">
        <v>71</v>
      </c>
      <c r="H744" s="54" t="s">
        <v>128</v>
      </c>
      <c r="I744" s="54" t="s">
        <v>22</v>
      </c>
      <c r="J744" s="54" t="s">
        <v>147</v>
      </c>
      <c r="K744" s="56">
        <v>43439.435648148152</v>
      </c>
      <c r="L744" s="56">
        <v>43439.549305555556</v>
      </c>
      <c r="M744" s="57">
        <v>2.727777777</v>
      </c>
      <c r="N744" s="58">
        <v>0</v>
      </c>
      <c r="O744" s="58">
        <v>28</v>
      </c>
      <c r="P744" s="58">
        <v>0</v>
      </c>
      <c r="Q744" s="58">
        <v>3</v>
      </c>
      <c r="R744" s="59">
        <v>0</v>
      </c>
      <c r="S744" s="59">
        <v>76.377778000000006</v>
      </c>
      <c r="T744" s="59">
        <v>0</v>
      </c>
      <c r="U744" s="59">
        <v>8.1833329999999993</v>
      </c>
    </row>
    <row r="745" spans="1:21" x14ac:dyDescent="0.3">
      <c r="A745" s="61">
        <v>81558</v>
      </c>
      <c r="B745" s="54">
        <v>1</v>
      </c>
      <c r="C745" s="54" t="s">
        <v>79</v>
      </c>
      <c r="D745" s="54" t="s">
        <v>112</v>
      </c>
      <c r="E745" s="61" t="s">
        <v>1313</v>
      </c>
      <c r="F745" s="61" t="s">
        <v>204</v>
      </c>
      <c r="G745" s="54" t="s">
        <v>71</v>
      </c>
      <c r="H745" s="54" t="s">
        <v>128</v>
      </c>
      <c r="I745" s="54" t="s">
        <v>22</v>
      </c>
      <c r="J745" s="54" t="s">
        <v>129</v>
      </c>
      <c r="K745" s="56">
        <v>43439.432696759257</v>
      </c>
      <c r="L745" s="56">
        <v>43439.721956018519</v>
      </c>
      <c r="M745" s="57">
        <v>6.9422222219999998</v>
      </c>
      <c r="N745" s="58">
        <v>0</v>
      </c>
      <c r="O745" s="58">
        <v>45</v>
      </c>
      <c r="P745" s="58">
        <v>0</v>
      </c>
      <c r="Q745" s="58">
        <v>0</v>
      </c>
      <c r="R745" s="59">
        <v>0</v>
      </c>
      <c r="S745" s="59">
        <v>312.39999999999998</v>
      </c>
      <c r="T745" s="59">
        <v>0</v>
      </c>
      <c r="U745" s="59">
        <v>0</v>
      </c>
    </row>
    <row r="746" spans="1:21" x14ac:dyDescent="0.3">
      <c r="A746" s="61">
        <v>81565</v>
      </c>
      <c r="B746" s="54">
        <v>1</v>
      </c>
      <c r="C746" s="54" t="s">
        <v>79</v>
      </c>
      <c r="D746" s="54" t="s">
        <v>116</v>
      </c>
      <c r="E746" s="61" t="s">
        <v>324</v>
      </c>
      <c r="F746" s="61" t="s">
        <v>140</v>
      </c>
      <c r="G746" s="54" t="s">
        <v>72</v>
      </c>
      <c r="H746" s="54" t="s">
        <v>128</v>
      </c>
      <c r="I746" s="54" t="s">
        <v>22</v>
      </c>
      <c r="J746" s="54" t="s">
        <v>129</v>
      </c>
      <c r="K746" s="56">
        <v>43439.443136574075</v>
      </c>
      <c r="L746" s="56">
        <v>43439.468634259261</v>
      </c>
      <c r="M746" s="57">
        <v>0.61194444400000003</v>
      </c>
      <c r="N746" s="58">
        <v>2</v>
      </c>
      <c r="O746" s="58">
        <v>632</v>
      </c>
      <c r="P746" s="58">
        <v>0</v>
      </c>
      <c r="Q746" s="58">
        <v>0</v>
      </c>
      <c r="R746" s="59">
        <v>1.223889</v>
      </c>
      <c r="S746" s="59">
        <v>386.74888900000002</v>
      </c>
      <c r="T746" s="59">
        <v>0</v>
      </c>
      <c r="U746" s="59">
        <v>0</v>
      </c>
    </row>
    <row r="747" spans="1:21" x14ac:dyDescent="0.3">
      <c r="A747" s="61">
        <v>81567</v>
      </c>
      <c r="B747" s="54">
        <v>1</v>
      </c>
      <c r="C747" s="54" t="s">
        <v>78</v>
      </c>
      <c r="D747" s="54" t="s">
        <v>101</v>
      </c>
      <c r="E747" s="61" t="s">
        <v>1314</v>
      </c>
      <c r="F747" s="61" t="s">
        <v>168</v>
      </c>
      <c r="G747" s="54" t="s">
        <v>72</v>
      </c>
      <c r="H747" s="54" t="s">
        <v>128</v>
      </c>
      <c r="I747" s="54" t="s">
        <v>22</v>
      </c>
      <c r="J747" s="54" t="s">
        <v>129</v>
      </c>
      <c r="K747" s="56">
        <v>43439.428576388891</v>
      </c>
      <c r="L747" s="56">
        <v>43439.477349537039</v>
      </c>
      <c r="M747" s="57">
        <v>1.170555555</v>
      </c>
      <c r="N747" s="58">
        <v>0</v>
      </c>
      <c r="O747" s="58">
        <v>74</v>
      </c>
      <c r="P747" s="58">
        <v>0</v>
      </c>
      <c r="Q747" s="58">
        <v>1</v>
      </c>
      <c r="R747" s="59">
        <v>0</v>
      </c>
      <c r="S747" s="59">
        <v>86.621110999999999</v>
      </c>
      <c r="T747" s="59">
        <v>0</v>
      </c>
      <c r="U747" s="59">
        <v>1.1705559999999999</v>
      </c>
    </row>
    <row r="748" spans="1:21" x14ac:dyDescent="0.3">
      <c r="A748" s="61">
        <v>81568</v>
      </c>
      <c r="B748" s="54">
        <v>1</v>
      </c>
      <c r="C748" s="54" t="s">
        <v>78</v>
      </c>
      <c r="D748" s="54" t="s">
        <v>88</v>
      </c>
      <c r="E748" s="61" t="s">
        <v>1189</v>
      </c>
      <c r="F748" s="61" t="s">
        <v>156</v>
      </c>
      <c r="G748" s="54" t="s">
        <v>71</v>
      </c>
      <c r="H748" s="54" t="s">
        <v>128</v>
      </c>
      <c r="I748" s="54" t="s">
        <v>22</v>
      </c>
      <c r="J748" s="54" t="s">
        <v>129</v>
      </c>
      <c r="K748" s="56">
        <v>43439.449687500004</v>
      </c>
      <c r="L748" s="56">
        <v>43439.537349537037</v>
      </c>
      <c r="M748" s="57">
        <v>2.1038888880000002</v>
      </c>
      <c r="N748" s="58">
        <v>0</v>
      </c>
      <c r="O748" s="58">
        <v>171</v>
      </c>
      <c r="P748" s="58">
        <v>0</v>
      </c>
      <c r="Q748" s="58">
        <v>0</v>
      </c>
      <c r="R748" s="59">
        <v>0</v>
      </c>
      <c r="S748" s="59">
        <v>359.76499999999999</v>
      </c>
      <c r="T748" s="59">
        <v>0</v>
      </c>
      <c r="U748" s="59">
        <v>0</v>
      </c>
    </row>
    <row r="749" spans="1:21" x14ac:dyDescent="0.3">
      <c r="A749" s="61">
        <v>81570</v>
      </c>
      <c r="B749" s="54">
        <v>1</v>
      </c>
      <c r="C749" s="54" t="s">
        <v>78</v>
      </c>
      <c r="D749" s="54" t="s">
        <v>82</v>
      </c>
      <c r="E749" s="61" t="s">
        <v>1269</v>
      </c>
      <c r="F749" s="61" t="s">
        <v>137</v>
      </c>
      <c r="G749" s="54" t="s">
        <v>71</v>
      </c>
      <c r="H749" s="54" t="s">
        <v>128</v>
      </c>
      <c r="I749" s="54" t="s">
        <v>22</v>
      </c>
      <c r="J749" s="54" t="s">
        <v>129</v>
      </c>
      <c r="K749" s="56">
        <v>43439.464120370372</v>
      </c>
      <c r="L749" s="56">
        <v>43439.501828703702</v>
      </c>
      <c r="M749" s="57">
        <v>0.90500000000000003</v>
      </c>
      <c r="N749" s="58">
        <v>0</v>
      </c>
      <c r="O749" s="58">
        <v>26</v>
      </c>
      <c r="P749" s="58">
        <v>0</v>
      </c>
      <c r="Q749" s="58">
        <v>30</v>
      </c>
      <c r="R749" s="59">
        <v>0</v>
      </c>
      <c r="S749" s="59">
        <v>23.53</v>
      </c>
      <c r="T749" s="59">
        <v>0</v>
      </c>
      <c r="U749" s="59">
        <v>27.15</v>
      </c>
    </row>
    <row r="750" spans="1:21" x14ac:dyDescent="0.3">
      <c r="A750" s="61">
        <v>81572</v>
      </c>
      <c r="B750" s="54">
        <v>1</v>
      </c>
      <c r="C750" s="54" t="s">
        <v>79</v>
      </c>
      <c r="D750" s="54" t="s">
        <v>109</v>
      </c>
      <c r="E750" s="61" t="s">
        <v>1315</v>
      </c>
      <c r="F750" s="61" t="s">
        <v>150</v>
      </c>
      <c r="G750" s="54" t="s">
        <v>72</v>
      </c>
      <c r="H750" s="54" t="s">
        <v>128</v>
      </c>
      <c r="I750" s="54" t="s">
        <v>22</v>
      </c>
      <c r="J750" s="54" t="s">
        <v>147</v>
      </c>
      <c r="K750" s="56">
        <v>43439.458668981482</v>
      </c>
      <c r="L750" s="56">
        <v>43439.601886574077</v>
      </c>
      <c r="M750" s="57">
        <v>3.4372222219999999</v>
      </c>
      <c r="N750" s="58">
        <v>0</v>
      </c>
      <c r="O750" s="58">
        <v>1180</v>
      </c>
      <c r="P750" s="58">
        <v>0</v>
      </c>
      <c r="Q750" s="58">
        <v>0</v>
      </c>
      <c r="R750" s="59">
        <v>0</v>
      </c>
      <c r="S750" s="59">
        <v>4055.9222220000001</v>
      </c>
      <c r="T750" s="59">
        <v>0</v>
      </c>
      <c r="U750" s="59">
        <v>0</v>
      </c>
    </row>
    <row r="751" spans="1:21" x14ac:dyDescent="0.3">
      <c r="A751" s="61">
        <v>81573</v>
      </c>
      <c r="B751" s="54">
        <v>1</v>
      </c>
      <c r="C751" s="54" t="s">
        <v>78</v>
      </c>
      <c r="D751" s="54" t="s">
        <v>95</v>
      </c>
      <c r="E751" s="61" t="s">
        <v>1316</v>
      </c>
      <c r="F751" s="61" t="s">
        <v>144</v>
      </c>
      <c r="G751" s="54" t="s">
        <v>71</v>
      </c>
      <c r="H751" s="54" t="s">
        <v>128</v>
      </c>
      <c r="I751" s="54" t="s">
        <v>22</v>
      </c>
      <c r="J751" s="54" t="s">
        <v>129</v>
      </c>
      <c r="K751" s="56">
        <v>43439.425358796296</v>
      </c>
      <c r="L751" s="56">
        <v>43439.501331018517</v>
      </c>
      <c r="M751" s="57">
        <v>1.8233333329999999</v>
      </c>
      <c r="N751" s="58">
        <v>0</v>
      </c>
      <c r="O751" s="58">
        <v>1</v>
      </c>
      <c r="P751" s="58">
        <v>0</v>
      </c>
      <c r="Q751" s="58">
        <v>0</v>
      </c>
      <c r="R751" s="59">
        <v>0</v>
      </c>
      <c r="S751" s="59">
        <v>1.8233330000000001</v>
      </c>
      <c r="T751" s="59">
        <v>0</v>
      </c>
      <c r="U751" s="59">
        <v>0</v>
      </c>
    </row>
    <row r="752" spans="1:21" x14ac:dyDescent="0.3">
      <c r="A752" s="61">
        <v>81574</v>
      </c>
      <c r="B752" s="54">
        <v>1</v>
      </c>
      <c r="C752" s="54" t="s">
        <v>79</v>
      </c>
      <c r="D752" s="54" t="s">
        <v>116</v>
      </c>
      <c r="E752" s="61" t="s">
        <v>1317</v>
      </c>
      <c r="F752" s="61" t="s">
        <v>148</v>
      </c>
      <c r="G752" s="54" t="s">
        <v>72</v>
      </c>
      <c r="H752" s="54" t="s">
        <v>128</v>
      </c>
      <c r="I752" s="54" t="s">
        <v>22</v>
      </c>
      <c r="J752" s="54" t="s">
        <v>147</v>
      </c>
      <c r="K752" s="56">
        <v>43439.45212962963</v>
      </c>
      <c r="L752" s="56">
        <v>43439.685277777775</v>
      </c>
      <c r="M752" s="57">
        <v>5.5955555549999998</v>
      </c>
      <c r="N752" s="58">
        <v>0</v>
      </c>
      <c r="O752" s="58">
        <v>131</v>
      </c>
      <c r="P752" s="58">
        <v>0</v>
      </c>
      <c r="Q752" s="58">
        <v>0</v>
      </c>
      <c r="R752" s="59">
        <v>0</v>
      </c>
      <c r="S752" s="59">
        <v>733.01777800000002</v>
      </c>
      <c r="T752" s="59">
        <v>0</v>
      </c>
      <c r="U752" s="59">
        <v>0</v>
      </c>
    </row>
    <row r="753" spans="1:21" x14ac:dyDescent="0.3">
      <c r="A753" s="61">
        <v>81575</v>
      </c>
      <c r="B753" s="54">
        <v>1</v>
      </c>
      <c r="C753" s="54" t="s">
        <v>78</v>
      </c>
      <c r="D753" s="54" t="s">
        <v>94</v>
      </c>
      <c r="E753" s="61" t="s">
        <v>1318</v>
      </c>
      <c r="F753" s="61" t="s">
        <v>144</v>
      </c>
      <c r="G753" s="54" t="s">
        <v>71</v>
      </c>
      <c r="H753" s="54" t="s">
        <v>128</v>
      </c>
      <c r="I753" s="54" t="s">
        <v>22</v>
      </c>
      <c r="J753" s="54" t="s">
        <v>129</v>
      </c>
      <c r="K753" s="56">
        <v>43439.447997685187</v>
      </c>
      <c r="L753" s="56">
        <v>43439.564293981479</v>
      </c>
      <c r="M753" s="57">
        <v>2.7911111110000002</v>
      </c>
      <c r="N753" s="58">
        <v>0</v>
      </c>
      <c r="O753" s="58">
        <v>1</v>
      </c>
      <c r="P753" s="58">
        <v>0</v>
      </c>
      <c r="Q753" s="58">
        <v>0</v>
      </c>
      <c r="R753" s="59">
        <v>0</v>
      </c>
      <c r="S753" s="59">
        <v>2.7911109999999999</v>
      </c>
      <c r="T753" s="59">
        <v>0</v>
      </c>
      <c r="U753" s="59">
        <v>0</v>
      </c>
    </row>
    <row r="754" spans="1:21" x14ac:dyDescent="0.3">
      <c r="A754" s="61">
        <v>81577</v>
      </c>
      <c r="B754" s="54">
        <v>1</v>
      </c>
      <c r="C754" s="54" t="s">
        <v>78</v>
      </c>
      <c r="D754" s="54" t="s">
        <v>94</v>
      </c>
      <c r="E754" s="61" t="s">
        <v>1319</v>
      </c>
      <c r="F754" s="61" t="s">
        <v>144</v>
      </c>
      <c r="G754" s="54" t="s">
        <v>71</v>
      </c>
      <c r="H754" s="54" t="s">
        <v>128</v>
      </c>
      <c r="I754" s="54" t="s">
        <v>22</v>
      </c>
      <c r="J754" s="54" t="s">
        <v>129</v>
      </c>
      <c r="K754" s="56">
        <v>43439.424537037034</v>
      </c>
      <c r="L754" s="56">
        <v>43439.518113425926</v>
      </c>
      <c r="M754" s="57">
        <v>2.2458333330000002</v>
      </c>
      <c r="N754" s="58">
        <v>0</v>
      </c>
      <c r="O754" s="58">
        <v>1</v>
      </c>
      <c r="P754" s="58">
        <v>0</v>
      </c>
      <c r="Q754" s="58">
        <v>0</v>
      </c>
      <c r="R754" s="59">
        <v>0</v>
      </c>
      <c r="S754" s="59">
        <v>2.2458330000000002</v>
      </c>
      <c r="T754" s="59">
        <v>0</v>
      </c>
      <c r="U754" s="59">
        <v>0</v>
      </c>
    </row>
    <row r="755" spans="1:21" x14ac:dyDescent="0.3">
      <c r="A755" s="61">
        <v>81579</v>
      </c>
      <c r="B755" s="54">
        <v>1</v>
      </c>
      <c r="C755" s="54" t="s">
        <v>78</v>
      </c>
      <c r="D755" s="54" t="s">
        <v>83</v>
      </c>
      <c r="E755" s="61" t="s">
        <v>1320</v>
      </c>
      <c r="F755" s="61" t="s">
        <v>137</v>
      </c>
      <c r="G755" s="54" t="s">
        <v>71</v>
      </c>
      <c r="H755" s="54" t="s">
        <v>128</v>
      </c>
      <c r="I755" s="54" t="s">
        <v>22</v>
      </c>
      <c r="J755" s="54" t="s">
        <v>129</v>
      </c>
      <c r="K755" s="56">
        <v>43439.439409722225</v>
      </c>
      <c r="L755" s="56">
        <v>43439.533067129632</v>
      </c>
      <c r="M755" s="57">
        <v>2.247777777</v>
      </c>
      <c r="N755" s="58">
        <v>0</v>
      </c>
      <c r="O755" s="58">
        <v>15</v>
      </c>
      <c r="P755" s="58">
        <v>0</v>
      </c>
      <c r="Q755" s="58">
        <v>0</v>
      </c>
      <c r="R755" s="59">
        <v>0</v>
      </c>
      <c r="S755" s="59">
        <v>33.716667000000001</v>
      </c>
      <c r="T755" s="59">
        <v>0</v>
      </c>
      <c r="U755" s="59">
        <v>0</v>
      </c>
    </row>
    <row r="756" spans="1:21" x14ac:dyDescent="0.3">
      <c r="A756" s="61">
        <v>81582</v>
      </c>
      <c r="B756" s="54">
        <v>1</v>
      </c>
      <c r="C756" s="54" t="s">
        <v>78</v>
      </c>
      <c r="D756" s="54" t="s">
        <v>91</v>
      </c>
      <c r="E756" s="61" t="s">
        <v>389</v>
      </c>
      <c r="F756" s="61" t="s">
        <v>148</v>
      </c>
      <c r="G756" s="54" t="s">
        <v>72</v>
      </c>
      <c r="H756" s="54" t="s">
        <v>128</v>
      </c>
      <c r="I756" s="54" t="s">
        <v>22</v>
      </c>
      <c r="J756" s="54" t="s">
        <v>147</v>
      </c>
      <c r="K756" s="56">
        <v>43439.452314814815</v>
      </c>
      <c r="L756" s="56">
        <v>43439.678024039349</v>
      </c>
      <c r="M756" s="57">
        <v>5.4170211110000004</v>
      </c>
      <c r="N756" s="58">
        <v>0</v>
      </c>
      <c r="O756" s="58">
        <v>1</v>
      </c>
      <c r="P756" s="58">
        <v>5</v>
      </c>
      <c r="Q756" s="58">
        <v>472</v>
      </c>
      <c r="R756" s="59">
        <v>0</v>
      </c>
      <c r="S756" s="59">
        <v>5.4170210000000001</v>
      </c>
      <c r="T756" s="59">
        <v>27.085106</v>
      </c>
      <c r="U756" s="59">
        <v>2556.8339639999999</v>
      </c>
    </row>
    <row r="757" spans="1:21" x14ac:dyDescent="0.3">
      <c r="A757" s="61">
        <v>81587</v>
      </c>
      <c r="B757" s="54">
        <v>1</v>
      </c>
      <c r="C757" s="54" t="s">
        <v>78</v>
      </c>
      <c r="D757" s="54" t="s">
        <v>105</v>
      </c>
      <c r="E757" s="61" t="s">
        <v>1321</v>
      </c>
      <c r="F757" s="61" t="s">
        <v>144</v>
      </c>
      <c r="G757" s="54" t="s">
        <v>71</v>
      </c>
      <c r="H757" s="54" t="s">
        <v>128</v>
      </c>
      <c r="I757" s="54" t="s">
        <v>22</v>
      </c>
      <c r="J757" s="54" t="s">
        <v>129</v>
      </c>
      <c r="K757" s="56">
        <v>43439.479861111111</v>
      </c>
      <c r="L757" s="56">
        <v>43439.494409722225</v>
      </c>
      <c r="M757" s="57">
        <v>0.34916666600000001</v>
      </c>
      <c r="N757" s="58">
        <v>0</v>
      </c>
      <c r="O757" s="58">
        <v>121</v>
      </c>
      <c r="P757" s="58">
        <v>0</v>
      </c>
      <c r="Q757" s="58">
        <v>0</v>
      </c>
      <c r="R757" s="59">
        <v>0</v>
      </c>
      <c r="S757" s="59">
        <v>42.249167</v>
      </c>
      <c r="T757" s="59">
        <v>0</v>
      </c>
      <c r="U757" s="59">
        <v>0</v>
      </c>
    </row>
    <row r="758" spans="1:21" x14ac:dyDescent="0.3">
      <c r="A758" s="61">
        <v>81588</v>
      </c>
      <c r="B758" s="54">
        <v>1</v>
      </c>
      <c r="C758" s="54" t="s">
        <v>79</v>
      </c>
      <c r="D758" s="54" t="s">
        <v>114</v>
      </c>
      <c r="E758" s="61" t="s">
        <v>1322</v>
      </c>
      <c r="F758" s="61" t="s">
        <v>181</v>
      </c>
      <c r="G758" s="54" t="s">
        <v>71</v>
      </c>
      <c r="H758" s="54" t="s">
        <v>128</v>
      </c>
      <c r="I758" s="54" t="s">
        <v>22</v>
      </c>
      <c r="J758" s="54" t="s">
        <v>129</v>
      </c>
      <c r="K758" s="56">
        <v>43439.481944444444</v>
      </c>
      <c r="L758" s="56">
        <v>43439.531111111108</v>
      </c>
      <c r="M758" s="57">
        <v>1.18</v>
      </c>
      <c r="N758" s="58">
        <v>0</v>
      </c>
      <c r="O758" s="58">
        <v>0</v>
      </c>
      <c r="P758" s="58">
        <v>0</v>
      </c>
      <c r="Q758" s="58">
        <v>3</v>
      </c>
      <c r="R758" s="59">
        <v>0</v>
      </c>
      <c r="S758" s="59">
        <v>0</v>
      </c>
      <c r="T758" s="59">
        <v>0</v>
      </c>
      <c r="U758" s="59">
        <v>3.54</v>
      </c>
    </row>
    <row r="759" spans="1:21" x14ac:dyDescent="0.3">
      <c r="A759" s="61">
        <v>81591</v>
      </c>
      <c r="B759" s="54">
        <v>1</v>
      </c>
      <c r="C759" s="54" t="s">
        <v>79</v>
      </c>
      <c r="D759" s="54" t="s">
        <v>121</v>
      </c>
      <c r="E759" s="61" t="s">
        <v>1323</v>
      </c>
      <c r="F759" s="61" t="s">
        <v>140</v>
      </c>
      <c r="G759" s="54" t="s">
        <v>72</v>
      </c>
      <c r="H759" s="54" t="s">
        <v>128</v>
      </c>
      <c r="I759" s="54" t="s">
        <v>22</v>
      </c>
      <c r="J759" s="54" t="s">
        <v>129</v>
      </c>
      <c r="K759" s="56">
        <v>43439.475289351853</v>
      </c>
      <c r="L759" s="56">
        <v>43439.507037037038</v>
      </c>
      <c r="M759" s="57">
        <v>0.76194444400000005</v>
      </c>
      <c r="N759" s="58">
        <v>2</v>
      </c>
      <c r="O759" s="58">
        <v>1261</v>
      </c>
      <c r="P759" s="58">
        <v>0</v>
      </c>
      <c r="Q759" s="58">
        <v>2</v>
      </c>
      <c r="R759" s="59">
        <v>1.523889</v>
      </c>
      <c r="S759" s="59">
        <v>960.81194400000004</v>
      </c>
      <c r="T759" s="59">
        <v>0</v>
      </c>
      <c r="U759" s="59">
        <v>1.523889</v>
      </c>
    </row>
    <row r="760" spans="1:21" x14ac:dyDescent="0.3">
      <c r="A760" s="61">
        <v>81598</v>
      </c>
      <c r="B760" s="54">
        <v>1</v>
      </c>
      <c r="C760" s="54" t="s">
        <v>79</v>
      </c>
      <c r="D760" s="54" t="s">
        <v>120</v>
      </c>
      <c r="E760" s="61" t="s">
        <v>1229</v>
      </c>
      <c r="F760" s="61" t="s">
        <v>140</v>
      </c>
      <c r="G760" s="54" t="s">
        <v>72</v>
      </c>
      <c r="H760" s="54" t="s">
        <v>128</v>
      </c>
      <c r="I760" s="54" t="s">
        <v>22</v>
      </c>
      <c r="J760" s="54" t="s">
        <v>129</v>
      </c>
      <c r="K760" s="56">
        <v>43439.495891203704</v>
      </c>
      <c r="L760" s="56">
        <v>43439.574745370373</v>
      </c>
      <c r="M760" s="57">
        <v>1.8925000000000001</v>
      </c>
      <c r="N760" s="58">
        <v>0</v>
      </c>
      <c r="O760" s="58">
        <v>90</v>
      </c>
      <c r="P760" s="58">
        <v>0</v>
      </c>
      <c r="Q760" s="58">
        <v>23</v>
      </c>
      <c r="R760" s="59">
        <v>0</v>
      </c>
      <c r="S760" s="59">
        <v>170.32499999999999</v>
      </c>
      <c r="T760" s="59">
        <v>0</v>
      </c>
      <c r="U760" s="59">
        <v>43.527500000000003</v>
      </c>
    </row>
    <row r="761" spans="1:21" x14ac:dyDescent="0.3">
      <c r="A761" s="61">
        <v>81601</v>
      </c>
      <c r="B761" s="54">
        <v>1</v>
      </c>
      <c r="C761" s="54" t="s">
        <v>79</v>
      </c>
      <c r="D761" s="54" t="s">
        <v>116</v>
      </c>
      <c r="E761" s="61" t="s">
        <v>1324</v>
      </c>
      <c r="F761" s="61" t="s">
        <v>171</v>
      </c>
      <c r="G761" s="54" t="s">
        <v>72</v>
      </c>
      <c r="H761" s="54" t="s">
        <v>128</v>
      </c>
      <c r="I761" s="54" t="s">
        <v>22</v>
      </c>
      <c r="J761" s="54" t="s">
        <v>129</v>
      </c>
      <c r="K761" s="56">
        <v>43439.510416666664</v>
      </c>
      <c r="L761" s="56">
        <v>43439.541909722218</v>
      </c>
      <c r="M761" s="57">
        <v>0.755833333</v>
      </c>
      <c r="N761" s="58">
        <v>0</v>
      </c>
      <c r="O761" s="58">
        <v>6</v>
      </c>
      <c r="P761" s="58">
        <v>0</v>
      </c>
      <c r="Q761" s="58">
        <v>0</v>
      </c>
      <c r="R761" s="59">
        <v>0</v>
      </c>
      <c r="S761" s="59">
        <v>4.5350000000000001</v>
      </c>
      <c r="T761" s="59">
        <v>0</v>
      </c>
      <c r="U761" s="59">
        <v>0</v>
      </c>
    </row>
    <row r="762" spans="1:21" x14ac:dyDescent="0.3">
      <c r="A762" s="61">
        <v>81606</v>
      </c>
      <c r="B762" s="54">
        <v>1</v>
      </c>
      <c r="C762" s="54" t="s">
        <v>78</v>
      </c>
      <c r="D762" s="54" t="s">
        <v>80</v>
      </c>
      <c r="E762" s="61" t="s">
        <v>1325</v>
      </c>
      <c r="F762" s="61" t="s">
        <v>204</v>
      </c>
      <c r="G762" s="54" t="s">
        <v>71</v>
      </c>
      <c r="H762" s="54" t="s">
        <v>128</v>
      </c>
      <c r="I762" s="54" t="s">
        <v>22</v>
      </c>
      <c r="J762" s="54" t="s">
        <v>129</v>
      </c>
      <c r="K762" s="56">
        <v>43439.500960648147</v>
      </c>
      <c r="L762" s="56">
        <v>43439.604166666664</v>
      </c>
      <c r="M762" s="57">
        <v>2.4769444439999999</v>
      </c>
      <c r="N762" s="58">
        <v>0</v>
      </c>
      <c r="O762" s="58">
        <v>78</v>
      </c>
      <c r="P762" s="58">
        <v>0</v>
      </c>
      <c r="Q762" s="58">
        <v>0</v>
      </c>
      <c r="R762" s="59">
        <v>0</v>
      </c>
      <c r="S762" s="59">
        <v>193.20166699999999</v>
      </c>
      <c r="T762" s="59">
        <v>0</v>
      </c>
      <c r="U762" s="59">
        <v>0</v>
      </c>
    </row>
    <row r="763" spans="1:21" x14ac:dyDescent="0.3">
      <c r="A763" s="61">
        <v>81609</v>
      </c>
      <c r="B763" s="54">
        <v>1</v>
      </c>
      <c r="C763" s="54" t="s">
        <v>78</v>
      </c>
      <c r="D763" s="54" t="s">
        <v>89</v>
      </c>
      <c r="E763" s="61" t="s">
        <v>1326</v>
      </c>
      <c r="F763" s="61" t="s">
        <v>136</v>
      </c>
      <c r="G763" s="54" t="s">
        <v>71</v>
      </c>
      <c r="H763" s="54" t="s">
        <v>128</v>
      </c>
      <c r="I763" s="54" t="s">
        <v>22</v>
      </c>
      <c r="J763" s="54" t="s">
        <v>129</v>
      </c>
      <c r="K763" s="56">
        <v>43439.577696759261</v>
      </c>
      <c r="L763" s="56">
        <v>43439.62635416667</v>
      </c>
      <c r="M763" s="57">
        <v>1.167777777</v>
      </c>
      <c r="N763" s="58">
        <v>0</v>
      </c>
      <c r="O763" s="58">
        <v>130</v>
      </c>
      <c r="P763" s="58">
        <v>0</v>
      </c>
      <c r="Q763" s="58">
        <v>0</v>
      </c>
      <c r="R763" s="59">
        <v>0</v>
      </c>
      <c r="S763" s="59">
        <v>151.81111100000001</v>
      </c>
      <c r="T763" s="59">
        <v>0</v>
      </c>
      <c r="U763" s="59">
        <v>0</v>
      </c>
    </row>
    <row r="764" spans="1:21" x14ac:dyDescent="0.3">
      <c r="A764" s="61">
        <v>81613</v>
      </c>
      <c r="B764" s="54">
        <v>1</v>
      </c>
      <c r="C764" s="54" t="s">
        <v>79</v>
      </c>
      <c r="D764" s="54" t="s">
        <v>118</v>
      </c>
      <c r="E764" s="61" t="s">
        <v>414</v>
      </c>
      <c r="F764" s="61" t="s">
        <v>140</v>
      </c>
      <c r="G764" s="54" t="s">
        <v>72</v>
      </c>
      <c r="H764" s="54" t="s">
        <v>128</v>
      </c>
      <c r="I764" s="54" t="s">
        <v>22</v>
      </c>
      <c r="J764" s="54" t="s">
        <v>129</v>
      </c>
      <c r="K764" s="56">
        <v>43439.523773148147</v>
      </c>
      <c r="L764" s="56">
        <v>43439.531504629631</v>
      </c>
      <c r="M764" s="57">
        <v>0.18555555500000001</v>
      </c>
      <c r="N764" s="58">
        <v>1</v>
      </c>
      <c r="O764" s="58">
        <v>261</v>
      </c>
      <c r="P764" s="58">
        <v>2</v>
      </c>
      <c r="Q764" s="58">
        <v>125</v>
      </c>
      <c r="R764" s="59">
        <v>0.185556</v>
      </c>
      <c r="S764" s="59">
        <v>48.43</v>
      </c>
      <c r="T764" s="59">
        <v>0.37111100000000002</v>
      </c>
      <c r="U764" s="59">
        <v>23.194444000000001</v>
      </c>
    </row>
    <row r="765" spans="1:21" x14ac:dyDescent="0.3">
      <c r="A765" s="61">
        <v>81614</v>
      </c>
      <c r="B765" s="54">
        <v>1</v>
      </c>
      <c r="C765" s="54" t="s">
        <v>78</v>
      </c>
      <c r="D765" s="54" t="s">
        <v>101</v>
      </c>
      <c r="E765" s="61" t="s">
        <v>447</v>
      </c>
      <c r="F765" s="61" t="s">
        <v>140</v>
      </c>
      <c r="G765" s="54" t="s">
        <v>72</v>
      </c>
      <c r="H765" s="54" t="s">
        <v>128</v>
      </c>
      <c r="I765" s="54" t="s">
        <v>22</v>
      </c>
      <c r="J765" s="54" t="s">
        <v>129</v>
      </c>
      <c r="K765" s="56">
        <v>43439.503900462965</v>
      </c>
      <c r="L765" s="56">
        <v>43439.634722222225</v>
      </c>
      <c r="M765" s="57">
        <v>3.1397222220000001</v>
      </c>
      <c r="N765" s="58">
        <v>0</v>
      </c>
      <c r="O765" s="58">
        <v>1</v>
      </c>
      <c r="P765" s="58">
        <v>0</v>
      </c>
      <c r="Q765" s="58">
        <v>1</v>
      </c>
      <c r="R765" s="59">
        <v>0</v>
      </c>
      <c r="S765" s="59">
        <v>3.1397219999999999</v>
      </c>
      <c r="T765" s="59">
        <v>0</v>
      </c>
      <c r="U765" s="59">
        <v>3.1397219999999999</v>
      </c>
    </row>
    <row r="766" spans="1:21" x14ac:dyDescent="0.3">
      <c r="A766" s="61">
        <v>81619</v>
      </c>
      <c r="B766" s="54">
        <v>1</v>
      </c>
      <c r="C766" s="54" t="s">
        <v>78</v>
      </c>
      <c r="D766" s="54" t="s">
        <v>90</v>
      </c>
      <c r="E766" s="61" t="s">
        <v>1154</v>
      </c>
      <c r="F766" s="61" t="s">
        <v>144</v>
      </c>
      <c r="G766" s="54" t="s">
        <v>71</v>
      </c>
      <c r="H766" s="54" t="s">
        <v>128</v>
      </c>
      <c r="I766" s="54" t="s">
        <v>22</v>
      </c>
      <c r="J766" s="54" t="s">
        <v>129</v>
      </c>
      <c r="K766" s="56">
        <v>43439.526400462964</v>
      </c>
      <c r="L766" s="56">
        <v>43439.607430555552</v>
      </c>
      <c r="M766" s="57">
        <v>1.944722222</v>
      </c>
      <c r="N766" s="58">
        <v>0</v>
      </c>
      <c r="O766" s="58">
        <v>1</v>
      </c>
      <c r="P766" s="58">
        <v>0</v>
      </c>
      <c r="Q766" s="58">
        <v>0</v>
      </c>
      <c r="R766" s="59">
        <v>0</v>
      </c>
      <c r="S766" s="59">
        <v>1.9447220000000001</v>
      </c>
      <c r="T766" s="59">
        <v>0</v>
      </c>
      <c r="U766" s="59">
        <v>0</v>
      </c>
    </row>
    <row r="767" spans="1:21" x14ac:dyDescent="0.3">
      <c r="A767" s="61">
        <v>81620</v>
      </c>
      <c r="B767" s="54">
        <v>1</v>
      </c>
      <c r="C767" s="54" t="s">
        <v>79</v>
      </c>
      <c r="D767" s="54" t="s">
        <v>120</v>
      </c>
      <c r="E767" s="61" t="s">
        <v>1327</v>
      </c>
      <c r="F767" s="61" t="s">
        <v>136</v>
      </c>
      <c r="G767" s="54" t="s">
        <v>71</v>
      </c>
      <c r="H767" s="54" t="s">
        <v>128</v>
      </c>
      <c r="I767" s="54" t="s">
        <v>22</v>
      </c>
      <c r="J767" s="54" t="s">
        <v>129</v>
      </c>
      <c r="K767" s="56">
        <v>43439.528310185182</v>
      </c>
      <c r="L767" s="56">
        <v>43439.544733796298</v>
      </c>
      <c r="M767" s="57">
        <v>0.394166666</v>
      </c>
      <c r="N767" s="58">
        <v>0</v>
      </c>
      <c r="O767" s="58">
        <v>86</v>
      </c>
      <c r="P767" s="58">
        <v>0</v>
      </c>
      <c r="Q767" s="58">
        <v>0</v>
      </c>
      <c r="R767" s="59">
        <v>0</v>
      </c>
      <c r="S767" s="59">
        <v>33.898333000000001</v>
      </c>
      <c r="T767" s="59">
        <v>0</v>
      </c>
      <c r="U767" s="59">
        <v>0</v>
      </c>
    </row>
    <row r="768" spans="1:21" x14ac:dyDescent="0.3">
      <c r="A768" s="61">
        <v>81621</v>
      </c>
      <c r="B768" s="54">
        <v>1</v>
      </c>
      <c r="C768" s="54" t="s">
        <v>78</v>
      </c>
      <c r="D768" s="54" t="s">
        <v>102</v>
      </c>
      <c r="E768" s="61" t="s">
        <v>1328</v>
      </c>
      <c r="F768" s="61" t="s">
        <v>140</v>
      </c>
      <c r="G768" s="54" t="s">
        <v>72</v>
      </c>
      <c r="H768" s="54" t="s">
        <v>128</v>
      </c>
      <c r="I768" s="54" t="s">
        <v>22</v>
      </c>
      <c r="J768" s="54" t="s">
        <v>129</v>
      </c>
      <c r="K768" s="56">
        <v>43439.486481481479</v>
      </c>
      <c r="L768" s="56">
        <v>43439.550740740742</v>
      </c>
      <c r="M768" s="57">
        <v>1.5422222219999999</v>
      </c>
      <c r="N768" s="58">
        <v>0</v>
      </c>
      <c r="O768" s="58">
        <v>3</v>
      </c>
      <c r="P768" s="58">
        <v>0</v>
      </c>
      <c r="Q768" s="58">
        <v>25</v>
      </c>
      <c r="R768" s="59">
        <v>0</v>
      </c>
      <c r="S768" s="59">
        <v>4.6266670000000003</v>
      </c>
      <c r="T768" s="59">
        <v>0</v>
      </c>
      <c r="U768" s="59">
        <v>38.555556000000003</v>
      </c>
    </row>
    <row r="769" spans="1:21" x14ac:dyDescent="0.3">
      <c r="A769" s="61">
        <v>81623</v>
      </c>
      <c r="B769" s="54">
        <v>1</v>
      </c>
      <c r="C769" s="54" t="s">
        <v>78</v>
      </c>
      <c r="D769" s="54" t="s">
        <v>125</v>
      </c>
      <c r="E769" s="61" t="s">
        <v>1329</v>
      </c>
      <c r="F769" s="61" t="s">
        <v>137</v>
      </c>
      <c r="G769" s="54" t="s">
        <v>71</v>
      </c>
      <c r="H769" s="54" t="s">
        <v>128</v>
      </c>
      <c r="I769" s="54" t="s">
        <v>22</v>
      </c>
      <c r="J769" s="54" t="s">
        <v>129</v>
      </c>
      <c r="K769" s="56">
        <v>43439.46366898148</v>
      </c>
      <c r="L769" s="56">
        <v>43439.609027777777</v>
      </c>
      <c r="M769" s="57">
        <v>3.488611111</v>
      </c>
      <c r="N769" s="58">
        <v>0</v>
      </c>
      <c r="O769" s="58">
        <v>1</v>
      </c>
      <c r="P769" s="58">
        <v>0</v>
      </c>
      <c r="Q769" s="58">
        <v>0</v>
      </c>
      <c r="R769" s="59">
        <v>0</v>
      </c>
      <c r="S769" s="59">
        <v>3.4886110000000001</v>
      </c>
      <c r="T769" s="59">
        <v>0</v>
      </c>
      <c r="U769" s="59">
        <v>0</v>
      </c>
    </row>
    <row r="770" spans="1:21" x14ac:dyDescent="0.3">
      <c r="A770" s="61">
        <v>81624</v>
      </c>
      <c r="B770" s="54">
        <v>1</v>
      </c>
      <c r="C770" s="54" t="s">
        <v>78</v>
      </c>
      <c r="D770" s="54" t="s">
        <v>99</v>
      </c>
      <c r="E770" s="61" t="s">
        <v>1330</v>
      </c>
      <c r="F770" s="61" t="s">
        <v>144</v>
      </c>
      <c r="G770" s="54" t="s">
        <v>71</v>
      </c>
      <c r="H770" s="54" t="s">
        <v>128</v>
      </c>
      <c r="I770" s="54" t="s">
        <v>22</v>
      </c>
      <c r="J770" s="54" t="s">
        <v>129</v>
      </c>
      <c r="K770" s="56">
        <v>43439.528414351851</v>
      </c>
      <c r="L770" s="56">
        <v>43439.595717592594</v>
      </c>
      <c r="M770" s="57">
        <v>1.615277777</v>
      </c>
      <c r="N770" s="58">
        <v>0</v>
      </c>
      <c r="O770" s="58">
        <v>1</v>
      </c>
      <c r="P770" s="58">
        <v>0</v>
      </c>
      <c r="Q770" s="58">
        <v>0</v>
      </c>
      <c r="R770" s="59">
        <v>0</v>
      </c>
      <c r="S770" s="59">
        <v>1.615278</v>
      </c>
      <c r="T770" s="59">
        <v>0</v>
      </c>
      <c r="U770" s="59">
        <v>0</v>
      </c>
    </row>
    <row r="771" spans="1:21" x14ac:dyDescent="0.3">
      <c r="A771" s="61">
        <v>81626</v>
      </c>
      <c r="B771" s="54">
        <v>1</v>
      </c>
      <c r="C771" s="54" t="s">
        <v>78</v>
      </c>
      <c r="D771" s="54" t="s">
        <v>91</v>
      </c>
      <c r="E771" s="61" t="s">
        <v>1331</v>
      </c>
      <c r="F771" s="61" t="s">
        <v>137</v>
      </c>
      <c r="G771" s="54" t="s">
        <v>71</v>
      </c>
      <c r="H771" s="54" t="s">
        <v>128</v>
      </c>
      <c r="I771" s="54" t="s">
        <v>22</v>
      </c>
      <c r="J771" s="54" t="s">
        <v>129</v>
      </c>
      <c r="K771" s="56">
        <v>43439.464444444442</v>
      </c>
      <c r="L771" s="56">
        <v>43439.527777777781</v>
      </c>
      <c r="M771" s="57">
        <v>1.52</v>
      </c>
      <c r="N771" s="58">
        <v>0</v>
      </c>
      <c r="O771" s="58">
        <v>18</v>
      </c>
      <c r="P771" s="58">
        <v>0</v>
      </c>
      <c r="Q771" s="58">
        <v>0</v>
      </c>
      <c r="R771" s="59">
        <v>0</v>
      </c>
      <c r="S771" s="59">
        <v>27.36</v>
      </c>
      <c r="T771" s="59">
        <v>0</v>
      </c>
      <c r="U771" s="59">
        <v>0</v>
      </c>
    </row>
    <row r="772" spans="1:21" x14ac:dyDescent="0.3">
      <c r="A772" s="61">
        <v>81631</v>
      </c>
      <c r="B772" s="54">
        <v>1</v>
      </c>
      <c r="C772" s="54" t="s">
        <v>78</v>
      </c>
      <c r="D772" s="54" t="s">
        <v>105</v>
      </c>
      <c r="E772" s="61" t="s">
        <v>422</v>
      </c>
      <c r="F772" s="61" t="s">
        <v>140</v>
      </c>
      <c r="G772" s="54" t="s">
        <v>72</v>
      </c>
      <c r="H772" s="54" t="s">
        <v>128</v>
      </c>
      <c r="I772" s="54" t="s">
        <v>22</v>
      </c>
      <c r="J772" s="54" t="s">
        <v>129</v>
      </c>
      <c r="K772" s="56">
        <v>43439.541574074072</v>
      </c>
      <c r="L772" s="56">
        <v>43439.569270833337</v>
      </c>
      <c r="M772" s="57">
        <v>0.66472222199999997</v>
      </c>
      <c r="N772" s="58">
        <v>16</v>
      </c>
      <c r="O772" s="58">
        <v>5649</v>
      </c>
      <c r="P772" s="58">
        <v>0</v>
      </c>
      <c r="Q772" s="58">
        <v>0</v>
      </c>
      <c r="R772" s="59">
        <v>10.635555999999999</v>
      </c>
      <c r="S772" s="59">
        <v>3755.015832</v>
      </c>
      <c r="T772" s="59">
        <v>0</v>
      </c>
      <c r="U772" s="59">
        <v>0</v>
      </c>
    </row>
    <row r="773" spans="1:21" x14ac:dyDescent="0.3">
      <c r="A773" s="61">
        <v>81636</v>
      </c>
      <c r="B773" s="54">
        <v>1</v>
      </c>
      <c r="C773" s="54" t="s">
        <v>78</v>
      </c>
      <c r="D773" s="54" t="s">
        <v>125</v>
      </c>
      <c r="E773" s="61" t="s">
        <v>597</v>
      </c>
      <c r="F773" s="61" t="s">
        <v>137</v>
      </c>
      <c r="G773" s="54" t="s">
        <v>71</v>
      </c>
      <c r="H773" s="54" t="s">
        <v>128</v>
      </c>
      <c r="I773" s="54" t="s">
        <v>22</v>
      </c>
      <c r="J773" s="54" t="s">
        <v>129</v>
      </c>
      <c r="K773" s="56">
        <v>43439.55097222222</v>
      </c>
      <c r="L773" s="56">
        <v>43439.861273148148</v>
      </c>
      <c r="M773" s="57">
        <v>7.4472222219999997</v>
      </c>
      <c r="N773" s="58">
        <v>0</v>
      </c>
      <c r="O773" s="58">
        <v>4</v>
      </c>
      <c r="P773" s="58">
        <v>0</v>
      </c>
      <c r="Q773" s="58">
        <v>0</v>
      </c>
      <c r="R773" s="59">
        <v>0</v>
      </c>
      <c r="S773" s="59">
        <v>29.788889000000001</v>
      </c>
      <c r="T773" s="59">
        <v>0</v>
      </c>
      <c r="U773" s="59">
        <v>0</v>
      </c>
    </row>
    <row r="774" spans="1:21" x14ac:dyDescent="0.3">
      <c r="A774" s="61">
        <v>81639</v>
      </c>
      <c r="B774" s="54">
        <v>1</v>
      </c>
      <c r="C774" s="54" t="s">
        <v>79</v>
      </c>
      <c r="D774" s="54" t="s">
        <v>113</v>
      </c>
      <c r="E774" s="61" t="s">
        <v>1332</v>
      </c>
      <c r="F774" s="61" t="s">
        <v>136</v>
      </c>
      <c r="G774" s="54" t="s">
        <v>71</v>
      </c>
      <c r="H774" s="54" t="s">
        <v>128</v>
      </c>
      <c r="I774" s="54" t="s">
        <v>22</v>
      </c>
      <c r="J774" s="54" t="s">
        <v>129</v>
      </c>
      <c r="K774" s="56">
        <v>43439.569699074076</v>
      </c>
      <c r="L774" s="56">
        <v>43439.610613425924</v>
      </c>
      <c r="M774" s="57">
        <v>0.98194444400000003</v>
      </c>
      <c r="N774" s="58">
        <v>0</v>
      </c>
      <c r="O774" s="58">
        <v>11</v>
      </c>
      <c r="P774" s="58">
        <v>0</v>
      </c>
      <c r="Q774" s="58">
        <v>5</v>
      </c>
      <c r="R774" s="59">
        <v>0</v>
      </c>
      <c r="S774" s="59">
        <v>10.801389</v>
      </c>
      <c r="T774" s="59">
        <v>0</v>
      </c>
      <c r="U774" s="59">
        <v>4.9097220000000004</v>
      </c>
    </row>
    <row r="775" spans="1:21" x14ac:dyDescent="0.3">
      <c r="A775" s="61">
        <v>81643</v>
      </c>
      <c r="B775" s="54">
        <v>1</v>
      </c>
      <c r="C775" s="54" t="s">
        <v>79</v>
      </c>
      <c r="D775" s="54" t="s">
        <v>116</v>
      </c>
      <c r="E775" s="61" t="s">
        <v>1333</v>
      </c>
      <c r="F775" s="61" t="s">
        <v>140</v>
      </c>
      <c r="G775" s="54" t="s">
        <v>72</v>
      </c>
      <c r="H775" s="54" t="s">
        <v>128</v>
      </c>
      <c r="I775" s="54" t="s">
        <v>22</v>
      </c>
      <c r="J775" s="54" t="s">
        <v>129</v>
      </c>
      <c r="K775" s="56">
        <v>43439.566643518519</v>
      </c>
      <c r="L775" s="56">
        <v>43439.60596064815</v>
      </c>
      <c r="M775" s="57">
        <v>0.94361111099999995</v>
      </c>
      <c r="N775" s="58">
        <v>0</v>
      </c>
      <c r="O775" s="58">
        <v>477</v>
      </c>
      <c r="P775" s="58">
        <v>0</v>
      </c>
      <c r="Q775" s="58">
        <v>0</v>
      </c>
      <c r="R775" s="59">
        <v>0</v>
      </c>
      <c r="S775" s="59">
        <v>450.10250000000002</v>
      </c>
      <c r="T775" s="59">
        <v>0</v>
      </c>
      <c r="U775" s="59">
        <v>0</v>
      </c>
    </row>
    <row r="776" spans="1:21" x14ac:dyDescent="0.3">
      <c r="A776" s="61">
        <v>81644</v>
      </c>
      <c r="B776" s="54">
        <v>1</v>
      </c>
      <c r="C776" s="54" t="s">
        <v>78</v>
      </c>
      <c r="D776" s="54" t="s">
        <v>94</v>
      </c>
      <c r="E776" s="61" t="s">
        <v>1334</v>
      </c>
      <c r="F776" s="61" t="s">
        <v>151</v>
      </c>
      <c r="G776" s="54" t="s">
        <v>71</v>
      </c>
      <c r="H776" s="54" t="s">
        <v>128</v>
      </c>
      <c r="I776" s="54" t="s">
        <v>22</v>
      </c>
      <c r="J776" s="54" t="s">
        <v>129</v>
      </c>
      <c r="K776" s="56">
        <v>43439.577222222222</v>
      </c>
      <c r="L776" s="56">
        <v>43439.657812500001</v>
      </c>
      <c r="M776" s="57">
        <v>1.9341666660000001</v>
      </c>
      <c r="N776" s="58">
        <v>0</v>
      </c>
      <c r="O776" s="58">
        <v>224</v>
      </c>
      <c r="P776" s="58">
        <v>0</v>
      </c>
      <c r="Q776" s="58">
        <v>0</v>
      </c>
      <c r="R776" s="59">
        <v>0</v>
      </c>
      <c r="S776" s="59">
        <v>433.253333</v>
      </c>
      <c r="T776" s="59">
        <v>0</v>
      </c>
      <c r="U776" s="59">
        <v>0</v>
      </c>
    </row>
    <row r="777" spans="1:21" x14ac:dyDescent="0.3">
      <c r="A777" s="61">
        <v>81645</v>
      </c>
      <c r="B777" s="54">
        <v>1</v>
      </c>
      <c r="C777" s="54" t="s">
        <v>78</v>
      </c>
      <c r="D777" s="54" t="s">
        <v>80</v>
      </c>
      <c r="E777" s="61" t="s">
        <v>1335</v>
      </c>
      <c r="F777" s="61" t="s">
        <v>130</v>
      </c>
      <c r="G777" s="54" t="s">
        <v>71</v>
      </c>
      <c r="H777" s="54" t="s">
        <v>128</v>
      </c>
      <c r="I777" s="54" t="s">
        <v>22</v>
      </c>
      <c r="J777" s="54" t="s">
        <v>129</v>
      </c>
      <c r="K777" s="56">
        <v>43439.583402777775</v>
      </c>
      <c r="L777" s="56">
        <v>43439.618622685186</v>
      </c>
      <c r="M777" s="57">
        <v>0.84527777699999995</v>
      </c>
      <c r="N777" s="58">
        <v>0</v>
      </c>
      <c r="O777" s="58">
        <v>5</v>
      </c>
      <c r="P777" s="58">
        <v>0</v>
      </c>
      <c r="Q777" s="58">
        <v>0</v>
      </c>
      <c r="R777" s="59">
        <v>0</v>
      </c>
      <c r="S777" s="59">
        <v>4.2263890000000002</v>
      </c>
      <c r="T777" s="59">
        <v>0</v>
      </c>
      <c r="U777" s="59">
        <v>0</v>
      </c>
    </row>
    <row r="778" spans="1:21" x14ac:dyDescent="0.3">
      <c r="A778" s="61">
        <v>81650</v>
      </c>
      <c r="B778" s="54">
        <v>1</v>
      </c>
      <c r="C778" s="54" t="s">
        <v>78</v>
      </c>
      <c r="D778" s="54" t="s">
        <v>88</v>
      </c>
      <c r="E778" s="61" t="s">
        <v>1336</v>
      </c>
      <c r="F778" s="61" t="s">
        <v>184</v>
      </c>
      <c r="G778" s="54" t="s">
        <v>71</v>
      </c>
      <c r="H778" s="54" t="s">
        <v>128</v>
      </c>
      <c r="I778" s="54" t="s">
        <v>22</v>
      </c>
      <c r="J778" s="54" t="s">
        <v>129</v>
      </c>
      <c r="K778" s="56">
        <v>43439.574120370373</v>
      </c>
      <c r="L778" s="56">
        <v>43439.867789351854</v>
      </c>
      <c r="M778" s="57">
        <v>7.0480555550000004</v>
      </c>
      <c r="N778" s="58">
        <v>0</v>
      </c>
      <c r="O778" s="58">
        <v>4</v>
      </c>
      <c r="P778" s="58">
        <v>0</v>
      </c>
      <c r="Q778" s="58">
        <v>0</v>
      </c>
      <c r="R778" s="59">
        <v>0</v>
      </c>
      <c r="S778" s="59">
        <v>28.192222000000001</v>
      </c>
      <c r="T778" s="59">
        <v>0</v>
      </c>
      <c r="U778" s="59">
        <v>0</v>
      </c>
    </row>
    <row r="779" spans="1:21" x14ac:dyDescent="0.3">
      <c r="A779" s="61">
        <v>81651</v>
      </c>
      <c r="B779" s="54">
        <v>1</v>
      </c>
      <c r="C779" s="54" t="s">
        <v>78</v>
      </c>
      <c r="D779" s="54" t="s">
        <v>81</v>
      </c>
      <c r="E779" s="61" t="s">
        <v>1337</v>
      </c>
      <c r="F779" s="61" t="s">
        <v>137</v>
      </c>
      <c r="G779" s="54" t="s">
        <v>71</v>
      </c>
      <c r="H779" s="54" t="s">
        <v>128</v>
      </c>
      <c r="I779" s="54" t="s">
        <v>22</v>
      </c>
      <c r="J779" s="54" t="s">
        <v>129</v>
      </c>
      <c r="K779" s="56">
        <v>43439.336261574077</v>
      </c>
      <c r="L779" s="56">
        <v>43439.598611111112</v>
      </c>
      <c r="M779" s="57">
        <v>6.2963888880000001</v>
      </c>
      <c r="N779" s="58">
        <v>0</v>
      </c>
      <c r="O779" s="58">
        <v>17</v>
      </c>
      <c r="P779" s="58">
        <v>0</v>
      </c>
      <c r="Q779" s="58">
        <v>0</v>
      </c>
      <c r="R779" s="59">
        <v>0</v>
      </c>
      <c r="S779" s="59">
        <v>107.038611</v>
      </c>
      <c r="T779" s="59">
        <v>0</v>
      </c>
      <c r="U779" s="59">
        <v>0</v>
      </c>
    </row>
    <row r="780" spans="1:21" x14ac:dyDescent="0.3">
      <c r="A780" s="61">
        <v>81652</v>
      </c>
      <c r="B780" s="54">
        <v>1</v>
      </c>
      <c r="C780" s="54" t="s">
        <v>78</v>
      </c>
      <c r="D780" s="54" t="s">
        <v>88</v>
      </c>
      <c r="E780" s="61" t="s">
        <v>1338</v>
      </c>
      <c r="F780" s="61" t="s">
        <v>130</v>
      </c>
      <c r="G780" s="54" t="s">
        <v>71</v>
      </c>
      <c r="H780" s="54" t="s">
        <v>128</v>
      </c>
      <c r="I780" s="54" t="s">
        <v>22</v>
      </c>
      <c r="J780" s="54" t="s">
        <v>129</v>
      </c>
      <c r="K780" s="56">
        <v>43439.577476851853</v>
      </c>
      <c r="L780" s="56">
        <v>43439.671377314815</v>
      </c>
      <c r="M780" s="57">
        <v>2.2536111110000001</v>
      </c>
      <c r="N780" s="58">
        <v>0</v>
      </c>
      <c r="O780" s="58">
        <v>5</v>
      </c>
      <c r="P780" s="58">
        <v>0</v>
      </c>
      <c r="Q780" s="58">
        <v>0</v>
      </c>
      <c r="R780" s="59">
        <v>0</v>
      </c>
      <c r="S780" s="59">
        <v>11.268056</v>
      </c>
      <c r="T780" s="59">
        <v>0</v>
      </c>
      <c r="U780" s="59">
        <v>0</v>
      </c>
    </row>
    <row r="781" spans="1:21" x14ac:dyDescent="0.3">
      <c r="A781" s="61">
        <v>81656</v>
      </c>
      <c r="B781" s="54">
        <v>1</v>
      </c>
      <c r="C781" s="54" t="s">
        <v>78</v>
      </c>
      <c r="D781" s="54" t="s">
        <v>94</v>
      </c>
      <c r="E781" s="61" t="s">
        <v>1339</v>
      </c>
      <c r="F781" s="61" t="s">
        <v>137</v>
      </c>
      <c r="G781" s="54" t="s">
        <v>71</v>
      </c>
      <c r="H781" s="54" t="s">
        <v>128</v>
      </c>
      <c r="I781" s="54" t="s">
        <v>22</v>
      </c>
      <c r="J781" s="54" t="s">
        <v>129</v>
      </c>
      <c r="K781" s="56">
        <v>43439.591319444444</v>
      </c>
      <c r="L781" s="56">
        <v>43439.744409722225</v>
      </c>
      <c r="M781" s="57">
        <v>3.6741666660000001</v>
      </c>
      <c r="N781" s="58">
        <v>0</v>
      </c>
      <c r="O781" s="58">
        <v>1</v>
      </c>
      <c r="P781" s="58">
        <v>0</v>
      </c>
      <c r="Q781" s="58">
        <v>0</v>
      </c>
      <c r="R781" s="59">
        <v>0</v>
      </c>
      <c r="S781" s="59">
        <v>3.6741670000000002</v>
      </c>
      <c r="T781" s="59">
        <v>0</v>
      </c>
      <c r="U781" s="59">
        <v>0</v>
      </c>
    </row>
    <row r="782" spans="1:21" x14ac:dyDescent="0.3">
      <c r="A782" s="61">
        <v>81657</v>
      </c>
      <c r="B782" s="54">
        <v>1</v>
      </c>
      <c r="C782" s="54" t="s">
        <v>78</v>
      </c>
      <c r="D782" s="54" t="s">
        <v>82</v>
      </c>
      <c r="E782" s="61" t="s">
        <v>1340</v>
      </c>
      <c r="F782" s="61" t="s">
        <v>137</v>
      </c>
      <c r="G782" s="54" t="s">
        <v>71</v>
      </c>
      <c r="H782" s="54" t="s">
        <v>128</v>
      </c>
      <c r="I782" s="54" t="s">
        <v>22</v>
      </c>
      <c r="J782" s="54" t="s">
        <v>129</v>
      </c>
      <c r="K782" s="56">
        <v>43439.579687500001</v>
      </c>
      <c r="L782" s="56">
        <v>43439.671377314815</v>
      </c>
      <c r="M782" s="57">
        <v>2.2005555550000002</v>
      </c>
      <c r="N782" s="58">
        <v>0</v>
      </c>
      <c r="O782" s="58">
        <v>8</v>
      </c>
      <c r="P782" s="58">
        <v>0</v>
      </c>
      <c r="Q782" s="58">
        <v>0</v>
      </c>
      <c r="R782" s="59">
        <v>0</v>
      </c>
      <c r="S782" s="59">
        <v>17.604444000000001</v>
      </c>
      <c r="T782" s="59">
        <v>0</v>
      </c>
      <c r="U782" s="59">
        <v>0</v>
      </c>
    </row>
    <row r="783" spans="1:21" x14ac:dyDescent="0.3">
      <c r="A783" s="61">
        <v>81659</v>
      </c>
      <c r="B783" s="54">
        <v>1</v>
      </c>
      <c r="C783" s="54" t="s">
        <v>78</v>
      </c>
      <c r="D783" s="54" t="s">
        <v>91</v>
      </c>
      <c r="E783" s="61" t="s">
        <v>1341</v>
      </c>
      <c r="F783" s="61" t="s">
        <v>137</v>
      </c>
      <c r="G783" s="54" t="s">
        <v>71</v>
      </c>
      <c r="H783" s="54" t="s">
        <v>128</v>
      </c>
      <c r="I783" s="54" t="s">
        <v>22</v>
      </c>
      <c r="J783" s="54" t="s">
        <v>129</v>
      </c>
      <c r="K783" s="56">
        <v>43439.532893518517</v>
      </c>
      <c r="L783" s="56">
        <v>43439.590277777781</v>
      </c>
      <c r="M783" s="57">
        <v>1.3772222220000001</v>
      </c>
      <c r="N783" s="58">
        <v>0</v>
      </c>
      <c r="O783" s="58">
        <v>1</v>
      </c>
      <c r="P783" s="58">
        <v>0</v>
      </c>
      <c r="Q783" s="58">
        <v>0</v>
      </c>
      <c r="R783" s="59">
        <v>0</v>
      </c>
      <c r="S783" s="59">
        <v>1.3772219999999999</v>
      </c>
      <c r="T783" s="59">
        <v>0</v>
      </c>
      <c r="U783" s="59">
        <v>0</v>
      </c>
    </row>
    <row r="784" spans="1:21" x14ac:dyDescent="0.3">
      <c r="A784" s="61">
        <v>81666</v>
      </c>
      <c r="B784" s="54">
        <v>1</v>
      </c>
      <c r="C784" s="54" t="s">
        <v>79</v>
      </c>
      <c r="D784" s="54" t="s">
        <v>116</v>
      </c>
      <c r="E784" s="61" t="s">
        <v>242</v>
      </c>
      <c r="F784" s="61" t="s">
        <v>140</v>
      </c>
      <c r="G784" s="54" t="s">
        <v>72</v>
      </c>
      <c r="H784" s="54" t="s">
        <v>128</v>
      </c>
      <c r="I784" s="54" t="s">
        <v>22</v>
      </c>
      <c r="J784" s="54" t="s">
        <v>129</v>
      </c>
      <c r="K784" s="56">
        <v>43439.601134259261</v>
      </c>
      <c r="L784" s="56">
        <v>43439.61859953704</v>
      </c>
      <c r="M784" s="57">
        <v>0.41916666600000002</v>
      </c>
      <c r="N784" s="58">
        <v>1</v>
      </c>
      <c r="O784" s="58">
        <v>433</v>
      </c>
      <c r="P784" s="58">
        <v>0</v>
      </c>
      <c r="Q784" s="58">
        <v>1</v>
      </c>
      <c r="R784" s="59">
        <v>0.41916700000000001</v>
      </c>
      <c r="S784" s="59">
        <v>181.499166</v>
      </c>
      <c r="T784" s="59">
        <v>0</v>
      </c>
      <c r="U784" s="59">
        <v>0.41916700000000001</v>
      </c>
    </row>
    <row r="785" spans="1:21" x14ac:dyDescent="0.3">
      <c r="A785" s="61">
        <v>81667</v>
      </c>
      <c r="B785" s="54">
        <v>1</v>
      </c>
      <c r="C785" s="54" t="s">
        <v>78</v>
      </c>
      <c r="D785" s="54" t="s">
        <v>94</v>
      </c>
      <c r="E785" s="61" t="s">
        <v>398</v>
      </c>
      <c r="F785" s="61" t="s">
        <v>136</v>
      </c>
      <c r="G785" s="54" t="s">
        <v>71</v>
      </c>
      <c r="H785" s="54" t="s">
        <v>128</v>
      </c>
      <c r="I785" s="54" t="s">
        <v>22</v>
      </c>
      <c r="J785" s="54" t="s">
        <v>129</v>
      </c>
      <c r="K785" s="56">
        <v>43439.610763888886</v>
      </c>
      <c r="L785" s="56">
        <v>43439.778877314813</v>
      </c>
      <c r="M785" s="57">
        <v>4.0347222220000001</v>
      </c>
      <c r="N785" s="58">
        <v>0</v>
      </c>
      <c r="O785" s="58">
        <v>101</v>
      </c>
      <c r="P785" s="58">
        <v>0</v>
      </c>
      <c r="Q785" s="58">
        <v>0</v>
      </c>
      <c r="R785" s="59">
        <v>0</v>
      </c>
      <c r="S785" s="59">
        <v>407.50694399999998</v>
      </c>
      <c r="T785" s="59">
        <v>0</v>
      </c>
      <c r="U785" s="59">
        <v>0</v>
      </c>
    </row>
    <row r="786" spans="1:21" x14ac:dyDescent="0.3">
      <c r="A786" s="61">
        <v>81668</v>
      </c>
      <c r="B786" s="54">
        <v>1</v>
      </c>
      <c r="C786" s="54" t="s">
        <v>78</v>
      </c>
      <c r="D786" s="54" t="s">
        <v>88</v>
      </c>
      <c r="E786" s="61" t="s">
        <v>1267</v>
      </c>
      <c r="F786" s="61" t="s">
        <v>137</v>
      </c>
      <c r="G786" s="54" t="s">
        <v>71</v>
      </c>
      <c r="H786" s="54" t="s">
        <v>128</v>
      </c>
      <c r="I786" s="54" t="s">
        <v>22</v>
      </c>
      <c r="J786" s="54" t="s">
        <v>129</v>
      </c>
      <c r="K786" s="56">
        <v>43439.616087962961</v>
      </c>
      <c r="L786" s="56">
        <v>43439.838935185187</v>
      </c>
      <c r="M786" s="57">
        <v>5.3483333330000002</v>
      </c>
      <c r="N786" s="58">
        <v>0</v>
      </c>
      <c r="O786" s="58">
        <v>6</v>
      </c>
      <c r="P786" s="58">
        <v>0</v>
      </c>
      <c r="Q786" s="58">
        <v>0</v>
      </c>
      <c r="R786" s="59">
        <v>0</v>
      </c>
      <c r="S786" s="59">
        <v>32.090000000000003</v>
      </c>
      <c r="T786" s="59">
        <v>0</v>
      </c>
      <c r="U786" s="59">
        <v>0</v>
      </c>
    </row>
    <row r="787" spans="1:21" x14ac:dyDescent="0.3">
      <c r="A787" s="61">
        <v>81672</v>
      </c>
      <c r="B787" s="54">
        <v>1</v>
      </c>
      <c r="C787" s="54" t="s">
        <v>78</v>
      </c>
      <c r="D787" s="54" t="s">
        <v>125</v>
      </c>
      <c r="E787" s="61" t="s">
        <v>1342</v>
      </c>
      <c r="F787" s="61" t="s">
        <v>141</v>
      </c>
      <c r="G787" s="54" t="s">
        <v>71</v>
      </c>
      <c r="H787" s="54" t="s">
        <v>128</v>
      </c>
      <c r="I787" s="54" t="s">
        <v>22</v>
      </c>
      <c r="J787" s="54" t="s">
        <v>129</v>
      </c>
      <c r="K787" s="56">
        <v>43439.578969907408</v>
      </c>
      <c r="L787" s="56">
        <v>43439.628472222219</v>
      </c>
      <c r="M787" s="57">
        <v>1.188055555</v>
      </c>
      <c r="N787" s="58">
        <v>0</v>
      </c>
      <c r="O787" s="58">
        <v>209</v>
      </c>
      <c r="P787" s="58">
        <v>0</v>
      </c>
      <c r="Q787" s="58">
        <v>0</v>
      </c>
      <c r="R787" s="59">
        <v>0</v>
      </c>
      <c r="S787" s="59">
        <v>248.30361099999999</v>
      </c>
      <c r="T787" s="59">
        <v>0</v>
      </c>
      <c r="U787" s="59">
        <v>0</v>
      </c>
    </row>
    <row r="788" spans="1:21" x14ac:dyDescent="0.3">
      <c r="A788" s="61">
        <v>81673</v>
      </c>
      <c r="B788" s="54">
        <v>1</v>
      </c>
      <c r="C788" s="54" t="s">
        <v>78</v>
      </c>
      <c r="D788" s="54" t="s">
        <v>81</v>
      </c>
      <c r="E788" s="61" t="s">
        <v>1343</v>
      </c>
      <c r="F788" s="61" t="s">
        <v>130</v>
      </c>
      <c r="G788" s="54" t="s">
        <v>71</v>
      </c>
      <c r="H788" s="54" t="s">
        <v>128</v>
      </c>
      <c r="I788" s="54" t="s">
        <v>22</v>
      </c>
      <c r="J788" s="54" t="s">
        <v>129</v>
      </c>
      <c r="K788" s="56">
        <v>43439.541724537034</v>
      </c>
      <c r="L788" s="56">
        <v>43439.636111111111</v>
      </c>
      <c r="M788" s="57">
        <v>2.2652777770000001</v>
      </c>
      <c r="N788" s="58">
        <v>0</v>
      </c>
      <c r="O788" s="58">
        <v>1</v>
      </c>
      <c r="P788" s="58">
        <v>0</v>
      </c>
      <c r="Q788" s="58">
        <v>0</v>
      </c>
      <c r="R788" s="59">
        <v>0</v>
      </c>
      <c r="S788" s="59">
        <v>2.2652779999999999</v>
      </c>
      <c r="T788" s="59">
        <v>0</v>
      </c>
      <c r="U788" s="59">
        <v>0</v>
      </c>
    </row>
    <row r="789" spans="1:21" x14ac:dyDescent="0.3">
      <c r="A789" s="61">
        <v>81674</v>
      </c>
      <c r="B789" s="54">
        <v>1</v>
      </c>
      <c r="C789" s="54" t="s">
        <v>78</v>
      </c>
      <c r="D789" s="54" t="s">
        <v>83</v>
      </c>
      <c r="E789" s="61" t="s">
        <v>237</v>
      </c>
      <c r="F789" s="61" t="s">
        <v>151</v>
      </c>
      <c r="G789" s="54" t="s">
        <v>71</v>
      </c>
      <c r="H789" s="54" t="s">
        <v>128</v>
      </c>
      <c r="I789" s="54" t="s">
        <v>22</v>
      </c>
      <c r="J789" s="54" t="s">
        <v>129</v>
      </c>
      <c r="K789" s="56">
        <v>43439.637673611112</v>
      </c>
      <c r="L789" s="56">
        <v>43439.708344907405</v>
      </c>
      <c r="M789" s="57">
        <v>1.696111111</v>
      </c>
      <c r="N789" s="58">
        <v>0</v>
      </c>
      <c r="O789" s="58">
        <v>311</v>
      </c>
      <c r="P789" s="58">
        <v>0</v>
      </c>
      <c r="Q789" s="58">
        <v>0</v>
      </c>
      <c r="R789" s="59">
        <v>0</v>
      </c>
      <c r="S789" s="59">
        <v>527.49055599999997</v>
      </c>
      <c r="T789" s="59">
        <v>0</v>
      </c>
      <c r="U789" s="59">
        <v>0</v>
      </c>
    </row>
    <row r="790" spans="1:21" x14ac:dyDescent="0.3">
      <c r="A790" s="61">
        <v>81676</v>
      </c>
      <c r="B790" s="54">
        <v>1</v>
      </c>
      <c r="C790" s="54" t="s">
        <v>78</v>
      </c>
      <c r="D790" s="54" t="s">
        <v>80</v>
      </c>
      <c r="E790" s="61" t="s">
        <v>1344</v>
      </c>
      <c r="F790" s="61" t="s">
        <v>130</v>
      </c>
      <c r="G790" s="54" t="s">
        <v>71</v>
      </c>
      <c r="H790" s="54" t="s">
        <v>128</v>
      </c>
      <c r="I790" s="54" t="s">
        <v>22</v>
      </c>
      <c r="J790" s="54" t="s">
        <v>129</v>
      </c>
      <c r="K790" s="56">
        <v>43439.639722222222</v>
      </c>
      <c r="L790" s="56">
        <v>43439.667094907411</v>
      </c>
      <c r="M790" s="57">
        <v>0.65694444399999996</v>
      </c>
      <c r="N790" s="58">
        <v>0</v>
      </c>
      <c r="O790" s="58">
        <v>1</v>
      </c>
      <c r="P790" s="58">
        <v>0</v>
      </c>
      <c r="Q790" s="58">
        <v>0</v>
      </c>
      <c r="R790" s="59">
        <v>0</v>
      </c>
      <c r="S790" s="59">
        <v>0.65694399999999997</v>
      </c>
      <c r="T790" s="59">
        <v>0</v>
      </c>
      <c r="U790" s="59">
        <v>0</v>
      </c>
    </row>
    <row r="791" spans="1:21" x14ac:dyDescent="0.3">
      <c r="A791" s="61">
        <v>81677</v>
      </c>
      <c r="B791" s="54">
        <v>1</v>
      </c>
      <c r="C791" s="54" t="s">
        <v>79</v>
      </c>
      <c r="D791" s="54" t="s">
        <v>124</v>
      </c>
      <c r="E791" s="61" t="s">
        <v>1345</v>
      </c>
      <c r="F791" s="61" t="s">
        <v>176</v>
      </c>
      <c r="G791" s="54" t="s">
        <v>71</v>
      </c>
      <c r="H791" s="54" t="s">
        <v>128</v>
      </c>
      <c r="I791" s="54" t="s">
        <v>22</v>
      </c>
      <c r="J791" s="54" t="s">
        <v>129</v>
      </c>
      <c r="K791" s="56">
        <v>43439.626168981486</v>
      </c>
      <c r="L791" s="56">
        <v>43439.722916666666</v>
      </c>
      <c r="M791" s="57">
        <v>2.3219444440000001</v>
      </c>
      <c r="N791" s="58">
        <v>0</v>
      </c>
      <c r="O791" s="58">
        <v>164</v>
      </c>
      <c r="P791" s="58">
        <v>0</v>
      </c>
      <c r="Q791" s="58">
        <v>0</v>
      </c>
      <c r="R791" s="59">
        <v>0</v>
      </c>
      <c r="S791" s="59">
        <v>380.79888899999997</v>
      </c>
      <c r="T791" s="59">
        <v>0</v>
      </c>
      <c r="U791" s="59">
        <v>0</v>
      </c>
    </row>
    <row r="792" spans="1:21" x14ac:dyDescent="0.3">
      <c r="A792" s="61">
        <v>81680</v>
      </c>
      <c r="B792" s="54">
        <v>1</v>
      </c>
      <c r="C792" s="54" t="s">
        <v>79</v>
      </c>
      <c r="D792" s="54" t="s">
        <v>119</v>
      </c>
      <c r="E792" s="61" t="s">
        <v>1187</v>
      </c>
      <c r="F792" s="61" t="s">
        <v>136</v>
      </c>
      <c r="G792" s="54" t="s">
        <v>71</v>
      </c>
      <c r="H792" s="54" t="s">
        <v>128</v>
      </c>
      <c r="I792" s="54" t="s">
        <v>22</v>
      </c>
      <c r="J792" s="54" t="s">
        <v>129</v>
      </c>
      <c r="K792" s="56">
        <v>43439.642731481479</v>
      </c>
      <c r="L792" s="56">
        <v>43439.690821759257</v>
      </c>
      <c r="M792" s="57">
        <v>1.1541666660000001</v>
      </c>
      <c r="N792" s="58">
        <v>0</v>
      </c>
      <c r="O792" s="58">
        <v>27</v>
      </c>
      <c r="P792" s="58">
        <v>0</v>
      </c>
      <c r="Q792" s="58">
        <v>5</v>
      </c>
      <c r="R792" s="59">
        <v>0</v>
      </c>
      <c r="S792" s="59">
        <v>31.162500000000001</v>
      </c>
      <c r="T792" s="59">
        <v>0</v>
      </c>
      <c r="U792" s="59">
        <v>5.7708329999999997</v>
      </c>
    </row>
    <row r="793" spans="1:21" x14ac:dyDescent="0.3">
      <c r="A793" s="61">
        <v>81681</v>
      </c>
      <c r="B793" s="54">
        <v>1</v>
      </c>
      <c r="C793" s="54" t="s">
        <v>78</v>
      </c>
      <c r="D793" s="54" t="s">
        <v>125</v>
      </c>
      <c r="E793" s="61" t="s">
        <v>1346</v>
      </c>
      <c r="F793" s="61" t="s">
        <v>165</v>
      </c>
      <c r="G793" s="54" t="s">
        <v>71</v>
      </c>
      <c r="H793" s="54" t="s">
        <v>128</v>
      </c>
      <c r="I793" s="54" t="s">
        <v>22</v>
      </c>
      <c r="J793" s="54" t="s">
        <v>129</v>
      </c>
      <c r="K793" s="56">
        <v>43439.620196759257</v>
      </c>
      <c r="L793" s="56">
        <v>43439.706006944441</v>
      </c>
      <c r="M793" s="57">
        <v>2.0594444439999999</v>
      </c>
      <c r="N793" s="58">
        <v>0</v>
      </c>
      <c r="O793" s="58">
        <v>32</v>
      </c>
      <c r="P793" s="58">
        <v>0</v>
      </c>
      <c r="Q793" s="58">
        <v>0</v>
      </c>
      <c r="R793" s="59">
        <v>0</v>
      </c>
      <c r="S793" s="59">
        <v>65.902221999999995</v>
      </c>
      <c r="T793" s="59">
        <v>0</v>
      </c>
      <c r="U793" s="59">
        <v>0</v>
      </c>
    </row>
    <row r="794" spans="1:21" x14ac:dyDescent="0.3">
      <c r="A794" s="61">
        <v>81684</v>
      </c>
      <c r="B794" s="54">
        <v>1</v>
      </c>
      <c r="C794" s="54" t="s">
        <v>79</v>
      </c>
      <c r="D794" s="54" t="s">
        <v>116</v>
      </c>
      <c r="E794" s="61" t="s">
        <v>1347</v>
      </c>
      <c r="F794" s="61" t="s">
        <v>145</v>
      </c>
      <c r="G794" s="54" t="s">
        <v>72</v>
      </c>
      <c r="H794" s="54" t="s">
        <v>128</v>
      </c>
      <c r="I794" s="54" t="s">
        <v>22</v>
      </c>
      <c r="J794" s="54" t="s">
        <v>129</v>
      </c>
      <c r="K794" s="56">
        <v>43439.651574074072</v>
      </c>
      <c r="L794" s="56">
        <v>43439.686041666668</v>
      </c>
      <c r="M794" s="57">
        <v>0.82722222199999995</v>
      </c>
      <c r="N794" s="58">
        <v>0</v>
      </c>
      <c r="O794" s="58">
        <v>13</v>
      </c>
      <c r="P794" s="58">
        <v>0</v>
      </c>
      <c r="Q794" s="58">
        <v>0</v>
      </c>
      <c r="R794" s="59">
        <v>0</v>
      </c>
      <c r="S794" s="59">
        <v>10.753888999999999</v>
      </c>
      <c r="T794" s="59">
        <v>0</v>
      </c>
      <c r="U794" s="59">
        <v>0</v>
      </c>
    </row>
    <row r="795" spans="1:21" x14ac:dyDescent="0.3">
      <c r="A795" s="61">
        <v>81687</v>
      </c>
      <c r="B795" s="54">
        <v>1</v>
      </c>
      <c r="C795" s="54" t="s">
        <v>78</v>
      </c>
      <c r="D795" s="54" t="s">
        <v>86</v>
      </c>
      <c r="E795" s="61" t="s">
        <v>1348</v>
      </c>
      <c r="F795" s="61" t="s">
        <v>172</v>
      </c>
      <c r="G795" s="54" t="s">
        <v>71</v>
      </c>
      <c r="H795" s="54" t="s">
        <v>128</v>
      </c>
      <c r="I795" s="54" t="s">
        <v>22</v>
      </c>
      <c r="J795" s="54" t="s">
        <v>129</v>
      </c>
      <c r="K795" s="56">
        <v>43439.650810185187</v>
      </c>
      <c r="L795" s="56">
        <v>43439.78266203704</v>
      </c>
      <c r="M795" s="57">
        <v>3.1644444439999999</v>
      </c>
      <c r="N795" s="58">
        <v>0</v>
      </c>
      <c r="O795" s="58">
        <v>1444</v>
      </c>
      <c r="P795" s="58">
        <v>0</v>
      </c>
      <c r="Q795" s="58">
        <v>0</v>
      </c>
      <c r="R795" s="59">
        <v>0</v>
      </c>
      <c r="S795" s="59">
        <v>4569.4577769999996</v>
      </c>
      <c r="T795" s="59">
        <v>0</v>
      </c>
      <c r="U795" s="59">
        <v>0</v>
      </c>
    </row>
    <row r="796" spans="1:21" x14ac:dyDescent="0.3">
      <c r="A796" s="61">
        <v>81691</v>
      </c>
      <c r="B796" s="54">
        <v>1</v>
      </c>
      <c r="C796" s="54" t="s">
        <v>79</v>
      </c>
      <c r="D796" s="54" t="s">
        <v>124</v>
      </c>
      <c r="E796" s="61" t="s">
        <v>1349</v>
      </c>
      <c r="F796" s="61" t="s">
        <v>156</v>
      </c>
      <c r="G796" s="54" t="s">
        <v>71</v>
      </c>
      <c r="H796" s="54" t="s">
        <v>128</v>
      </c>
      <c r="I796" s="54" t="s">
        <v>22</v>
      </c>
      <c r="J796" s="54" t="s">
        <v>129</v>
      </c>
      <c r="K796" s="56">
        <v>43439.638703703706</v>
      </c>
      <c r="L796" s="56">
        <v>43439.705231481479</v>
      </c>
      <c r="M796" s="57">
        <v>1.596666666</v>
      </c>
      <c r="N796" s="58">
        <v>0</v>
      </c>
      <c r="O796" s="58">
        <v>107</v>
      </c>
      <c r="P796" s="58">
        <v>0</v>
      </c>
      <c r="Q796" s="58">
        <v>0</v>
      </c>
      <c r="R796" s="59">
        <v>0</v>
      </c>
      <c r="S796" s="59">
        <v>170.843333</v>
      </c>
      <c r="T796" s="59">
        <v>0</v>
      </c>
      <c r="U796" s="59">
        <v>0</v>
      </c>
    </row>
    <row r="797" spans="1:21" x14ac:dyDescent="0.3">
      <c r="A797" s="61">
        <v>81693</v>
      </c>
      <c r="B797" s="54">
        <v>1</v>
      </c>
      <c r="C797" s="54" t="s">
        <v>79</v>
      </c>
      <c r="D797" s="54" t="s">
        <v>109</v>
      </c>
      <c r="E797" s="61" t="s">
        <v>1350</v>
      </c>
      <c r="F797" s="61" t="s">
        <v>140</v>
      </c>
      <c r="G797" s="54" t="s">
        <v>72</v>
      </c>
      <c r="H797" s="54" t="s">
        <v>128</v>
      </c>
      <c r="I797" s="54" t="s">
        <v>22</v>
      </c>
      <c r="J797" s="54" t="s">
        <v>129</v>
      </c>
      <c r="K797" s="56">
        <v>43439.668541666666</v>
      </c>
      <c r="L797" s="56">
        <v>43439.710415243055</v>
      </c>
      <c r="M797" s="57">
        <v>1.0049655550000001</v>
      </c>
      <c r="N797" s="58">
        <v>0</v>
      </c>
      <c r="O797" s="58">
        <v>3</v>
      </c>
      <c r="P797" s="58">
        <v>3</v>
      </c>
      <c r="Q797" s="58">
        <v>749</v>
      </c>
      <c r="R797" s="59">
        <v>0</v>
      </c>
      <c r="S797" s="59">
        <v>3.0148969999999999</v>
      </c>
      <c r="T797" s="59">
        <v>3.0148969999999999</v>
      </c>
      <c r="U797" s="59">
        <v>752.719201</v>
      </c>
    </row>
    <row r="798" spans="1:21" x14ac:dyDescent="0.3">
      <c r="A798" s="61">
        <v>81694</v>
      </c>
      <c r="B798" s="54">
        <v>1</v>
      </c>
      <c r="C798" s="54" t="s">
        <v>78</v>
      </c>
      <c r="D798" s="54" t="s">
        <v>99</v>
      </c>
      <c r="E798" s="61" t="s">
        <v>607</v>
      </c>
      <c r="F798" s="61" t="s">
        <v>144</v>
      </c>
      <c r="G798" s="54" t="s">
        <v>71</v>
      </c>
      <c r="H798" s="54" t="s">
        <v>128</v>
      </c>
      <c r="I798" s="54" t="s">
        <v>22</v>
      </c>
      <c r="J798" s="54" t="s">
        <v>129</v>
      </c>
      <c r="K798" s="56">
        <v>43439.671006944445</v>
      </c>
      <c r="L798" s="56">
        <v>43439.718055555553</v>
      </c>
      <c r="M798" s="57">
        <v>1.1291666659999999</v>
      </c>
      <c r="N798" s="58">
        <v>0</v>
      </c>
      <c r="O798" s="58">
        <v>186</v>
      </c>
      <c r="P798" s="58">
        <v>0</v>
      </c>
      <c r="Q798" s="58">
        <v>0</v>
      </c>
      <c r="R798" s="59">
        <v>0</v>
      </c>
      <c r="S798" s="59">
        <v>210.02500000000001</v>
      </c>
      <c r="T798" s="59">
        <v>0</v>
      </c>
      <c r="U798" s="59">
        <v>0</v>
      </c>
    </row>
    <row r="799" spans="1:21" x14ac:dyDescent="0.3">
      <c r="A799" s="61">
        <v>81696</v>
      </c>
      <c r="B799" s="54">
        <v>1</v>
      </c>
      <c r="C799" s="54" t="s">
        <v>78</v>
      </c>
      <c r="D799" s="54" t="s">
        <v>81</v>
      </c>
      <c r="E799" s="61" t="s">
        <v>1351</v>
      </c>
      <c r="F799" s="61" t="s">
        <v>137</v>
      </c>
      <c r="G799" s="54" t="s">
        <v>71</v>
      </c>
      <c r="H799" s="54" t="s">
        <v>128</v>
      </c>
      <c r="I799" s="54" t="s">
        <v>22</v>
      </c>
      <c r="J799" s="54" t="s">
        <v>129</v>
      </c>
      <c r="K799" s="56">
        <v>43439.610671296294</v>
      </c>
      <c r="L799" s="56">
        <v>43439.686805555553</v>
      </c>
      <c r="M799" s="57">
        <v>1.8272222220000001</v>
      </c>
      <c r="N799" s="58">
        <v>0</v>
      </c>
      <c r="O799" s="58">
        <v>4</v>
      </c>
      <c r="P799" s="58">
        <v>0</v>
      </c>
      <c r="Q799" s="58">
        <v>0</v>
      </c>
      <c r="R799" s="59">
        <v>0</v>
      </c>
      <c r="S799" s="59">
        <v>7.3088889999999997</v>
      </c>
      <c r="T799" s="59">
        <v>0</v>
      </c>
      <c r="U799" s="59">
        <v>0</v>
      </c>
    </row>
    <row r="800" spans="1:21" x14ac:dyDescent="0.3">
      <c r="A800" s="61">
        <v>81699</v>
      </c>
      <c r="B800" s="54">
        <v>1</v>
      </c>
      <c r="C800" s="54" t="s">
        <v>79</v>
      </c>
      <c r="D800" s="54" t="s">
        <v>111</v>
      </c>
      <c r="E800" s="61" t="s">
        <v>1352</v>
      </c>
      <c r="F800" s="61" t="s">
        <v>137</v>
      </c>
      <c r="G800" s="54" t="s">
        <v>71</v>
      </c>
      <c r="H800" s="54" t="s">
        <v>128</v>
      </c>
      <c r="I800" s="54" t="s">
        <v>22</v>
      </c>
      <c r="J800" s="54" t="s">
        <v>129</v>
      </c>
      <c r="K800" s="56">
        <v>43439.686319444445</v>
      </c>
      <c r="L800" s="56">
        <v>43439.743356481486</v>
      </c>
      <c r="M800" s="57">
        <v>1.3688888880000001</v>
      </c>
      <c r="N800" s="58">
        <v>0</v>
      </c>
      <c r="O800" s="58">
        <v>0</v>
      </c>
      <c r="P800" s="58">
        <v>0</v>
      </c>
      <c r="Q800" s="58">
        <v>1</v>
      </c>
      <c r="R800" s="59">
        <v>0</v>
      </c>
      <c r="S800" s="59">
        <v>0</v>
      </c>
      <c r="T800" s="59">
        <v>0</v>
      </c>
      <c r="U800" s="59">
        <v>1.368889</v>
      </c>
    </row>
    <row r="801" spans="1:21" x14ac:dyDescent="0.3">
      <c r="A801" s="61">
        <v>81703</v>
      </c>
      <c r="B801" s="54">
        <v>1</v>
      </c>
      <c r="C801" s="54" t="s">
        <v>78</v>
      </c>
      <c r="D801" s="54" t="s">
        <v>88</v>
      </c>
      <c r="E801" s="61" t="s">
        <v>1353</v>
      </c>
      <c r="F801" s="61" t="s">
        <v>136</v>
      </c>
      <c r="G801" s="54" t="s">
        <v>71</v>
      </c>
      <c r="H801" s="54" t="s">
        <v>128</v>
      </c>
      <c r="I801" s="54" t="s">
        <v>22</v>
      </c>
      <c r="J801" s="54" t="s">
        <v>129</v>
      </c>
      <c r="K801" s="56">
        <v>43439.685682870368</v>
      </c>
      <c r="L801" s="56">
        <v>43439.699224537035</v>
      </c>
      <c r="M801" s="57">
        <v>0.32500000000000001</v>
      </c>
      <c r="N801" s="58">
        <v>0</v>
      </c>
      <c r="O801" s="58">
        <v>88</v>
      </c>
      <c r="P801" s="58">
        <v>0</v>
      </c>
      <c r="Q801" s="58">
        <v>0</v>
      </c>
      <c r="R801" s="59">
        <v>0</v>
      </c>
      <c r="S801" s="59">
        <v>28.6</v>
      </c>
      <c r="T801" s="59">
        <v>0</v>
      </c>
      <c r="U801" s="59">
        <v>0</v>
      </c>
    </row>
    <row r="802" spans="1:21" x14ac:dyDescent="0.3">
      <c r="A802" s="61">
        <v>81709</v>
      </c>
      <c r="B802" s="54">
        <v>1</v>
      </c>
      <c r="C802" s="54" t="s">
        <v>78</v>
      </c>
      <c r="D802" s="54" t="s">
        <v>80</v>
      </c>
      <c r="E802" s="61" t="s">
        <v>1354</v>
      </c>
      <c r="F802" s="61" t="s">
        <v>137</v>
      </c>
      <c r="G802" s="54" t="s">
        <v>71</v>
      </c>
      <c r="H802" s="54" t="s">
        <v>128</v>
      </c>
      <c r="I802" s="54" t="s">
        <v>22</v>
      </c>
      <c r="J802" s="54" t="s">
        <v>129</v>
      </c>
      <c r="K802" s="56">
        <v>43439.69666666667</v>
      </c>
      <c r="L802" s="56">
        <v>43439.77103009259</v>
      </c>
      <c r="M802" s="57">
        <v>1.7847222220000001</v>
      </c>
      <c r="N802" s="58">
        <v>0</v>
      </c>
      <c r="O802" s="58">
        <v>1</v>
      </c>
      <c r="P802" s="58">
        <v>0</v>
      </c>
      <c r="Q802" s="58">
        <v>0</v>
      </c>
      <c r="R802" s="59">
        <v>0</v>
      </c>
      <c r="S802" s="59">
        <v>1.7847219999999999</v>
      </c>
      <c r="T802" s="59">
        <v>0</v>
      </c>
      <c r="U802" s="59">
        <v>0</v>
      </c>
    </row>
    <row r="803" spans="1:21" x14ac:dyDescent="0.3">
      <c r="A803" s="61">
        <v>81710</v>
      </c>
      <c r="B803" s="54">
        <v>1</v>
      </c>
      <c r="C803" s="54" t="s">
        <v>78</v>
      </c>
      <c r="D803" s="54" t="s">
        <v>81</v>
      </c>
      <c r="E803" s="61" t="s">
        <v>1355</v>
      </c>
      <c r="F803" s="61" t="s">
        <v>136</v>
      </c>
      <c r="G803" s="54" t="s">
        <v>71</v>
      </c>
      <c r="H803" s="54" t="s">
        <v>128</v>
      </c>
      <c r="I803" s="54" t="s">
        <v>22</v>
      </c>
      <c r="J803" s="54" t="s">
        <v>129</v>
      </c>
      <c r="K803" s="56">
        <v>43439.64335648148</v>
      </c>
      <c r="L803" s="56">
        <v>43439.722916666666</v>
      </c>
      <c r="M803" s="57">
        <v>1.909444444</v>
      </c>
      <c r="N803" s="58">
        <v>0</v>
      </c>
      <c r="O803" s="58">
        <v>27</v>
      </c>
      <c r="P803" s="58">
        <v>0</v>
      </c>
      <c r="Q803" s="58">
        <v>0</v>
      </c>
      <c r="R803" s="59">
        <v>0</v>
      </c>
      <c r="S803" s="59">
        <v>51.555</v>
      </c>
      <c r="T803" s="59">
        <v>0</v>
      </c>
      <c r="U803" s="59">
        <v>0</v>
      </c>
    </row>
    <row r="804" spans="1:21" x14ac:dyDescent="0.3">
      <c r="A804" s="61">
        <v>81712</v>
      </c>
      <c r="B804" s="54">
        <v>1</v>
      </c>
      <c r="C804" s="54" t="s">
        <v>78</v>
      </c>
      <c r="D804" s="54" t="s">
        <v>98</v>
      </c>
      <c r="E804" s="61" t="s">
        <v>226</v>
      </c>
      <c r="F804" s="61" t="s">
        <v>140</v>
      </c>
      <c r="G804" s="54" t="s">
        <v>72</v>
      </c>
      <c r="H804" s="54" t="s">
        <v>128</v>
      </c>
      <c r="I804" s="54" t="s">
        <v>22</v>
      </c>
      <c r="J804" s="54" t="s">
        <v>129</v>
      </c>
      <c r="K804" s="56">
        <v>43439.705416666664</v>
      </c>
      <c r="L804" s="56">
        <v>43439.728379629632</v>
      </c>
      <c r="M804" s="57">
        <v>0.55111111099999999</v>
      </c>
      <c r="N804" s="58">
        <v>4</v>
      </c>
      <c r="O804" s="58">
        <v>447</v>
      </c>
      <c r="P804" s="58">
        <v>0</v>
      </c>
      <c r="Q804" s="58">
        <v>10</v>
      </c>
      <c r="R804" s="59">
        <v>2.2044440000000001</v>
      </c>
      <c r="S804" s="59">
        <v>246.346667</v>
      </c>
      <c r="T804" s="59">
        <v>0</v>
      </c>
      <c r="U804" s="59">
        <v>5.5111109999999996</v>
      </c>
    </row>
    <row r="805" spans="1:21" x14ac:dyDescent="0.3">
      <c r="A805" s="61">
        <v>81713</v>
      </c>
      <c r="B805" s="54">
        <v>1</v>
      </c>
      <c r="C805" s="54" t="s">
        <v>78</v>
      </c>
      <c r="D805" s="54" t="s">
        <v>101</v>
      </c>
      <c r="E805" s="61" t="s">
        <v>1356</v>
      </c>
      <c r="F805" s="61" t="s">
        <v>136</v>
      </c>
      <c r="G805" s="54" t="s">
        <v>71</v>
      </c>
      <c r="H805" s="54" t="s">
        <v>128</v>
      </c>
      <c r="I805" s="54" t="s">
        <v>22</v>
      </c>
      <c r="J805" s="54" t="s">
        <v>129</v>
      </c>
      <c r="K805" s="56">
        <v>43439.710729166669</v>
      </c>
      <c r="L805" s="56">
        <v>43439.747303240743</v>
      </c>
      <c r="M805" s="57">
        <v>0.87777777700000004</v>
      </c>
      <c r="N805" s="58">
        <v>0</v>
      </c>
      <c r="O805" s="58">
        <v>54</v>
      </c>
      <c r="P805" s="58">
        <v>0</v>
      </c>
      <c r="Q805" s="58">
        <v>0</v>
      </c>
      <c r="R805" s="59">
        <v>0</v>
      </c>
      <c r="S805" s="59">
        <v>47.4</v>
      </c>
      <c r="T805" s="59">
        <v>0</v>
      </c>
      <c r="U805" s="59">
        <v>0</v>
      </c>
    </row>
    <row r="806" spans="1:21" x14ac:dyDescent="0.3">
      <c r="A806" s="61">
        <v>81717</v>
      </c>
      <c r="B806" s="54">
        <v>1</v>
      </c>
      <c r="C806" s="54" t="s">
        <v>79</v>
      </c>
      <c r="D806" s="54" t="s">
        <v>115</v>
      </c>
      <c r="E806" s="61" t="s">
        <v>950</v>
      </c>
      <c r="F806" s="61" t="s">
        <v>145</v>
      </c>
      <c r="G806" s="54" t="s">
        <v>72</v>
      </c>
      <c r="H806" s="54" t="s">
        <v>128</v>
      </c>
      <c r="I806" s="54" t="s">
        <v>22</v>
      </c>
      <c r="J806" s="54" t="s">
        <v>129</v>
      </c>
      <c r="K806" s="56">
        <v>43439.714537037034</v>
      </c>
      <c r="L806" s="56">
        <v>43439.765046296299</v>
      </c>
      <c r="M806" s="57">
        <v>1.2122222220000001</v>
      </c>
      <c r="N806" s="58">
        <v>0</v>
      </c>
      <c r="O806" s="58">
        <v>0</v>
      </c>
      <c r="P806" s="58">
        <v>0</v>
      </c>
      <c r="Q806" s="58">
        <v>169</v>
      </c>
      <c r="R806" s="59">
        <v>0</v>
      </c>
      <c r="S806" s="59">
        <v>0</v>
      </c>
      <c r="T806" s="59">
        <v>0</v>
      </c>
      <c r="U806" s="59">
        <v>204.865556</v>
      </c>
    </row>
    <row r="807" spans="1:21" x14ac:dyDescent="0.3">
      <c r="A807" s="61">
        <v>81726</v>
      </c>
      <c r="B807" s="54">
        <v>1</v>
      </c>
      <c r="C807" s="54" t="s">
        <v>79</v>
      </c>
      <c r="D807" s="54" t="s">
        <v>109</v>
      </c>
      <c r="E807" s="61" t="s">
        <v>1357</v>
      </c>
      <c r="F807" s="61" t="s">
        <v>136</v>
      </c>
      <c r="G807" s="54" t="s">
        <v>71</v>
      </c>
      <c r="H807" s="54" t="s">
        <v>128</v>
      </c>
      <c r="I807" s="54" t="s">
        <v>22</v>
      </c>
      <c r="J807" s="54" t="s">
        <v>129</v>
      </c>
      <c r="K807" s="56">
        <v>43439.728946759256</v>
      </c>
      <c r="L807" s="56">
        <v>43439.801504629628</v>
      </c>
      <c r="M807" s="57">
        <v>1.7413888879999999</v>
      </c>
      <c r="N807" s="58">
        <v>0</v>
      </c>
      <c r="O807" s="58">
        <v>66</v>
      </c>
      <c r="P807" s="58">
        <v>0</v>
      </c>
      <c r="Q807" s="58">
        <v>2</v>
      </c>
      <c r="R807" s="59">
        <v>0</v>
      </c>
      <c r="S807" s="59">
        <v>114.931667</v>
      </c>
      <c r="T807" s="59">
        <v>0</v>
      </c>
      <c r="U807" s="59">
        <v>3.4827780000000002</v>
      </c>
    </row>
    <row r="808" spans="1:21" x14ac:dyDescent="0.3">
      <c r="A808" s="61">
        <v>81728</v>
      </c>
      <c r="B808" s="54">
        <v>1</v>
      </c>
      <c r="C808" s="54" t="s">
        <v>78</v>
      </c>
      <c r="D808" s="54" t="s">
        <v>82</v>
      </c>
      <c r="E808" s="61" t="s">
        <v>1358</v>
      </c>
      <c r="F808" s="61" t="s">
        <v>139</v>
      </c>
      <c r="G808" s="54" t="s">
        <v>71</v>
      </c>
      <c r="H808" s="54" t="s">
        <v>128</v>
      </c>
      <c r="I808" s="54" t="s">
        <v>22</v>
      </c>
      <c r="J808" s="54" t="s">
        <v>129</v>
      </c>
      <c r="K808" s="56">
        <v>43439.727569444447</v>
      </c>
      <c r="L808" s="56">
        <v>43439.765277777777</v>
      </c>
      <c r="M808" s="57">
        <v>0.90500000000000003</v>
      </c>
      <c r="N808" s="58">
        <v>0</v>
      </c>
      <c r="O808" s="58">
        <v>2</v>
      </c>
      <c r="P808" s="58">
        <v>0</v>
      </c>
      <c r="Q808" s="58">
        <v>0</v>
      </c>
      <c r="R808" s="59">
        <v>0</v>
      </c>
      <c r="S808" s="59">
        <v>1.81</v>
      </c>
      <c r="T808" s="59">
        <v>0</v>
      </c>
      <c r="U808" s="59">
        <v>0</v>
      </c>
    </row>
    <row r="809" spans="1:21" x14ac:dyDescent="0.3">
      <c r="A809" s="61">
        <v>81729</v>
      </c>
      <c r="B809" s="54">
        <v>1</v>
      </c>
      <c r="C809" s="54" t="s">
        <v>79</v>
      </c>
      <c r="D809" s="54" t="s">
        <v>119</v>
      </c>
      <c r="E809" s="61" t="s">
        <v>1359</v>
      </c>
      <c r="F809" s="61" t="s">
        <v>136</v>
      </c>
      <c r="G809" s="54" t="s">
        <v>71</v>
      </c>
      <c r="H809" s="54" t="s">
        <v>128</v>
      </c>
      <c r="I809" s="54" t="s">
        <v>22</v>
      </c>
      <c r="J809" s="54" t="s">
        <v>129</v>
      </c>
      <c r="K809" s="56">
        <v>43439.725995370369</v>
      </c>
      <c r="L809" s="56">
        <v>43439.754189814812</v>
      </c>
      <c r="M809" s="57">
        <v>0.67666666600000003</v>
      </c>
      <c r="N809" s="58">
        <v>0</v>
      </c>
      <c r="O809" s="58">
        <v>11</v>
      </c>
      <c r="P809" s="58">
        <v>0</v>
      </c>
      <c r="Q809" s="58">
        <v>4</v>
      </c>
      <c r="R809" s="59">
        <v>0</v>
      </c>
      <c r="S809" s="59">
        <v>7.443333</v>
      </c>
      <c r="T809" s="59">
        <v>0</v>
      </c>
      <c r="U809" s="59">
        <v>2.7066669999999999</v>
      </c>
    </row>
    <row r="810" spans="1:21" x14ac:dyDescent="0.3">
      <c r="A810" s="61">
        <v>81730</v>
      </c>
      <c r="B810" s="54">
        <v>1</v>
      </c>
      <c r="C810" s="54" t="s">
        <v>79</v>
      </c>
      <c r="D810" s="54" t="s">
        <v>119</v>
      </c>
      <c r="E810" s="61" t="s">
        <v>546</v>
      </c>
      <c r="F810" s="61" t="s">
        <v>140</v>
      </c>
      <c r="G810" s="54" t="s">
        <v>72</v>
      </c>
      <c r="H810" s="54" t="s">
        <v>128</v>
      </c>
      <c r="I810" s="54" t="s">
        <v>22</v>
      </c>
      <c r="J810" s="54" t="s">
        <v>129</v>
      </c>
      <c r="K810" s="56">
        <v>43439.738287037035</v>
      </c>
      <c r="L810" s="56">
        <v>43439.768136574072</v>
      </c>
      <c r="M810" s="57">
        <v>0.716388888</v>
      </c>
      <c r="N810" s="58">
        <v>17</v>
      </c>
      <c r="O810" s="58">
        <v>379</v>
      </c>
      <c r="P810" s="58">
        <v>0</v>
      </c>
      <c r="Q810" s="58">
        <v>55</v>
      </c>
      <c r="R810" s="59">
        <v>12.178611</v>
      </c>
      <c r="S810" s="59">
        <v>271.51138900000001</v>
      </c>
      <c r="T810" s="59">
        <v>0</v>
      </c>
      <c r="U810" s="59">
        <v>39.401389000000002</v>
      </c>
    </row>
    <row r="811" spans="1:21" x14ac:dyDescent="0.3">
      <c r="A811" s="61">
        <v>81732</v>
      </c>
      <c r="B811" s="54">
        <v>1</v>
      </c>
      <c r="C811" s="54" t="s">
        <v>79</v>
      </c>
      <c r="D811" s="54" t="s">
        <v>116</v>
      </c>
      <c r="E811" s="61" t="s">
        <v>242</v>
      </c>
      <c r="F811" s="61" t="s">
        <v>140</v>
      </c>
      <c r="G811" s="54" t="s">
        <v>72</v>
      </c>
      <c r="H811" s="54" t="s">
        <v>128</v>
      </c>
      <c r="I811" s="54" t="s">
        <v>22</v>
      </c>
      <c r="J811" s="54" t="s">
        <v>129</v>
      </c>
      <c r="K811" s="56">
        <v>43439.744560185187</v>
      </c>
      <c r="L811" s="56">
        <v>43439.759594907409</v>
      </c>
      <c r="M811" s="57">
        <v>0.36083333299999998</v>
      </c>
      <c r="N811" s="58">
        <v>1</v>
      </c>
      <c r="O811" s="58">
        <v>433</v>
      </c>
      <c r="P811" s="58">
        <v>0</v>
      </c>
      <c r="Q811" s="58">
        <v>1</v>
      </c>
      <c r="R811" s="59">
        <v>0.36083300000000001</v>
      </c>
      <c r="S811" s="59">
        <v>156.24083300000001</v>
      </c>
      <c r="T811" s="59">
        <v>0</v>
      </c>
      <c r="U811" s="59">
        <v>0.36083300000000001</v>
      </c>
    </row>
    <row r="812" spans="1:21" x14ac:dyDescent="0.3">
      <c r="A812" s="61">
        <v>81734</v>
      </c>
      <c r="B812" s="54">
        <v>1</v>
      </c>
      <c r="C812" s="54" t="s">
        <v>78</v>
      </c>
      <c r="D812" s="54" t="s">
        <v>107</v>
      </c>
      <c r="E812" s="61" t="s">
        <v>1360</v>
      </c>
      <c r="F812" s="61" t="s">
        <v>137</v>
      </c>
      <c r="G812" s="54" t="s">
        <v>71</v>
      </c>
      <c r="H812" s="54" t="s">
        <v>128</v>
      </c>
      <c r="I812" s="54" t="s">
        <v>22</v>
      </c>
      <c r="J812" s="54" t="s">
        <v>129</v>
      </c>
      <c r="K812" s="56">
        <v>43439.727349537039</v>
      </c>
      <c r="L812" s="56">
        <v>43439.75277777778</v>
      </c>
      <c r="M812" s="57">
        <v>0.61027777699999997</v>
      </c>
      <c r="N812" s="58">
        <v>0</v>
      </c>
      <c r="O812" s="58">
        <v>1</v>
      </c>
      <c r="P812" s="58">
        <v>0</v>
      </c>
      <c r="Q812" s="58">
        <v>0</v>
      </c>
      <c r="R812" s="59">
        <v>0</v>
      </c>
      <c r="S812" s="59">
        <v>0.61027799999999999</v>
      </c>
      <c r="T812" s="59">
        <v>0</v>
      </c>
      <c r="U812" s="59">
        <v>0</v>
      </c>
    </row>
    <row r="813" spans="1:21" x14ac:dyDescent="0.3">
      <c r="A813" s="61">
        <v>81736</v>
      </c>
      <c r="B813" s="54">
        <v>1</v>
      </c>
      <c r="C813" s="54" t="s">
        <v>78</v>
      </c>
      <c r="D813" s="54" t="s">
        <v>80</v>
      </c>
      <c r="E813" s="61" t="s">
        <v>1361</v>
      </c>
      <c r="F813" s="61" t="s">
        <v>144</v>
      </c>
      <c r="G813" s="54" t="s">
        <v>71</v>
      </c>
      <c r="H813" s="54" t="s">
        <v>128</v>
      </c>
      <c r="I813" s="54" t="s">
        <v>22</v>
      </c>
      <c r="J813" s="54" t="s">
        <v>129</v>
      </c>
      <c r="K813" s="56">
        <v>43439.746886574074</v>
      </c>
      <c r="L813" s="56">
        <v>43439.794340277775</v>
      </c>
      <c r="M813" s="57">
        <v>1.1388888880000001</v>
      </c>
      <c r="N813" s="58">
        <v>0</v>
      </c>
      <c r="O813" s="58">
        <v>2</v>
      </c>
      <c r="P813" s="58">
        <v>0</v>
      </c>
      <c r="Q813" s="58">
        <v>0</v>
      </c>
      <c r="R813" s="59">
        <v>0</v>
      </c>
      <c r="S813" s="59">
        <v>2.2777780000000001</v>
      </c>
      <c r="T813" s="59">
        <v>0</v>
      </c>
      <c r="U813" s="59">
        <v>0</v>
      </c>
    </row>
    <row r="814" spans="1:21" x14ac:dyDescent="0.3">
      <c r="A814" s="61">
        <v>81737</v>
      </c>
      <c r="B814" s="54">
        <v>1</v>
      </c>
      <c r="C814" s="54" t="s">
        <v>78</v>
      </c>
      <c r="D814" s="54" t="s">
        <v>87</v>
      </c>
      <c r="E814" s="61" t="s">
        <v>1036</v>
      </c>
      <c r="F814" s="61" t="s">
        <v>136</v>
      </c>
      <c r="G814" s="54" t="s">
        <v>71</v>
      </c>
      <c r="H814" s="54" t="s">
        <v>128</v>
      </c>
      <c r="I814" s="54" t="s">
        <v>22</v>
      </c>
      <c r="J814" s="54" t="s">
        <v>129</v>
      </c>
      <c r="K814" s="56">
        <v>43439.742094907408</v>
      </c>
      <c r="L814" s="56">
        <v>43439.798125000001</v>
      </c>
      <c r="M814" s="57">
        <v>1.3447222219999999</v>
      </c>
      <c r="N814" s="58">
        <v>0</v>
      </c>
      <c r="O814" s="58">
        <v>183</v>
      </c>
      <c r="P814" s="58">
        <v>0</v>
      </c>
      <c r="Q814" s="58">
        <v>0</v>
      </c>
      <c r="R814" s="59">
        <v>0</v>
      </c>
      <c r="S814" s="59">
        <v>246.08416700000001</v>
      </c>
      <c r="T814" s="59">
        <v>0</v>
      </c>
      <c r="U814" s="59">
        <v>0</v>
      </c>
    </row>
    <row r="815" spans="1:21" x14ac:dyDescent="0.3">
      <c r="A815" s="61">
        <v>81741</v>
      </c>
      <c r="B815" s="54">
        <v>1</v>
      </c>
      <c r="C815" s="54" t="s">
        <v>78</v>
      </c>
      <c r="D815" s="54" t="s">
        <v>95</v>
      </c>
      <c r="E815" s="61" t="s">
        <v>1362</v>
      </c>
      <c r="F815" s="61" t="s">
        <v>137</v>
      </c>
      <c r="G815" s="54" t="s">
        <v>71</v>
      </c>
      <c r="H815" s="54" t="s">
        <v>128</v>
      </c>
      <c r="I815" s="54" t="s">
        <v>22</v>
      </c>
      <c r="J815" s="54" t="s">
        <v>129</v>
      </c>
      <c r="K815" s="56">
        <v>43439.751493055555</v>
      </c>
      <c r="L815" s="56">
        <v>43439.80091435185</v>
      </c>
      <c r="M815" s="57">
        <v>1.186111111</v>
      </c>
      <c r="N815" s="58">
        <v>0</v>
      </c>
      <c r="O815" s="58">
        <v>2</v>
      </c>
      <c r="P815" s="58">
        <v>0</v>
      </c>
      <c r="Q815" s="58">
        <v>0</v>
      </c>
      <c r="R815" s="59">
        <v>0</v>
      </c>
      <c r="S815" s="59">
        <v>2.3722219999999998</v>
      </c>
      <c r="T815" s="59">
        <v>0</v>
      </c>
      <c r="U815" s="59">
        <v>0</v>
      </c>
    </row>
    <row r="816" spans="1:21" x14ac:dyDescent="0.3">
      <c r="A816" s="61">
        <v>81743</v>
      </c>
      <c r="B816" s="54">
        <v>1</v>
      </c>
      <c r="C816" s="54" t="s">
        <v>79</v>
      </c>
      <c r="D816" s="54" t="s">
        <v>120</v>
      </c>
      <c r="E816" s="61" t="s">
        <v>1363</v>
      </c>
      <c r="F816" s="61" t="s">
        <v>172</v>
      </c>
      <c r="G816" s="54" t="s">
        <v>71</v>
      </c>
      <c r="H816" s="54" t="s">
        <v>128</v>
      </c>
      <c r="I816" s="54" t="s">
        <v>22</v>
      </c>
      <c r="J816" s="54" t="s">
        <v>129</v>
      </c>
      <c r="K816" s="56">
        <v>43439.766180555554</v>
      </c>
      <c r="L816" s="56">
        <v>43439.804814814815</v>
      </c>
      <c r="M816" s="57">
        <v>0.92722222200000004</v>
      </c>
      <c r="N816" s="58">
        <v>0</v>
      </c>
      <c r="O816" s="58">
        <v>27</v>
      </c>
      <c r="P816" s="58">
        <v>0</v>
      </c>
      <c r="Q816" s="58">
        <v>3</v>
      </c>
      <c r="R816" s="59">
        <v>0</v>
      </c>
      <c r="S816" s="59">
        <v>25.035</v>
      </c>
      <c r="T816" s="59">
        <v>0</v>
      </c>
      <c r="U816" s="59">
        <v>2.7816670000000001</v>
      </c>
    </row>
    <row r="817" spans="1:21" x14ac:dyDescent="0.3">
      <c r="A817" s="61">
        <v>81748</v>
      </c>
      <c r="B817" s="54">
        <v>1</v>
      </c>
      <c r="C817" s="54" t="s">
        <v>78</v>
      </c>
      <c r="D817" s="54" t="s">
        <v>104</v>
      </c>
      <c r="E817" s="61" t="s">
        <v>1364</v>
      </c>
      <c r="F817" s="61" t="s">
        <v>136</v>
      </c>
      <c r="G817" s="54" t="s">
        <v>71</v>
      </c>
      <c r="H817" s="54" t="s">
        <v>128</v>
      </c>
      <c r="I817" s="54" t="s">
        <v>22</v>
      </c>
      <c r="J817" s="54" t="s">
        <v>129</v>
      </c>
      <c r="K817" s="56">
        <v>43439.723356481481</v>
      </c>
      <c r="L817" s="56">
        <v>43439.790972222225</v>
      </c>
      <c r="M817" s="57">
        <v>1.622777777</v>
      </c>
      <c r="N817" s="58">
        <v>0</v>
      </c>
      <c r="O817" s="58">
        <v>13</v>
      </c>
      <c r="P817" s="58">
        <v>0</v>
      </c>
      <c r="Q817" s="58">
        <v>1</v>
      </c>
      <c r="R817" s="59">
        <v>0</v>
      </c>
      <c r="S817" s="59">
        <v>21.096111000000001</v>
      </c>
      <c r="T817" s="59">
        <v>0</v>
      </c>
      <c r="U817" s="59">
        <v>1.6227780000000001</v>
      </c>
    </row>
    <row r="818" spans="1:21" x14ac:dyDescent="0.3">
      <c r="A818" s="61">
        <v>81749</v>
      </c>
      <c r="B818" s="54">
        <v>1</v>
      </c>
      <c r="C818" s="54" t="s">
        <v>78</v>
      </c>
      <c r="D818" s="54" t="s">
        <v>125</v>
      </c>
      <c r="E818" s="61" t="s">
        <v>1095</v>
      </c>
      <c r="F818" s="61" t="s">
        <v>136</v>
      </c>
      <c r="G818" s="54" t="s">
        <v>71</v>
      </c>
      <c r="H818" s="54" t="s">
        <v>128</v>
      </c>
      <c r="I818" s="54" t="s">
        <v>22</v>
      </c>
      <c r="J818" s="54" t="s">
        <v>129</v>
      </c>
      <c r="K818" s="56">
        <v>43439.753298611111</v>
      </c>
      <c r="L818" s="56">
        <v>43439.789583333331</v>
      </c>
      <c r="M818" s="57">
        <v>0.87083333299999999</v>
      </c>
      <c r="N818" s="58">
        <v>1</v>
      </c>
      <c r="O818" s="58">
        <v>94</v>
      </c>
      <c r="P818" s="58">
        <v>0</v>
      </c>
      <c r="Q818" s="58">
        <v>0</v>
      </c>
      <c r="R818" s="59">
        <v>0.87083299999999997</v>
      </c>
      <c r="S818" s="59">
        <v>81.858333000000002</v>
      </c>
      <c r="T818" s="59">
        <v>0</v>
      </c>
      <c r="U818" s="59">
        <v>0</v>
      </c>
    </row>
    <row r="819" spans="1:21" x14ac:dyDescent="0.3">
      <c r="A819" s="61">
        <v>81753</v>
      </c>
      <c r="B819" s="54">
        <v>1</v>
      </c>
      <c r="C819" s="54" t="s">
        <v>79</v>
      </c>
      <c r="D819" s="54" t="s">
        <v>119</v>
      </c>
      <c r="E819" s="61" t="s">
        <v>1181</v>
      </c>
      <c r="F819" s="61" t="s">
        <v>172</v>
      </c>
      <c r="G819" s="54" t="s">
        <v>71</v>
      </c>
      <c r="H819" s="54" t="s">
        <v>128</v>
      </c>
      <c r="I819" s="54" t="s">
        <v>22</v>
      </c>
      <c r="J819" s="54" t="s">
        <v>129</v>
      </c>
      <c r="K819" s="56">
        <v>43439.750891203701</v>
      </c>
      <c r="L819" s="56">
        <v>43439.809062500004</v>
      </c>
      <c r="M819" s="57">
        <v>1.396111111</v>
      </c>
      <c r="N819" s="58">
        <v>0</v>
      </c>
      <c r="O819" s="58">
        <v>92</v>
      </c>
      <c r="P819" s="58">
        <v>0</v>
      </c>
      <c r="Q819" s="58">
        <v>34</v>
      </c>
      <c r="R819" s="59">
        <v>0</v>
      </c>
      <c r="S819" s="59">
        <v>128.44222199999999</v>
      </c>
      <c r="T819" s="59">
        <v>0</v>
      </c>
      <c r="U819" s="59">
        <v>47.467778000000003</v>
      </c>
    </row>
    <row r="820" spans="1:21" x14ac:dyDescent="0.3">
      <c r="A820" s="61">
        <v>81754</v>
      </c>
      <c r="B820" s="54">
        <v>1</v>
      </c>
      <c r="C820" s="54" t="s">
        <v>78</v>
      </c>
      <c r="D820" s="54" t="s">
        <v>86</v>
      </c>
      <c r="E820" s="61" t="s">
        <v>1365</v>
      </c>
      <c r="F820" s="61" t="s">
        <v>625</v>
      </c>
      <c r="G820" s="54" t="s">
        <v>71</v>
      </c>
      <c r="H820" s="54" t="s">
        <v>128</v>
      </c>
      <c r="I820" s="54" t="s">
        <v>22</v>
      </c>
      <c r="J820" s="54" t="s">
        <v>129</v>
      </c>
      <c r="K820" s="56">
        <v>43439.660011574073</v>
      </c>
      <c r="L820" s="56">
        <v>43439.854942129627</v>
      </c>
      <c r="M820" s="57">
        <v>4.6783333330000003</v>
      </c>
      <c r="N820" s="58">
        <v>0</v>
      </c>
      <c r="O820" s="58">
        <v>3</v>
      </c>
      <c r="P820" s="58">
        <v>0</v>
      </c>
      <c r="Q820" s="58">
        <v>0</v>
      </c>
      <c r="R820" s="59">
        <v>0</v>
      </c>
      <c r="S820" s="59">
        <v>14.035</v>
      </c>
      <c r="T820" s="59">
        <v>0</v>
      </c>
      <c r="U820" s="59">
        <v>0</v>
      </c>
    </row>
    <row r="821" spans="1:21" x14ac:dyDescent="0.3">
      <c r="A821" s="61">
        <v>81755</v>
      </c>
      <c r="B821" s="54">
        <v>1</v>
      </c>
      <c r="C821" s="54" t="s">
        <v>78</v>
      </c>
      <c r="D821" s="54" t="s">
        <v>90</v>
      </c>
      <c r="E821" s="61" t="s">
        <v>1366</v>
      </c>
      <c r="F821" s="61" t="s">
        <v>156</v>
      </c>
      <c r="G821" s="54" t="s">
        <v>71</v>
      </c>
      <c r="H821" s="54" t="s">
        <v>128</v>
      </c>
      <c r="I821" s="54" t="s">
        <v>22</v>
      </c>
      <c r="J821" s="54" t="s">
        <v>129</v>
      </c>
      <c r="K821" s="56">
        <v>43439.76427083333</v>
      </c>
      <c r="L821" s="56">
        <v>43439.856666666667</v>
      </c>
      <c r="M821" s="57">
        <v>2.2174999999999998</v>
      </c>
      <c r="N821" s="58">
        <v>0</v>
      </c>
      <c r="O821" s="58">
        <v>518</v>
      </c>
      <c r="P821" s="58">
        <v>0</v>
      </c>
      <c r="Q821" s="58">
        <v>0</v>
      </c>
      <c r="R821" s="59">
        <v>0</v>
      </c>
      <c r="S821" s="59">
        <v>1148.665</v>
      </c>
      <c r="T821" s="59">
        <v>0</v>
      </c>
      <c r="U821" s="59">
        <v>0</v>
      </c>
    </row>
    <row r="822" spans="1:21" x14ac:dyDescent="0.3">
      <c r="A822" s="61">
        <v>81759</v>
      </c>
      <c r="B822" s="54">
        <v>1</v>
      </c>
      <c r="C822" s="54" t="s">
        <v>78</v>
      </c>
      <c r="D822" s="54" t="s">
        <v>88</v>
      </c>
      <c r="E822" s="61" t="s">
        <v>1367</v>
      </c>
      <c r="F822" s="61" t="s">
        <v>137</v>
      </c>
      <c r="G822" s="54" t="s">
        <v>71</v>
      </c>
      <c r="H822" s="54" t="s">
        <v>128</v>
      </c>
      <c r="I822" s="54" t="s">
        <v>22</v>
      </c>
      <c r="J822" s="54" t="s">
        <v>129</v>
      </c>
      <c r="K822" s="56">
        <v>43439.801458333335</v>
      </c>
      <c r="L822" s="56">
        <v>43439.859432870369</v>
      </c>
      <c r="M822" s="57">
        <v>1.391388888</v>
      </c>
      <c r="N822" s="58">
        <v>0</v>
      </c>
      <c r="O822" s="58">
        <v>1</v>
      </c>
      <c r="P822" s="58">
        <v>0</v>
      </c>
      <c r="Q822" s="58">
        <v>0</v>
      </c>
      <c r="R822" s="59">
        <v>0</v>
      </c>
      <c r="S822" s="59">
        <v>1.391389</v>
      </c>
      <c r="T822" s="59">
        <v>0</v>
      </c>
      <c r="U822" s="59">
        <v>0</v>
      </c>
    </row>
    <row r="823" spans="1:21" x14ac:dyDescent="0.3">
      <c r="A823" s="61">
        <v>81760</v>
      </c>
      <c r="B823" s="54">
        <v>1</v>
      </c>
      <c r="C823" s="54" t="s">
        <v>78</v>
      </c>
      <c r="D823" s="54" t="s">
        <v>97</v>
      </c>
      <c r="E823" s="61" t="s">
        <v>1368</v>
      </c>
      <c r="F823" s="61" t="s">
        <v>136</v>
      </c>
      <c r="G823" s="54" t="s">
        <v>71</v>
      </c>
      <c r="H823" s="54" t="s">
        <v>128</v>
      </c>
      <c r="I823" s="54" t="s">
        <v>22</v>
      </c>
      <c r="J823" s="54" t="s">
        <v>129</v>
      </c>
      <c r="K823" s="56">
        <v>43439.78324074074</v>
      </c>
      <c r="L823" s="56">
        <v>43439.985555555555</v>
      </c>
      <c r="M823" s="57">
        <v>4.8555555549999996</v>
      </c>
      <c r="N823" s="58">
        <v>0</v>
      </c>
      <c r="O823" s="58">
        <v>0</v>
      </c>
      <c r="P823" s="58">
        <v>0</v>
      </c>
      <c r="Q823" s="58">
        <v>41</v>
      </c>
      <c r="R823" s="59">
        <v>0</v>
      </c>
      <c r="S823" s="59">
        <v>0</v>
      </c>
      <c r="T823" s="59">
        <v>0</v>
      </c>
      <c r="U823" s="59">
        <v>199.077778</v>
      </c>
    </row>
    <row r="824" spans="1:21" x14ac:dyDescent="0.3">
      <c r="A824" s="61">
        <v>81764</v>
      </c>
      <c r="B824" s="54">
        <v>1</v>
      </c>
      <c r="C824" s="54" t="s">
        <v>79</v>
      </c>
      <c r="D824" s="54" t="s">
        <v>119</v>
      </c>
      <c r="E824" s="61" t="s">
        <v>1369</v>
      </c>
      <c r="F824" s="61" t="s">
        <v>156</v>
      </c>
      <c r="G824" s="54" t="s">
        <v>71</v>
      </c>
      <c r="H824" s="54" t="s">
        <v>128</v>
      </c>
      <c r="I824" s="54" t="s">
        <v>22</v>
      </c>
      <c r="J824" s="54" t="s">
        <v>129</v>
      </c>
      <c r="K824" s="56">
        <v>43439.813622685186</v>
      </c>
      <c r="L824" s="56">
        <v>43439.864386574074</v>
      </c>
      <c r="M824" s="57">
        <v>1.2183333329999999</v>
      </c>
      <c r="N824" s="58">
        <v>0</v>
      </c>
      <c r="O824" s="58">
        <v>78</v>
      </c>
      <c r="P824" s="58">
        <v>0</v>
      </c>
      <c r="Q824" s="58">
        <v>21</v>
      </c>
      <c r="R824" s="59">
        <v>0</v>
      </c>
      <c r="S824" s="59">
        <v>95.03</v>
      </c>
      <c r="T824" s="59">
        <v>0</v>
      </c>
      <c r="U824" s="59">
        <v>25.585000000000001</v>
      </c>
    </row>
    <row r="825" spans="1:21" x14ac:dyDescent="0.3">
      <c r="A825" s="61">
        <v>81771</v>
      </c>
      <c r="B825" s="54">
        <v>1</v>
      </c>
      <c r="C825" s="54" t="s">
        <v>78</v>
      </c>
      <c r="D825" s="54" t="s">
        <v>101</v>
      </c>
      <c r="E825" s="61" t="s">
        <v>1370</v>
      </c>
      <c r="F825" s="61" t="s">
        <v>156</v>
      </c>
      <c r="G825" s="54" t="s">
        <v>71</v>
      </c>
      <c r="H825" s="54" t="s">
        <v>128</v>
      </c>
      <c r="I825" s="54" t="s">
        <v>22</v>
      </c>
      <c r="J825" s="54" t="s">
        <v>129</v>
      </c>
      <c r="K825" s="56">
        <v>43439.829444444447</v>
      </c>
      <c r="L825" s="56">
        <v>43439.893750000003</v>
      </c>
      <c r="M825" s="57">
        <v>1.5433333330000001</v>
      </c>
      <c r="N825" s="58">
        <v>0</v>
      </c>
      <c r="O825" s="58">
        <v>86</v>
      </c>
      <c r="P825" s="58">
        <v>0</v>
      </c>
      <c r="Q825" s="58">
        <v>0</v>
      </c>
      <c r="R825" s="59">
        <v>0</v>
      </c>
      <c r="S825" s="59">
        <v>132.72666699999999</v>
      </c>
      <c r="T825" s="59">
        <v>0</v>
      </c>
      <c r="U825" s="59">
        <v>0</v>
      </c>
    </row>
    <row r="826" spans="1:21" x14ac:dyDescent="0.3">
      <c r="A826" s="61">
        <v>81779</v>
      </c>
      <c r="B826" s="54">
        <v>1</v>
      </c>
      <c r="C826" s="54" t="s">
        <v>78</v>
      </c>
      <c r="D826" s="54" t="s">
        <v>82</v>
      </c>
      <c r="E826" s="61" t="s">
        <v>1371</v>
      </c>
      <c r="F826" s="61" t="s">
        <v>274</v>
      </c>
      <c r="G826" s="54" t="s">
        <v>71</v>
      </c>
      <c r="H826" s="54" t="s">
        <v>128</v>
      </c>
      <c r="I826" s="54" t="s">
        <v>22</v>
      </c>
      <c r="J826" s="54" t="s">
        <v>129</v>
      </c>
      <c r="K826" s="56">
        <v>43439.838113425925</v>
      </c>
      <c r="L826" s="56">
        <v>43439.878020833334</v>
      </c>
      <c r="M826" s="57">
        <v>0.957777777</v>
      </c>
      <c r="N826" s="58">
        <v>0</v>
      </c>
      <c r="O826" s="58">
        <v>88</v>
      </c>
      <c r="P826" s="58">
        <v>0</v>
      </c>
      <c r="Q826" s="58">
        <v>0</v>
      </c>
      <c r="R826" s="59">
        <v>0</v>
      </c>
      <c r="S826" s="59">
        <v>84.284443999999993</v>
      </c>
      <c r="T826" s="59">
        <v>0</v>
      </c>
      <c r="U826" s="59">
        <v>0</v>
      </c>
    </row>
    <row r="827" spans="1:21" x14ac:dyDescent="0.3">
      <c r="A827" s="61">
        <v>81780</v>
      </c>
      <c r="B827" s="54">
        <v>1</v>
      </c>
      <c r="C827" s="54" t="s">
        <v>79</v>
      </c>
      <c r="D827" s="54" t="s">
        <v>108</v>
      </c>
      <c r="E827" s="61" t="s">
        <v>1372</v>
      </c>
      <c r="F827" s="61" t="s">
        <v>172</v>
      </c>
      <c r="G827" s="54" t="s">
        <v>71</v>
      </c>
      <c r="H827" s="54" t="s">
        <v>128</v>
      </c>
      <c r="I827" s="54" t="s">
        <v>22</v>
      </c>
      <c r="J827" s="54" t="s">
        <v>129</v>
      </c>
      <c r="K827" s="56">
        <v>43439.844363425924</v>
      </c>
      <c r="L827" s="56">
        <v>43439.884548611109</v>
      </c>
      <c r="M827" s="57">
        <v>0.96444444399999996</v>
      </c>
      <c r="N827" s="58">
        <v>0</v>
      </c>
      <c r="O827" s="58">
        <v>5</v>
      </c>
      <c r="P827" s="58">
        <v>0</v>
      </c>
      <c r="Q827" s="58">
        <v>0</v>
      </c>
      <c r="R827" s="59">
        <v>0</v>
      </c>
      <c r="S827" s="59">
        <v>4.822222</v>
      </c>
      <c r="T827" s="59">
        <v>0</v>
      </c>
      <c r="U827" s="59">
        <v>0</v>
      </c>
    </row>
    <row r="828" spans="1:21" x14ac:dyDescent="0.3">
      <c r="A828" s="61">
        <v>81781</v>
      </c>
      <c r="B828" s="54">
        <v>1</v>
      </c>
      <c r="C828" s="54" t="s">
        <v>78</v>
      </c>
      <c r="D828" s="54" t="s">
        <v>94</v>
      </c>
      <c r="E828" s="61" t="s">
        <v>1373</v>
      </c>
      <c r="F828" s="61" t="s">
        <v>137</v>
      </c>
      <c r="G828" s="54" t="s">
        <v>71</v>
      </c>
      <c r="H828" s="54" t="s">
        <v>128</v>
      </c>
      <c r="I828" s="54" t="s">
        <v>22</v>
      </c>
      <c r="J828" s="54" t="s">
        <v>129</v>
      </c>
      <c r="K828" s="56">
        <v>43439.85015046296</v>
      </c>
      <c r="L828" s="56">
        <v>43439.884988425925</v>
      </c>
      <c r="M828" s="57">
        <v>0.83611111100000002</v>
      </c>
      <c r="N828" s="58">
        <v>0</v>
      </c>
      <c r="O828" s="58">
        <v>1</v>
      </c>
      <c r="P828" s="58">
        <v>0</v>
      </c>
      <c r="Q828" s="58">
        <v>0</v>
      </c>
      <c r="R828" s="59">
        <v>0</v>
      </c>
      <c r="S828" s="59">
        <v>0.83611100000000005</v>
      </c>
      <c r="T828" s="59">
        <v>0</v>
      </c>
      <c r="U828" s="59">
        <v>0</v>
      </c>
    </row>
    <row r="829" spans="1:21" x14ac:dyDescent="0.3">
      <c r="A829" s="61">
        <v>81783</v>
      </c>
      <c r="B829" s="54">
        <v>1</v>
      </c>
      <c r="C829" s="54" t="s">
        <v>79</v>
      </c>
      <c r="D829" s="54" t="s">
        <v>110</v>
      </c>
      <c r="E829" s="61" t="s">
        <v>1374</v>
      </c>
      <c r="F829" s="61" t="s">
        <v>137</v>
      </c>
      <c r="G829" s="54" t="s">
        <v>71</v>
      </c>
      <c r="H829" s="54" t="s">
        <v>128</v>
      </c>
      <c r="I829" s="54" t="s">
        <v>22</v>
      </c>
      <c r="J829" s="54" t="s">
        <v>129</v>
      </c>
      <c r="K829" s="56">
        <v>43439.850659722222</v>
      </c>
      <c r="L829" s="56">
        <v>43439.941365740742</v>
      </c>
      <c r="M829" s="57">
        <v>2.1769444440000001</v>
      </c>
      <c r="N829" s="58">
        <v>0</v>
      </c>
      <c r="O829" s="58">
        <v>0</v>
      </c>
      <c r="P829" s="58">
        <v>0</v>
      </c>
      <c r="Q829" s="58">
        <v>1</v>
      </c>
      <c r="R829" s="59">
        <v>0</v>
      </c>
      <c r="S829" s="59">
        <v>0</v>
      </c>
      <c r="T829" s="59">
        <v>0</v>
      </c>
      <c r="U829" s="59">
        <v>2.1769440000000002</v>
      </c>
    </row>
    <row r="830" spans="1:21" x14ac:dyDescent="0.3">
      <c r="A830" s="61">
        <v>81785</v>
      </c>
      <c r="B830" s="54">
        <v>1</v>
      </c>
      <c r="C830" s="54" t="s">
        <v>78</v>
      </c>
      <c r="D830" s="54" t="s">
        <v>91</v>
      </c>
      <c r="E830" s="61" t="s">
        <v>1375</v>
      </c>
      <c r="F830" s="61" t="s">
        <v>144</v>
      </c>
      <c r="G830" s="54" t="s">
        <v>71</v>
      </c>
      <c r="H830" s="54" t="s">
        <v>128</v>
      </c>
      <c r="I830" s="54" t="s">
        <v>22</v>
      </c>
      <c r="J830" s="54" t="s">
        <v>129</v>
      </c>
      <c r="K830" s="56">
        <v>43439.741168981483</v>
      </c>
      <c r="L830" s="56">
        <v>43439.852777777778</v>
      </c>
      <c r="M830" s="57">
        <v>2.6786111109999999</v>
      </c>
      <c r="N830" s="58">
        <v>0</v>
      </c>
      <c r="O830" s="58">
        <v>4</v>
      </c>
      <c r="P830" s="58">
        <v>0</v>
      </c>
      <c r="Q830" s="58">
        <v>0</v>
      </c>
      <c r="R830" s="59">
        <v>0</v>
      </c>
      <c r="S830" s="59">
        <v>10.714444</v>
      </c>
      <c r="T830" s="59">
        <v>0</v>
      </c>
      <c r="U830" s="59">
        <v>0</v>
      </c>
    </row>
    <row r="831" spans="1:21" x14ac:dyDescent="0.3">
      <c r="A831" s="61">
        <v>81793</v>
      </c>
      <c r="B831" s="54">
        <v>1</v>
      </c>
      <c r="C831" s="54" t="s">
        <v>79</v>
      </c>
      <c r="D831" s="54" t="s">
        <v>109</v>
      </c>
      <c r="E831" s="61" t="s">
        <v>1376</v>
      </c>
      <c r="F831" s="61" t="s">
        <v>137</v>
      </c>
      <c r="G831" s="54" t="s">
        <v>71</v>
      </c>
      <c r="H831" s="54" t="s">
        <v>128</v>
      </c>
      <c r="I831" s="54" t="s">
        <v>22</v>
      </c>
      <c r="J831" s="54" t="s">
        <v>129</v>
      </c>
      <c r="K831" s="56">
        <v>43439.860023148147</v>
      </c>
      <c r="L831" s="56">
        <v>43439.944305555553</v>
      </c>
      <c r="M831" s="57">
        <v>2.0227777769999999</v>
      </c>
      <c r="N831" s="58">
        <v>0</v>
      </c>
      <c r="O831" s="58">
        <v>15</v>
      </c>
      <c r="P831" s="58">
        <v>0</v>
      </c>
      <c r="Q831" s="58">
        <v>13</v>
      </c>
      <c r="R831" s="59">
        <v>0</v>
      </c>
      <c r="S831" s="59">
        <v>30.341667000000001</v>
      </c>
      <c r="T831" s="59">
        <v>0</v>
      </c>
      <c r="U831" s="59">
        <v>26.296111</v>
      </c>
    </row>
    <row r="832" spans="1:21" x14ac:dyDescent="0.3">
      <c r="A832" s="61">
        <v>81799</v>
      </c>
      <c r="B832" s="54">
        <v>1</v>
      </c>
      <c r="C832" s="54" t="s">
        <v>79</v>
      </c>
      <c r="D832" s="54" t="s">
        <v>108</v>
      </c>
      <c r="E832" s="61" t="s">
        <v>1377</v>
      </c>
      <c r="F832" s="61" t="s">
        <v>145</v>
      </c>
      <c r="G832" s="54" t="s">
        <v>72</v>
      </c>
      <c r="H832" s="54" t="s">
        <v>128</v>
      </c>
      <c r="I832" s="54" t="s">
        <v>22</v>
      </c>
      <c r="J832" s="54" t="s">
        <v>129</v>
      </c>
      <c r="K832" s="56">
        <v>43439.88521990741</v>
      </c>
      <c r="L832" s="56">
        <v>43439.945138888892</v>
      </c>
      <c r="M832" s="57">
        <v>1.438055555</v>
      </c>
      <c r="N832" s="58">
        <v>2</v>
      </c>
      <c r="O832" s="58">
        <v>113</v>
      </c>
      <c r="P832" s="58">
        <v>0</v>
      </c>
      <c r="Q832" s="58">
        <v>0</v>
      </c>
      <c r="R832" s="59">
        <v>2.8761109999999999</v>
      </c>
      <c r="S832" s="59">
        <v>162.50027800000001</v>
      </c>
      <c r="T832" s="59">
        <v>0</v>
      </c>
      <c r="U832" s="59">
        <v>0</v>
      </c>
    </row>
    <row r="833" spans="1:21" x14ac:dyDescent="0.3">
      <c r="A833" s="61">
        <v>81802</v>
      </c>
      <c r="B833" s="54">
        <v>1</v>
      </c>
      <c r="C833" s="54" t="s">
        <v>78</v>
      </c>
      <c r="D833" s="54" t="s">
        <v>90</v>
      </c>
      <c r="E833" s="61" t="s">
        <v>1378</v>
      </c>
      <c r="F833" s="61" t="s">
        <v>136</v>
      </c>
      <c r="G833" s="54" t="s">
        <v>71</v>
      </c>
      <c r="H833" s="54" t="s">
        <v>128</v>
      </c>
      <c r="I833" s="54" t="s">
        <v>22</v>
      </c>
      <c r="J833" s="54" t="s">
        <v>129</v>
      </c>
      <c r="K833" s="56">
        <v>43439.885381944448</v>
      </c>
      <c r="L833" s="56">
        <v>43439.930775462963</v>
      </c>
      <c r="M833" s="57">
        <v>1.089444444</v>
      </c>
      <c r="N833" s="58">
        <v>0</v>
      </c>
      <c r="O833" s="58">
        <v>65</v>
      </c>
      <c r="P833" s="58">
        <v>0</v>
      </c>
      <c r="Q833" s="58">
        <v>0</v>
      </c>
      <c r="R833" s="59">
        <v>0</v>
      </c>
      <c r="S833" s="59">
        <v>70.813889000000003</v>
      </c>
      <c r="T833" s="59">
        <v>0</v>
      </c>
      <c r="U833" s="59">
        <v>0</v>
      </c>
    </row>
    <row r="834" spans="1:21" x14ac:dyDescent="0.3">
      <c r="A834" s="61">
        <v>81804</v>
      </c>
      <c r="B834" s="54">
        <v>1</v>
      </c>
      <c r="C834" s="54" t="s">
        <v>78</v>
      </c>
      <c r="D834" s="54" t="s">
        <v>102</v>
      </c>
      <c r="E834" s="61" t="s">
        <v>1379</v>
      </c>
      <c r="F834" s="61" t="s">
        <v>172</v>
      </c>
      <c r="G834" s="54" t="s">
        <v>71</v>
      </c>
      <c r="H834" s="54" t="s">
        <v>128</v>
      </c>
      <c r="I834" s="54" t="s">
        <v>22</v>
      </c>
      <c r="J834" s="54" t="s">
        <v>129</v>
      </c>
      <c r="K834" s="56">
        <v>43439.887430555558</v>
      </c>
      <c r="L834" s="56">
        <v>43439.905555555553</v>
      </c>
      <c r="M834" s="57">
        <v>0.435</v>
      </c>
      <c r="N834" s="58">
        <v>0</v>
      </c>
      <c r="O834" s="58">
        <v>560</v>
      </c>
      <c r="P834" s="58">
        <v>0</v>
      </c>
      <c r="Q834" s="58">
        <v>5</v>
      </c>
      <c r="R834" s="59">
        <v>0</v>
      </c>
      <c r="S834" s="59">
        <v>243.6</v>
      </c>
      <c r="T834" s="59">
        <v>0</v>
      </c>
      <c r="U834" s="59">
        <v>2.1749999999999998</v>
      </c>
    </row>
    <row r="835" spans="1:21" x14ac:dyDescent="0.3">
      <c r="A835" s="61">
        <v>81805</v>
      </c>
      <c r="B835" s="54">
        <v>1</v>
      </c>
      <c r="C835" s="54" t="s">
        <v>78</v>
      </c>
      <c r="D835" s="54" t="s">
        <v>82</v>
      </c>
      <c r="E835" s="61" t="s">
        <v>1380</v>
      </c>
      <c r="F835" s="61" t="s">
        <v>137</v>
      </c>
      <c r="G835" s="54" t="s">
        <v>71</v>
      </c>
      <c r="H835" s="54" t="s">
        <v>128</v>
      </c>
      <c r="I835" s="54" t="s">
        <v>22</v>
      </c>
      <c r="J835" s="54" t="s">
        <v>129</v>
      </c>
      <c r="K835" s="56">
        <v>43439.892256944448</v>
      </c>
      <c r="L835" s="56">
        <v>43440.010416666664</v>
      </c>
      <c r="M835" s="57">
        <v>2.8358333330000001</v>
      </c>
      <c r="N835" s="58">
        <v>0</v>
      </c>
      <c r="O835" s="58">
        <v>7</v>
      </c>
      <c r="P835" s="58">
        <v>0</v>
      </c>
      <c r="Q835" s="58">
        <v>0</v>
      </c>
      <c r="R835" s="59">
        <v>0</v>
      </c>
      <c r="S835" s="59">
        <v>19.850833000000002</v>
      </c>
      <c r="T835" s="59">
        <v>0</v>
      </c>
      <c r="U835" s="59">
        <v>0</v>
      </c>
    </row>
    <row r="836" spans="1:21" x14ac:dyDescent="0.3">
      <c r="A836" s="61">
        <v>81806</v>
      </c>
      <c r="B836" s="54">
        <v>1</v>
      </c>
      <c r="C836" s="54" t="s">
        <v>78</v>
      </c>
      <c r="D836" s="54" t="s">
        <v>95</v>
      </c>
      <c r="E836" s="61" t="s">
        <v>1381</v>
      </c>
      <c r="F836" s="61" t="s">
        <v>327</v>
      </c>
      <c r="G836" s="54" t="s">
        <v>72</v>
      </c>
      <c r="H836" s="54" t="s">
        <v>128</v>
      </c>
      <c r="I836" s="54" t="s">
        <v>22</v>
      </c>
      <c r="J836" s="54" t="s">
        <v>129</v>
      </c>
      <c r="K836" s="56">
        <v>43439.681388888886</v>
      </c>
      <c r="L836" s="56">
        <v>43439.990682870368</v>
      </c>
      <c r="M836" s="57">
        <v>7.4230555550000004</v>
      </c>
      <c r="N836" s="58">
        <v>0</v>
      </c>
      <c r="O836" s="58">
        <v>222</v>
      </c>
      <c r="P836" s="58">
        <v>0</v>
      </c>
      <c r="Q836" s="58">
        <v>0</v>
      </c>
      <c r="R836" s="59">
        <v>0</v>
      </c>
      <c r="S836" s="59">
        <v>1647.9183330000001</v>
      </c>
      <c r="T836" s="59">
        <v>0</v>
      </c>
      <c r="U836" s="59">
        <v>0</v>
      </c>
    </row>
    <row r="837" spans="1:21" x14ac:dyDescent="0.3">
      <c r="A837" s="61">
        <v>81809</v>
      </c>
      <c r="B837" s="54">
        <v>1</v>
      </c>
      <c r="C837" s="54" t="s">
        <v>78</v>
      </c>
      <c r="D837" s="54" t="s">
        <v>102</v>
      </c>
      <c r="E837" s="61" t="s">
        <v>895</v>
      </c>
      <c r="F837" s="61" t="s">
        <v>136</v>
      </c>
      <c r="G837" s="54" t="s">
        <v>71</v>
      </c>
      <c r="H837" s="54" t="s">
        <v>128</v>
      </c>
      <c r="I837" s="54" t="s">
        <v>22</v>
      </c>
      <c r="J837" s="54" t="s">
        <v>129</v>
      </c>
      <c r="K837" s="56">
        <v>43439.913969907408</v>
      </c>
      <c r="L837" s="56">
        <v>43439.947916666664</v>
      </c>
      <c r="M837" s="57">
        <v>0.814722222</v>
      </c>
      <c r="N837" s="58">
        <v>0</v>
      </c>
      <c r="O837" s="58">
        <v>178</v>
      </c>
      <c r="P837" s="58">
        <v>0</v>
      </c>
      <c r="Q837" s="58">
        <v>3</v>
      </c>
      <c r="R837" s="59">
        <v>0</v>
      </c>
      <c r="S837" s="59">
        <v>145.020556</v>
      </c>
      <c r="T837" s="59">
        <v>0</v>
      </c>
      <c r="U837" s="59">
        <v>2.4441670000000002</v>
      </c>
    </row>
    <row r="838" spans="1:21" x14ac:dyDescent="0.3">
      <c r="A838" s="61">
        <v>81810</v>
      </c>
      <c r="B838" s="54">
        <v>1</v>
      </c>
      <c r="C838" s="54" t="s">
        <v>79</v>
      </c>
      <c r="D838" s="54" t="s">
        <v>114</v>
      </c>
      <c r="E838" s="61" t="s">
        <v>1382</v>
      </c>
      <c r="F838" s="61" t="s">
        <v>137</v>
      </c>
      <c r="G838" s="54" t="s">
        <v>71</v>
      </c>
      <c r="H838" s="54" t="s">
        <v>128</v>
      </c>
      <c r="I838" s="54" t="s">
        <v>22</v>
      </c>
      <c r="J838" s="54" t="s">
        <v>129</v>
      </c>
      <c r="K838" s="56">
        <v>43439.929386574076</v>
      </c>
      <c r="L838" s="56">
        <v>43439.977071759262</v>
      </c>
      <c r="M838" s="57">
        <v>1.1444444439999999</v>
      </c>
      <c r="N838" s="58">
        <v>0</v>
      </c>
      <c r="O838" s="58">
        <v>1</v>
      </c>
      <c r="P838" s="58">
        <v>0</v>
      </c>
      <c r="Q838" s="58">
        <v>0</v>
      </c>
      <c r="R838" s="59">
        <v>0</v>
      </c>
      <c r="S838" s="59">
        <v>1.144444</v>
      </c>
      <c r="T838" s="59">
        <v>0</v>
      </c>
      <c r="U838" s="59">
        <v>0</v>
      </c>
    </row>
    <row r="839" spans="1:21" x14ac:dyDescent="0.3">
      <c r="A839" s="61">
        <v>81812</v>
      </c>
      <c r="B839" s="54">
        <v>1</v>
      </c>
      <c r="C839" s="54" t="s">
        <v>78</v>
      </c>
      <c r="D839" s="54" t="s">
        <v>88</v>
      </c>
      <c r="E839" s="61" t="s">
        <v>1383</v>
      </c>
      <c r="F839" s="61" t="s">
        <v>137</v>
      </c>
      <c r="G839" s="54" t="s">
        <v>71</v>
      </c>
      <c r="H839" s="54" t="s">
        <v>128</v>
      </c>
      <c r="I839" s="54" t="s">
        <v>22</v>
      </c>
      <c r="J839" s="54" t="s">
        <v>129</v>
      </c>
      <c r="K839" s="56">
        <v>43439.949456018519</v>
      </c>
      <c r="L839" s="56">
        <v>43440.054861111108</v>
      </c>
      <c r="M839" s="57">
        <v>2.5297222220000002</v>
      </c>
      <c r="N839" s="58">
        <v>0</v>
      </c>
      <c r="O839" s="58">
        <v>8</v>
      </c>
      <c r="P839" s="58">
        <v>0</v>
      </c>
      <c r="Q839" s="58">
        <v>0</v>
      </c>
      <c r="R839" s="59">
        <v>0</v>
      </c>
      <c r="S839" s="59">
        <v>20.237777999999999</v>
      </c>
      <c r="T839" s="59">
        <v>0</v>
      </c>
      <c r="U839" s="59">
        <v>0</v>
      </c>
    </row>
    <row r="840" spans="1:21" x14ac:dyDescent="0.3">
      <c r="A840" s="61">
        <v>81814</v>
      </c>
      <c r="B840" s="54">
        <v>1</v>
      </c>
      <c r="C840" s="54" t="s">
        <v>78</v>
      </c>
      <c r="D840" s="54" t="s">
        <v>81</v>
      </c>
      <c r="E840" s="61" t="s">
        <v>1384</v>
      </c>
      <c r="F840" s="61" t="s">
        <v>130</v>
      </c>
      <c r="G840" s="54" t="s">
        <v>71</v>
      </c>
      <c r="H840" s="54" t="s">
        <v>128</v>
      </c>
      <c r="I840" s="54" t="s">
        <v>22</v>
      </c>
      <c r="J840" s="54" t="s">
        <v>129</v>
      </c>
      <c r="K840" s="56">
        <v>43439.93545138889</v>
      </c>
      <c r="L840" s="56">
        <v>43439.989432870367</v>
      </c>
      <c r="M840" s="57">
        <v>1.295555555</v>
      </c>
      <c r="N840" s="58">
        <v>0</v>
      </c>
      <c r="O840" s="58">
        <v>92</v>
      </c>
      <c r="P840" s="58">
        <v>0</v>
      </c>
      <c r="Q840" s="58">
        <v>0</v>
      </c>
      <c r="R840" s="59">
        <v>0</v>
      </c>
      <c r="S840" s="59">
        <v>119.19111100000001</v>
      </c>
      <c r="T840" s="59">
        <v>0</v>
      </c>
      <c r="U840" s="59">
        <v>0</v>
      </c>
    </row>
    <row r="841" spans="1:21" x14ac:dyDescent="0.3">
      <c r="A841" s="61">
        <v>81819</v>
      </c>
      <c r="B841" s="54">
        <v>1</v>
      </c>
      <c r="C841" s="54" t="s">
        <v>78</v>
      </c>
      <c r="D841" s="54" t="s">
        <v>83</v>
      </c>
      <c r="E841" s="61" t="s">
        <v>133</v>
      </c>
      <c r="F841" s="61" t="s">
        <v>140</v>
      </c>
      <c r="G841" s="54" t="s">
        <v>72</v>
      </c>
      <c r="H841" s="54" t="s">
        <v>128</v>
      </c>
      <c r="I841" s="54" t="s">
        <v>22</v>
      </c>
      <c r="J841" s="54" t="s">
        <v>129</v>
      </c>
      <c r="K841" s="56">
        <v>43439.968958333331</v>
      </c>
      <c r="L841" s="56">
        <v>43440.011509953707</v>
      </c>
      <c r="M841" s="57">
        <v>1.0212388880000001</v>
      </c>
      <c r="N841" s="58">
        <v>1</v>
      </c>
      <c r="O841" s="58">
        <v>2038</v>
      </c>
      <c r="P841" s="58">
        <v>0</v>
      </c>
      <c r="Q841" s="58">
        <v>0</v>
      </c>
      <c r="R841" s="59">
        <v>1.021239</v>
      </c>
      <c r="S841" s="59">
        <v>2081.284854</v>
      </c>
      <c r="T841" s="59">
        <v>0</v>
      </c>
      <c r="U841" s="59">
        <v>0</v>
      </c>
    </row>
    <row r="842" spans="1:21" x14ac:dyDescent="0.3">
      <c r="A842" s="61">
        <v>81821</v>
      </c>
      <c r="B842" s="54">
        <v>1</v>
      </c>
      <c r="C842" s="54" t="s">
        <v>79</v>
      </c>
      <c r="D842" s="54" t="s">
        <v>118</v>
      </c>
      <c r="E842" s="61" t="s">
        <v>1385</v>
      </c>
      <c r="F842" s="61" t="s">
        <v>137</v>
      </c>
      <c r="G842" s="54" t="s">
        <v>71</v>
      </c>
      <c r="H842" s="54" t="s">
        <v>128</v>
      </c>
      <c r="I842" s="54" t="s">
        <v>22</v>
      </c>
      <c r="J842" s="54" t="s">
        <v>129</v>
      </c>
      <c r="K842" s="56">
        <v>43439.977476851855</v>
      </c>
      <c r="L842" s="56">
        <v>43440.051018518519</v>
      </c>
      <c r="M842" s="57">
        <v>1.7649999999999999</v>
      </c>
      <c r="N842" s="58">
        <v>0</v>
      </c>
      <c r="O842" s="58">
        <v>2</v>
      </c>
      <c r="P842" s="58">
        <v>0</v>
      </c>
      <c r="Q842" s="58">
        <v>0</v>
      </c>
      <c r="R842" s="59">
        <v>0</v>
      </c>
      <c r="S842" s="59">
        <v>3.53</v>
      </c>
      <c r="T842" s="59">
        <v>0</v>
      </c>
      <c r="U842" s="59">
        <v>0</v>
      </c>
    </row>
    <row r="843" spans="1:21" x14ac:dyDescent="0.3">
      <c r="A843" s="61">
        <v>81833</v>
      </c>
      <c r="B843" s="54">
        <v>1</v>
      </c>
      <c r="C843" s="54" t="s">
        <v>78</v>
      </c>
      <c r="D843" s="54" t="s">
        <v>98</v>
      </c>
      <c r="E843" s="61" t="s">
        <v>494</v>
      </c>
      <c r="F843" s="61" t="s">
        <v>140</v>
      </c>
      <c r="G843" s="54" t="s">
        <v>72</v>
      </c>
      <c r="H843" s="54" t="s">
        <v>128</v>
      </c>
      <c r="I843" s="54" t="s">
        <v>22</v>
      </c>
      <c r="J843" s="54" t="s">
        <v>129</v>
      </c>
      <c r="K843" s="56">
        <v>43440.01935185185</v>
      </c>
      <c r="L843" s="56">
        <v>43440.051354166666</v>
      </c>
      <c r="M843" s="57">
        <v>0.768055555</v>
      </c>
      <c r="N843" s="58">
        <v>0</v>
      </c>
      <c r="O843" s="58">
        <v>1007</v>
      </c>
      <c r="P843" s="58">
        <v>0</v>
      </c>
      <c r="Q843" s="58">
        <v>0</v>
      </c>
      <c r="R843" s="59">
        <v>0</v>
      </c>
      <c r="S843" s="59">
        <v>773.43194400000004</v>
      </c>
      <c r="T843" s="59">
        <v>0</v>
      </c>
      <c r="U843" s="59">
        <v>0</v>
      </c>
    </row>
    <row r="844" spans="1:21" x14ac:dyDescent="0.3">
      <c r="A844" s="61">
        <v>81836</v>
      </c>
      <c r="B844" s="54">
        <v>1</v>
      </c>
      <c r="C844" s="54" t="s">
        <v>79</v>
      </c>
      <c r="D844" s="54" t="s">
        <v>115</v>
      </c>
      <c r="E844" s="61" t="s">
        <v>1386</v>
      </c>
      <c r="F844" s="61" t="s">
        <v>145</v>
      </c>
      <c r="G844" s="54" t="s">
        <v>72</v>
      </c>
      <c r="H844" s="54" t="s">
        <v>128</v>
      </c>
      <c r="I844" s="54" t="s">
        <v>22</v>
      </c>
      <c r="J844" s="54" t="s">
        <v>129</v>
      </c>
      <c r="K844" s="56">
        <v>43440.035868055558</v>
      </c>
      <c r="L844" s="56">
        <v>43440.081412037034</v>
      </c>
      <c r="M844" s="57">
        <v>1.0930555550000001</v>
      </c>
      <c r="N844" s="58">
        <v>0</v>
      </c>
      <c r="O844" s="58">
        <v>0</v>
      </c>
      <c r="P844" s="58">
        <v>0</v>
      </c>
      <c r="Q844" s="58">
        <v>66</v>
      </c>
      <c r="R844" s="59">
        <v>0</v>
      </c>
      <c r="S844" s="59">
        <v>0</v>
      </c>
      <c r="T844" s="59">
        <v>0</v>
      </c>
      <c r="U844" s="59">
        <v>72.141666999999998</v>
      </c>
    </row>
    <row r="845" spans="1:21" x14ac:dyDescent="0.3">
      <c r="A845" s="61">
        <v>81837</v>
      </c>
      <c r="B845" s="54">
        <v>1</v>
      </c>
      <c r="C845" s="54" t="s">
        <v>79</v>
      </c>
      <c r="D845" s="54" t="s">
        <v>115</v>
      </c>
      <c r="E845" s="61" t="s">
        <v>1387</v>
      </c>
      <c r="F845" s="61" t="s">
        <v>136</v>
      </c>
      <c r="G845" s="54" t="s">
        <v>71</v>
      </c>
      <c r="H845" s="54" t="s">
        <v>128</v>
      </c>
      <c r="I845" s="54" t="s">
        <v>22</v>
      </c>
      <c r="J845" s="54" t="s">
        <v>129</v>
      </c>
      <c r="K845" s="56">
        <v>43440.058449074073</v>
      </c>
      <c r="L845" s="56">
        <v>43440.118506944447</v>
      </c>
      <c r="M845" s="57">
        <v>1.4413888880000001</v>
      </c>
      <c r="N845" s="58">
        <v>0</v>
      </c>
      <c r="O845" s="58">
        <v>0</v>
      </c>
      <c r="P845" s="58">
        <v>0</v>
      </c>
      <c r="Q845" s="58">
        <v>10</v>
      </c>
      <c r="R845" s="59">
        <v>0</v>
      </c>
      <c r="S845" s="59">
        <v>0</v>
      </c>
      <c r="T845" s="59">
        <v>0</v>
      </c>
      <c r="U845" s="59">
        <v>14.413888999999999</v>
      </c>
    </row>
    <row r="846" spans="1:21" x14ac:dyDescent="0.3">
      <c r="A846" s="61">
        <v>81839</v>
      </c>
      <c r="B846" s="54">
        <v>1</v>
      </c>
      <c r="C846" s="54" t="s">
        <v>78</v>
      </c>
      <c r="D846" s="54" t="s">
        <v>102</v>
      </c>
      <c r="E846" s="61" t="s">
        <v>1388</v>
      </c>
      <c r="F846" s="61" t="s">
        <v>202</v>
      </c>
      <c r="G846" s="54" t="s">
        <v>71</v>
      </c>
      <c r="H846" s="54" t="s">
        <v>128</v>
      </c>
      <c r="I846" s="54" t="s">
        <v>22</v>
      </c>
      <c r="J846" s="54" t="s">
        <v>129</v>
      </c>
      <c r="K846" s="56">
        <v>43440.113842592589</v>
      </c>
      <c r="L846" s="56">
        <v>43440.165277777778</v>
      </c>
      <c r="M846" s="57">
        <v>1.234444444</v>
      </c>
      <c r="N846" s="58">
        <v>0</v>
      </c>
      <c r="O846" s="58">
        <v>0</v>
      </c>
      <c r="P846" s="58">
        <v>0</v>
      </c>
      <c r="Q846" s="58">
        <v>94</v>
      </c>
      <c r="R846" s="59">
        <v>0</v>
      </c>
      <c r="S846" s="59">
        <v>0</v>
      </c>
      <c r="T846" s="59">
        <v>0</v>
      </c>
      <c r="U846" s="59">
        <v>116.037778</v>
      </c>
    </row>
    <row r="847" spans="1:21" x14ac:dyDescent="0.3">
      <c r="A847" s="61">
        <v>81841</v>
      </c>
      <c r="B847" s="54">
        <v>1</v>
      </c>
      <c r="C847" s="54" t="s">
        <v>78</v>
      </c>
      <c r="D847" s="54" t="s">
        <v>102</v>
      </c>
      <c r="E847" s="61" t="s">
        <v>188</v>
      </c>
      <c r="F847" s="61" t="s">
        <v>140</v>
      </c>
      <c r="G847" s="54" t="s">
        <v>72</v>
      </c>
      <c r="H847" s="54" t="s">
        <v>128</v>
      </c>
      <c r="I847" s="54" t="s">
        <v>22</v>
      </c>
      <c r="J847" s="54" t="s">
        <v>129</v>
      </c>
      <c r="K847" s="56">
        <v>43440.130289351851</v>
      </c>
      <c r="L847" s="56">
        <v>43440.284281134256</v>
      </c>
      <c r="M847" s="57">
        <v>3.6958027769999999</v>
      </c>
      <c r="N847" s="58">
        <v>0</v>
      </c>
      <c r="O847" s="58">
        <v>71</v>
      </c>
      <c r="P847" s="58">
        <v>5</v>
      </c>
      <c r="Q847" s="58">
        <v>1358</v>
      </c>
      <c r="R847" s="59">
        <v>0</v>
      </c>
      <c r="S847" s="59">
        <v>262.40199699999999</v>
      </c>
      <c r="T847" s="59">
        <v>18.479013999999999</v>
      </c>
      <c r="U847" s="59">
        <v>5018.9001710000002</v>
      </c>
    </row>
    <row r="848" spans="1:21" x14ac:dyDescent="0.3">
      <c r="A848" s="61">
        <v>81842</v>
      </c>
      <c r="B848" s="54">
        <v>1</v>
      </c>
      <c r="C848" s="54" t="s">
        <v>78</v>
      </c>
      <c r="D848" s="54" t="s">
        <v>102</v>
      </c>
      <c r="E848" s="61" t="s">
        <v>189</v>
      </c>
      <c r="F848" s="61" t="s">
        <v>140</v>
      </c>
      <c r="G848" s="54" t="s">
        <v>72</v>
      </c>
      <c r="H848" s="54" t="s">
        <v>128</v>
      </c>
      <c r="I848" s="54" t="s">
        <v>22</v>
      </c>
      <c r="J848" s="54" t="s">
        <v>129</v>
      </c>
      <c r="K848" s="56">
        <v>43440.129861111112</v>
      </c>
      <c r="L848" s="56">
        <v>43440.170833333337</v>
      </c>
      <c r="M848" s="57">
        <v>0.98333333300000003</v>
      </c>
      <c r="N848" s="58">
        <v>0</v>
      </c>
      <c r="O848" s="58">
        <v>4</v>
      </c>
      <c r="P848" s="58">
        <v>9</v>
      </c>
      <c r="Q848" s="58">
        <v>587</v>
      </c>
      <c r="R848" s="59">
        <v>0</v>
      </c>
      <c r="S848" s="59">
        <v>3.9333330000000002</v>
      </c>
      <c r="T848" s="59">
        <v>8.85</v>
      </c>
      <c r="U848" s="59">
        <v>577.21666600000003</v>
      </c>
    </row>
    <row r="849" spans="1:21" x14ac:dyDescent="0.3">
      <c r="A849" s="61">
        <v>81846</v>
      </c>
      <c r="B849" s="54">
        <v>1</v>
      </c>
      <c r="C849" s="54" t="s">
        <v>78</v>
      </c>
      <c r="D849" s="54" t="s">
        <v>102</v>
      </c>
      <c r="E849" s="61" t="s">
        <v>296</v>
      </c>
      <c r="F849" s="61" t="s">
        <v>140</v>
      </c>
      <c r="G849" s="54" t="s">
        <v>72</v>
      </c>
      <c r="H849" s="54" t="s">
        <v>128</v>
      </c>
      <c r="I849" s="54" t="s">
        <v>22</v>
      </c>
      <c r="J849" s="54" t="s">
        <v>129</v>
      </c>
      <c r="K849" s="56">
        <v>43440.222916666666</v>
      </c>
      <c r="L849" s="56">
        <v>43440.236111111109</v>
      </c>
      <c r="M849" s="57">
        <v>0.31666666599999999</v>
      </c>
      <c r="N849" s="58">
        <v>9</v>
      </c>
      <c r="O849" s="58">
        <v>5783</v>
      </c>
      <c r="P849" s="58">
        <v>0</v>
      </c>
      <c r="Q849" s="58">
        <v>77</v>
      </c>
      <c r="R849" s="59">
        <v>2.85</v>
      </c>
      <c r="S849" s="59">
        <v>1831.2833290000001</v>
      </c>
      <c r="T849" s="59">
        <v>0</v>
      </c>
      <c r="U849" s="59">
        <v>24.383333</v>
      </c>
    </row>
    <row r="850" spans="1:21" x14ac:dyDescent="0.3">
      <c r="A850" s="61">
        <v>81847</v>
      </c>
      <c r="B850" s="54">
        <v>1</v>
      </c>
      <c r="C850" s="54" t="s">
        <v>78</v>
      </c>
      <c r="D850" s="54" t="s">
        <v>102</v>
      </c>
      <c r="E850" s="61" t="s">
        <v>1389</v>
      </c>
      <c r="F850" s="61" t="s">
        <v>140</v>
      </c>
      <c r="G850" s="54" t="s">
        <v>72</v>
      </c>
      <c r="H850" s="54" t="s">
        <v>128</v>
      </c>
      <c r="I850" s="54" t="s">
        <v>22</v>
      </c>
      <c r="J850" s="54" t="s">
        <v>129</v>
      </c>
      <c r="K850" s="56">
        <v>43440.189583333333</v>
      </c>
      <c r="L850" s="56">
        <v>43440.255754016202</v>
      </c>
      <c r="M850" s="57">
        <v>1.588096111</v>
      </c>
      <c r="N850" s="58">
        <v>0</v>
      </c>
      <c r="O850" s="58">
        <v>1085</v>
      </c>
      <c r="P850" s="58">
        <v>0</v>
      </c>
      <c r="Q850" s="58">
        <v>0</v>
      </c>
      <c r="R850" s="59">
        <v>0</v>
      </c>
      <c r="S850" s="59">
        <v>1723.08428</v>
      </c>
      <c r="T850" s="59">
        <v>0</v>
      </c>
      <c r="U850" s="59">
        <v>0</v>
      </c>
    </row>
    <row r="851" spans="1:21" x14ac:dyDescent="0.3">
      <c r="A851" s="61">
        <v>81848</v>
      </c>
      <c r="B851" s="54">
        <v>1</v>
      </c>
      <c r="C851" s="54" t="s">
        <v>79</v>
      </c>
      <c r="D851" s="54" t="s">
        <v>114</v>
      </c>
      <c r="E851" s="61" t="s">
        <v>1390</v>
      </c>
      <c r="F851" s="61" t="s">
        <v>127</v>
      </c>
      <c r="G851" s="54" t="s">
        <v>72</v>
      </c>
      <c r="H851" s="54" t="s">
        <v>128</v>
      </c>
      <c r="I851" s="54" t="s">
        <v>22</v>
      </c>
      <c r="J851" s="54" t="s">
        <v>129</v>
      </c>
      <c r="K851" s="56">
        <v>43440.2341087963</v>
      </c>
      <c r="L851" s="56">
        <v>43440.339429745371</v>
      </c>
      <c r="M851" s="57">
        <v>2.527702777</v>
      </c>
      <c r="N851" s="58">
        <v>3</v>
      </c>
      <c r="O851" s="58">
        <v>4752</v>
      </c>
      <c r="P851" s="58">
        <v>0</v>
      </c>
      <c r="Q851" s="58">
        <v>1</v>
      </c>
      <c r="R851" s="59">
        <v>7.5831080000000002</v>
      </c>
      <c r="S851" s="59">
        <v>12011.643596</v>
      </c>
      <c r="T851" s="59">
        <v>0</v>
      </c>
      <c r="U851" s="59">
        <v>2.5277029999999998</v>
      </c>
    </row>
    <row r="852" spans="1:21" x14ac:dyDescent="0.3">
      <c r="A852" s="61">
        <v>81851</v>
      </c>
      <c r="B852" s="54">
        <v>1</v>
      </c>
      <c r="C852" s="54" t="s">
        <v>78</v>
      </c>
      <c r="D852" s="54" t="s">
        <v>102</v>
      </c>
      <c r="E852" s="61" t="s">
        <v>320</v>
      </c>
      <c r="F852" s="61" t="s">
        <v>140</v>
      </c>
      <c r="G852" s="54" t="s">
        <v>72</v>
      </c>
      <c r="H852" s="54" t="s">
        <v>128</v>
      </c>
      <c r="I852" s="54" t="s">
        <v>22</v>
      </c>
      <c r="J852" s="54" t="s">
        <v>129</v>
      </c>
      <c r="K852" s="56">
        <v>43440.301076388889</v>
      </c>
      <c r="L852" s="56">
        <v>43440.422222222223</v>
      </c>
      <c r="M852" s="57">
        <v>2.9075000000000002</v>
      </c>
      <c r="N852" s="58">
        <v>0</v>
      </c>
      <c r="O852" s="58">
        <v>0</v>
      </c>
      <c r="P852" s="58">
        <v>0</v>
      </c>
      <c r="Q852" s="58">
        <v>112</v>
      </c>
      <c r="R852" s="59">
        <v>0</v>
      </c>
      <c r="S852" s="59">
        <v>0</v>
      </c>
      <c r="T852" s="59">
        <v>0</v>
      </c>
      <c r="U852" s="59">
        <v>325.64</v>
      </c>
    </row>
    <row r="853" spans="1:21" x14ac:dyDescent="0.3">
      <c r="A853" s="61">
        <v>81853</v>
      </c>
      <c r="B853" s="54">
        <v>1</v>
      </c>
      <c r="C853" s="54" t="s">
        <v>79</v>
      </c>
      <c r="D853" s="54" t="s">
        <v>111</v>
      </c>
      <c r="E853" s="61" t="s">
        <v>1391</v>
      </c>
      <c r="F853" s="61" t="s">
        <v>172</v>
      </c>
      <c r="G853" s="54" t="s">
        <v>71</v>
      </c>
      <c r="H853" s="54" t="s">
        <v>128</v>
      </c>
      <c r="I853" s="54" t="s">
        <v>22</v>
      </c>
      <c r="J853" s="54" t="s">
        <v>129</v>
      </c>
      <c r="K853" s="56">
        <v>43440.255740740744</v>
      </c>
      <c r="L853" s="56">
        <v>43440.27144675926</v>
      </c>
      <c r="M853" s="57">
        <v>0.37694444399999999</v>
      </c>
      <c r="N853" s="58">
        <v>0</v>
      </c>
      <c r="O853" s="58">
        <v>0</v>
      </c>
      <c r="P853" s="58">
        <v>0</v>
      </c>
      <c r="Q853" s="58">
        <v>20</v>
      </c>
      <c r="R853" s="59">
        <v>0</v>
      </c>
      <c r="S853" s="59">
        <v>0</v>
      </c>
      <c r="T853" s="59">
        <v>0</v>
      </c>
      <c r="U853" s="59">
        <v>7.5388890000000002</v>
      </c>
    </row>
    <row r="854" spans="1:21" x14ac:dyDescent="0.3">
      <c r="A854" s="61">
        <v>81856</v>
      </c>
      <c r="B854" s="54">
        <v>1</v>
      </c>
      <c r="C854" s="54" t="s">
        <v>78</v>
      </c>
      <c r="D854" s="54" t="s">
        <v>102</v>
      </c>
      <c r="E854" s="61" t="s">
        <v>1392</v>
      </c>
      <c r="F854" s="61" t="s">
        <v>140</v>
      </c>
      <c r="G854" s="54" t="s">
        <v>72</v>
      </c>
      <c r="H854" s="54" t="s">
        <v>128</v>
      </c>
      <c r="I854" s="54" t="s">
        <v>22</v>
      </c>
      <c r="J854" s="54" t="s">
        <v>129</v>
      </c>
      <c r="K854" s="56">
        <v>43440.192673611113</v>
      </c>
      <c r="L854" s="56">
        <v>43440.263194444444</v>
      </c>
      <c r="M854" s="57">
        <v>1.6924999999999999</v>
      </c>
      <c r="N854" s="58">
        <v>1</v>
      </c>
      <c r="O854" s="58">
        <v>0</v>
      </c>
      <c r="P854" s="58">
        <v>0</v>
      </c>
      <c r="Q854" s="58">
        <v>0</v>
      </c>
      <c r="R854" s="59">
        <v>1.6924999999999999</v>
      </c>
      <c r="S854" s="59">
        <v>0</v>
      </c>
      <c r="T854" s="59">
        <v>0</v>
      </c>
      <c r="U854" s="59">
        <v>0</v>
      </c>
    </row>
    <row r="855" spans="1:21" x14ac:dyDescent="0.3">
      <c r="A855" s="61">
        <v>81857</v>
      </c>
      <c r="B855" s="54">
        <v>1</v>
      </c>
      <c r="C855" s="54" t="s">
        <v>78</v>
      </c>
      <c r="D855" s="54" t="s">
        <v>92</v>
      </c>
      <c r="E855" s="61" t="s">
        <v>1393</v>
      </c>
      <c r="F855" s="61" t="s">
        <v>145</v>
      </c>
      <c r="G855" s="54" t="s">
        <v>72</v>
      </c>
      <c r="H855" s="54" t="s">
        <v>128</v>
      </c>
      <c r="I855" s="54" t="s">
        <v>22</v>
      </c>
      <c r="J855" s="54" t="s">
        <v>129</v>
      </c>
      <c r="K855" s="56">
        <v>43440.261712962965</v>
      </c>
      <c r="L855" s="56">
        <v>43440.322094907409</v>
      </c>
      <c r="M855" s="57">
        <v>1.449166666</v>
      </c>
      <c r="N855" s="58">
        <v>0</v>
      </c>
      <c r="O855" s="58">
        <v>240</v>
      </c>
      <c r="P855" s="58">
        <v>0</v>
      </c>
      <c r="Q855" s="58">
        <v>7</v>
      </c>
      <c r="R855" s="59">
        <v>0</v>
      </c>
      <c r="S855" s="59">
        <v>347.8</v>
      </c>
      <c r="T855" s="59">
        <v>0</v>
      </c>
      <c r="U855" s="59">
        <v>10.144166999999999</v>
      </c>
    </row>
    <row r="856" spans="1:21" x14ac:dyDescent="0.3">
      <c r="A856" s="61">
        <v>81858</v>
      </c>
      <c r="B856" s="54">
        <v>1</v>
      </c>
      <c r="C856" s="54" t="s">
        <v>79</v>
      </c>
      <c r="D856" s="54" t="s">
        <v>109</v>
      </c>
      <c r="E856" s="61" t="s">
        <v>1394</v>
      </c>
      <c r="F856" s="61" t="s">
        <v>136</v>
      </c>
      <c r="G856" s="54" t="s">
        <v>71</v>
      </c>
      <c r="H856" s="54" t="s">
        <v>128</v>
      </c>
      <c r="I856" s="54" t="s">
        <v>22</v>
      </c>
      <c r="J856" s="54" t="s">
        <v>129</v>
      </c>
      <c r="K856" s="56">
        <v>43440.28570601852</v>
      </c>
      <c r="L856" s="56">
        <v>43440.326331018521</v>
      </c>
      <c r="M856" s="57">
        <v>0.97499999999999998</v>
      </c>
      <c r="N856" s="58">
        <v>0</v>
      </c>
      <c r="O856" s="58">
        <v>0</v>
      </c>
      <c r="P856" s="58">
        <v>0</v>
      </c>
      <c r="Q856" s="58">
        <v>24</v>
      </c>
      <c r="R856" s="59">
        <v>0</v>
      </c>
      <c r="S856" s="59">
        <v>0</v>
      </c>
      <c r="T856" s="59">
        <v>0</v>
      </c>
      <c r="U856" s="59">
        <v>23.4</v>
      </c>
    </row>
    <row r="857" spans="1:21" x14ac:dyDescent="0.3">
      <c r="A857" s="61">
        <v>81860</v>
      </c>
      <c r="B857" s="54">
        <v>1</v>
      </c>
      <c r="C857" s="54" t="s">
        <v>79</v>
      </c>
      <c r="D857" s="54" t="s">
        <v>114</v>
      </c>
      <c r="E857" s="61" t="s">
        <v>321</v>
      </c>
      <c r="F857" s="61" t="s">
        <v>140</v>
      </c>
      <c r="G857" s="54" t="s">
        <v>72</v>
      </c>
      <c r="H857" s="54" t="s">
        <v>128</v>
      </c>
      <c r="I857" s="54" t="s">
        <v>22</v>
      </c>
      <c r="J857" s="54" t="s">
        <v>129</v>
      </c>
      <c r="K857" s="56">
        <v>43440.230763888889</v>
      </c>
      <c r="L857" s="56">
        <v>43440.470362152781</v>
      </c>
      <c r="M857" s="57">
        <v>5.7503583330000003</v>
      </c>
      <c r="N857" s="58">
        <v>1</v>
      </c>
      <c r="O857" s="58">
        <v>435</v>
      </c>
      <c r="P857" s="58">
        <v>0</v>
      </c>
      <c r="Q857" s="58">
        <v>11</v>
      </c>
      <c r="R857" s="59">
        <v>5.7503580000000003</v>
      </c>
      <c r="S857" s="59">
        <v>2501.4058749999999</v>
      </c>
      <c r="T857" s="59">
        <v>0</v>
      </c>
      <c r="U857" s="59">
        <v>63.253942000000002</v>
      </c>
    </row>
    <row r="858" spans="1:21" x14ac:dyDescent="0.3">
      <c r="A858" s="61">
        <v>81861</v>
      </c>
      <c r="B858" s="54">
        <v>1</v>
      </c>
      <c r="C858" s="54" t="s">
        <v>78</v>
      </c>
      <c r="D858" s="54" t="s">
        <v>102</v>
      </c>
      <c r="E858" s="61" t="s">
        <v>1395</v>
      </c>
      <c r="F858" s="61" t="s">
        <v>186</v>
      </c>
      <c r="G858" s="54" t="s">
        <v>72</v>
      </c>
      <c r="H858" s="54" t="s">
        <v>128</v>
      </c>
      <c r="I858" s="54" t="s">
        <v>22</v>
      </c>
      <c r="J858" s="54" t="s">
        <v>129</v>
      </c>
      <c r="K858" s="56">
        <v>43440.174525462964</v>
      </c>
      <c r="L858" s="56">
        <v>43440.291666666664</v>
      </c>
      <c r="M858" s="57">
        <v>2.8113888880000002</v>
      </c>
      <c r="N858" s="58">
        <v>0</v>
      </c>
      <c r="O858" s="58">
        <v>3</v>
      </c>
      <c r="P858" s="58">
        <v>2</v>
      </c>
      <c r="Q858" s="58">
        <v>85</v>
      </c>
      <c r="R858" s="59">
        <v>0</v>
      </c>
      <c r="S858" s="59">
        <v>8.4341670000000004</v>
      </c>
      <c r="T858" s="59">
        <v>5.6227780000000003</v>
      </c>
      <c r="U858" s="59">
        <v>238.96805499999999</v>
      </c>
    </row>
    <row r="859" spans="1:21" x14ac:dyDescent="0.3">
      <c r="A859" s="61">
        <v>81862</v>
      </c>
      <c r="B859" s="54">
        <v>1</v>
      </c>
      <c r="C859" s="54" t="s">
        <v>79</v>
      </c>
      <c r="D859" s="54" t="s">
        <v>108</v>
      </c>
      <c r="E859" s="61" t="s">
        <v>1396</v>
      </c>
      <c r="F859" s="61" t="s">
        <v>172</v>
      </c>
      <c r="G859" s="54" t="s">
        <v>71</v>
      </c>
      <c r="H859" s="54" t="s">
        <v>128</v>
      </c>
      <c r="I859" s="54" t="s">
        <v>22</v>
      </c>
      <c r="J859" s="54" t="s">
        <v>129</v>
      </c>
      <c r="K859" s="56">
        <v>43440.307743055557</v>
      </c>
      <c r="L859" s="56">
        <v>43440.385428240741</v>
      </c>
      <c r="M859" s="57">
        <v>1.8644444440000001</v>
      </c>
      <c r="N859" s="58">
        <v>0</v>
      </c>
      <c r="O859" s="58">
        <v>22</v>
      </c>
      <c r="P859" s="58">
        <v>0</v>
      </c>
      <c r="Q859" s="58">
        <v>0</v>
      </c>
      <c r="R859" s="59">
        <v>0</v>
      </c>
      <c r="S859" s="59">
        <v>41.017778</v>
      </c>
      <c r="T859" s="59">
        <v>0</v>
      </c>
      <c r="U859" s="59">
        <v>0</v>
      </c>
    </row>
    <row r="860" spans="1:21" x14ac:dyDescent="0.3">
      <c r="A860" s="61">
        <v>81863</v>
      </c>
      <c r="B860" s="54">
        <v>1</v>
      </c>
      <c r="C860" s="54" t="s">
        <v>78</v>
      </c>
      <c r="D860" s="54" t="s">
        <v>96</v>
      </c>
      <c r="E860" s="61" t="s">
        <v>641</v>
      </c>
      <c r="F860" s="61" t="s">
        <v>140</v>
      </c>
      <c r="G860" s="54" t="s">
        <v>72</v>
      </c>
      <c r="H860" s="54" t="s">
        <v>128</v>
      </c>
      <c r="I860" s="54" t="s">
        <v>22</v>
      </c>
      <c r="J860" s="54" t="s">
        <v>129</v>
      </c>
      <c r="K860" s="56">
        <v>43440.299398148149</v>
      </c>
      <c r="L860" s="56">
        <v>43440.321944525465</v>
      </c>
      <c r="M860" s="57">
        <v>0.54111277700000004</v>
      </c>
      <c r="N860" s="58">
        <v>0</v>
      </c>
      <c r="O860" s="58">
        <v>554</v>
      </c>
      <c r="P860" s="58">
        <v>0</v>
      </c>
      <c r="Q860" s="58">
        <v>0</v>
      </c>
      <c r="R860" s="59">
        <v>0</v>
      </c>
      <c r="S860" s="59">
        <v>299.776478</v>
      </c>
      <c r="T860" s="59">
        <v>0</v>
      </c>
      <c r="U860" s="59">
        <v>0</v>
      </c>
    </row>
    <row r="861" spans="1:21" x14ac:dyDescent="0.3">
      <c r="A861" s="61">
        <v>81864</v>
      </c>
      <c r="B861" s="54">
        <v>1</v>
      </c>
      <c r="C861" s="54" t="s">
        <v>78</v>
      </c>
      <c r="D861" s="54" t="s">
        <v>125</v>
      </c>
      <c r="E861" s="61" t="s">
        <v>1397</v>
      </c>
      <c r="F861" s="61" t="s">
        <v>136</v>
      </c>
      <c r="G861" s="54" t="s">
        <v>71</v>
      </c>
      <c r="H861" s="54" t="s">
        <v>128</v>
      </c>
      <c r="I861" s="54" t="s">
        <v>22</v>
      </c>
      <c r="J861" s="54" t="s">
        <v>129</v>
      </c>
      <c r="K861" s="56">
        <v>43440.318090277775</v>
      </c>
      <c r="L861" s="56">
        <v>43440.369444444441</v>
      </c>
      <c r="M861" s="57">
        <v>1.2324999999999999</v>
      </c>
      <c r="N861" s="58">
        <v>0</v>
      </c>
      <c r="O861" s="58">
        <v>237</v>
      </c>
      <c r="P861" s="58">
        <v>0</v>
      </c>
      <c r="Q861" s="58">
        <v>0</v>
      </c>
      <c r="R861" s="59">
        <v>0</v>
      </c>
      <c r="S861" s="59">
        <v>292.10250000000002</v>
      </c>
      <c r="T861" s="59">
        <v>0</v>
      </c>
      <c r="U861" s="59">
        <v>0</v>
      </c>
    </row>
    <row r="862" spans="1:21" x14ac:dyDescent="0.3">
      <c r="A862" s="61">
        <v>81865</v>
      </c>
      <c r="B862" s="54">
        <v>1</v>
      </c>
      <c r="C862" s="54" t="s">
        <v>78</v>
      </c>
      <c r="D862" s="54" t="s">
        <v>88</v>
      </c>
      <c r="E862" s="61" t="s">
        <v>1398</v>
      </c>
      <c r="F862" s="61" t="s">
        <v>137</v>
      </c>
      <c r="G862" s="54" t="s">
        <v>71</v>
      </c>
      <c r="H862" s="54" t="s">
        <v>128</v>
      </c>
      <c r="I862" s="54" t="s">
        <v>22</v>
      </c>
      <c r="J862" s="54" t="s">
        <v>129</v>
      </c>
      <c r="K862" s="56">
        <v>43440.319432870368</v>
      </c>
      <c r="L862" s="56">
        <v>43440.420636574076</v>
      </c>
      <c r="M862" s="57">
        <v>2.4288888879999999</v>
      </c>
      <c r="N862" s="58">
        <v>0</v>
      </c>
      <c r="O862" s="58">
        <v>1</v>
      </c>
      <c r="P862" s="58">
        <v>0</v>
      </c>
      <c r="Q862" s="58">
        <v>0</v>
      </c>
      <c r="R862" s="59">
        <v>0</v>
      </c>
      <c r="S862" s="59">
        <v>2.4288889999999999</v>
      </c>
      <c r="T862" s="59">
        <v>0</v>
      </c>
      <c r="U862" s="59">
        <v>0</v>
      </c>
    </row>
    <row r="863" spans="1:21" x14ac:dyDescent="0.3">
      <c r="A863" s="61">
        <v>81866</v>
      </c>
      <c r="B863" s="54">
        <v>1</v>
      </c>
      <c r="C863" s="54" t="s">
        <v>78</v>
      </c>
      <c r="D863" s="54" t="s">
        <v>101</v>
      </c>
      <c r="E863" s="61" t="s">
        <v>1399</v>
      </c>
      <c r="F863" s="61" t="s">
        <v>159</v>
      </c>
      <c r="G863" s="54" t="s">
        <v>71</v>
      </c>
      <c r="H863" s="54" t="s">
        <v>128</v>
      </c>
      <c r="I863" s="54" t="s">
        <v>22</v>
      </c>
      <c r="J863" s="54" t="s">
        <v>129</v>
      </c>
      <c r="K863" s="56">
        <v>43440.315347222218</v>
      </c>
      <c r="L863" s="56">
        <v>43440.465416666666</v>
      </c>
      <c r="M863" s="57">
        <v>3.6016666659999999</v>
      </c>
      <c r="N863" s="58">
        <v>0</v>
      </c>
      <c r="O863" s="58">
        <v>196</v>
      </c>
      <c r="P863" s="58">
        <v>0</v>
      </c>
      <c r="Q863" s="58">
        <v>0</v>
      </c>
      <c r="R863" s="59">
        <v>0</v>
      </c>
      <c r="S863" s="59">
        <v>705.92666699999995</v>
      </c>
      <c r="T863" s="59">
        <v>0</v>
      </c>
      <c r="U863" s="59">
        <v>0</v>
      </c>
    </row>
    <row r="864" spans="1:21" x14ac:dyDescent="0.3">
      <c r="A864" s="61">
        <v>81869</v>
      </c>
      <c r="B864" s="54">
        <v>1</v>
      </c>
      <c r="C864" s="54" t="s">
        <v>78</v>
      </c>
      <c r="D864" s="54" t="s">
        <v>95</v>
      </c>
      <c r="E864" s="61" t="s">
        <v>1400</v>
      </c>
      <c r="F864" s="61" t="s">
        <v>206</v>
      </c>
      <c r="G864" s="54" t="s">
        <v>72</v>
      </c>
      <c r="H864" s="54" t="s">
        <v>128</v>
      </c>
      <c r="I864" s="54" t="s">
        <v>22</v>
      </c>
      <c r="J864" s="54" t="s">
        <v>129</v>
      </c>
      <c r="K864" s="56">
        <v>43440.305613425924</v>
      </c>
      <c r="L864" s="56">
        <v>43440.401099537034</v>
      </c>
      <c r="M864" s="57">
        <v>2.2916666659999998</v>
      </c>
      <c r="N864" s="58">
        <v>2</v>
      </c>
      <c r="O864" s="58">
        <v>319</v>
      </c>
      <c r="P864" s="58">
        <v>0</v>
      </c>
      <c r="Q864" s="58">
        <v>0</v>
      </c>
      <c r="R864" s="59">
        <v>4.5833329999999997</v>
      </c>
      <c r="S864" s="59">
        <v>731.04166599999996</v>
      </c>
      <c r="T864" s="59">
        <v>0</v>
      </c>
      <c r="U864" s="59">
        <v>0</v>
      </c>
    </row>
    <row r="865" spans="1:21" x14ac:dyDescent="0.3">
      <c r="A865" s="61">
        <v>81870</v>
      </c>
      <c r="B865" s="54">
        <v>1</v>
      </c>
      <c r="C865" s="54" t="s">
        <v>78</v>
      </c>
      <c r="D865" s="54" t="s">
        <v>95</v>
      </c>
      <c r="E865" s="61" t="s">
        <v>1401</v>
      </c>
      <c r="F865" s="61" t="s">
        <v>206</v>
      </c>
      <c r="G865" s="54" t="s">
        <v>72</v>
      </c>
      <c r="H865" s="54" t="s">
        <v>128</v>
      </c>
      <c r="I865" s="54" t="s">
        <v>22</v>
      </c>
      <c r="J865" s="54" t="s">
        <v>129</v>
      </c>
      <c r="K865" s="56">
        <v>43440.31386574074</v>
      </c>
      <c r="L865" s="56">
        <v>43440.396238425928</v>
      </c>
      <c r="M865" s="57">
        <v>1.9769444439999999</v>
      </c>
      <c r="N865" s="58">
        <v>1</v>
      </c>
      <c r="O865" s="58">
        <v>297</v>
      </c>
      <c r="P865" s="58">
        <v>0</v>
      </c>
      <c r="Q865" s="58">
        <v>0</v>
      </c>
      <c r="R865" s="59">
        <v>1.976944</v>
      </c>
      <c r="S865" s="59">
        <v>587.15250000000003</v>
      </c>
      <c r="T865" s="59">
        <v>0</v>
      </c>
      <c r="U865" s="59">
        <v>0</v>
      </c>
    </row>
    <row r="866" spans="1:21" x14ac:dyDescent="0.3">
      <c r="A866" s="61">
        <v>81873</v>
      </c>
      <c r="B866" s="54">
        <v>1</v>
      </c>
      <c r="C866" s="54" t="s">
        <v>79</v>
      </c>
      <c r="D866" s="54" t="s">
        <v>116</v>
      </c>
      <c r="E866" s="61" t="s">
        <v>711</v>
      </c>
      <c r="F866" s="61" t="s">
        <v>156</v>
      </c>
      <c r="G866" s="54" t="s">
        <v>71</v>
      </c>
      <c r="H866" s="54" t="s">
        <v>128</v>
      </c>
      <c r="I866" s="54" t="s">
        <v>22</v>
      </c>
      <c r="J866" s="54" t="s">
        <v>129</v>
      </c>
      <c r="K866" s="56">
        <v>43440.328043981484</v>
      </c>
      <c r="L866" s="56">
        <v>43440.369571759256</v>
      </c>
      <c r="M866" s="57">
        <v>0.99666666599999998</v>
      </c>
      <c r="N866" s="58">
        <v>0</v>
      </c>
      <c r="O866" s="58">
        <v>70</v>
      </c>
      <c r="P866" s="58">
        <v>0</v>
      </c>
      <c r="Q866" s="58">
        <v>2</v>
      </c>
      <c r="R866" s="59">
        <v>0</v>
      </c>
      <c r="S866" s="59">
        <v>69.766666999999998</v>
      </c>
      <c r="T866" s="59">
        <v>0</v>
      </c>
      <c r="U866" s="59">
        <v>1.993333</v>
      </c>
    </row>
    <row r="867" spans="1:21" x14ac:dyDescent="0.3">
      <c r="A867" s="61">
        <v>81876</v>
      </c>
      <c r="B867" s="54">
        <v>1</v>
      </c>
      <c r="C867" s="54" t="s">
        <v>78</v>
      </c>
      <c r="D867" s="54" t="s">
        <v>101</v>
      </c>
      <c r="E867" s="61" t="s">
        <v>712</v>
      </c>
      <c r="F867" s="61" t="s">
        <v>172</v>
      </c>
      <c r="G867" s="54" t="s">
        <v>71</v>
      </c>
      <c r="H867" s="54" t="s">
        <v>128</v>
      </c>
      <c r="I867" s="54" t="s">
        <v>22</v>
      </c>
      <c r="J867" s="54" t="s">
        <v>129</v>
      </c>
      <c r="K867" s="56">
        <v>43440.327870370369</v>
      </c>
      <c r="L867" s="56">
        <v>43440.363206018519</v>
      </c>
      <c r="M867" s="57">
        <v>0.84805555499999996</v>
      </c>
      <c r="N867" s="58">
        <v>0</v>
      </c>
      <c r="O867" s="58">
        <v>100</v>
      </c>
      <c r="P867" s="58">
        <v>0</v>
      </c>
      <c r="Q867" s="58">
        <v>0</v>
      </c>
      <c r="R867" s="59">
        <v>0</v>
      </c>
      <c r="S867" s="59">
        <v>84.805555999999996</v>
      </c>
      <c r="T867" s="59">
        <v>0</v>
      </c>
      <c r="U867" s="59">
        <v>0</v>
      </c>
    </row>
    <row r="868" spans="1:21" x14ac:dyDescent="0.3">
      <c r="A868" s="61">
        <v>81877</v>
      </c>
      <c r="B868" s="54">
        <v>1</v>
      </c>
      <c r="C868" s="54" t="s">
        <v>79</v>
      </c>
      <c r="D868" s="54" t="s">
        <v>111</v>
      </c>
      <c r="E868" s="61" t="s">
        <v>1402</v>
      </c>
      <c r="F868" s="61" t="s">
        <v>145</v>
      </c>
      <c r="G868" s="54" t="s">
        <v>72</v>
      </c>
      <c r="H868" s="54" t="s">
        <v>128</v>
      </c>
      <c r="I868" s="54" t="s">
        <v>22</v>
      </c>
      <c r="J868" s="54" t="s">
        <v>129</v>
      </c>
      <c r="K868" s="56">
        <v>43440.329814814817</v>
      </c>
      <c r="L868" s="56">
        <v>43440.418263888889</v>
      </c>
      <c r="M868" s="57">
        <v>2.122777777</v>
      </c>
      <c r="N868" s="58">
        <v>0</v>
      </c>
      <c r="O868" s="58">
        <v>0</v>
      </c>
      <c r="P868" s="58">
        <v>0</v>
      </c>
      <c r="Q868" s="58">
        <v>38</v>
      </c>
      <c r="R868" s="59">
        <v>0</v>
      </c>
      <c r="S868" s="59">
        <v>0</v>
      </c>
      <c r="T868" s="59">
        <v>0</v>
      </c>
      <c r="U868" s="59">
        <v>80.665555999999995</v>
      </c>
    </row>
    <row r="869" spans="1:21" x14ac:dyDescent="0.3">
      <c r="A869" s="61">
        <v>81878</v>
      </c>
      <c r="B869" s="54">
        <v>1</v>
      </c>
      <c r="C869" s="54" t="s">
        <v>79</v>
      </c>
      <c r="D869" s="54" t="s">
        <v>116</v>
      </c>
      <c r="E869" s="61" t="s">
        <v>1403</v>
      </c>
      <c r="F869" s="61" t="s">
        <v>168</v>
      </c>
      <c r="G869" s="54" t="s">
        <v>72</v>
      </c>
      <c r="H869" s="54" t="s">
        <v>128</v>
      </c>
      <c r="I869" s="54" t="s">
        <v>22</v>
      </c>
      <c r="J869" s="54" t="s">
        <v>129</v>
      </c>
      <c r="K869" s="56">
        <v>43440.342962962961</v>
      </c>
      <c r="L869" s="56">
        <v>43440.421006944445</v>
      </c>
      <c r="M869" s="57">
        <v>1.8730555550000001</v>
      </c>
      <c r="N869" s="58">
        <v>0</v>
      </c>
      <c r="O869" s="58">
        <v>177</v>
      </c>
      <c r="P869" s="58">
        <v>0</v>
      </c>
      <c r="Q869" s="58">
        <v>0</v>
      </c>
      <c r="R869" s="59">
        <v>0</v>
      </c>
      <c r="S869" s="59">
        <v>331.53083299999997</v>
      </c>
      <c r="T869" s="59">
        <v>0</v>
      </c>
      <c r="U869" s="59">
        <v>0</v>
      </c>
    </row>
    <row r="870" spans="1:21" x14ac:dyDescent="0.3">
      <c r="A870" s="61">
        <v>81879</v>
      </c>
      <c r="B870" s="54">
        <v>1</v>
      </c>
      <c r="C870" s="54" t="s">
        <v>79</v>
      </c>
      <c r="D870" s="54" t="s">
        <v>119</v>
      </c>
      <c r="E870" s="61" t="s">
        <v>1187</v>
      </c>
      <c r="F870" s="61" t="s">
        <v>136</v>
      </c>
      <c r="G870" s="54" t="s">
        <v>71</v>
      </c>
      <c r="H870" s="54" t="s">
        <v>128</v>
      </c>
      <c r="I870" s="54" t="s">
        <v>22</v>
      </c>
      <c r="J870" s="54" t="s">
        <v>129</v>
      </c>
      <c r="K870" s="56">
        <v>43440.344988425924</v>
      </c>
      <c r="L870" s="56">
        <v>43440.386643518519</v>
      </c>
      <c r="M870" s="57">
        <v>0.99972222200000005</v>
      </c>
      <c r="N870" s="58">
        <v>0</v>
      </c>
      <c r="O870" s="58">
        <v>27</v>
      </c>
      <c r="P870" s="58">
        <v>0</v>
      </c>
      <c r="Q870" s="58">
        <v>5</v>
      </c>
      <c r="R870" s="59">
        <v>0</v>
      </c>
      <c r="S870" s="59">
        <v>26.9925</v>
      </c>
      <c r="T870" s="59">
        <v>0</v>
      </c>
      <c r="U870" s="59">
        <v>4.9986110000000004</v>
      </c>
    </row>
    <row r="871" spans="1:21" x14ac:dyDescent="0.3">
      <c r="A871" s="61">
        <v>81882</v>
      </c>
      <c r="B871" s="54">
        <v>1</v>
      </c>
      <c r="C871" s="54" t="s">
        <v>78</v>
      </c>
      <c r="D871" s="54" t="s">
        <v>99</v>
      </c>
      <c r="E871" s="61" t="s">
        <v>1159</v>
      </c>
      <c r="F871" s="61" t="s">
        <v>204</v>
      </c>
      <c r="G871" s="54" t="s">
        <v>71</v>
      </c>
      <c r="H871" s="54" t="s">
        <v>128</v>
      </c>
      <c r="I871" s="54" t="s">
        <v>22</v>
      </c>
      <c r="J871" s="54" t="s">
        <v>129</v>
      </c>
      <c r="K871" s="56">
        <v>43440.389155092591</v>
      </c>
      <c r="L871" s="56">
        <v>43440.440497685187</v>
      </c>
      <c r="M871" s="57">
        <v>1.2322222220000001</v>
      </c>
      <c r="N871" s="58">
        <v>0</v>
      </c>
      <c r="O871" s="58">
        <v>365</v>
      </c>
      <c r="P871" s="58">
        <v>0</v>
      </c>
      <c r="Q871" s="58">
        <v>0</v>
      </c>
      <c r="R871" s="59">
        <v>0</v>
      </c>
      <c r="S871" s="59">
        <v>449.76111100000003</v>
      </c>
      <c r="T871" s="59">
        <v>0</v>
      </c>
      <c r="U871" s="59">
        <v>0</v>
      </c>
    </row>
    <row r="872" spans="1:21" x14ac:dyDescent="0.3">
      <c r="A872" s="61">
        <v>81885</v>
      </c>
      <c r="B872" s="54">
        <v>1</v>
      </c>
      <c r="C872" s="54" t="s">
        <v>78</v>
      </c>
      <c r="D872" s="54" t="s">
        <v>81</v>
      </c>
      <c r="E872" s="61" t="s">
        <v>1404</v>
      </c>
      <c r="F872" s="61" t="s">
        <v>172</v>
      </c>
      <c r="G872" s="54" t="s">
        <v>71</v>
      </c>
      <c r="H872" s="54" t="s">
        <v>128</v>
      </c>
      <c r="I872" s="54" t="s">
        <v>22</v>
      </c>
      <c r="J872" s="54" t="s">
        <v>129</v>
      </c>
      <c r="K872" s="56">
        <v>43440.316863425927</v>
      </c>
      <c r="L872" s="56">
        <v>43440.384270833332</v>
      </c>
      <c r="M872" s="57">
        <v>1.6177777769999999</v>
      </c>
      <c r="N872" s="58">
        <v>0</v>
      </c>
      <c r="O872" s="58">
        <v>481</v>
      </c>
      <c r="P872" s="58">
        <v>0</v>
      </c>
      <c r="Q872" s="58">
        <v>0</v>
      </c>
      <c r="R872" s="59">
        <v>0</v>
      </c>
      <c r="S872" s="59">
        <v>778.15111100000001</v>
      </c>
      <c r="T872" s="59">
        <v>0</v>
      </c>
      <c r="U872" s="59">
        <v>0</v>
      </c>
    </row>
    <row r="873" spans="1:21" x14ac:dyDescent="0.3">
      <c r="A873" s="61">
        <v>81887</v>
      </c>
      <c r="B873" s="54">
        <v>1</v>
      </c>
      <c r="C873" s="54" t="s">
        <v>79</v>
      </c>
      <c r="D873" s="54" t="s">
        <v>114</v>
      </c>
      <c r="E873" s="61" t="s">
        <v>1405</v>
      </c>
      <c r="F873" s="61" t="s">
        <v>140</v>
      </c>
      <c r="G873" s="54" t="s">
        <v>72</v>
      </c>
      <c r="H873" s="54" t="s">
        <v>128</v>
      </c>
      <c r="I873" s="54" t="s">
        <v>22</v>
      </c>
      <c r="J873" s="54" t="s">
        <v>129</v>
      </c>
      <c r="K873" s="56">
        <v>43440.333171296297</v>
      </c>
      <c r="L873" s="56">
        <v>43440.420624999999</v>
      </c>
      <c r="M873" s="57">
        <v>2.0988888879999998</v>
      </c>
      <c r="N873" s="58">
        <v>1</v>
      </c>
      <c r="O873" s="58">
        <v>1983</v>
      </c>
      <c r="P873" s="58">
        <v>0</v>
      </c>
      <c r="Q873" s="58">
        <v>0</v>
      </c>
      <c r="R873" s="59">
        <v>2.0988889999999998</v>
      </c>
      <c r="S873" s="59">
        <v>4162.096665</v>
      </c>
      <c r="T873" s="59">
        <v>0</v>
      </c>
      <c r="U873" s="59">
        <v>0</v>
      </c>
    </row>
    <row r="874" spans="1:21" x14ac:dyDescent="0.3">
      <c r="A874" s="61">
        <v>81889</v>
      </c>
      <c r="B874" s="54">
        <v>1</v>
      </c>
      <c r="C874" s="54" t="s">
        <v>78</v>
      </c>
      <c r="D874" s="54" t="s">
        <v>82</v>
      </c>
      <c r="E874" s="61" t="s">
        <v>1406</v>
      </c>
      <c r="F874" s="61" t="s">
        <v>136</v>
      </c>
      <c r="G874" s="54" t="s">
        <v>71</v>
      </c>
      <c r="H874" s="54" t="s">
        <v>128</v>
      </c>
      <c r="I874" s="54" t="s">
        <v>22</v>
      </c>
      <c r="J874" s="54" t="s">
        <v>129</v>
      </c>
      <c r="K874" s="56">
        <v>43440.352141203701</v>
      </c>
      <c r="L874" s="56">
        <v>43440.389305555553</v>
      </c>
      <c r="M874" s="57">
        <v>0.89194444399999995</v>
      </c>
      <c r="N874" s="58">
        <v>0</v>
      </c>
      <c r="O874" s="58">
        <v>12</v>
      </c>
      <c r="P874" s="58">
        <v>0</v>
      </c>
      <c r="Q874" s="58">
        <v>0</v>
      </c>
      <c r="R874" s="59">
        <v>0</v>
      </c>
      <c r="S874" s="59">
        <v>10.703333000000001</v>
      </c>
      <c r="T874" s="59">
        <v>0</v>
      </c>
      <c r="U874" s="59">
        <v>0</v>
      </c>
    </row>
    <row r="875" spans="1:21" x14ac:dyDescent="0.3">
      <c r="A875" s="61">
        <v>81890</v>
      </c>
      <c r="B875" s="54">
        <v>1</v>
      </c>
      <c r="C875" s="54" t="s">
        <v>79</v>
      </c>
      <c r="D875" s="54" t="s">
        <v>124</v>
      </c>
      <c r="E875" s="61" t="s">
        <v>1407</v>
      </c>
      <c r="F875" s="61" t="s">
        <v>144</v>
      </c>
      <c r="G875" s="54" t="s">
        <v>71</v>
      </c>
      <c r="H875" s="54" t="s">
        <v>128</v>
      </c>
      <c r="I875" s="54" t="s">
        <v>22</v>
      </c>
      <c r="J875" s="54" t="s">
        <v>129</v>
      </c>
      <c r="K875" s="56">
        <v>43440.364004629628</v>
      </c>
      <c r="L875" s="56">
        <v>43440.75503472222</v>
      </c>
      <c r="M875" s="57">
        <v>9.3847222220000006</v>
      </c>
      <c r="N875" s="58">
        <v>0</v>
      </c>
      <c r="O875" s="58">
        <v>25</v>
      </c>
      <c r="P875" s="58">
        <v>0</v>
      </c>
      <c r="Q875" s="58">
        <v>0</v>
      </c>
      <c r="R875" s="59">
        <v>0</v>
      </c>
      <c r="S875" s="59">
        <v>234.618056</v>
      </c>
      <c r="T875" s="59">
        <v>0</v>
      </c>
      <c r="U875" s="59">
        <v>0</v>
      </c>
    </row>
    <row r="876" spans="1:21" x14ac:dyDescent="0.3">
      <c r="A876" s="61">
        <v>81891</v>
      </c>
      <c r="B876" s="54">
        <v>1</v>
      </c>
      <c r="C876" s="54" t="s">
        <v>79</v>
      </c>
      <c r="D876" s="54" t="s">
        <v>108</v>
      </c>
      <c r="E876" s="61" t="s">
        <v>1408</v>
      </c>
      <c r="F876" s="61" t="s">
        <v>151</v>
      </c>
      <c r="G876" s="54" t="s">
        <v>71</v>
      </c>
      <c r="H876" s="54" t="s">
        <v>128</v>
      </c>
      <c r="I876" s="54" t="s">
        <v>22</v>
      </c>
      <c r="J876" s="54" t="s">
        <v>129</v>
      </c>
      <c r="K876" s="56">
        <v>43440.356574074074</v>
      </c>
      <c r="L876" s="56">
        <v>43440.5933912037</v>
      </c>
      <c r="M876" s="57">
        <v>5.6836111110000003</v>
      </c>
      <c r="N876" s="58">
        <v>0</v>
      </c>
      <c r="O876" s="58">
        <v>4</v>
      </c>
      <c r="P876" s="58">
        <v>0</v>
      </c>
      <c r="Q876" s="58">
        <v>0</v>
      </c>
      <c r="R876" s="59">
        <v>0</v>
      </c>
      <c r="S876" s="59">
        <v>22.734444</v>
      </c>
      <c r="T876" s="59">
        <v>0</v>
      </c>
      <c r="U876" s="59">
        <v>0</v>
      </c>
    </row>
    <row r="877" spans="1:21" x14ac:dyDescent="0.3">
      <c r="A877" s="61">
        <v>81892</v>
      </c>
      <c r="B877" s="54">
        <v>1</v>
      </c>
      <c r="C877" s="54" t="s">
        <v>79</v>
      </c>
      <c r="D877" s="54" t="s">
        <v>109</v>
      </c>
      <c r="E877" s="61" t="s">
        <v>262</v>
      </c>
      <c r="F877" s="61" t="s">
        <v>140</v>
      </c>
      <c r="G877" s="54" t="s">
        <v>72</v>
      </c>
      <c r="H877" s="54" t="s">
        <v>128</v>
      </c>
      <c r="I877" s="54" t="s">
        <v>22</v>
      </c>
      <c r="J877" s="54" t="s">
        <v>129</v>
      </c>
      <c r="K877" s="56">
        <v>43440.354432870372</v>
      </c>
      <c r="L877" s="56">
        <v>43440.403287037036</v>
      </c>
      <c r="M877" s="57">
        <v>1.1725000000000001</v>
      </c>
      <c r="N877" s="58">
        <v>0</v>
      </c>
      <c r="O877" s="58">
        <v>51</v>
      </c>
      <c r="P877" s="58">
        <v>26</v>
      </c>
      <c r="Q877" s="58">
        <v>2271</v>
      </c>
      <c r="R877" s="59">
        <v>0</v>
      </c>
      <c r="S877" s="59">
        <v>59.797499999999999</v>
      </c>
      <c r="T877" s="59">
        <v>30.484999999999999</v>
      </c>
      <c r="U877" s="59">
        <v>2662.7474999999999</v>
      </c>
    </row>
    <row r="878" spans="1:21" x14ac:dyDescent="0.3">
      <c r="A878" s="61">
        <v>81895</v>
      </c>
      <c r="B878" s="54">
        <v>1</v>
      </c>
      <c r="C878" s="54" t="s">
        <v>79</v>
      </c>
      <c r="D878" s="54" t="s">
        <v>112</v>
      </c>
      <c r="E878" s="61" t="s">
        <v>1409</v>
      </c>
      <c r="F878" s="61" t="s">
        <v>140</v>
      </c>
      <c r="G878" s="54" t="s">
        <v>72</v>
      </c>
      <c r="H878" s="54" t="s">
        <v>128</v>
      </c>
      <c r="I878" s="54" t="s">
        <v>22</v>
      </c>
      <c r="J878" s="54" t="s">
        <v>129</v>
      </c>
      <c r="K878" s="56">
        <v>43440.364027777774</v>
      </c>
      <c r="L878" s="56">
        <v>43440.424120370371</v>
      </c>
      <c r="M878" s="57">
        <v>1.4422222220000001</v>
      </c>
      <c r="N878" s="58">
        <v>3</v>
      </c>
      <c r="O878" s="58">
        <v>285</v>
      </c>
      <c r="P878" s="58">
        <v>0</v>
      </c>
      <c r="Q878" s="58">
        <v>0</v>
      </c>
      <c r="R878" s="59">
        <v>4.3266669999999996</v>
      </c>
      <c r="S878" s="59">
        <v>411.03333300000003</v>
      </c>
      <c r="T878" s="59">
        <v>0</v>
      </c>
      <c r="U878" s="59">
        <v>0</v>
      </c>
    </row>
    <row r="879" spans="1:21" x14ac:dyDescent="0.3">
      <c r="A879" s="61">
        <v>81896</v>
      </c>
      <c r="B879" s="54">
        <v>1</v>
      </c>
      <c r="C879" s="54" t="s">
        <v>79</v>
      </c>
      <c r="D879" s="54" t="s">
        <v>108</v>
      </c>
      <c r="E879" s="61" t="s">
        <v>1410</v>
      </c>
      <c r="F879" s="61" t="s">
        <v>172</v>
      </c>
      <c r="G879" s="54" t="s">
        <v>71</v>
      </c>
      <c r="H879" s="54" t="s">
        <v>128</v>
      </c>
      <c r="I879" s="54" t="s">
        <v>22</v>
      </c>
      <c r="J879" s="54" t="s">
        <v>129</v>
      </c>
      <c r="K879" s="56">
        <v>43440.366180555553</v>
      </c>
      <c r="L879" s="56">
        <v>43440.402557870373</v>
      </c>
      <c r="M879" s="57">
        <v>0.87305555499999998</v>
      </c>
      <c r="N879" s="58">
        <v>0</v>
      </c>
      <c r="O879" s="58">
        <v>107</v>
      </c>
      <c r="P879" s="58">
        <v>0</v>
      </c>
      <c r="Q879" s="58">
        <v>1</v>
      </c>
      <c r="R879" s="59">
        <v>0</v>
      </c>
      <c r="S879" s="59">
        <v>93.416944000000001</v>
      </c>
      <c r="T879" s="59">
        <v>0</v>
      </c>
      <c r="U879" s="59">
        <v>0.87305600000000005</v>
      </c>
    </row>
    <row r="880" spans="1:21" x14ac:dyDescent="0.3">
      <c r="A880" s="61">
        <v>81897</v>
      </c>
      <c r="B880" s="54">
        <v>1</v>
      </c>
      <c r="C880" s="54" t="s">
        <v>78</v>
      </c>
      <c r="D880" s="54" t="s">
        <v>96</v>
      </c>
      <c r="E880" s="61" t="s">
        <v>194</v>
      </c>
      <c r="F880" s="61" t="s">
        <v>140</v>
      </c>
      <c r="G880" s="54" t="s">
        <v>72</v>
      </c>
      <c r="H880" s="54" t="s">
        <v>128</v>
      </c>
      <c r="I880" s="54" t="s">
        <v>22</v>
      </c>
      <c r="J880" s="54" t="s">
        <v>129</v>
      </c>
      <c r="K880" s="56">
        <v>43440.367013888892</v>
      </c>
      <c r="L880" s="56">
        <v>43440.374305555553</v>
      </c>
      <c r="M880" s="57">
        <v>0.17499999999999999</v>
      </c>
      <c r="N880" s="58">
        <v>5</v>
      </c>
      <c r="O880" s="58">
        <v>685</v>
      </c>
      <c r="P880" s="58">
        <v>0</v>
      </c>
      <c r="Q880" s="58">
        <v>0</v>
      </c>
      <c r="R880" s="59">
        <v>0.875</v>
      </c>
      <c r="S880" s="59">
        <v>119.875</v>
      </c>
      <c r="T880" s="59">
        <v>0</v>
      </c>
      <c r="U880" s="59">
        <v>0</v>
      </c>
    </row>
    <row r="881" spans="1:21" x14ac:dyDescent="0.3">
      <c r="A881" s="61">
        <v>81898</v>
      </c>
      <c r="B881" s="54">
        <v>1</v>
      </c>
      <c r="C881" s="54" t="s">
        <v>79</v>
      </c>
      <c r="D881" s="54" t="s">
        <v>114</v>
      </c>
      <c r="E881" s="61" t="s">
        <v>1411</v>
      </c>
      <c r="F881" s="61" t="s">
        <v>168</v>
      </c>
      <c r="G881" s="54" t="s">
        <v>72</v>
      </c>
      <c r="H881" s="54" t="s">
        <v>128</v>
      </c>
      <c r="I881" s="54" t="s">
        <v>22</v>
      </c>
      <c r="J881" s="54" t="s">
        <v>129</v>
      </c>
      <c r="K881" s="56">
        <v>43440.317152777774</v>
      </c>
      <c r="L881" s="56">
        <v>43440.468126539352</v>
      </c>
      <c r="M881" s="57">
        <v>3.6233702769999998</v>
      </c>
      <c r="N881" s="58">
        <v>0</v>
      </c>
      <c r="O881" s="58">
        <v>227</v>
      </c>
      <c r="P881" s="58">
        <v>0</v>
      </c>
      <c r="Q881" s="58">
        <v>0</v>
      </c>
      <c r="R881" s="59">
        <v>0</v>
      </c>
      <c r="S881" s="59">
        <v>822.50505299999998</v>
      </c>
      <c r="T881" s="59">
        <v>0</v>
      </c>
      <c r="U881" s="59">
        <v>0</v>
      </c>
    </row>
    <row r="882" spans="1:21" x14ac:dyDescent="0.3">
      <c r="A882" s="61">
        <v>81899</v>
      </c>
      <c r="B882" s="54">
        <v>1</v>
      </c>
      <c r="C882" s="54" t="s">
        <v>78</v>
      </c>
      <c r="D882" s="54" t="s">
        <v>99</v>
      </c>
      <c r="E882" s="61" t="s">
        <v>1412</v>
      </c>
      <c r="F882" s="61" t="s">
        <v>136</v>
      </c>
      <c r="G882" s="54" t="s">
        <v>71</v>
      </c>
      <c r="H882" s="54" t="s">
        <v>128</v>
      </c>
      <c r="I882" s="54" t="s">
        <v>22</v>
      </c>
      <c r="J882" s="54" t="s">
        <v>129</v>
      </c>
      <c r="K882" s="56">
        <v>43440.364074074074</v>
      </c>
      <c r="L882" s="56">
        <v>43440.606041666666</v>
      </c>
      <c r="M882" s="57">
        <v>5.807222222</v>
      </c>
      <c r="N882" s="58">
        <v>0</v>
      </c>
      <c r="O882" s="58">
        <v>7</v>
      </c>
      <c r="P882" s="58">
        <v>0</v>
      </c>
      <c r="Q882" s="58">
        <v>0</v>
      </c>
      <c r="R882" s="59">
        <v>0</v>
      </c>
      <c r="S882" s="59">
        <v>40.650556000000002</v>
      </c>
      <c r="T882" s="59">
        <v>0</v>
      </c>
      <c r="U882" s="59">
        <v>0</v>
      </c>
    </row>
    <row r="883" spans="1:21" x14ac:dyDescent="0.3">
      <c r="A883" s="61">
        <v>81900</v>
      </c>
      <c r="B883" s="54">
        <v>1</v>
      </c>
      <c r="C883" s="54" t="s">
        <v>79</v>
      </c>
      <c r="D883" s="54" t="s">
        <v>118</v>
      </c>
      <c r="E883" s="61" t="s">
        <v>1413</v>
      </c>
      <c r="F883" s="61" t="s">
        <v>1414</v>
      </c>
      <c r="G883" s="54" t="s">
        <v>72</v>
      </c>
      <c r="H883" s="54" t="s">
        <v>128</v>
      </c>
      <c r="I883" s="54" t="s">
        <v>22</v>
      </c>
      <c r="J883" s="54" t="s">
        <v>129</v>
      </c>
      <c r="K883" s="56">
        <v>43440.358159722222</v>
      </c>
      <c r="L883" s="56">
        <v>43440.502766203703</v>
      </c>
      <c r="M883" s="57">
        <v>3.4705555549999998</v>
      </c>
      <c r="N883" s="58">
        <v>0</v>
      </c>
      <c r="O883" s="58">
        <v>0</v>
      </c>
      <c r="P883" s="58">
        <v>2</v>
      </c>
      <c r="Q883" s="58">
        <v>481</v>
      </c>
      <c r="R883" s="59">
        <v>0</v>
      </c>
      <c r="S883" s="59">
        <v>0</v>
      </c>
      <c r="T883" s="59">
        <v>6.9411110000000003</v>
      </c>
      <c r="U883" s="59">
        <v>1669.3372220000001</v>
      </c>
    </row>
    <row r="884" spans="1:21" x14ac:dyDescent="0.3">
      <c r="A884" s="61">
        <v>81901</v>
      </c>
      <c r="B884" s="54">
        <v>1</v>
      </c>
      <c r="C884" s="54" t="s">
        <v>78</v>
      </c>
      <c r="D884" s="54" t="s">
        <v>86</v>
      </c>
      <c r="E884" s="61" t="s">
        <v>1415</v>
      </c>
      <c r="F884" s="61" t="s">
        <v>136</v>
      </c>
      <c r="G884" s="54" t="s">
        <v>71</v>
      </c>
      <c r="H884" s="54" t="s">
        <v>128</v>
      </c>
      <c r="I884" s="54" t="s">
        <v>22</v>
      </c>
      <c r="J884" s="54" t="s">
        <v>129</v>
      </c>
      <c r="K884" s="56">
        <v>43440.360150462962</v>
      </c>
      <c r="L884" s="56">
        <v>43440.406331018516</v>
      </c>
      <c r="M884" s="57">
        <v>1.108333333</v>
      </c>
      <c r="N884" s="58">
        <v>0</v>
      </c>
      <c r="O884" s="58">
        <v>139</v>
      </c>
      <c r="P884" s="58">
        <v>0</v>
      </c>
      <c r="Q884" s="58">
        <v>0</v>
      </c>
      <c r="R884" s="59">
        <v>0</v>
      </c>
      <c r="S884" s="59">
        <v>154.058333</v>
      </c>
      <c r="T884" s="59">
        <v>0</v>
      </c>
      <c r="U884" s="59">
        <v>0</v>
      </c>
    </row>
    <row r="885" spans="1:21" x14ac:dyDescent="0.3">
      <c r="A885" s="61">
        <v>81903</v>
      </c>
      <c r="B885" s="54">
        <v>1</v>
      </c>
      <c r="C885" s="54" t="s">
        <v>78</v>
      </c>
      <c r="D885" s="54" t="s">
        <v>81</v>
      </c>
      <c r="E885" s="61" t="s">
        <v>629</v>
      </c>
      <c r="F885" s="61" t="s">
        <v>140</v>
      </c>
      <c r="G885" s="54" t="s">
        <v>72</v>
      </c>
      <c r="H885" s="54" t="s">
        <v>128</v>
      </c>
      <c r="I885" s="54" t="s">
        <v>22</v>
      </c>
      <c r="J885" s="54" t="s">
        <v>129</v>
      </c>
      <c r="K885" s="56">
        <v>43440.379861111112</v>
      </c>
      <c r="L885" s="56">
        <v>43440.385416666664</v>
      </c>
      <c r="M885" s="57">
        <v>0.133333333</v>
      </c>
      <c r="N885" s="58">
        <v>0</v>
      </c>
      <c r="O885" s="58">
        <v>1</v>
      </c>
      <c r="P885" s="58">
        <v>0</v>
      </c>
      <c r="Q885" s="58">
        <v>0</v>
      </c>
      <c r="R885" s="59">
        <v>0</v>
      </c>
      <c r="S885" s="59">
        <v>0.13333300000000001</v>
      </c>
      <c r="T885" s="59">
        <v>0</v>
      </c>
      <c r="U885" s="59">
        <v>0</v>
      </c>
    </row>
    <row r="886" spans="1:21" x14ac:dyDescent="0.3">
      <c r="A886" s="61">
        <v>81905</v>
      </c>
      <c r="B886" s="54">
        <v>1</v>
      </c>
      <c r="C886" s="54" t="s">
        <v>79</v>
      </c>
      <c r="D886" s="54" t="s">
        <v>108</v>
      </c>
      <c r="E886" s="61" t="s">
        <v>1416</v>
      </c>
      <c r="F886" s="61" t="s">
        <v>151</v>
      </c>
      <c r="G886" s="54" t="s">
        <v>71</v>
      </c>
      <c r="H886" s="54" t="s">
        <v>128</v>
      </c>
      <c r="I886" s="54" t="s">
        <v>22</v>
      </c>
      <c r="J886" s="54" t="s">
        <v>129</v>
      </c>
      <c r="K886" s="56">
        <v>43440.378009259257</v>
      </c>
      <c r="L886" s="56">
        <v>43440.443298611113</v>
      </c>
      <c r="M886" s="57">
        <v>1.566944444</v>
      </c>
      <c r="N886" s="58">
        <v>0</v>
      </c>
      <c r="O886" s="58">
        <v>20</v>
      </c>
      <c r="P886" s="58">
        <v>0</v>
      </c>
      <c r="Q886" s="58">
        <v>0</v>
      </c>
      <c r="R886" s="59">
        <v>0</v>
      </c>
      <c r="S886" s="59">
        <v>31.338889000000002</v>
      </c>
      <c r="T886" s="59">
        <v>0</v>
      </c>
      <c r="U886" s="59">
        <v>0</v>
      </c>
    </row>
    <row r="887" spans="1:21" x14ac:dyDescent="0.3">
      <c r="A887" s="61">
        <v>81907</v>
      </c>
      <c r="B887" s="54">
        <v>1</v>
      </c>
      <c r="C887" s="54" t="s">
        <v>79</v>
      </c>
      <c r="D887" s="54" t="s">
        <v>124</v>
      </c>
      <c r="E887" s="61" t="s">
        <v>1417</v>
      </c>
      <c r="F887" s="61" t="s">
        <v>137</v>
      </c>
      <c r="G887" s="54" t="s">
        <v>71</v>
      </c>
      <c r="H887" s="54" t="s">
        <v>128</v>
      </c>
      <c r="I887" s="54" t="s">
        <v>22</v>
      </c>
      <c r="J887" s="54" t="s">
        <v>129</v>
      </c>
      <c r="K887" s="56">
        <v>43440.385381944448</v>
      </c>
      <c r="L887" s="56">
        <v>43440.452453703707</v>
      </c>
      <c r="M887" s="57">
        <v>1.609722222</v>
      </c>
      <c r="N887" s="58">
        <v>0</v>
      </c>
      <c r="O887" s="58">
        <v>0</v>
      </c>
      <c r="P887" s="58">
        <v>0</v>
      </c>
      <c r="Q887" s="58">
        <v>1</v>
      </c>
      <c r="R887" s="59">
        <v>0</v>
      </c>
      <c r="S887" s="59">
        <v>0</v>
      </c>
      <c r="T887" s="59">
        <v>0</v>
      </c>
      <c r="U887" s="59">
        <v>1.6097220000000001</v>
      </c>
    </row>
    <row r="888" spans="1:21" x14ac:dyDescent="0.3">
      <c r="A888" s="61">
        <v>81909</v>
      </c>
      <c r="B888" s="54">
        <v>1</v>
      </c>
      <c r="C888" s="54" t="s">
        <v>78</v>
      </c>
      <c r="D888" s="54" t="s">
        <v>106</v>
      </c>
      <c r="E888" s="61" t="s">
        <v>1202</v>
      </c>
      <c r="F888" s="61" t="s">
        <v>148</v>
      </c>
      <c r="G888" s="54" t="s">
        <v>71</v>
      </c>
      <c r="H888" s="54" t="s">
        <v>128</v>
      </c>
      <c r="I888" s="54" t="s">
        <v>22</v>
      </c>
      <c r="J888" s="54" t="s">
        <v>147</v>
      </c>
      <c r="K888" s="56">
        <v>43440.433680555558</v>
      </c>
      <c r="L888" s="56">
        <v>43440.623611111114</v>
      </c>
      <c r="M888" s="57">
        <v>4.5583333330000002</v>
      </c>
      <c r="N888" s="58">
        <v>0</v>
      </c>
      <c r="O888" s="58">
        <v>95</v>
      </c>
      <c r="P888" s="58">
        <v>0</v>
      </c>
      <c r="Q888" s="58">
        <v>1</v>
      </c>
      <c r="R888" s="59">
        <v>0</v>
      </c>
      <c r="S888" s="59">
        <v>433.04166700000002</v>
      </c>
      <c r="T888" s="59">
        <v>0</v>
      </c>
      <c r="U888" s="59">
        <v>4.5583330000000002</v>
      </c>
    </row>
    <row r="889" spans="1:21" x14ac:dyDescent="0.3">
      <c r="A889" s="61">
        <v>81911</v>
      </c>
      <c r="B889" s="54">
        <v>1</v>
      </c>
      <c r="C889" s="54" t="s">
        <v>78</v>
      </c>
      <c r="D889" s="54" t="s">
        <v>102</v>
      </c>
      <c r="E889" s="61" t="s">
        <v>296</v>
      </c>
      <c r="F889" s="61" t="s">
        <v>140</v>
      </c>
      <c r="G889" s="54" t="s">
        <v>72</v>
      </c>
      <c r="H889" s="54" t="s">
        <v>128</v>
      </c>
      <c r="I889" s="54" t="s">
        <v>22</v>
      </c>
      <c r="J889" s="54" t="s">
        <v>129</v>
      </c>
      <c r="K889" s="56">
        <v>43440.334687499999</v>
      </c>
      <c r="L889" s="56">
        <v>43440.405182835646</v>
      </c>
      <c r="M889" s="57">
        <v>1.691887777</v>
      </c>
      <c r="N889" s="58">
        <v>9</v>
      </c>
      <c r="O889" s="58">
        <v>5783</v>
      </c>
      <c r="P889" s="58">
        <v>0</v>
      </c>
      <c r="Q889" s="58">
        <v>77</v>
      </c>
      <c r="R889" s="59">
        <v>15.226990000000001</v>
      </c>
      <c r="S889" s="59">
        <v>9784.1870139999992</v>
      </c>
      <c r="T889" s="59">
        <v>0</v>
      </c>
      <c r="U889" s="59">
        <v>130.27535900000001</v>
      </c>
    </row>
    <row r="890" spans="1:21" x14ac:dyDescent="0.3">
      <c r="A890" s="61">
        <v>81912</v>
      </c>
      <c r="B890" s="54">
        <v>1</v>
      </c>
      <c r="C890" s="54" t="s">
        <v>78</v>
      </c>
      <c r="D890" s="54" t="s">
        <v>96</v>
      </c>
      <c r="E890" s="61" t="s">
        <v>552</v>
      </c>
      <c r="F890" s="61" t="s">
        <v>148</v>
      </c>
      <c r="G890" s="54" t="s">
        <v>72</v>
      </c>
      <c r="H890" s="54" t="s">
        <v>128</v>
      </c>
      <c r="I890" s="54" t="s">
        <v>22</v>
      </c>
      <c r="J890" s="54" t="s">
        <v>147</v>
      </c>
      <c r="K890" s="56">
        <v>43440.383368055554</v>
      </c>
      <c r="L890" s="56">
        <v>43440.75</v>
      </c>
      <c r="M890" s="57">
        <v>8.7991666659999996</v>
      </c>
      <c r="N890" s="58">
        <v>1</v>
      </c>
      <c r="O890" s="58">
        <v>189</v>
      </c>
      <c r="P890" s="58">
        <v>0</v>
      </c>
      <c r="Q890" s="58">
        <v>0</v>
      </c>
      <c r="R890" s="59">
        <v>8.7991670000000006</v>
      </c>
      <c r="S890" s="59">
        <v>1663.0425</v>
      </c>
      <c r="T890" s="59">
        <v>0</v>
      </c>
      <c r="U890" s="59">
        <v>0</v>
      </c>
    </row>
    <row r="891" spans="1:21" x14ac:dyDescent="0.3">
      <c r="A891" s="61">
        <v>81916</v>
      </c>
      <c r="B891" s="54">
        <v>1</v>
      </c>
      <c r="C891" s="54" t="s">
        <v>78</v>
      </c>
      <c r="D891" s="54" t="s">
        <v>80</v>
      </c>
      <c r="E891" s="61" t="s">
        <v>1418</v>
      </c>
      <c r="F891" s="61" t="s">
        <v>146</v>
      </c>
      <c r="G891" s="54" t="s">
        <v>71</v>
      </c>
      <c r="H891" s="54" t="s">
        <v>128</v>
      </c>
      <c r="I891" s="54" t="s">
        <v>22</v>
      </c>
      <c r="J891" s="54" t="s">
        <v>147</v>
      </c>
      <c r="K891" s="56">
        <v>43440.390798611108</v>
      </c>
      <c r="L891" s="56">
        <v>43440.479166666664</v>
      </c>
      <c r="M891" s="57">
        <v>2.1208333330000002</v>
      </c>
      <c r="N891" s="58">
        <v>0</v>
      </c>
      <c r="O891" s="58">
        <v>517</v>
      </c>
      <c r="P891" s="58">
        <v>0</v>
      </c>
      <c r="Q891" s="58">
        <v>0</v>
      </c>
      <c r="R891" s="59">
        <v>0</v>
      </c>
      <c r="S891" s="59">
        <v>1096.4708330000001</v>
      </c>
      <c r="T891" s="59">
        <v>0</v>
      </c>
      <c r="U891" s="59">
        <v>0</v>
      </c>
    </row>
    <row r="892" spans="1:21" x14ac:dyDescent="0.3">
      <c r="A892" s="61">
        <v>81917</v>
      </c>
      <c r="B892" s="54">
        <v>1</v>
      </c>
      <c r="C892" s="54" t="s">
        <v>78</v>
      </c>
      <c r="D892" s="54" t="s">
        <v>90</v>
      </c>
      <c r="E892" s="61" t="s">
        <v>1419</v>
      </c>
      <c r="F892" s="61" t="s">
        <v>146</v>
      </c>
      <c r="G892" s="54" t="s">
        <v>72</v>
      </c>
      <c r="H892" s="54" t="s">
        <v>128</v>
      </c>
      <c r="I892" s="54" t="s">
        <v>22</v>
      </c>
      <c r="J892" s="54" t="s">
        <v>147</v>
      </c>
      <c r="K892" s="56">
        <v>43440.397280092591</v>
      </c>
      <c r="L892" s="56">
        <v>43440.604085648149</v>
      </c>
      <c r="M892" s="57">
        <v>4.9633333329999996</v>
      </c>
      <c r="N892" s="58">
        <v>3</v>
      </c>
      <c r="O892" s="58">
        <v>3572</v>
      </c>
      <c r="P892" s="58">
        <v>0</v>
      </c>
      <c r="Q892" s="58">
        <v>4</v>
      </c>
      <c r="R892" s="59">
        <v>14.89</v>
      </c>
      <c r="S892" s="59">
        <v>17729.026665000001</v>
      </c>
      <c r="T892" s="59">
        <v>0</v>
      </c>
      <c r="U892" s="59">
        <v>19.853332999999999</v>
      </c>
    </row>
    <row r="893" spans="1:21" x14ac:dyDescent="0.3">
      <c r="A893" s="61">
        <v>81918</v>
      </c>
      <c r="B893" s="54">
        <v>1</v>
      </c>
      <c r="C893" s="54" t="s">
        <v>79</v>
      </c>
      <c r="D893" s="54" t="s">
        <v>109</v>
      </c>
      <c r="E893" s="61" t="s">
        <v>1420</v>
      </c>
      <c r="F893" s="61" t="s">
        <v>137</v>
      </c>
      <c r="G893" s="54" t="s">
        <v>71</v>
      </c>
      <c r="H893" s="54" t="s">
        <v>128</v>
      </c>
      <c r="I893" s="54" t="s">
        <v>22</v>
      </c>
      <c r="J893" s="54" t="s">
        <v>129</v>
      </c>
      <c r="K893" s="56">
        <v>43440.390752314815</v>
      </c>
      <c r="L893" s="56">
        <v>43440.465960648151</v>
      </c>
      <c r="M893" s="57">
        <v>1.8049999999999999</v>
      </c>
      <c r="N893" s="58">
        <v>0</v>
      </c>
      <c r="O893" s="58">
        <v>21</v>
      </c>
      <c r="P893" s="58">
        <v>0</v>
      </c>
      <c r="Q893" s="58">
        <v>33</v>
      </c>
      <c r="R893" s="59">
        <v>0</v>
      </c>
      <c r="S893" s="59">
        <v>37.905000000000001</v>
      </c>
      <c r="T893" s="59">
        <v>0</v>
      </c>
      <c r="U893" s="59">
        <v>59.564999999999998</v>
      </c>
    </row>
    <row r="894" spans="1:21" x14ac:dyDescent="0.3">
      <c r="A894" s="61">
        <v>81919</v>
      </c>
      <c r="B894" s="54">
        <v>1</v>
      </c>
      <c r="C894" s="54" t="s">
        <v>79</v>
      </c>
      <c r="D894" s="54" t="s">
        <v>122</v>
      </c>
      <c r="E894" s="61" t="s">
        <v>1421</v>
      </c>
      <c r="F894" s="61" t="s">
        <v>136</v>
      </c>
      <c r="G894" s="54" t="s">
        <v>71</v>
      </c>
      <c r="H894" s="54" t="s">
        <v>128</v>
      </c>
      <c r="I894" s="54" t="s">
        <v>22</v>
      </c>
      <c r="J894" s="54" t="s">
        <v>129</v>
      </c>
      <c r="K894" s="56">
        <v>43440.400694444441</v>
      </c>
      <c r="L894" s="56">
        <v>43440.42931712963</v>
      </c>
      <c r="M894" s="57">
        <v>0.68694444399999999</v>
      </c>
      <c r="N894" s="58">
        <v>0</v>
      </c>
      <c r="O894" s="58">
        <v>0</v>
      </c>
      <c r="P894" s="58">
        <v>0</v>
      </c>
      <c r="Q894" s="58">
        <v>3</v>
      </c>
      <c r="R894" s="59">
        <v>0</v>
      </c>
      <c r="S894" s="59">
        <v>0</v>
      </c>
      <c r="T894" s="59">
        <v>0</v>
      </c>
      <c r="U894" s="59">
        <v>2.0608330000000001</v>
      </c>
    </row>
    <row r="895" spans="1:21" x14ac:dyDescent="0.3">
      <c r="A895" s="61">
        <v>81920</v>
      </c>
      <c r="B895" s="54">
        <v>1</v>
      </c>
      <c r="C895" s="54" t="s">
        <v>79</v>
      </c>
      <c r="D895" s="54" t="s">
        <v>109</v>
      </c>
      <c r="E895" s="61" t="s">
        <v>1422</v>
      </c>
      <c r="F895" s="61" t="s">
        <v>159</v>
      </c>
      <c r="G895" s="54" t="s">
        <v>71</v>
      </c>
      <c r="H895" s="54" t="s">
        <v>128</v>
      </c>
      <c r="I895" s="54" t="s">
        <v>22</v>
      </c>
      <c r="J895" s="54" t="s">
        <v>129</v>
      </c>
      <c r="K895" s="56">
        <v>43440.368263888886</v>
      </c>
      <c r="L895" s="56">
        <v>43440.511666666665</v>
      </c>
      <c r="M895" s="57">
        <v>3.4416666660000002</v>
      </c>
      <c r="N895" s="58">
        <v>0</v>
      </c>
      <c r="O895" s="58">
        <v>0</v>
      </c>
      <c r="P895" s="58">
        <v>0</v>
      </c>
      <c r="Q895" s="58">
        <v>4</v>
      </c>
      <c r="R895" s="59">
        <v>0</v>
      </c>
      <c r="S895" s="59">
        <v>0</v>
      </c>
      <c r="T895" s="59">
        <v>0</v>
      </c>
      <c r="U895" s="59">
        <v>13.766667</v>
      </c>
    </row>
    <row r="896" spans="1:21" x14ac:dyDescent="0.3">
      <c r="A896" s="61">
        <v>81922</v>
      </c>
      <c r="B896" s="54">
        <v>1</v>
      </c>
      <c r="C896" s="54" t="s">
        <v>78</v>
      </c>
      <c r="D896" s="54" t="s">
        <v>107</v>
      </c>
      <c r="E896" s="61" t="s">
        <v>651</v>
      </c>
      <c r="F896" s="61" t="s">
        <v>148</v>
      </c>
      <c r="G896" s="54" t="s">
        <v>71</v>
      </c>
      <c r="H896" s="54" t="s">
        <v>128</v>
      </c>
      <c r="I896" s="54" t="s">
        <v>22</v>
      </c>
      <c r="J896" s="54" t="s">
        <v>147</v>
      </c>
      <c r="K896" s="56">
        <v>43440.400694444441</v>
      </c>
      <c r="L896" s="56">
        <v>43440.735416666663</v>
      </c>
      <c r="M896" s="57">
        <v>8.0333333329999999</v>
      </c>
      <c r="N896" s="58">
        <v>0</v>
      </c>
      <c r="O896" s="58">
        <v>101</v>
      </c>
      <c r="P896" s="58">
        <v>0</v>
      </c>
      <c r="Q896" s="58">
        <v>0</v>
      </c>
      <c r="R896" s="59">
        <v>0</v>
      </c>
      <c r="S896" s="59">
        <v>811.36666700000001</v>
      </c>
      <c r="T896" s="59">
        <v>0</v>
      </c>
      <c r="U896" s="59">
        <v>0</v>
      </c>
    </row>
    <row r="897" spans="1:21" x14ac:dyDescent="0.3">
      <c r="A897" s="61">
        <v>81923</v>
      </c>
      <c r="B897" s="54">
        <v>1</v>
      </c>
      <c r="C897" s="54" t="s">
        <v>78</v>
      </c>
      <c r="D897" s="54" t="s">
        <v>82</v>
      </c>
      <c r="E897" s="61" t="s">
        <v>555</v>
      </c>
      <c r="F897" s="61" t="s">
        <v>146</v>
      </c>
      <c r="G897" s="54" t="s">
        <v>71</v>
      </c>
      <c r="H897" s="54" t="s">
        <v>128</v>
      </c>
      <c r="I897" s="54" t="s">
        <v>22</v>
      </c>
      <c r="J897" s="54" t="s">
        <v>147</v>
      </c>
      <c r="K897" s="56">
        <v>43440.402233796296</v>
      </c>
      <c r="L897" s="56">
        <v>43440.579166666663</v>
      </c>
      <c r="M897" s="57">
        <v>4.2463888880000003</v>
      </c>
      <c r="N897" s="58">
        <v>0</v>
      </c>
      <c r="O897" s="58">
        <v>813</v>
      </c>
      <c r="P897" s="58">
        <v>0</v>
      </c>
      <c r="Q897" s="58">
        <v>12</v>
      </c>
      <c r="R897" s="59">
        <v>0</v>
      </c>
      <c r="S897" s="59">
        <v>3452.3141660000001</v>
      </c>
      <c r="T897" s="59">
        <v>0</v>
      </c>
      <c r="U897" s="59">
        <v>50.956667000000003</v>
      </c>
    </row>
    <row r="898" spans="1:21" x14ac:dyDescent="0.3">
      <c r="A898" s="61">
        <v>81924</v>
      </c>
      <c r="B898" s="54">
        <v>1</v>
      </c>
      <c r="C898" s="54" t="s">
        <v>78</v>
      </c>
      <c r="D898" s="54" t="s">
        <v>95</v>
      </c>
      <c r="E898" s="61" t="s">
        <v>1423</v>
      </c>
      <c r="F898" s="61" t="s">
        <v>140</v>
      </c>
      <c r="G898" s="54" t="s">
        <v>72</v>
      </c>
      <c r="H898" s="54" t="s">
        <v>128</v>
      </c>
      <c r="I898" s="54" t="s">
        <v>22</v>
      </c>
      <c r="J898" s="54" t="s">
        <v>129</v>
      </c>
      <c r="K898" s="56">
        <v>43440.399189814816</v>
      </c>
      <c r="L898" s="56">
        <v>43440.511689814812</v>
      </c>
      <c r="M898" s="57">
        <v>2.7</v>
      </c>
      <c r="N898" s="58">
        <v>0</v>
      </c>
      <c r="O898" s="58">
        <v>213</v>
      </c>
      <c r="P898" s="58">
        <v>0</v>
      </c>
      <c r="Q898" s="58">
        <v>0</v>
      </c>
      <c r="R898" s="59">
        <v>0</v>
      </c>
      <c r="S898" s="59">
        <v>575.1</v>
      </c>
      <c r="T898" s="59">
        <v>0</v>
      </c>
      <c r="U898" s="59">
        <v>0</v>
      </c>
    </row>
    <row r="899" spans="1:21" x14ac:dyDescent="0.3">
      <c r="A899" s="61">
        <v>81926</v>
      </c>
      <c r="B899" s="54">
        <v>1</v>
      </c>
      <c r="C899" s="54" t="s">
        <v>78</v>
      </c>
      <c r="D899" s="54" t="s">
        <v>104</v>
      </c>
      <c r="E899" s="61" t="s">
        <v>495</v>
      </c>
      <c r="F899" s="61" t="s">
        <v>148</v>
      </c>
      <c r="G899" s="54" t="s">
        <v>72</v>
      </c>
      <c r="H899" s="54" t="s">
        <v>128</v>
      </c>
      <c r="I899" s="54" t="s">
        <v>22</v>
      </c>
      <c r="J899" s="54" t="s">
        <v>147</v>
      </c>
      <c r="K899" s="56">
        <v>43440.404490740737</v>
      </c>
      <c r="L899" s="56">
        <v>43440.759027777778</v>
      </c>
      <c r="M899" s="57">
        <v>8.5088888879999995</v>
      </c>
      <c r="N899" s="58">
        <v>0</v>
      </c>
      <c r="O899" s="58">
        <v>11</v>
      </c>
      <c r="P899" s="58">
        <v>1</v>
      </c>
      <c r="Q899" s="58">
        <v>391</v>
      </c>
      <c r="R899" s="59">
        <v>0</v>
      </c>
      <c r="S899" s="59">
        <v>93.597778000000005</v>
      </c>
      <c r="T899" s="59">
        <v>8.5088889999999999</v>
      </c>
      <c r="U899" s="59">
        <v>3326.975555</v>
      </c>
    </row>
    <row r="900" spans="1:21" x14ac:dyDescent="0.3">
      <c r="A900" s="61">
        <v>81927</v>
      </c>
      <c r="B900" s="54">
        <v>1</v>
      </c>
      <c r="C900" s="54" t="s">
        <v>78</v>
      </c>
      <c r="D900" s="54" t="s">
        <v>101</v>
      </c>
      <c r="E900" s="61" t="s">
        <v>447</v>
      </c>
      <c r="F900" s="61" t="s">
        <v>140</v>
      </c>
      <c r="G900" s="54" t="s">
        <v>72</v>
      </c>
      <c r="H900" s="54" t="s">
        <v>128</v>
      </c>
      <c r="I900" s="54" t="s">
        <v>22</v>
      </c>
      <c r="J900" s="54" t="s">
        <v>129</v>
      </c>
      <c r="K900" s="56">
        <v>43440.386296296296</v>
      </c>
      <c r="L900" s="56">
        <v>43440.443749999999</v>
      </c>
      <c r="M900" s="57">
        <v>1.3788888880000001</v>
      </c>
      <c r="N900" s="58">
        <v>0</v>
      </c>
      <c r="O900" s="58">
        <v>1</v>
      </c>
      <c r="P900" s="58">
        <v>0</v>
      </c>
      <c r="Q900" s="58">
        <v>1</v>
      </c>
      <c r="R900" s="59">
        <v>0</v>
      </c>
      <c r="S900" s="59">
        <v>1.378889</v>
      </c>
      <c r="T900" s="59">
        <v>0</v>
      </c>
      <c r="U900" s="59">
        <v>1.378889</v>
      </c>
    </row>
    <row r="901" spans="1:21" x14ac:dyDescent="0.3">
      <c r="A901" s="61">
        <v>81930</v>
      </c>
      <c r="B901" s="54">
        <v>1</v>
      </c>
      <c r="C901" s="54" t="s">
        <v>79</v>
      </c>
      <c r="D901" s="54" t="s">
        <v>108</v>
      </c>
      <c r="E901" s="61" t="s">
        <v>1424</v>
      </c>
      <c r="F901" s="61" t="s">
        <v>145</v>
      </c>
      <c r="G901" s="54" t="s">
        <v>72</v>
      </c>
      <c r="H901" s="54" t="s">
        <v>128</v>
      </c>
      <c r="I901" s="54" t="s">
        <v>22</v>
      </c>
      <c r="J901" s="54" t="s">
        <v>129</v>
      </c>
      <c r="K901" s="56">
        <v>43440.403113425928</v>
      </c>
      <c r="L901" s="56">
        <v>43440.44730324074</v>
      </c>
      <c r="M901" s="57">
        <v>1.0605555550000001</v>
      </c>
      <c r="N901" s="58">
        <v>0</v>
      </c>
      <c r="O901" s="58">
        <v>109</v>
      </c>
      <c r="P901" s="58">
        <v>0</v>
      </c>
      <c r="Q901" s="58">
        <v>0</v>
      </c>
      <c r="R901" s="59">
        <v>0</v>
      </c>
      <c r="S901" s="59">
        <v>115.600555</v>
      </c>
      <c r="T901" s="59">
        <v>0</v>
      </c>
      <c r="U901" s="59">
        <v>0</v>
      </c>
    </row>
    <row r="902" spans="1:21" x14ac:dyDescent="0.3">
      <c r="A902" s="61">
        <v>81934</v>
      </c>
      <c r="B902" s="54">
        <v>1</v>
      </c>
      <c r="C902" s="54" t="s">
        <v>79</v>
      </c>
      <c r="D902" s="54" t="s">
        <v>112</v>
      </c>
      <c r="E902" s="61" t="s">
        <v>1425</v>
      </c>
      <c r="F902" s="61" t="s">
        <v>140</v>
      </c>
      <c r="G902" s="54" t="s">
        <v>72</v>
      </c>
      <c r="H902" s="54" t="s">
        <v>128</v>
      </c>
      <c r="I902" s="54" t="s">
        <v>22</v>
      </c>
      <c r="J902" s="54" t="s">
        <v>129</v>
      </c>
      <c r="K902" s="56">
        <v>43440.408668981479</v>
      </c>
      <c r="L902" s="56">
        <v>43440.438425925924</v>
      </c>
      <c r="M902" s="57">
        <v>0.71416666600000001</v>
      </c>
      <c r="N902" s="58">
        <v>3</v>
      </c>
      <c r="O902" s="58">
        <v>893</v>
      </c>
      <c r="P902" s="58">
        <v>0</v>
      </c>
      <c r="Q902" s="58">
        <v>0</v>
      </c>
      <c r="R902" s="59">
        <v>2.1425000000000001</v>
      </c>
      <c r="S902" s="59">
        <v>637.75083299999994</v>
      </c>
      <c r="T902" s="59">
        <v>0</v>
      </c>
      <c r="U902" s="59">
        <v>0</v>
      </c>
    </row>
    <row r="903" spans="1:21" x14ac:dyDescent="0.3">
      <c r="A903" s="61">
        <v>81935</v>
      </c>
      <c r="B903" s="54">
        <v>1</v>
      </c>
      <c r="C903" s="54" t="s">
        <v>78</v>
      </c>
      <c r="D903" s="54" t="s">
        <v>95</v>
      </c>
      <c r="E903" s="61" t="s">
        <v>1426</v>
      </c>
      <c r="F903" s="61" t="s">
        <v>206</v>
      </c>
      <c r="G903" s="54" t="s">
        <v>72</v>
      </c>
      <c r="H903" s="54" t="s">
        <v>128</v>
      </c>
      <c r="I903" s="54" t="s">
        <v>22</v>
      </c>
      <c r="J903" s="54" t="s">
        <v>129</v>
      </c>
      <c r="K903" s="56">
        <v>43440.409085648149</v>
      </c>
      <c r="L903" s="56">
        <v>43440.514756944445</v>
      </c>
      <c r="M903" s="57">
        <v>2.5361111109999999</v>
      </c>
      <c r="N903" s="58">
        <v>0</v>
      </c>
      <c r="O903" s="58">
        <v>219</v>
      </c>
      <c r="P903" s="58">
        <v>0</v>
      </c>
      <c r="Q903" s="58">
        <v>0</v>
      </c>
      <c r="R903" s="59">
        <v>0</v>
      </c>
      <c r="S903" s="59">
        <v>555.40833299999997</v>
      </c>
      <c r="T903" s="59">
        <v>0</v>
      </c>
      <c r="U903" s="59">
        <v>0</v>
      </c>
    </row>
    <row r="904" spans="1:21" x14ac:dyDescent="0.3">
      <c r="A904" s="61">
        <v>81936</v>
      </c>
      <c r="B904" s="54">
        <v>1</v>
      </c>
      <c r="C904" s="54" t="s">
        <v>79</v>
      </c>
      <c r="D904" s="54" t="s">
        <v>111</v>
      </c>
      <c r="E904" s="61" t="s">
        <v>1427</v>
      </c>
      <c r="F904" s="61" t="s">
        <v>159</v>
      </c>
      <c r="G904" s="54" t="s">
        <v>71</v>
      </c>
      <c r="H904" s="54" t="s">
        <v>128</v>
      </c>
      <c r="I904" s="54" t="s">
        <v>22</v>
      </c>
      <c r="J904" s="54" t="s">
        <v>129</v>
      </c>
      <c r="K904" s="56">
        <v>43440.392627314817</v>
      </c>
      <c r="L904" s="56">
        <v>43440.532326388886</v>
      </c>
      <c r="M904" s="57">
        <v>3.352777777</v>
      </c>
      <c r="N904" s="58">
        <v>0</v>
      </c>
      <c r="O904" s="58">
        <v>0</v>
      </c>
      <c r="P904" s="58">
        <v>0</v>
      </c>
      <c r="Q904" s="58">
        <v>11</v>
      </c>
      <c r="R904" s="59">
        <v>0</v>
      </c>
      <c r="S904" s="59">
        <v>0</v>
      </c>
      <c r="T904" s="59">
        <v>0</v>
      </c>
      <c r="U904" s="59">
        <v>36.880555999999999</v>
      </c>
    </row>
    <row r="905" spans="1:21" x14ac:dyDescent="0.3">
      <c r="A905" s="61">
        <v>81943</v>
      </c>
      <c r="B905" s="54">
        <v>1</v>
      </c>
      <c r="C905" s="54" t="s">
        <v>79</v>
      </c>
      <c r="D905" s="54" t="s">
        <v>116</v>
      </c>
      <c r="E905" s="61" t="s">
        <v>1428</v>
      </c>
      <c r="F905" s="61" t="s">
        <v>145</v>
      </c>
      <c r="G905" s="54" t="s">
        <v>72</v>
      </c>
      <c r="H905" s="54" t="s">
        <v>128</v>
      </c>
      <c r="I905" s="54" t="s">
        <v>22</v>
      </c>
      <c r="J905" s="54" t="s">
        <v>129</v>
      </c>
      <c r="K905" s="56">
        <v>43440.368159722224</v>
      </c>
      <c r="L905" s="56">
        <v>43440.59103009259</v>
      </c>
      <c r="M905" s="57">
        <v>5.3488888880000003</v>
      </c>
      <c r="N905" s="58">
        <v>0</v>
      </c>
      <c r="O905" s="58">
        <v>101</v>
      </c>
      <c r="P905" s="58">
        <v>0</v>
      </c>
      <c r="Q905" s="58">
        <v>0</v>
      </c>
      <c r="R905" s="59">
        <v>0</v>
      </c>
      <c r="S905" s="59">
        <v>540.23777800000005</v>
      </c>
      <c r="T905" s="59">
        <v>0</v>
      </c>
      <c r="U905" s="59">
        <v>0</v>
      </c>
    </row>
    <row r="906" spans="1:21" x14ac:dyDescent="0.3">
      <c r="A906" s="61">
        <v>81944</v>
      </c>
      <c r="B906" s="54">
        <v>1</v>
      </c>
      <c r="C906" s="54" t="s">
        <v>78</v>
      </c>
      <c r="D906" s="54" t="s">
        <v>101</v>
      </c>
      <c r="E906" s="61" t="s">
        <v>1429</v>
      </c>
      <c r="F906" s="61" t="s">
        <v>206</v>
      </c>
      <c r="G906" s="54" t="s">
        <v>72</v>
      </c>
      <c r="H906" s="54" t="s">
        <v>128</v>
      </c>
      <c r="I906" s="54" t="s">
        <v>22</v>
      </c>
      <c r="J906" s="54" t="s">
        <v>129</v>
      </c>
      <c r="K906" s="56">
        <v>43440.423113425924</v>
      </c>
      <c r="L906" s="56">
        <v>43440.498310185183</v>
      </c>
      <c r="M906" s="57">
        <v>1.8047222220000001</v>
      </c>
      <c r="N906" s="58">
        <v>0</v>
      </c>
      <c r="O906" s="58">
        <v>485</v>
      </c>
      <c r="P906" s="58">
        <v>0</v>
      </c>
      <c r="Q906" s="58">
        <v>0</v>
      </c>
      <c r="R906" s="59">
        <v>0</v>
      </c>
      <c r="S906" s="59">
        <v>875.29027799999994</v>
      </c>
      <c r="T906" s="59">
        <v>0</v>
      </c>
      <c r="U906" s="59">
        <v>0</v>
      </c>
    </row>
    <row r="907" spans="1:21" x14ac:dyDescent="0.3">
      <c r="A907" s="61">
        <v>81946</v>
      </c>
      <c r="B907" s="54">
        <v>1</v>
      </c>
      <c r="C907" s="54" t="s">
        <v>78</v>
      </c>
      <c r="D907" s="54" t="s">
        <v>105</v>
      </c>
      <c r="E907" s="61" t="s">
        <v>1430</v>
      </c>
      <c r="F907" s="61" t="s">
        <v>151</v>
      </c>
      <c r="G907" s="54" t="s">
        <v>71</v>
      </c>
      <c r="H907" s="54" t="s">
        <v>128</v>
      </c>
      <c r="I907" s="54" t="s">
        <v>22</v>
      </c>
      <c r="J907" s="54" t="s">
        <v>129</v>
      </c>
      <c r="K907" s="56">
        <v>43440.427777777775</v>
      </c>
      <c r="L907" s="56">
        <v>43440.478356481479</v>
      </c>
      <c r="M907" s="57">
        <v>1.2138888880000001</v>
      </c>
      <c r="N907" s="58">
        <v>0</v>
      </c>
      <c r="O907" s="58">
        <v>21</v>
      </c>
      <c r="P907" s="58">
        <v>0</v>
      </c>
      <c r="Q907" s="58">
        <v>0</v>
      </c>
      <c r="R907" s="59">
        <v>0</v>
      </c>
      <c r="S907" s="59">
        <v>25.491667</v>
      </c>
      <c r="T907" s="59">
        <v>0</v>
      </c>
      <c r="U907" s="59">
        <v>0</v>
      </c>
    </row>
    <row r="908" spans="1:21" x14ac:dyDescent="0.3">
      <c r="A908" s="61">
        <v>81947</v>
      </c>
      <c r="B908" s="54">
        <v>1</v>
      </c>
      <c r="C908" s="54" t="s">
        <v>78</v>
      </c>
      <c r="D908" s="54" t="s">
        <v>102</v>
      </c>
      <c r="E908" s="61" t="s">
        <v>1431</v>
      </c>
      <c r="F908" s="61" t="s">
        <v>144</v>
      </c>
      <c r="G908" s="54" t="s">
        <v>71</v>
      </c>
      <c r="H908" s="54" t="s">
        <v>128</v>
      </c>
      <c r="I908" s="54" t="s">
        <v>22</v>
      </c>
      <c r="J908" s="54" t="s">
        <v>129</v>
      </c>
      <c r="K908" s="56">
        <v>43440.415891203702</v>
      </c>
      <c r="L908" s="56">
        <v>43440.510324074072</v>
      </c>
      <c r="M908" s="57">
        <v>2.2663888879999998</v>
      </c>
      <c r="N908" s="58">
        <v>0</v>
      </c>
      <c r="O908" s="58">
        <v>4</v>
      </c>
      <c r="P908" s="58">
        <v>0</v>
      </c>
      <c r="Q908" s="58">
        <v>0</v>
      </c>
      <c r="R908" s="59">
        <v>0</v>
      </c>
      <c r="S908" s="59">
        <v>9.0655560000000008</v>
      </c>
      <c r="T908" s="59">
        <v>0</v>
      </c>
      <c r="U908" s="59">
        <v>0</v>
      </c>
    </row>
    <row r="909" spans="1:21" x14ac:dyDescent="0.3">
      <c r="A909" s="61">
        <v>81949</v>
      </c>
      <c r="B909" s="54">
        <v>1</v>
      </c>
      <c r="C909" s="54" t="s">
        <v>79</v>
      </c>
      <c r="D909" s="54" t="s">
        <v>114</v>
      </c>
      <c r="E909" s="61" t="s">
        <v>1432</v>
      </c>
      <c r="F909" s="61" t="s">
        <v>145</v>
      </c>
      <c r="G909" s="54" t="s">
        <v>72</v>
      </c>
      <c r="H909" s="54" t="s">
        <v>128</v>
      </c>
      <c r="I909" s="54" t="s">
        <v>22</v>
      </c>
      <c r="J909" s="54" t="s">
        <v>129</v>
      </c>
      <c r="K909" s="56">
        <v>43440.420335648145</v>
      </c>
      <c r="L909" s="56">
        <v>43440.506689814814</v>
      </c>
      <c r="M909" s="57">
        <v>2.0724999999999998</v>
      </c>
      <c r="N909" s="58">
        <v>0</v>
      </c>
      <c r="O909" s="58">
        <v>2</v>
      </c>
      <c r="P909" s="58">
        <v>0</v>
      </c>
      <c r="Q909" s="58">
        <v>102</v>
      </c>
      <c r="R909" s="59">
        <v>0</v>
      </c>
      <c r="S909" s="59">
        <v>4.1449999999999996</v>
      </c>
      <c r="T909" s="59">
        <v>0</v>
      </c>
      <c r="U909" s="59">
        <v>211.39500000000001</v>
      </c>
    </row>
    <row r="910" spans="1:21" x14ac:dyDescent="0.3">
      <c r="A910" s="61">
        <v>81950</v>
      </c>
      <c r="B910" s="54">
        <v>1</v>
      </c>
      <c r="C910" s="54" t="s">
        <v>79</v>
      </c>
      <c r="D910" s="54" t="s">
        <v>114</v>
      </c>
      <c r="E910" s="61" t="s">
        <v>1433</v>
      </c>
      <c r="F910" s="61" t="s">
        <v>145</v>
      </c>
      <c r="G910" s="54" t="s">
        <v>72</v>
      </c>
      <c r="H910" s="54" t="s">
        <v>128</v>
      </c>
      <c r="I910" s="54" t="s">
        <v>22</v>
      </c>
      <c r="J910" s="54" t="s">
        <v>129</v>
      </c>
      <c r="K910" s="56">
        <v>43440.42559027778</v>
      </c>
      <c r="L910" s="56">
        <v>43440.587673611109</v>
      </c>
      <c r="M910" s="57">
        <v>3.89</v>
      </c>
      <c r="N910" s="58">
        <v>0</v>
      </c>
      <c r="O910" s="58">
        <v>1</v>
      </c>
      <c r="P910" s="58">
        <v>0</v>
      </c>
      <c r="Q910" s="58">
        <v>69</v>
      </c>
      <c r="R910" s="59">
        <v>0</v>
      </c>
      <c r="S910" s="59">
        <v>3.89</v>
      </c>
      <c r="T910" s="59">
        <v>0</v>
      </c>
      <c r="U910" s="59">
        <v>268.41000000000003</v>
      </c>
    </row>
    <row r="911" spans="1:21" x14ac:dyDescent="0.3">
      <c r="A911" s="61">
        <v>81954</v>
      </c>
      <c r="B911" s="54">
        <v>1</v>
      </c>
      <c r="C911" s="54" t="s">
        <v>79</v>
      </c>
      <c r="D911" s="54" t="s">
        <v>111</v>
      </c>
      <c r="E911" s="61" t="s">
        <v>1434</v>
      </c>
      <c r="F911" s="61" t="s">
        <v>159</v>
      </c>
      <c r="G911" s="54" t="s">
        <v>71</v>
      </c>
      <c r="H911" s="54" t="s">
        <v>128</v>
      </c>
      <c r="I911" s="54" t="s">
        <v>22</v>
      </c>
      <c r="J911" s="54" t="s">
        <v>129</v>
      </c>
      <c r="K911" s="56">
        <v>43440.413657407407</v>
      </c>
      <c r="L911" s="56">
        <v>43440.515173611115</v>
      </c>
      <c r="M911" s="57">
        <v>2.4363888880000002</v>
      </c>
      <c r="N911" s="58">
        <v>0</v>
      </c>
      <c r="O911" s="58">
        <v>125</v>
      </c>
      <c r="P911" s="58">
        <v>0</v>
      </c>
      <c r="Q911" s="58">
        <v>3</v>
      </c>
      <c r="R911" s="59">
        <v>0</v>
      </c>
      <c r="S911" s="59">
        <v>304.54861099999999</v>
      </c>
      <c r="T911" s="59">
        <v>0</v>
      </c>
      <c r="U911" s="59">
        <v>7.3091670000000004</v>
      </c>
    </row>
    <row r="912" spans="1:21" x14ac:dyDescent="0.3">
      <c r="A912" s="61">
        <v>81955</v>
      </c>
      <c r="B912" s="54">
        <v>1</v>
      </c>
      <c r="C912" s="54" t="s">
        <v>78</v>
      </c>
      <c r="D912" s="54" t="s">
        <v>95</v>
      </c>
      <c r="E912" s="61" t="s">
        <v>1435</v>
      </c>
      <c r="F912" s="61" t="s">
        <v>172</v>
      </c>
      <c r="G912" s="54" t="s">
        <v>71</v>
      </c>
      <c r="H912" s="54" t="s">
        <v>128</v>
      </c>
      <c r="I912" s="54" t="s">
        <v>22</v>
      </c>
      <c r="J912" s="54" t="s">
        <v>129</v>
      </c>
      <c r="K912" s="56">
        <v>43440.424907407411</v>
      </c>
      <c r="L912" s="56">
        <v>43440.520243055558</v>
      </c>
      <c r="M912" s="57">
        <v>2.2880555550000001</v>
      </c>
      <c r="N912" s="58">
        <v>0</v>
      </c>
      <c r="O912" s="58">
        <v>126</v>
      </c>
      <c r="P912" s="58">
        <v>0</v>
      </c>
      <c r="Q912" s="58">
        <v>2</v>
      </c>
      <c r="R912" s="59">
        <v>0</v>
      </c>
      <c r="S912" s="59">
        <v>288.29500000000002</v>
      </c>
      <c r="T912" s="59">
        <v>0</v>
      </c>
      <c r="U912" s="59">
        <v>4.576111</v>
      </c>
    </row>
    <row r="913" spans="1:21" x14ac:dyDescent="0.3">
      <c r="A913" s="61">
        <v>81956</v>
      </c>
      <c r="B913" s="54">
        <v>1</v>
      </c>
      <c r="C913" s="54" t="s">
        <v>78</v>
      </c>
      <c r="D913" s="54" t="s">
        <v>98</v>
      </c>
      <c r="E913" s="61" t="s">
        <v>1436</v>
      </c>
      <c r="F913" s="61" t="s">
        <v>159</v>
      </c>
      <c r="G913" s="54" t="s">
        <v>71</v>
      </c>
      <c r="H913" s="54" t="s">
        <v>128</v>
      </c>
      <c r="I913" s="54" t="s">
        <v>22</v>
      </c>
      <c r="J913" s="54" t="s">
        <v>129</v>
      </c>
      <c r="K913" s="56">
        <v>43440.435277777775</v>
      </c>
      <c r="L913" s="56">
        <v>43440.508275462962</v>
      </c>
      <c r="M913" s="57">
        <v>1.751944444</v>
      </c>
      <c r="N913" s="58">
        <v>0</v>
      </c>
      <c r="O913" s="58">
        <v>66</v>
      </c>
      <c r="P913" s="58">
        <v>0</v>
      </c>
      <c r="Q913" s="58">
        <v>0</v>
      </c>
      <c r="R913" s="59">
        <v>0</v>
      </c>
      <c r="S913" s="59">
        <v>115.628333</v>
      </c>
      <c r="T913" s="59">
        <v>0</v>
      </c>
      <c r="U913" s="59">
        <v>0</v>
      </c>
    </row>
    <row r="914" spans="1:21" x14ac:dyDescent="0.3">
      <c r="A914" s="61">
        <v>81958</v>
      </c>
      <c r="B914" s="54">
        <v>1</v>
      </c>
      <c r="C914" s="54" t="s">
        <v>78</v>
      </c>
      <c r="D914" s="54" t="s">
        <v>93</v>
      </c>
      <c r="E914" s="61" t="s">
        <v>1437</v>
      </c>
      <c r="F914" s="61" t="s">
        <v>181</v>
      </c>
      <c r="G914" s="54" t="s">
        <v>71</v>
      </c>
      <c r="H914" s="54" t="s">
        <v>128</v>
      </c>
      <c r="I914" s="54" t="s">
        <v>22</v>
      </c>
      <c r="J914" s="54" t="s">
        <v>129</v>
      </c>
      <c r="K914" s="56">
        <v>43440.433888888889</v>
      </c>
      <c r="L914" s="56">
        <v>43440.486875000002</v>
      </c>
      <c r="M914" s="57">
        <v>1.271666666</v>
      </c>
      <c r="N914" s="58">
        <v>0</v>
      </c>
      <c r="O914" s="58">
        <v>1</v>
      </c>
      <c r="P914" s="58">
        <v>0</v>
      </c>
      <c r="Q914" s="58">
        <v>0</v>
      </c>
      <c r="R914" s="59">
        <v>0</v>
      </c>
      <c r="S914" s="59">
        <v>1.2716670000000001</v>
      </c>
      <c r="T914" s="59">
        <v>0</v>
      </c>
      <c r="U914" s="59">
        <v>0</v>
      </c>
    </row>
    <row r="915" spans="1:21" x14ac:dyDescent="0.3">
      <c r="A915" s="61">
        <v>81960</v>
      </c>
      <c r="B915" s="54">
        <v>1</v>
      </c>
      <c r="C915" s="54" t="s">
        <v>78</v>
      </c>
      <c r="D915" s="54" t="s">
        <v>101</v>
      </c>
      <c r="E915" s="61" t="s">
        <v>230</v>
      </c>
      <c r="F915" s="61" t="s">
        <v>148</v>
      </c>
      <c r="G915" s="54" t="s">
        <v>72</v>
      </c>
      <c r="H915" s="54" t="s">
        <v>128</v>
      </c>
      <c r="I915" s="54" t="s">
        <v>22</v>
      </c>
      <c r="J915" s="54" t="s">
        <v>147</v>
      </c>
      <c r="K915" s="56">
        <v>43440.443055555559</v>
      </c>
      <c r="L915" s="56">
        <v>43440.772916666669</v>
      </c>
      <c r="M915" s="57">
        <v>7.9166666660000002</v>
      </c>
      <c r="N915" s="58">
        <v>0</v>
      </c>
      <c r="O915" s="58">
        <v>251</v>
      </c>
      <c r="P915" s="58">
        <v>14</v>
      </c>
      <c r="Q915" s="58">
        <v>1014</v>
      </c>
      <c r="R915" s="59">
        <v>0</v>
      </c>
      <c r="S915" s="59">
        <v>1987.083333</v>
      </c>
      <c r="T915" s="59">
        <v>110.833333</v>
      </c>
      <c r="U915" s="59">
        <v>8027.4999989999997</v>
      </c>
    </row>
    <row r="916" spans="1:21" x14ac:dyDescent="0.3">
      <c r="A916" s="61">
        <v>81965</v>
      </c>
      <c r="B916" s="54">
        <v>1</v>
      </c>
      <c r="C916" s="54" t="s">
        <v>79</v>
      </c>
      <c r="D916" s="54" t="s">
        <v>110</v>
      </c>
      <c r="E916" s="61" t="s">
        <v>1438</v>
      </c>
      <c r="F916" s="61" t="s">
        <v>181</v>
      </c>
      <c r="G916" s="54" t="s">
        <v>71</v>
      </c>
      <c r="H916" s="54" t="s">
        <v>128</v>
      </c>
      <c r="I916" s="54" t="s">
        <v>22</v>
      </c>
      <c r="J916" s="54" t="s">
        <v>129</v>
      </c>
      <c r="K916" s="56">
        <v>43440.440347222218</v>
      </c>
      <c r="L916" s="56">
        <v>43440.490439814814</v>
      </c>
      <c r="M916" s="57">
        <v>1.2022222220000001</v>
      </c>
      <c r="N916" s="58">
        <v>0</v>
      </c>
      <c r="O916" s="58">
        <v>0</v>
      </c>
      <c r="P916" s="58">
        <v>0</v>
      </c>
      <c r="Q916" s="58">
        <v>4</v>
      </c>
      <c r="R916" s="59">
        <v>0</v>
      </c>
      <c r="S916" s="59">
        <v>0</v>
      </c>
      <c r="T916" s="59">
        <v>0</v>
      </c>
      <c r="U916" s="59">
        <v>4.8088889999999997</v>
      </c>
    </row>
    <row r="917" spans="1:21" x14ac:dyDescent="0.3">
      <c r="A917" s="61">
        <v>81971</v>
      </c>
      <c r="B917" s="54">
        <v>1</v>
      </c>
      <c r="C917" s="54" t="s">
        <v>78</v>
      </c>
      <c r="D917" s="54" t="s">
        <v>88</v>
      </c>
      <c r="E917" s="61" t="s">
        <v>1153</v>
      </c>
      <c r="F917" s="61" t="s">
        <v>156</v>
      </c>
      <c r="G917" s="54" t="s">
        <v>71</v>
      </c>
      <c r="H917" s="54" t="s">
        <v>128</v>
      </c>
      <c r="I917" s="54" t="s">
        <v>22</v>
      </c>
      <c r="J917" s="54" t="s">
        <v>129</v>
      </c>
      <c r="K917" s="56">
        <v>43440.393067129626</v>
      </c>
      <c r="L917" s="56">
        <v>43440.488356481481</v>
      </c>
      <c r="M917" s="57">
        <v>2.286944444</v>
      </c>
      <c r="N917" s="58">
        <v>0</v>
      </c>
      <c r="O917" s="58">
        <v>4</v>
      </c>
      <c r="P917" s="58">
        <v>0</v>
      </c>
      <c r="Q917" s="58">
        <v>0</v>
      </c>
      <c r="R917" s="59">
        <v>0</v>
      </c>
      <c r="S917" s="59">
        <v>9.1477780000000006</v>
      </c>
      <c r="T917" s="59">
        <v>0</v>
      </c>
      <c r="U917" s="59">
        <v>0</v>
      </c>
    </row>
    <row r="918" spans="1:21" x14ac:dyDescent="0.3">
      <c r="A918" s="61">
        <v>81972</v>
      </c>
      <c r="B918" s="54">
        <v>1</v>
      </c>
      <c r="C918" s="54" t="s">
        <v>79</v>
      </c>
      <c r="D918" s="54" t="s">
        <v>109</v>
      </c>
      <c r="E918" s="61" t="s">
        <v>1439</v>
      </c>
      <c r="F918" s="61" t="s">
        <v>150</v>
      </c>
      <c r="G918" s="54" t="s">
        <v>72</v>
      </c>
      <c r="H918" s="54" t="s">
        <v>128</v>
      </c>
      <c r="I918" s="54" t="s">
        <v>22</v>
      </c>
      <c r="J918" s="54" t="s">
        <v>147</v>
      </c>
      <c r="K918" s="56">
        <v>43440.464432870373</v>
      </c>
      <c r="L918" s="56">
        <v>43440.574236111112</v>
      </c>
      <c r="M918" s="57">
        <v>2.6352777770000002</v>
      </c>
      <c r="N918" s="58">
        <v>0</v>
      </c>
      <c r="O918" s="58">
        <v>5</v>
      </c>
      <c r="P918" s="58">
        <v>7</v>
      </c>
      <c r="Q918" s="58">
        <v>1084</v>
      </c>
      <c r="R918" s="59">
        <v>0</v>
      </c>
      <c r="S918" s="59">
        <v>13.176389</v>
      </c>
      <c r="T918" s="59">
        <v>18.446943999999998</v>
      </c>
      <c r="U918" s="59">
        <v>2856.64111</v>
      </c>
    </row>
    <row r="919" spans="1:21" x14ac:dyDescent="0.3">
      <c r="A919" s="61">
        <v>81974</v>
      </c>
      <c r="B919" s="54">
        <v>1</v>
      </c>
      <c r="C919" s="54" t="s">
        <v>78</v>
      </c>
      <c r="D919" s="54" t="s">
        <v>95</v>
      </c>
      <c r="E919" s="61" t="s">
        <v>1440</v>
      </c>
      <c r="F919" s="61" t="s">
        <v>182</v>
      </c>
      <c r="G919" s="54" t="s">
        <v>71</v>
      </c>
      <c r="H919" s="54" t="s">
        <v>128</v>
      </c>
      <c r="I919" s="54" t="s">
        <v>22</v>
      </c>
      <c r="J919" s="54" t="s">
        <v>129</v>
      </c>
      <c r="K919" s="56">
        <v>43440.438414351855</v>
      </c>
      <c r="L919" s="56">
        <v>43440.546331018515</v>
      </c>
      <c r="M919" s="57">
        <v>2.59</v>
      </c>
      <c r="N919" s="58">
        <v>0</v>
      </c>
      <c r="O919" s="58">
        <v>11</v>
      </c>
      <c r="P919" s="58">
        <v>0</v>
      </c>
      <c r="Q919" s="58">
        <v>0</v>
      </c>
      <c r="R919" s="59">
        <v>0</v>
      </c>
      <c r="S919" s="59">
        <v>28.49</v>
      </c>
      <c r="T919" s="59">
        <v>0</v>
      </c>
      <c r="U919" s="59">
        <v>0</v>
      </c>
    </row>
    <row r="920" spans="1:21" x14ac:dyDescent="0.3">
      <c r="A920" s="61">
        <v>81975</v>
      </c>
      <c r="B920" s="54">
        <v>1</v>
      </c>
      <c r="C920" s="54" t="s">
        <v>78</v>
      </c>
      <c r="D920" s="54" t="s">
        <v>102</v>
      </c>
      <c r="E920" s="61" t="s">
        <v>320</v>
      </c>
      <c r="F920" s="61" t="s">
        <v>186</v>
      </c>
      <c r="G920" s="54" t="s">
        <v>72</v>
      </c>
      <c r="H920" s="54" t="s">
        <v>128</v>
      </c>
      <c r="I920" s="54" t="s">
        <v>22</v>
      </c>
      <c r="J920" s="54" t="s">
        <v>129</v>
      </c>
      <c r="K920" s="56">
        <v>43440.4378587963</v>
      </c>
      <c r="L920" s="56">
        <v>43440.676388888889</v>
      </c>
      <c r="M920" s="57">
        <v>5.7247222219999996</v>
      </c>
      <c r="N920" s="58">
        <v>0</v>
      </c>
      <c r="O920" s="58">
        <v>0</v>
      </c>
      <c r="P920" s="58">
        <v>0</v>
      </c>
      <c r="Q920" s="58">
        <v>112</v>
      </c>
      <c r="R920" s="59">
        <v>0</v>
      </c>
      <c r="S920" s="59">
        <v>0</v>
      </c>
      <c r="T920" s="59">
        <v>0</v>
      </c>
      <c r="U920" s="59">
        <v>641.16888900000004</v>
      </c>
    </row>
    <row r="921" spans="1:21" x14ac:dyDescent="0.3">
      <c r="A921" s="61">
        <v>81976</v>
      </c>
      <c r="B921" s="54">
        <v>1</v>
      </c>
      <c r="C921" s="54" t="s">
        <v>79</v>
      </c>
      <c r="D921" s="54" t="s">
        <v>111</v>
      </c>
      <c r="E921" s="61" t="s">
        <v>1441</v>
      </c>
      <c r="F921" s="61" t="s">
        <v>156</v>
      </c>
      <c r="G921" s="54" t="s">
        <v>71</v>
      </c>
      <c r="H921" s="54" t="s">
        <v>128</v>
      </c>
      <c r="I921" s="54" t="s">
        <v>22</v>
      </c>
      <c r="J921" s="54" t="s">
        <v>129</v>
      </c>
      <c r="K921" s="56">
        <v>43440.447164351848</v>
      </c>
      <c r="L921" s="56">
        <v>43440.564398148148</v>
      </c>
      <c r="M921" s="57">
        <v>2.8136111110000002</v>
      </c>
      <c r="N921" s="58">
        <v>0</v>
      </c>
      <c r="O921" s="58">
        <v>56</v>
      </c>
      <c r="P921" s="58">
        <v>0</v>
      </c>
      <c r="Q921" s="58">
        <v>0</v>
      </c>
      <c r="R921" s="59">
        <v>0</v>
      </c>
      <c r="S921" s="59">
        <v>157.56222199999999</v>
      </c>
      <c r="T921" s="59">
        <v>0</v>
      </c>
      <c r="U921" s="59">
        <v>0</v>
      </c>
    </row>
    <row r="922" spans="1:21" x14ac:dyDescent="0.3">
      <c r="A922" s="61">
        <v>81979</v>
      </c>
      <c r="B922" s="54">
        <v>1</v>
      </c>
      <c r="C922" s="54" t="s">
        <v>79</v>
      </c>
      <c r="D922" s="54" t="s">
        <v>114</v>
      </c>
      <c r="E922" s="61" t="s">
        <v>1442</v>
      </c>
      <c r="F922" s="61" t="s">
        <v>136</v>
      </c>
      <c r="G922" s="54" t="s">
        <v>71</v>
      </c>
      <c r="H922" s="54" t="s">
        <v>128</v>
      </c>
      <c r="I922" s="54" t="s">
        <v>22</v>
      </c>
      <c r="J922" s="54" t="s">
        <v>129</v>
      </c>
      <c r="K922" s="56">
        <v>43440.456828703704</v>
      </c>
      <c r="L922" s="56">
        <v>43440.510729166665</v>
      </c>
      <c r="M922" s="57">
        <v>1.2936111109999999</v>
      </c>
      <c r="N922" s="58">
        <v>0</v>
      </c>
      <c r="O922" s="58">
        <v>234</v>
      </c>
      <c r="P922" s="58">
        <v>0</v>
      </c>
      <c r="Q922" s="58">
        <v>0</v>
      </c>
      <c r="R922" s="59">
        <v>0</v>
      </c>
      <c r="S922" s="59">
        <v>302.70499999999998</v>
      </c>
      <c r="T922" s="59">
        <v>0</v>
      </c>
      <c r="U922" s="59">
        <v>0</v>
      </c>
    </row>
    <row r="923" spans="1:21" x14ac:dyDescent="0.3">
      <c r="A923" s="61">
        <v>81981</v>
      </c>
      <c r="B923" s="54">
        <v>1</v>
      </c>
      <c r="C923" s="54" t="s">
        <v>78</v>
      </c>
      <c r="D923" s="54" t="s">
        <v>125</v>
      </c>
      <c r="E923" s="61" t="s">
        <v>1443</v>
      </c>
      <c r="F923" s="61" t="s">
        <v>136</v>
      </c>
      <c r="G923" s="54" t="s">
        <v>71</v>
      </c>
      <c r="H923" s="54" t="s">
        <v>128</v>
      </c>
      <c r="I923" s="54" t="s">
        <v>22</v>
      </c>
      <c r="J923" s="54" t="s">
        <v>129</v>
      </c>
      <c r="K923" s="56">
        <v>43440.413645833331</v>
      </c>
      <c r="L923" s="56">
        <v>43440.488807870373</v>
      </c>
      <c r="M923" s="57">
        <v>1.8038888879999999</v>
      </c>
      <c r="N923" s="58">
        <v>0</v>
      </c>
      <c r="O923" s="58">
        <v>123</v>
      </c>
      <c r="P923" s="58">
        <v>0</v>
      </c>
      <c r="Q923" s="58">
        <v>0</v>
      </c>
      <c r="R923" s="59">
        <v>0</v>
      </c>
      <c r="S923" s="59">
        <v>221.878333</v>
      </c>
      <c r="T923" s="59">
        <v>0</v>
      </c>
      <c r="U923" s="59">
        <v>0</v>
      </c>
    </row>
    <row r="924" spans="1:21" x14ac:dyDescent="0.3">
      <c r="A924" s="61">
        <v>81986</v>
      </c>
      <c r="B924" s="54">
        <v>1</v>
      </c>
      <c r="C924" s="54" t="s">
        <v>78</v>
      </c>
      <c r="D924" s="54" t="s">
        <v>103</v>
      </c>
      <c r="E924" s="61" t="s">
        <v>304</v>
      </c>
      <c r="F924" s="61" t="s">
        <v>140</v>
      </c>
      <c r="G924" s="54" t="s">
        <v>72</v>
      </c>
      <c r="H924" s="54" t="s">
        <v>128</v>
      </c>
      <c r="I924" s="54" t="s">
        <v>22</v>
      </c>
      <c r="J924" s="54" t="s">
        <v>129</v>
      </c>
      <c r="K924" s="56">
        <v>43440.464918981481</v>
      </c>
      <c r="L924" s="56">
        <v>43440.496481481481</v>
      </c>
      <c r="M924" s="57">
        <v>0.75749999999999995</v>
      </c>
      <c r="N924" s="58">
        <v>0</v>
      </c>
      <c r="O924" s="58">
        <v>1</v>
      </c>
      <c r="P924" s="58">
        <v>0</v>
      </c>
      <c r="Q924" s="58">
        <v>159</v>
      </c>
      <c r="R924" s="59">
        <v>0</v>
      </c>
      <c r="S924" s="59">
        <v>0.75749999999999995</v>
      </c>
      <c r="T924" s="59">
        <v>0</v>
      </c>
      <c r="U924" s="59">
        <v>120.4425</v>
      </c>
    </row>
    <row r="925" spans="1:21" x14ac:dyDescent="0.3">
      <c r="A925" s="61">
        <v>81987</v>
      </c>
      <c r="B925" s="54">
        <v>1</v>
      </c>
      <c r="C925" s="54" t="s">
        <v>78</v>
      </c>
      <c r="D925" s="54" t="s">
        <v>80</v>
      </c>
      <c r="E925" s="61" t="s">
        <v>1444</v>
      </c>
      <c r="F925" s="61" t="s">
        <v>156</v>
      </c>
      <c r="G925" s="54" t="s">
        <v>71</v>
      </c>
      <c r="H925" s="54" t="s">
        <v>128</v>
      </c>
      <c r="I925" s="54" t="s">
        <v>22</v>
      </c>
      <c r="J925" s="54" t="s">
        <v>129</v>
      </c>
      <c r="K925" s="56">
        <v>43440.466249999998</v>
      </c>
      <c r="L925" s="56">
        <v>43440.514502314814</v>
      </c>
      <c r="M925" s="57">
        <v>1.158055555</v>
      </c>
      <c r="N925" s="58">
        <v>0</v>
      </c>
      <c r="O925" s="58">
        <v>74</v>
      </c>
      <c r="P925" s="58">
        <v>0</v>
      </c>
      <c r="Q925" s="58">
        <v>0</v>
      </c>
      <c r="R925" s="59">
        <v>0</v>
      </c>
      <c r="S925" s="59">
        <v>85.696111000000002</v>
      </c>
      <c r="T925" s="59">
        <v>0</v>
      </c>
      <c r="U925" s="59">
        <v>0</v>
      </c>
    </row>
    <row r="926" spans="1:21" x14ac:dyDescent="0.3">
      <c r="A926" s="61">
        <v>81990</v>
      </c>
      <c r="B926" s="54">
        <v>1</v>
      </c>
      <c r="C926" s="54" t="s">
        <v>78</v>
      </c>
      <c r="D926" s="54" t="s">
        <v>125</v>
      </c>
      <c r="E926" s="61" t="s">
        <v>1282</v>
      </c>
      <c r="F926" s="61" t="s">
        <v>181</v>
      </c>
      <c r="G926" s="54" t="s">
        <v>71</v>
      </c>
      <c r="H926" s="54" t="s">
        <v>128</v>
      </c>
      <c r="I926" s="54" t="s">
        <v>22</v>
      </c>
      <c r="J926" s="54" t="s">
        <v>129</v>
      </c>
      <c r="K926" s="56">
        <v>43440.436296296299</v>
      </c>
      <c r="L926" s="56">
        <v>43440.568055555559</v>
      </c>
      <c r="M926" s="57">
        <v>3.162222222</v>
      </c>
      <c r="N926" s="58">
        <v>0</v>
      </c>
      <c r="O926" s="58">
        <v>74</v>
      </c>
      <c r="P926" s="58">
        <v>0</v>
      </c>
      <c r="Q926" s="58">
        <v>0</v>
      </c>
      <c r="R926" s="59">
        <v>0</v>
      </c>
      <c r="S926" s="59">
        <v>234.00444400000001</v>
      </c>
      <c r="T926" s="59">
        <v>0</v>
      </c>
      <c r="U926" s="59">
        <v>0</v>
      </c>
    </row>
    <row r="927" spans="1:21" x14ac:dyDescent="0.3">
      <c r="A927" s="61">
        <v>81992</v>
      </c>
      <c r="B927" s="54">
        <v>1</v>
      </c>
      <c r="C927" s="54" t="s">
        <v>79</v>
      </c>
      <c r="D927" s="54" t="s">
        <v>123</v>
      </c>
      <c r="E927" s="61" t="s">
        <v>1445</v>
      </c>
      <c r="F927" s="61" t="s">
        <v>206</v>
      </c>
      <c r="G927" s="54" t="s">
        <v>72</v>
      </c>
      <c r="H927" s="54" t="s">
        <v>128</v>
      </c>
      <c r="I927" s="54" t="s">
        <v>22</v>
      </c>
      <c r="J927" s="54" t="s">
        <v>129</v>
      </c>
      <c r="K927" s="56">
        <v>43440.459641203706</v>
      </c>
      <c r="L927" s="56">
        <v>43440.548680555556</v>
      </c>
      <c r="M927" s="57">
        <v>2.1369444440000001</v>
      </c>
      <c r="N927" s="58">
        <v>0</v>
      </c>
      <c r="O927" s="58">
        <v>179</v>
      </c>
      <c r="P927" s="58">
        <v>0</v>
      </c>
      <c r="Q927" s="58">
        <v>0</v>
      </c>
      <c r="R927" s="59">
        <v>0</v>
      </c>
      <c r="S927" s="59">
        <v>382.51305500000001</v>
      </c>
      <c r="T927" s="59">
        <v>0</v>
      </c>
      <c r="U927" s="59">
        <v>0</v>
      </c>
    </row>
    <row r="928" spans="1:21" x14ac:dyDescent="0.3">
      <c r="A928" s="61">
        <v>81995</v>
      </c>
      <c r="B928" s="54">
        <v>1</v>
      </c>
      <c r="C928" s="54" t="s">
        <v>79</v>
      </c>
      <c r="D928" s="54" t="s">
        <v>112</v>
      </c>
      <c r="E928" s="61" t="s">
        <v>1446</v>
      </c>
      <c r="F928" s="61" t="s">
        <v>151</v>
      </c>
      <c r="G928" s="54" t="s">
        <v>71</v>
      </c>
      <c r="H928" s="54" t="s">
        <v>128</v>
      </c>
      <c r="I928" s="54" t="s">
        <v>22</v>
      </c>
      <c r="J928" s="54" t="s">
        <v>129</v>
      </c>
      <c r="K928" s="56">
        <v>43440.475694444445</v>
      </c>
      <c r="L928" s="56">
        <v>43440.76085648148</v>
      </c>
      <c r="M928" s="57">
        <v>6.8438888880000004</v>
      </c>
      <c r="N928" s="58">
        <v>0</v>
      </c>
      <c r="O928" s="58">
        <v>15</v>
      </c>
      <c r="P928" s="58">
        <v>0</v>
      </c>
      <c r="Q928" s="58">
        <v>0</v>
      </c>
      <c r="R928" s="59">
        <v>0</v>
      </c>
      <c r="S928" s="59">
        <v>102.658333</v>
      </c>
      <c r="T928" s="59">
        <v>0</v>
      </c>
      <c r="U928" s="59">
        <v>0</v>
      </c>
    </row>
    <row r="929" spans="1:21" x14ac:dyDescent="0.3">
      <c r="A929" s="61">
        <v>81997</v>
      </c>
      <c r="B929" s="54">
        <v>1</v>
      </c>
      <c r="C929" s="54" t="s">
        <v>78</v>
      </c>
      <c r="D929" s="54" t="s">
        <v>87</v>
      </c>
      <c r="E929" s="61" t="s">
        <v>1447</v>
      </c>
      <c r="F929" s="61" t="s">
        <v>151</v>
      </c>
      <c r="G929" s="54" t="s">
        <v>71</v>
      </c>
      <c r="H929" s="54" t="s">
        <v>128</v>
      </c>
      <c r="I929" s="54" t="s">
        <v>22</v>
      </c>
      <c r="J929" s="54" t="s">
        <v>129</v>
      </c>
      <c r="K929" s="56">
        <v>43440.47284722222</v>
      </c>
      <c r="L929" s="56">
        <v>43440.530740740738</v>
      </c>
      <c r="M929" s="57">
        <v>1.389444444</v>
      </c>
      <c r="N929" s="58">
        <v>0</v>
      </c>
      <c r="O929" s="58">
        <v>22</v>
      </c>
      <c r="P929" s="58">
        <v>0</v>
      </c>
      <c r="Q929" s="58">
        <v>19</v>
      </c>
      <c r="R929" s="59">
        <v>0</v>
      </c>
      <c r="S929" s="59">
        <v>30.567778000000001</v>
      </c>
      <c r="T929" s="59">
        <v>0</v>
      </c>
      <c r="U929" s="59">
        <v>26.399443999999999</v>
      </c>
    </row>
    <row r="930" spans="1:21" x14ac:dyDescent="0.3">
      <c r="A930" s="61">
        <v>81998</v>
      </c>
      <c r="B930" s="54">
        <v>1</v>
      </c>
      <c r="C930" s="54" t="s">
        <v>79</v>
      </c>
      <c r="D930" s="54" t="s">
        <v>112</v>
      </c>
      <c r="E930" s="61" t="s">
        <v>1448</v>
      </c>
      <c r="F930" s="61" t="s">
        <v>151</v>
      </c>
      <c r="G930" s="54" t="s">
        <v>71</v>
      </c>
      <c r="H930" s="54" t="s">
        <v>128</v>
      </c>
      <c r="I930" s="54" t="s">
        <v>22</v>
      </c>
      <c r="J930" s="54" t="s">
        <v>129</v>
      </c>
      <c r="K930" s="56">
        <v>43440.454988425925</v>
      </c>
      <c r="L930" s="56">
        <v>43440.592210648145</v>
      </c>
      <c r="M930" s="57">
        <v>3.2933333330000001</v>
      </c>
      <c r="N930" s="58">
        <v>0</v>
      </c>
      <c r="O930" s="58">
        <v>15</v>
      </c>
      <c r="P930" s="58">
        <v>0</v>
      </c>
      <c r="Q930" s="58">
        <v>0</v>
      </c>
      <c r="R930" s="59">
        <v>0</v>
      </c>
      <c r="S930" s="59">
        <v>49.4</v>
      </c>
      <c r="T930" s="59">
        <v>0</v>
      </c>
      <c r="U930" s="59">
        <v>0</v>
      </c>
    </row>
    <row r="931" spans="1:21" x14ac:dyDescent="0.3">
      <c r="A931" s="61">
        <v>82000</v>
      </c>
      <c r="B931" s="54">
        <v>1</v>
      </c>
      <c r="C931" s="54" t="s">
        <v>78</v>
      </c>
      <c r="D931" s="54" t="s">
        <v>95</v>
      </c>
      <c r="E931" s="61" t="s">
        <v>1449</v>
      </c>
      <c r="F931" s="61" t="s">
        <v>206</v>
      </c>
      <c r="G931" s="54" t="s">
        <v>72</v>
      </c>
      <c r="H931" s="54" t="s">
        <v>128</v>
      </c>
      <c r="I931" s="54" t="s">
        <v>22</v>
      </c>
      <c r="J931" s="54" t="s">
        <v>129</v>
      </c>
      <c r="K931" s="56">
        <v>43440.457083333335</v>
      </c>
      <c r="L931" s="56">
        <v>43440.516412037039</v>
      </c>
      <c r="M931" s="57">
        <v>1.423888888</v>
      </c>
      <c r="N931" s="58">
        <v>0</v>
      </c>
      <c r="O931" s="58">
        <v>132</v>
      </c>
      <c r="P931" s="58">
        <v>0</v>
      </c>
      <c r="Q931" s="58">
        <v>0</v>
      </c>
      <c r="R931" s="59">
        <v>0</v>
      </c>
      <c r="S931" s="59">
        <v>187.95333299999999</v>
      </c>
      <c r="T931" s="59">
        <v>0</v>
      </c>
      <c r="U931" s="59">
        <v>0</v>
      </c>
    </row>
    <row r="932" spans="1:21" x14ac:dyDescent="0.3">
      <c r="A932" s="61">
        <v>82002</v>
      </c>
      <c r="B932" s="54">
        <v>1</v>
      </c>
      <c r="C932" s="54" t="s">
        <v>79</v>
      </c>
      <c r="D932" s="54" t="s">
        <v>123</v>
      </c>
      <c r="E932" s="61" t="s">
        <v>1450</v>
      </c>
      <c r="F932" s="61" t="s">
        <v>140</v>
      </c>
      <c r="G932" s="54" t="s">
        <v>72</v>
      </c>
      <c r="H932" s="54" t="s">
        <v>128</v>
      </c>
      <c r="I932" s="54" t="s">
        <v>22</v>
      </c>
      <c r="J932" s="54" t="s">
        <v>129</v>
      </c>
      <c r="K932" s="56">
        <v>43440.460150462961</v>
      </c>
      <c r="L932" s="56">
        <v>43440.526608796295</v>
      </c>
      <c r="M932" s="57">
        <v>1.595</v>
      </c>
      <c r="N932" s="58">
        <v>1</v>
      </c>
      <c r="O932" s="58">
        <v>53</v>
      </c>
      <c r="P932" s="58">
        <v>0</v>
      </c>
      <c r="Q932" s="58">
        <v>4</v>
      </c>
      <c r="R932" s="59">
        <v>1.595</v>
      </c>
      <c r="S932" s="59">
        <v>84.534999999999997</v>
      </c>
      <c r="T932" s="59">
        <v>0</v>
      </c>
      <c r="U932" s="59">
        <v>6.38</v>
      </c>
    </row>
    <row r="933" spans="1:21" x14ac:dyDescent="0.3">
      <c r="A933" s="61">
        <v>82003</v>
      </c>
      <c r="B933" s="54">
        <v>1</v>
      </c>
      <c r="C933" s="54" t="s">
        <v>79</v>
      </c>
      <c r="D933" s="54" t="s">
        <v>108</v>
      </c>
      <c r="E933" s="61" t="s">
        <v>1396</v>
      </c>
      <c r="F933" s="61" t="s">
        <v>136</v>
      </c>
      <c r="G933" s="54" t="s">
        <v>71</v>
      </c>
      <c r="H933" s="54" t="s">
        <v>128</v>
      </c>
      <c r="I933" s="54" t="s">
        <v>22</v>
      </c>
      <c r="J933" s="54" t="s">
        <v>129</v>
      </c>
      <c r="K933" s="56">
        <v>43440.465636574074</v>
      </c>
      <c r="L933" s="56">
        <v>43440.550162037034</v>
      </c>
      <c r="M933" s="57">
        <v>2.028611111</v>
      </c>
      <c r="N933" s="58">
        <v>0</v>
      </c>
      <c r="O933" s="58">
        <v>22</v>
      </c>
      <c r="P933" s="58">
        <v>0</v>
      </c>
      <c r="Q933" s="58">
        <v>0</v>
      </c>
      <c r="R933" s="59">
        <v>0</v>
      </c>
      <c r="S933" s="59">
        <v>44.629443999999999</v>
      </c>
      <c r="T933" s="59">
        <v>0</v>
      </c>
      <c r="U933" s="59">
        <v>0</v>
      </c>
    </row>
    <row r="934" spans="1:21" x14ac:dyDescent="0.3">
      <c r="A934" s="61">
        <v>82004</v>
      </c>
      <c r="B934" s="54">
        <v>1</v>
      </c>
      <c r="C934" s="54" t="s">
        <v>78</v>
      </c>
      <c r="D934" s="54" t="s">
        <v>81</v>
      </c>
      <c r="E934" s="61" t="s">
        <v>1451</v>
      </c>
      <c r="F934" s="61" t="s">
        <v>144</v>
      </c>
      <c r="G934" s="54" t="s">
        <v>71</v>
      </c>
      <c r="H934" s="54" t="s">
        <v>128</v>
      </c>
      <c r="I934" s="54" t="s">
        <v>22</v>
      </c>
      <c r="J934" s="54" t="s">
        <v>129</v>
      </c>
      <c r="K934" s="56">
        <v>43440.423668981479</v>
      </c>
      <c r="L934" s="56">
        <v>43440.546261574076</v>
      </c>
      <c r="M934" s="57">
        <v>2.9422222219999998</v>
      </c>
      <c r="N934" s="58">
        <v>0</v>
      </c>
      <c r="O934" s="58">
        <v>0</v>
      </c>
      <c r="P934" s="58">
        <v>0</v>
      </c>
      <c r="Q934" s="58">
        <v>1</v>
      </c>
      <c r="R934" s="59">
        <v>0</v>
      </c>
      <c r="S934" s="59">
        <v>0</v>
      </c>
      <c r="T934" s="59">
        <v>0</v>
      </c>
      <c r="U934" s="59">
        <v>2.9422220000000001</v>
      </c>
    </row>
    <row r="935" spans="1:21" x14ac:dyDescent="0.3">
      <c r="A935" s="61">
        <v>82005</v>
      </c>
      <c r="B935" s="54">
        <v>1</v>
      </c>
      <c r="C935" s="54" t="s">
        <v>78</v>
      </c>
      <c r="D935" s="54" t="s">
        <v>92</v>
      </c>
      <c r="E935" s="61" t="s">
        <v>1452</v>
      </c>
      <c r="F935" s="61" t="s">
        <v>145</v>
      </c>
      <c r="G935" s="54" t="s">
        <v>72</v>
      </c>
      <c r="H935" s="54" t="s">
        <v>128</v>
      </c>
      <c r="I935" s="54" t="s">
        <v>22</v>
      </c>
      <c r="J935" s="54" t="s">
        <v>129</v>
      </c>
      <c r="K935" s="56">
        <v>43440.468078703707</v>
      </c>
      <c r="L935" s="56">
        <v>43440.72928240741</v>
      </c>
      <c r="M935" s="57">
        <v>6.2688888880000002</v>
      </c>
      <c r="N935" s="58">
        <v>0</v>
      </c>
      <c r="O935" s="58">
        <v>308</v>
      </c>
      <c r="P935" s="58">
        <v>0</v>
      </c>
      <c r="Q935" s="58">
        <v>0</v>
      </c>
      <c r="R935" s="59">
        <v>0</v>
      </c>
      <c r="S935" s="59">
        <v>1930.8177780000001</v>
      </c>
      <c r="T935" s="59">
        <v>0</v>
      </c>
      <c r="U935" s="59">
        <v>0</v>
      </c>
    </row>
    <row r="936" spans="1:21" x14ac:dyDescent="0.3">
      <c r="A936" s="61">
        <v>82006</v>
      </c>
      <c r="B936" s="54">
        <v>1</v>
      </c>
      <c r="C936" s="54" t="s">
        <v>78</v>
      </c>
      <c r="D936" s="54" t="s">
        <v>90</v>
      </c>
      <c r="E936" s="61" t="s">
        <v>1453</v>
      </c>
      <c r="F936" s="61" t="s">
        <v>168</v>
      </c>
      <c r="G936" s="54" t="s">
        <v>72</v>
      </c>
      <c r="H936" s="54" t="s">
        <v>128</v>
      </c>
      <c r="I936" s="54" t="s">
        <v>22</v>
      </c>
      <c r="J936" s="54" t="s">
        <v>129</v>
      </c>
      <c r="K936" s="56">
        <v>43440.480844907404</v>
      </c>
      <c r="L936" s="56">
        <v>43440.607052349536</v>
      </c>
      <c r="M936" s="57">
        <v>3.0289786109999999</v>
      </c>
      <c r="N936" s="58">
        <v>0</v>
      </c>
      <c r="O936" s="58">
        <v>226</v>
      </c>
      <c r="P936" s="58">
        <v>0</v>
      </c>
      <c r="Q936" s="58">
        <v>0</v>
      </c>
      <c r="R936" s="59">
        <v>0</v>
      </c>
      <c r="S936" s="59">
        <v>684.54916600000001</v>
      </c>
      <c r="T936" s="59">
        <v>0</v>
      </c>
      <c r="U936" s="59">
        <v>0</v>
      </c>
    </row>
    <row r="937" spans="1:21" x14ac:dyDescent="0.3">
      <c r="A937" s="61">
        <v>82007</v>
      </c>
      <c r="B937" s="54">
        <v>1</v>
      </c>
      <c r="C937" s="54" t="s">
        <v>78</v>
      </c>
      <c r="D937" s="54" t="s">
        <v>82</v>
      </c>
      <c r="E937" s="61" t="s">
        <v>1454</v>
      </c>
      <c r="F937" s="61" t="s">
        <v>141</v>
      </c>
      <c r="G937" s="54" t="s">
        <v>71</v>
      </c>
      <c r="H937" s="54" t="s">
        <v>128</v>
      </c>
      <c r="I937" s="54" t="s">
        <v>22</v>
      </c>
      <c r="J937" s="54" t="s">
        <v>129</v>
      </c>
      <c r="K937" s="56">
        <v>43440.477523148147</v>
      </c>
      <c r="L937" s="56">
        <v>43440.524131944447</v>
      </c>
      <c r="M937" s="57">
        <v>1.1186111110000001</v>
      </c>
      <c r="N937" s="58">
        <v>0</v>
      </c>
      <c r="O937" s="58">
        <v>706</v>
      </c>
      <c r="P937" s="58">
        <v>0</v>
      </c>
      <c r="Q937" s="58">
        <v>9</v>
      </c>
      <c r="R937" s="59">
        <v>0</v>
      </c>
      <c r="S937" s="59">
        <v>789.73944400000005</v>
      </c>
      <c r="T937" s="59">
        <v>0</v>
      </c>
      <c r="U937" s="59">
        <v>10.067500000000001</v>
      </c>
    </row>
    <row r="938" spans="1:21" x14ac:dyDescent="0.3">
      <c r="A938" s="61">
        <v>82008</v>
      </c>
      <c r="B938" s="54">
        <v>1</v>
      </c>
      <c r="C938" s="54" t="s">
        <v>79</v>
      </c>
      <c r="D938" s="54" t="s">
        <v>108</v>
      </c>
      <c r="E938" s="61" t="s">
        <v>1455</v>
      </c>
      <c r="F938" s="61" t="s">
        <v>151</v>
      </c>
      <c r="G938" s="54" t="s">
        <v>71</v>
      </c>
      <c r="H938" s="54" t="s">
        <v>128</v>
      </c>
      <c r="I938" s="54" t="s">
        <v>22</v>
      </c>
      <c r="J938" s="54" t="s">
        <v>129</v>
      </c>
      <c r="K938" s="56">
        <v>43440.478391203702</v>
      </c>
      <c r="L938" s="56">
        <v>43440.580196759256</v>
      </c>
      <c r="M938" s="57">
        <v>2.443333333</v>
      </c>
      <c r="N938" s="58">
        <v>0</v>
      </c>
      <c r="O938" s="58">
        <v>28</v>
      </c>
      <c r="P938" s="58">
        <v>0</v>
      </c>
      <c r="Q938" s="58">
        <v>0</v>
      </c>
      <c r="R938" s="59">
        <v>0</v>
      </c>
      <c r="S938" s="59">
        <v>68.413332999999994</v>
      </c>
      <c r="T938" s="59">
        <v>0</v>
      </c>
      <c r="U938" s="59">
        <v>0</v>
      </c>
    </row>
    <row r="939" spans="1:21" x14ac:dyDescent="0.3">
      <c r="A939" s="61">
        <v>82009</v>
      </c>
      <c r="B939" s="54">
        <v>1</v>
      </c>
      <c r="C939" s="54" t="s">
        <v>79</v>
      </c>
      <c r="D939" s="54" t="s">
        <v>112</v>
      </c>
      <c r="E939" s="61" t="s">
        <v>1425</v>
      </c>
      <c r="F939" s="61" t="s">
        <v>140</v>
      </c>
      <c r="G939" s="54" t="s">
        <v>72</v>
      </c>
      <c r="H939" s="54" t="s">
        <v>128</v>
      </c>
      <c r="I939" s="54" t="s">
        <v>22</v>
      </c>
      <c r="J939" s="54" t="s">
        <v>129</v>
      </c>
      <c r="K939" s="56">
        <v>43440.462766203702</v>
      </c>
      <c r="L939" s="56">
        <v>43440.601639548608</v>
      </c>
      <c r="M939" s="57">
        <v>3.3329599999999999</v>
      </c>
      <c r="N939" s="58">
        <v>3</v>
      </c>
      <c r="O939" s="58">
        <v>893</v>
      </c>
      <c r="P939" s="58">
        <v>0</v>
      </c>
      <c r="Q939" s="58">
        <v>0</v>
      </c>
      <c r="R939" s="59">
        <v>9.9988799999999998</v>
      </c>
      <c r="S939" s="59">
        <v>2976.3332799999998</v>
      </c>
      <c r="T939" s="59">
        <v>0</v>
      </c>
      <c r="U939" s="59">
        <v>0</v>
      </c>
    </row>
    <row r="940" spans="1:21" x14ac:dyDescent="0.3">
      <c r="A940" s="61">
        <v>82010</v>
      </c>
      <c r="B940" s="54">
        <v>1</v>
      </c>
      <c r="C940" s="54" t="s">
        <v>78</v>
      </c>
      <c r="D940" s="54" t="s">
        <v>99</v>
      </c>
      <c r="E940" s="61" t="s">
        <v>328</v>
      </c>
      <c r="F940" s="61" t="s">
        <v>140</v>
      </c>
      <c r="G940" s="54" t="s">
        <v>72</v>
      </c>
      <c r="H940" s="54" t="s">
        <v>128</v>
      </c>
      <c r="I940" s="54" t="s">
        <v>22</v>
      </c>
      <c r="J940" s="54" t="s">
        <v>129</v>
      </c>
      <c r="K940" s="56">
        <v>43440.458020833335</v>
      </c>
      <c r="L940" s="56">
        <v>43440.497615740744</v>
      </c>
      <c r="M940" s="57">
        <v>0.95027777700000005</v>
      </c>
      <c r="N940" s="58">
        <v>2</v>
      </c>
      <c r="O940" s="58">
        <v>7340</v>
      </c>
      <c r="P940" s="58">
        <v>0</v>
      </c>
      <c r="Q940" s="58">
        <v>24</v>
      </c>
      <c r="R940" s="59">
        <v>1.9005559999999999</v>
      </c>
      <c r="S940" s="59">
        <v>6975.0388830000002</v>
      </c>
      <c r="T940" s="59">
        <v>0</v>
      </c>
      <c r="U940" s="59">
        <v>22.806667000000001</v>
      </c>
    </row>
    <row r="941" spans="1:21" x14ac:dyDescent="0.3">
      <c r="A941" s="61">
        <v>82012</v>
      </c>
      <c r="B941" s="54">
        <v>1</v>
      </c>
      <c r="C941" s="54" t="s">
        <v>79</v>
      </c>
      <c r="D941" s="54" t="s">
        <v>111</v>
      </c>
      <c r="E941" s="61" t="s">
        <v>1456</v>
      </c>
      <c r="F941" s="61" t="s">
        <v>159</v>
      </c>
      <c r="G941" s="54" t="s">
        <v>71</v>
      </c>
      <c r="H941" s="54" t="s">
        <v>128</v>
      </c>
      <c r="I941" s="54" t="s">
        <v>22</v>
      </c>
      <c r="J941" s="54" t="s">
        <v>129</v>
      </c>
      <c r="K941" s="56">
        <v>43440.44908564815</v>
      </c>
      <c r="L941" s="56">
        <v>43440.674456018518</v>
      </c>
      <c r="M941" s="57">
        <v>5.4088888879999999</v>
      </c>
      <c r="N941" s="58">
        <v>0</v>
      </c>
      <c r="O941" s="58">
        <v>0</v>
      </c>
      <c r="P941" s="58">
        <v>0</v>
      </c>
      <c r="Q941" s="58">
        <v>16</v>
      </c>
      <c r="R941" s="59">
        <v>0</v>
      </c>
      <c r="S941" s="59">
        <v>0</v>
      </c>
      <c r="T941" s="59">
        <v>0</v>
      </c>
      <c r="U941" s="59">
        <v>86.542221999999995</v>
      </c>
    </row>
    <row r="942" spans="1:21" x14ac:dyDescent="0.3">
      <c r="A942" s="61">
        <v>82013</v>
      </c>
      <c r="B942" s="54">
        <v>1</v>
      </c>
      <c r="C942" s="54" t="s">
        <v>79</v>
      </c>
      <c r="D942" s="54" t="s">
        <v>108</v>
      </c>
      <c r="E942" s="61" t="s">
        <v>1457</v>
      </c>
      <c r="F942" s="61" t="s">
        <v>151</v>
      </c>
      <c r="G942" s="54" t="s">
        <v>71</v>
      </c>
      <c r="H942" s="54" t="s">
        <v>128</v>
      </c>
      <c r="I942" s="54" t="s">
        <v>22</v>
      </c>
      <c r="J942" s="54" t="s">
        <v>129</v>
      </c>
      <c r="K942" s="56">
        <v>43440.466284722221</v>
      </c>
      <c r="L942" s="56">
        <v>43440.591307870374</v>
      </c>
      <c r="M942" s="57">
        <v>3.000555555</v>
      </c>
      <c r="N942" s="58">
        <v>0</v>
      </c>
      <c r="O942" s="58">
        <v>2</v>
      </c>
      <c r="P942" s="58">
        <v>0</v>
      </c>
      <c r="Q942" s="58">
        <v>0</v>
      </c>
      <c r="R942" s="59">
        <v>0</v>
      </c>
      <c r="S942" s="59">
        <v>6.0011109999999999</v>
      </c>
      <c r="T942" s="59">
        <v>0</v>
      </c>
      <c r="U942" s="59">
        <v>0</v>
      </c>
    </row>
    <row r="943" spans="1:21" x14ac:dyDescent="0.3">
      <c r="A943" s="61">
        <v>82020</v>
      </c>
      <c r="B943" s="54">
        <v>1</v>
      </c>
      <c r="C943" s="54" t="s">
        <v>79</v>
      </c>
      <c r="D943" s="54" t="s">
        <v>108</v>
      </c>
      <c r="E943" s="61" t="s">
        <v>1458</v>
      </c>
      <c r="F943" s="61" t="s">
        <v>137</v>
      </c>
      <c r="G943" s="54" t="s">
        <v>71</v>
      </c>
      <c r="H943" s="54" t="s">
        <v>128</v>
      </c>
      <c r="I943" s="54" t="s">
        <v>22</v>
      </c>
      <c r="J943" s="54" t="s">
        <v>129</v>
      </c>
      <c r="K943" s="56">
        <v>43440.449780092589</v>
      </c>
      <c r="L943" s="56">
        <v>43440.603530092594</v>
      </c>
      <c r="M943" s="57">
        <v>3.69</v>
      </c>
      <c r="N943" s="58">
        <v>0</v>
      </c>
      <c r="O943" s="58">
        <v>268</v>
      </c>
      <c r="P943" s="58">
        <v>0</v>
      </c>
      <c r="Q943" s="58">
        <v>0</v>
      </c>
      <c r="R943" s="59">
        <v>0</v>
      </c>
      <c r="S943" s="59">
        <v>988.92</v>
      </c>
      <c r="T943" s="59">
        <v>0</v>
      </c>
      <c r="U943" s="59">
        <v>0</v>
      </c>
    </row>
    <row r="944" spans="1:21" x14ac:dyDescent="0.3">
      <c r="A944" s="61">
        <v>82022</v>
      </c>
      <c r="B944" s="54">
        <v>1</v>
      </c>
      <c r="C944" s="54" t="s">
        <v>79</v>
      </c>
      <c r="D944" s="54" t="s">
        <v>123</v>
      </c>
      <c r="E944" s="61" t="s">
        <v>1459</v>
      </c>
      <c r="F944" s="61" t="s">
        <v>206</v>
      </c>
      <c r="G944" s="54" t="s">
        <v>72</v>
      </c>
      <c r="H944" s="54" t="s">
        <v>128</v>
      </c>
      <c r="I944" s="54" t="s">
        <v>22</v>
      </c>
      <c r="J944" s="54" t="s">
        <v>129</v>
      </c>
      <c r="K944" s="56">
        <v>43440.466215277775</v>
      </c>
      <c r="L944" s="56">
        <v>43440.552094907405</v>
      </c>
      <c r="M944" s="57">
        <v>2.0611111110000002</v>
      </c>
      <c r="N944" s="58">
        <v>10</v>
      </c>
      <c r="O944" s="58">
        <v>1523</v>
      </c>
      <c r="P944" s="58">
        <v>1</v>
      </c>
      <c r="Q944" s="58">
        <v>554</v>
      </c>
      <c r="R944" s="59">
        <v>20.611111000000001</v>
      </c>
      <c r="S944" s="59">
        <v>3139.0722219999998</v>
      </c>
      <c r="T944" s="59">
        <v>2.0611109999999999</v>
      </c>
      <c r="U944" s="59">
        <v>1141.8555550000001</v>
      </c>
    </row>
    <row r="945" spans="1:21" x14ac:dyDescent="0.3">
      <c r="A945" s="61">
        <v>82023</v>
      </c>
      <c r="B945" s="54">
        <v>1</v>
      </c>
      <c r="C945" s="54" t="s">
        <v>78</v>
      </c>
      <c r="D945" s="54" t="s">
        <v>93</v>
      </c>
      <c r="E945" s="61" t="s">
        <v>730</v>
      </c>
      <c r="F945" s="61" t="s">
        <v>159</v>
      </c>
      <c r="G945" s="54" t="s">
        <v>71</v>
      </c>
      <c r="H945" s="54" t="s">
        <v>128</v>
      </c>
      <c r="I945" s="54" t="s">
        <v>22</v>
      </c>
      <c r="J945" s="54" t="s">
        <v>129</v>
      </c>
      <c r="K945" s="56">
        <v>43440.503159722226</v>
      </c>
      <c r="L945" s="56">
        <v>43440.518472222218</v>
      </c>
      <c r="M945" s="57">
        <v>0.36749999999999999</v>
      </c>
      <c r="N945" s="58">
        <v>0</v>
      </c>
      <c r="O945" s="58">
        <v>72</v>
      </c>
      <c r="P945" s="58">
        <v>0</v>
      </c>
      <c r="Q945" s="58">
        <v>0</v>
      </c>
      <c r="R945" s="59">
        <v>0</v>
      </c>
      <c r="S945" s="59">
        <v>26.46</v>
      </c>
      <c r="T945" s="59">
        <v>0</v>
      </c>
      <c r="U945" s="59">
        <v>0</v>
      </c>
    </row>
    <row r="946" spans="1:21" x14ac:dyDescent="0.3">
      <c r="A946" s="61">
        <v>82024</v>
      </c>
      <c r="B946" s="54">
        <v>1</v>
      </c>
      <c r="C946" s="54" t="s">
        <v>79</v>
      </c>
      <c r="D946" s="54" t="s">
        <v>116</v>
      </c>
      <c r="E946" s="61" t="s">
        <v>217</v>
      </c>
      <c r="F946" s="61" t="s">
        <v>140</v>
      </c>
      <c r="G946" s="54" t="s">
        <v>72</v>
      </c>
      <c r="H946" s="54" t="s">
        <v>128</v>
      </c>
      <c r="I946" s="54" t="s">
        <v>22</v>
      </c>
      <c r="J946" s="54" t="s">
        <v>129</v>
      </c>
      <c r="K946" s="56">
        <v>43440.476168981484</v>
      </c>
      <c r="L946" s="56">
        <v>43440.514861111107</v>
      </c>
      <c r="M946" s="57">
        <v>0.92861111100000004</v>
      </c>
      <c r="N946" s="58">
        <v>4</v>
      </c>
      <c r="O946" s="58">
        <v>664</v>
      </c>
      <c r="P946" s="58">
        <v>0</v>
      </c>
      <c r="Q946" s="58">
        <v>292</v>
      </c>
      <c r="R946" s="59">
        <v>3.7144439999999999</v>
      </c>
      <c r="S946" s="59">
        <v>616.59777799999995</v>
      </c>
      <c r="T946" s="59">
        <v>0</v>
      </c>
      <c r="U946" s="59">
        <v>271.15444400000001</v>
      </c>
    </row>
    <row r="947" spans="1:21" x14ac:dyDescent="0.3">
      <c r="A947" s="61">
        <v>82025</v>
      </c>
      <c r="B947" s="54">
        <v>1</v>
      </c>
      <c r="C947" s="54" t="s">
        <v>79</v>
      </c>
      <c r="D947" s="54" t="s">
        <v>110</v>
      </c>
      <c r="E947" s="61" t="s">
        <v>1460</v>
      </c>
      <c r="F947" s="61" t="s">
        <v>137</v>
      </c>
      <c r="G947" s="54" t="s">
        <v>71</v>
      </c>
      <c r="H947" s="54" t="s">
        <v>128</v>
      </c>
      <c r="I947" s="54" t="s">
        <v>22</v>
      </c>
      <c r="J947" s="54" t="s">
        <v>129</v>
      </c>
      <c r="K947" s="56">
        <v>43440.490312499998</v>
      </c>
      <c r="L947" s="56">
        <v>43440.547418981485</v>
      </c>
      <c r="M947" s="57">
        <v>1.3705555549999999</v>
      </c>
      <c r="N947" s="58">
        <v>0</v>
      </c>
      <c r="O947" s="58">
        <v>0</v>
      </c>
      <c r="P947" s="58">
        <v>0</v>
      </c>
      <c r="Q947" s="58">
        <v>1</v>
      </c>
      <c r="R947" s="59">
        <v>0</v>
      </c>
      <c r="S947" s="59">
        <v>0</v>
      </c>
      <c r="T947" s="59">
        <v>0</v>
      </c>
      <c r="U947" s="59">
        <v>1.3705560000000001</v>
      </c>
    </row>
    <row r="948" spans="1:21" x14ac:dyDescent="0.3">
      <c r="A948" s="61">
        <v>82026</v>
      </c>
      <c r="B948" s="54">
        <v>1</v>
      </c>
      <c r="C948" s="54" t="s">
        <v>78</v>
      </c>
      <c r="D948" s="54" t="s">
        <v>95</v>
      </c>
      <c r="E948" s="61" t="s">
        <v>1461</v>
      </c>
      <c r="F948" s="61" t="s">
        <v>172</v>
      </c>
      <c r="G948" s="54" t="s">
        <v>71</v>
      </c>
      <c r="H948" s="54" t="s">
        <v>128</v>
      </c>
      <c r="I948" s="54" t="s">
        <v>22</v>
      </c>
      <c r="J948" s="54" t="s">
        <v>129</v>
      </c>
      <c r="K948" s="56">
        <v>43440.505219907405</v>
      </c>
      <c r="L948" s="56">
        <v>43440.570625</v>
      </c>
      <c r="M948" s="57">
        <v>1.569722222</v>
      </c>
      <c r="N948" s="58">
        <v>0</v>
      </c>
      <c r="O948" s="58">
        <v>280</v>
      </c>
      <c r="P948" s="58">
        <v>0</v>
      </c>
      <c r="Q948" s="58">
        <v>1</v>
      </c>
      <c r="R948" s="59">
        <v>0</v>
      </c>
      <c r="S948" s="59">
        <v>439.522222</v>
      </c>
      <c r="T948" s="59">
        <v>0</v>
      </c>
      <c r="U948" s="59">
        <v>1.5697220000000001</v>
      </c>
    </row>
    <row r="949" spans="1:21" x14ac:dyDescent="0.3">
      <c r="A949" s="61">
        <v>82030</v>
      </c>
      <c r="B949" s="54">
        <v>1</v>
      </c>
      <c r="C949" s="54" t="s">
        <v>78</v>
      </c>
      <c r="D949" s="54" t="s">
        <v>92</v>
      </c>
      <c r="E949" s="61" t="s">
        <v>1462</v>
      </c>
      <c r="F949" s="61" t="s">
        <v>151</v>
      </c>
      <c r="G949" s="54" t="s">
        <v>71</v>
      </c>
      <c r="H949" s="54" t="s">
        <v>128</v>
      </c>
      <c r="I949" s="54" t="s">
        <v>22</v>
      </c>
      <c r="J949" s="54" t="s">
        <v>129</v>
      </c>
      <c r="K949" s="56">
        <v>43440.516435185185</v>
      </c>
      <c r="L949" s="56">
        <v>43440.635995370372</v>
      </c>
      <c r="M949" s="57">
        <v>2.869444444</v>
      </c>
      <c r="N949" s="58">
        <v>0</v>
      </c>
      <c r="O949" s="58">
        <v>0</v>
      </c>
      <c r="P949" s="58">
        <v>0</v>
      </c>
      <c r="Q949" s="58">
        <v>13</v>
      </c>
      <c r="R949" s="59">
        <v>0</v>
      </c>
      <c r="S949" s="59">
        <v>0</v>
      </c>
      <c r="T949" s="59">
        <v>0</v>
      </c>
      <c r="U949" s="59">
        <v>37.302778000000004</v>
      </c>
    </row>
    <row r="950" spans="1:21" x14ac:dyDescent="0.3">
      <c r="A950" s="61">
        <v>82032</v>
      </c>
      <c r="B950" s="54">
        <v>1</v>
      </c>
      <c r="C950" s="54" t="s">
        <v>78</v>
      </c>
      <c r="D950" s="54" t="s">
        <v>91</v>
      </c>
      <c r="E950" s="61" t="s">
        <v>1463</v>
      </c>
      <c r="F950" s="61" t="s">
        <v>136</v>
      </c>
      <c r="G950" s="54" t="s">
        <v>71</v>
      </c>
      <c r="H950" s="54" t="s">
        <v>128</v>
      </c>
      <c r="I950" s="54" t="s">
        <v>22</v>
      </c>
      <c r="J950" s="54" t="s">
        <v>129</v>
      </c>
      <c r="K950" s="56">
        <v>43440.428240740745</v>
      </c>
      <c r="L950" s="56">
        <v>43440.493055555555</v>
      </c>
      <c r="M950" s="57">
        <v>1.555555555</v>
      </c>
      <c r="N950" s="58">
        <v>0</v>
      </c>
      <c r="O950" s="58">
        <v>0</v>
      </c>
      <c r="P950" s="58">
        <v>0</v>
      </c>
      <c r="Q950" s="58">
        <v>21</v>
      </c>
      <c r="R950" s="59">
        <v>0</v>
      </c>
      <c r="S950" s="59">
        <v>0</v>
      </c>
      <c r="T950" s="59">
        <v>0</v>
      </c>
      <c r="U950" s="59">
        <v>32.666666999999997</v>
      </c>
    </row>
    <row r="951" spans="1:21" x14ac:dyDescent="0.3">
      <c r="A951" s="61">
        <v>82036</v>
      </c>
      <c r="B951" s="54">
        <v>1</v>
      </c>
      <c r="C951" s="54" t="s">
        <v>79</v>
      </c>
      <c r="D951" s="54" t="s">
        <v>108</v>
      </c>
      <c r="E951" s="61" t="s">
        <v>1464</v>
      </c>
      <c r="F951" s="61" t="s">
        <v>156</v>
      </c>
      <c r="G951" s="54" t="s">
        <v>71</v>
      </c>
      <c r="H951" s="54" t="s">
        <v>128</v>
      </c>
      <c r="I951" s="54" t="s">
        <v>22</v>
      </c>
      <c r="J951" s="54" t="s">
        <v>129</v>
      </c>
      <c r="K951" s="56">
        <v>43440.524108796293</v>
      </c>
      <c r="L951" s="56">
        <v>43440.583680555559</v>
      </c>
      <c r="M951" s="57">
        <v>1.4297222220000001</v>
      </c>
      <c r="N951" s="58">
        <v>0</v>
      </c>
      <c r="O951" s="58">
        <v>42</v>
      </c>
      <c r="P951" s="58">
        <v>0</v>
      </c>
      <c r="Q951" s="58">
        <v>0</v>
      </c>
      <c r="R951" s="59">
        <v>0</v>
      </c>
      <c r="S951" s="59">
        <v>60.048333</v>
      </c>
      <c r="T951" s="59">
        <v>0</v>
      </c>
      <c r="U951" s="59">
        <v>0</v>
      </c>
    </row>
    <row r="952" spans="1:21" x14ac:dyDescent="0.3">
      <c r="A952" s="61">
        <v>82038</v>
      </c>
      <c r="B952" s="54">
        <v>1</v>
      </c>
      <c r="C952" s="54" t="s">
        <v>78</v>
      </c>
      <c r="D952" s="54" t="s">
        <v>99</v>
      </c>
      <c r="E952" s="61" t="s">
        <v>575</v>
      </c>
      <c r="F952" s="61" t="s">
        <v>162</v>
      </c>
      <c r="G952" s="54" t="s">
        <v>71</v>
      </c>
      <c r="H952" s="54" t="s">
        <v>128</v>
      </c>
      <c r="I952" s="54" t="s">
        <v>22</v>
      </c>
      <c r="J952" s="54" t="s">
        <v>129</v>
      </c>
      <c r="K952" s="56">
        <v>43440.503495370373</v>
      </c>
      <c r="L952" s="56">
        <v>43440.572442129633</v>
      </c>
      <c r="M952" s="57">
        <v>1.654722222</v>
      </c>
      <c r="N952" s="58">
        <v>0</v>
      </c>
      <c r="O952" s="58">
        <v>0</v>
      </c>
      <c r="P952" s="58">
        <v>0</v>
      </c>
      <c r="Q952" s="58">
        <v>74</v>
      </c>
      <c r="R952" s="59">
        <v>0</v>
      </c>
      <c r="S952" s="59">
        <v>0</v>
      </c>
      <c r="T952" s="59">
        <v>0</v>
      </c>
      <c r="U952" s="59">
        <v>122.449444</v>
      </c>
    </row>
    <row r="953" spans="1:21" x14ac:dyDescent="0.3">
      <c r="A953" s="61">
        <v>82039</v>
      </c>
      <c r="B953" s="54">
        <v>1</v>
      </c>
      <c r="C953" s="54" t="s">
        <v>79</v>
      </c>
      <c r="D953" s="54" t="s">
        <v>123</v>
      </c>
      <c r="E953" s="61" t="s">
        <v>381</v>
      </c>
      <c r="F953" s="61" t="s">
        <v>140</v>
      </c>
      <c r="G953" s="54" t="s">
        <v>72</v>
      </c>
      <c r="H953" s="54" t="s">
        <v>128</v>
      </c>
      <c r="I953" s="54" t="s">
        <v>22</v>
      </c>
      <c r="J953" s="54" t="s">
        <v>129</v>
      </c>
      <c r="K953" s="56">
        <v>43440.472280092596</v>
      </c>
      <c r="L953" s="56">
        <v>43440.575381944444</v>
      </c>
      <c r="M953" s="57">
        <v>2.474444444</v>
      </c>
      <c r="N953" s="58">
        <v>2</v>
      </c>
      <c r="O953" s="58">
        <v>133</v>
      </c>
      <c r="P953" s="58">
        <v>0</v>
      </c>
      <c r="Q953" s="58">
        <v>8</v>
      </c>
      <c r="R953" s="59">
        <v>4.9488890000000003</v>
      </c>
      <c r="S953" s="59">
        <v>329.101111</v>
      </c>
      <c r="T953" s="59">
        <v>0</v>
      </c>
      <c r="U953" s="59">
        <v>19.795556000000001</v>
      </c>
    </row>
    <row r="954" spans="1:21" x14ac:dyDescent="0.3">
      <c r="A954" s="61">
        <v>82040</v>
      </c>
      <c r="B954" s="54">
        <v>1</v>
      </c>
      <c r="C954" s="54" t="s">
        <v>79</v>
      </c>
      <c r="D954" s="54" t="s">
        <v>111</v>
      </c>
      <c r="E954" s="61" t="s">
        <v>1465</v>
      </c>
      <c r="F954" s="61" t="s">
        <v>156</v>
      </c>
      <c r="G954" s="54" t="s">
        <v>71</v>
      </c>
      <c r="H954" s="54" t="s">
        <v>128</v>
      </c>
      <c r="I954" s="54" t="s">
        <v>22</v>
      </c>
      <c r="J954" s="54" t="s">
        <v>129</v>
      </c>
      <c r="K954" s="56">
        <v>43440.496840277774</v>
      </c>
      <c r="L954" s="56">
        <v>43440.541006944448</v>
      </c>
      <c r="M954" s="57">
        <v>1.06</v>
      </c>
      <c r="N954" s="58">
        <v>0</v>
      </c>
      <c r="O954" s="58">
        <v>0</v>
      </c>
      <c r="P954" s="58">
        <v>0</v>
      </c>
      <c r="Q954" s="58">
        <v>5</v>
      </c>
      <c r="R954" s="59">
        <v>0</v>
      </c>
      <c r="S954" s="59">
        <v>0</v>
      </c>
      <c r="T954" s="59">
        <v>0</v>
      </c>
      <c r="U954" s="59">
        <v>5.3</v>
      </c>
    </row>
    <row r="955" spans="1:21" x14ac:dyDescent="0.3">
      <c r="A955" s="61">
        <v>82041</v>
      </c>
      <c r="B955" s="54">
        <v>1</v>
      </c>
      <c r="C955" s="54" t="s">
        <v>78</v>
      </c>
      <c r="D955" s="54" t="s">
        <v>89</v>
      </c>
      <c r="E955" s="61" t="s">
        <v>1466</v>
      </c>
      <c r="F955" s="61" t="s">
        <v>137</v>
      </c>
      <c r="G955" s="54" t="s">
        <v>71</v>
      </c>
      <c r="H955" s="54" t="s">
        <v>128</v>
      </c>
      <c r="I955" s="54" t="s">
        <v>22</v>
      </c>
      <c r="J955" s="54" t="s">
        <v>129</v>
      </c>
      <c r="K955" s="56">
        <v>43440.500393518516</v>
      </c>
      <c r="L955" s="56">
        <v>43440.593368055554</v>
      </c>
      <c r="M955" s="57">
        <v>2.2313888880000001</v>
      </c>
      <c r="N955" s="58">
        <v>0</v>
      </c>
      <c r="O955" s="58">
        <v>1</v>
      </c>
      <c r="P955" s="58">
        <v>0</v>
      </c>
      <c r="Q955" s="58">
        <v>0</v>
      </c>
      <c r="R955" s="59">
        <v>0</v>
      </c>
      <c r="S955" s="59">
        <v>2.2313890000000001</v>
      </c>
      <c r="T955" s="59">
        <v>0</v>
      </c>
      <c r="U955" s="59">
        <v>0</v>
      </c>
    </row>
    <row r="956" spans="1:21" x14ac:dyDescent="0.3">
      <c r="A956" s="61">
        <v>82043</v>
      </c>
      <c r="B956" s="54">
        <v>1</v>
      </c>
      <c r="C956" s="54" t="s">
        <v>79</v>
      </c>
      <c r="D956" s="54" t="s">
        <v>113</v>
      </c>
      <c r="E956" s="61" t="s">
        <v>1467</v>
      </c>
      <c r="F956" s="61" t="s">
        <v>145</v>
      </c>
      <c r="G956" s="54" t="s">
        <v>72</v>
      </c>
      <c r="H956" s="54" t="s">
        <v>128</v>
      </c>
      <c r="I956" s="54" t="s">
        <v>22</v>
      </c>
      <c r="J956" s="54" t="s">
        <v>129</v>
      </c>
      <c r="K956" s="56">
        <v>43440.491759259261</v>
      </c>
      <c r="L956" s="56">
        <v>43440.585879629631</v>
      </c>
      <c r="M956" s="57">
        <v>2.258888888</v>
      </c>
      <c r="N956" s="58">
        <v>0</v>
      </c>
      <c r="O956" s="58">
        <v>0</v>
      </c>
      <c r="P956" s="58">
        <v>0</v>
      </c>
      <c r="Q956" s="58">
        <v>65</v>
      </c>
      <c r="R956" s="59">
        <v>0</v>
      </c>
      <c r="S956" s="59">
        <v>0</v>
      </c>
      <c r="T956" s="59">
        <v>0</v>
      </c>
      <c r="U956" s="59">
        <v>146.827778</v>
      </c>
    </row>
    <row r="957" spans="1:21" x14ac:dyDescent="0.3">
      <c r="A957" s="61">
        <v>82044</v>
      </c>
      <c r="B957" s="54">
        <v>1</v>
      </c>
      <c r="C957" s="54" t="s">
        <v>79</v>
      </c>
      <c r="D957" s="54" t="s">
        <v>118</v>
      </c>
      <c r="E957" s="61" t="s">
        <v>241</v>
      </c>
      <c r="F957" s="61" t="s">
        <v>145</v>
      </c>
      <c r="G957" s="54" t="s">
        <v>72</v>
      </c>
      <c r="H957" s="54" t="s">
        <v>128</v>
      </c>
      <c r="I957" s="54" t="s">
        <v>22</v>
      </c>
      <c r="J957" s="54" t="s">
        <v>129</v>
      </c>
      <c r="K957" s="56">
        <v>43440.527314814812</v>
      </c>
      <c r="L957" s="56">
        <v>43440.647928240738</v>
      </c>
      <c r="M957" s="57">
        <v>2.894722222</v>
      </c>
      <c r="N957" s="58">
        <v>0</v>
      </c>
      <c r="O957" s="58">
        <v>0</v>
      </c>
      <c r="P957" s="58">
        <v>0</v>
      </c>
      <c r="Q957" s="58">
        <v>82</v>
      </c>
      <c r="R957" s="59">
        <v>0</v>
      </c>
      <c r="S957" s="59">
        <v>0</v>
      </c>
      <c r="T957" s="59">
        <v>0</v>
      </c>
      <c r="U957" s="59">
        <v>237.367222</v>
      </c>
    </row>
    <row r="958" spans="1:21" x14ac:dyDescent="0.3">
      <c r="A958" s="61">
        <v>82045</v>
      </c>
      <c r="B958" s="54">
        <v>1</v>
      </c>
      <c r="C958" s="54" t="s">
        <v>79</v>
      </c>
      <c r="D958" s="54" t="s">
        <v>109</v>
      </c>
      <c r="E958" s="61" t="s">
        <v>262</v>
      </c>
      <c r="F958" s="61" t="s">
        <v>153</v>
      </c>
      <c r="G958" s="54" t="s">
        <v>72</v>
      </c>
      <c r="H958" s="54" t="s">
        <v>128</v>
      </c>
      <c r="I958" s="54" t="s">
        <v>22</v>
      </c>
      <c r="J958" s="54" t="s">
        <v>129</v>
      </c>
      <c r="K958" s="56">
        <v>43440.510752314818</v>
      </c>
      <c r="L958" s="56">
        <v>43440.645556134259</v>
      </c>
      <c r="M958" s="57">
        <v>3.2352916660000002</v>
      </c>
      <c r="N958" s="58">
        <v>0</v>
      </c>
      <c r="O958" s="58">
        <v>51</v>
      </c>
      <c r="P958" s="58">
        <v>26</v>
      </c>
      <c r="Q958" s="58">
        <v>2271</v>
      </c>
      <c r="R958" s="59">
        <v>0</v>
      </c>
      <c r="S958" s="59">
        <v>164.999875</v>
      </c>
      <c r="T958" s="59">
        <v>84.117582999999996</v>
      </c>
      <c r="U958" s="59">
        <v>7347.3473729999996</v>
      </c>
    </row>
    <row r="959" spans="1:21" x14ac:dyDescent="0.3">
      <c r="A959" s="61">
        <v>82047</v>
      </c>
      <c r="B959" s="54">
        <v>1</v>
      </c>
      <c r="C959" s="54" t="s">
        <v>78</v>
      </c>
      <c r="D959" s="54" t="s">
        <v>102</v>
      </c>
      <c r="E959" s="61" t="s">
        <v>1468</v>
      </c>
      <c r="F959" s="61" t="s">
        <v>144</v>
      </c>
      <c r="G959" s="54" t="s">
        <v>71</v>
      </c>
      <c r="H959" s="54" t="s">
        <v>128</v>
      </c>
      <c r="I959" s="54" t="s">
        <v>22</v>
      </c>
      <c r="J959" s="54" t="s">
        <v>129</v>
      </c>
      <c r="K959" s="56">
        <v>43440.548101851855</v>
      </c>
      <c r="L959" s="56">
        <v>43440.580949074072</v>
      </c>
      <c r="M959" s="57">
        <v>0.78833333299999997</v>
      </c>
      <c r="N959" s="58">
        <v>0</v>
      </c>
      <c r="O959" s="58">
        <v>0</v>
      </c>
      <c r="P959" s="58">
        <v>0</v>
      </c>
      <c r="Q959" s="58">
        <v>5</v>
      </c>
      <c r="R959" s="59">
        <v>0</v>
      </c>
      <c r="S959" s="59">
        <v>0</v>
      </c>
      <c r="T959" s="59">
        <v>0</v>
      </c>
      <c r="U959" s="59">
        <v>3.9416669999999998</v>
      </c>
    </row>
    <row r="960" spans="1:21" x14ac:dyDescent="0.3">
      <c r="A960" s="61">
        <v>82048</v>
      </c>
      <c r="B960" s="54">
        <v>1</v>
      </c>
      <c r="C960" s="54" t="s">
        <v>79</v>
      </c>
      <c r="D960" s="54" t="s">
        <v>118</v>
      </c>
      <c r="E960" s="61" t="s">
        <v>1469</v>
      </c>
      <c r="F960" s="61" t="s">
        <v>181</v>
      </c>
      <c r="G960" s="54" t="s">
        <v>71</v>
      </c>
      <c r="H960" s="54" t="s">
        <v>128</v>
      </c>
      <c r="I960" s="54" t="s">
        <v>22</v>
      </c>
      <c r="J960" s="54" t="s">
        <v>129</v>
      </c>
      <c r="K960" s="56">
        <v>43440.519212962965</v>
      </c>
      <c r="L960" s="56">
        <v>43440.554189814815</v>
      </c>
      <c r="M960" s="57">
        <v>0.83944444399999996</v>
      </c>
      <c r="N960" s="58">
        <v>0</v>
      </c>
      <c r="O960" s="58">
        <v>0</v>
      </c>
      <c r="P960" s="58">
        <v>0</v>
      </c>
      <c r="Q960" s="58">
        <v>21</v>
      </c>
      <c r="R960" s="59">
        <v>0</v>
      </c>
      <c r="S960" s="59">
        <v>0</v>
      </c>
      <c r="T960" s="59">
        <v>0</v>
      </c>
      <c r="U960" s="59">
        <v>17.628333000000001</v>
      </c>
    </row>
    <row r="961" spans="1:21" x14ac:dyDescent="0.3">
      <c r="A961" s="61">
        <v>82049</v>
      </c>
      <c r="B961" s="54">
        <v>1</v>
      </c>
      <c r="C961" s="54" t="s">
        <v>78</v>
      </c>
      <c r="D961" s="54" t="s">
        <v>101</v>
      </c>
      <c r="E961" s="61" t="s">
        <v>1470</v>
      </c>
      <c r="F961" s="61" t="s">
        <v>140</v>
      </c>
      <c r="G961" s="54" t="s">
        <v>72</v>
      </c>
      <c r="H961" s="54" t="s">
        <v>128</v>
      </c>
      <c r="I961" s="54" t="s">
        <v>22</v>
      </c>
      <c r="J961" s="54" t="s">
        <v>129</v>
      </c>
      <c r="K961" s="56">
        <v>43440.510196759256</v>
      </c>
      <c r="L961" s="56">
        <v>43440.546701388892</v>
      </c>
      <c r="M961" s="57">
        <v>0.87611111100000005</v>
      </c>
      <c r="N961" s="58">
        <v>0</v>
      </c>
      <c r="O961" s="58">
        <v>530</v>
      </c>
      <c r="P961" s="58">
        <v>0</v>
      </c>
      <c r="Q961" s="58">
        <v>2</v>
      </c>
      <c r="R961" s="59">
        <v>0</v>
      </c>
      <c r="S961" s="59">
        <v>464.33888899999999</v>
      </c>
      <c r="T961" s="59">
        <v>0</v>
      </c>
      <c r="U961" s="59">
        <v>1.7522219999999999</v>
      </c>
    </row>
    <row r="962" spans="1:21" x14ac:dyDescent="0.3">
      <c r="A962" s="61">
        <v>82051</v>
      </c>
      <c r="B962" s="54">
        <v>1</v>
      </c>
      <c r="C962" s="54" t="s">
        <v>78</v>
      </c>
      <c r="D962" s="54" t="s">
        <v>80</v>
      </c>
      <c r="E962" s="61" t="s">
        <v>1471</v>
      </c>
      <c r="F962" s="61" t="s">
        <v>137</v>
      </c>
      <c r="G962" s="54" t="s">
        <v>71</v>
      </c>
      <c r="H962" s="54" t="s">
        <v>128</v>
      </c>
      <c r="I962" s="54" t="s">
        <v>22</v>
      </c>
      <c r="J962" s="54" t="s">
        <v>129</v>
      </c>
      <c r="K962" s="56">
        <v>43440.543090277781</v>
      </c>
      <c r="L962" s="56">
        <v>43440.585289351853</v>
      </c>
      <c r="M962" s="57">
        <v>1.0127777769999999</v>
      </c>
      <c r="N962" s="58">
        <v>0</v>
      </c>
      <c r="O962" s="58">
        <v>20</v>
      </c>
      <c r="P962" s="58">
        <v>0</v>
      </c>
      <c r="Q962" s="58">
        <v>0</v>
      </c>
      <c r="R962" s="59">
        <v>0</v>
      </c>
      <c r="S962" s="59">
        <v>20.255555999999999</v>
      </c>
      <c r="T962" s="59">
        <v>0</v>
      </c>
      <c r="U962" s="59">
        <v>0</v>
      </c>
    </row>
    <row r="963" spans="1:21" x14ac:dyDescent="0.3">
      <c r="A963" s="61">
        <v>82053</v>
      </c>
      <c r="B963" s="54">
        <v>1</v>
      </c>
      <c r="C963" s="54" t="s">
        <v>79</v>
      </c>
      <c r="D963" s="54" t="s">
        <v>110</v>
      </c>
      <c r="E963" s="61" t="s">
        <v>1472</v>
      </c>
      <c r="F963" s="61" t="s">
        <v>145</v>
      </c>
      <c r="G963" s="54" t="s">
        <v>72</v>
      </c>
      <c r="H963" s="54" t="s">
        <v>128</v>
      </c>
      <c r="I963" s="54" t="s">
        <v>22</v>
      </c>
      <c r="J963" s="54" t="s">
        <v>129</v>
      </c>
      <c r="K963" s="56">
        <v>43440.545266203706</v>
      </c>
      <c r="L963" s="56">
        <v>43440.606828703705</v>
      </c>
      <c r="M963" s="57">
        <v>1.4775</v>
      </c>
      <c r="N963" s="58">
        <v>0</v>
      </c>
      <c r="O963" s="58">
        <v>1</v>
      </c>
      <c r="P963" s="58">
        <v>1</v>
      </c>
      <c r="Q963" s="58">
        <v>78</v>
      </c>
      <c r="R963" s="59">
        <v>0</v>
      </c>
      <c r="S963" s="59">
        <v>1.4775</v>
      </c>
      <c r="T963" s="59">
        <v>1.4775</v>
      </c>
      <c r="U963" s="59">
        <v>115.245</v>
      </c>
    </row>
    <row r="964" spans="1:21" x14ac:dyDescent="0.3">
      <c r="A964" s="61">
        <v>82056</v>
      </c>
      <c r="B964" s="54">
        <v>1</v>
      </c>
      <c r="C964" s="54" t="s">
        <v>78</v>
      </c>
      <c r="D964" s="54" t="s">
        <v>97</v>
      </c>
      <c r="E964" s="61" t="s">
        <v>200</v>
      </c>
      <c r="F964" s="61" t="s">
        <v>145</v>
      </c>
      <c r="G964" s="54" t="s">
        <v>72</v>
      </c>
      <c r="H964" s="54" t="s">
        <v>128</v>
      </c>
      <c r="I964" s="54" t="s">
        <v>22</v>
      </c>
      <c r="J964" s="54" t="s">
        <v>129</v>
      </c>
      <c r="K964" s="56">
        <v>43440.537002314813</v>
      </c>
      <c r="L964" s="56">
        <v>43440.711747685185</v>
      </c>
      <c r="M964" s="57">
        <v>4.193888888</v>
      </c>
      <c r="N964" s="58">
        <v>0</v>
      </c>
      <c r="O964" s="58">
        <v>1</v>
      </c>
      <c r="P964" s="58">
        <v>0</v>
      </c>
      <c r="Q964" s="58">
        <v>84</v>
      </c>
      <c r="R964" s="59">
        <v>0</v>
      </c>
      <c r="S964" s="59">
        <v>4.1938890000000004</v>
      </c>
      <c r="T964" s="59">
        <v>0</v>
      </c>
      <c r="U964" s="59">
        <v>352.28666700000002</v>
      </c>
    </row>
    <row r="965" spans="1:21" x14ac:dyDescent="0.3">
      <c r="A965" s="61">
        <v>82058</v>
      </c>
      <c r="B965" s="54">
        <v>1</v>
      </c>
      <c r="C965" s="54" t="s">
        <v>78</v>
      </c>
      <c r="D965" s="54" t="s">
        <v>84</v>
      </c>
      <c r="E965" s="61" t="s">
        <v>385</v>
      </c>
      <c r="F965" s="61" t="s">
        <v>150</v>
      </c>
      <c r="G965" s="54" t="s">
        <v>71</v>
      </c>
      <c r="H965" s="54" t="s">
        <v>128</v>
      </c>
      <c r="I965" s="54" t="s">
        <v>22</v>
      </c>
      <c r="J965" s="54" t="s">
        <v>147</v>
      </c>
      <c r="K965" s="56">
        <v>43440.556250000001</v>
      </c>
      <c r="L965" s="56">
        <v>43440.584027777775</v>
      </c>
      <c r="M965" s="57">
        <v>0.66666666600000002</v>
      </c>
      <c r="N965" s="58">
        <v>0</v>
      </c>
      <c r="O965" s="58">
        <v>321</v>
      </c>
      <c r="P965" s="58">
        <v>0</v>
      </c>
      <c r="Q965" s="58">
        <v>0</v>
      </c>
      <c r="R965" s="59">
        <v>0</v>
      </c>
      <c r="S965" s="59">
        <v>214</v>
      </c>
      <c r="T965" s="59">
        <v>0</v>
      </c>
      <c r="U965" s="59">
        <v>0</v>
      </c>
    </row>
    <row r="966" spans="1:21" x14ac:dyDescent="0.3">
      <c r="A966" s="61">
        <v>82059</v>
      </c>
      <c r="B966" s="54">
        <v>1</v>
      </c>
      <c r="C966" s="54" t="s">
        <v>79</v>
      </c>
      <c r="D966" s="54" t="s">
        <v>124</v>
      </c>
      <c r="E966" s="61" t="s">
        <v>1473</v>
      </c>
      <c r="F966" s="61" t="s">
        <v>172</v>
      </c>
      <c r="G966" s="54" t="s">
        <v>71</v>
      </c>
      <c r="H966" s="54" t="s">
        <v>128</v>
      </c>
      <c r="I966" s="54" t="s">
        <v>22</v>
      </c>
      <c r="J966" s="54" t="s">
        <v>129</v>
      </c>
      <c r="K966" s="56">
        <v>43440.54105324074</v>
      </c>
      <c r="L966" s="56">
        <v>43440.577499999999</v>
      </c>
      <c r="M966" s="57">
        <v>0.87472222200000005</v>
      </c>
      <c r="N966" s="58">
        <v>0</v>
      </c>
      <c r="O966" s="58">
        <v>1</v>
      </c>
      <c r="P966" s="58">
        <v>0</v>
      </c>
      <c r="Q966" s="58">
        <v>124</v>
      </c>
      <c r="R966" s="59">
        <v>0</v>
      </c>
      <c r="S966" s="59">
        <v>0.874722</v>
      </c>
      <c r="T966" s="59">
        <v>0</v>
      </c>
      <c r="U966" s="59">
        <v>108.46555600000001</v>
      </c>
    </row>
    <row r="967" spans="1:21" x14ac:dyDescent="0.3">
      <c r="A967" s="61">
        <v>82060</v>
      </c>
      <c r="B967" s="54">
        <v>1</v>
      </c>
      <c r="C967" s="54" t="s">
        <v>78</v>
      </c>
      <c r="D967" s="54" t="s">
        <v>98</v>
      </c>
      <c r="E967" s="61" t="s">
        <v>577</v>
      </c>
      <c r="F967" s="61" t="s">
        <v>156</v>
      </c>
      <c r="G967" s="54" t="s">
        <v>71</v>
      </c>
      <c r="H967" s="54" t="s">
        <v>128</v>
      </c>
      <c r="I967" s="54" t="s">
        <v>22</v>
      </c>
      <c r="J967" s="54" t="s">
        <v>129</v>
      </c>
      <c r="K967" s="56">
        <v>43440.551631944443</v>
      </c>
      <c r="L967" s="56">
        <v>43440.634409722225</v>
      </c>
      <c r="M967" s="57">
        <v>1.9866666660000001</v>
      </c>
      <c r="N967" s="58">
        <v>0</v>
      </c>
      <c r="O967" s="58">
        <v>34</v>
      </c>
      <c r="P967" s="58">
        <v>0</v>
      </c>
      <c r="Q967" s="58">
        <v>0</v>
      </c>
      <c r="R967" s="59">
        <v>0</v>
      </c>
      <c r="S967" s="59">
        <v>67.546666999999999</v>
      </c>
      <c r="T967" s="59">
        <v>0</v>
      </c>
      <c r="U967" s="59">
        <v>0</v>
      </c>
    </row>
    <row r="968" spans="1:21" x14ac:dyDescent="0.3">
      <c r="A968" s="61">
        <v>82061</v>
      </c>
      <c r="B968" s="54">
        <v>1</v>
      </c>
      <c r="C968" s="54" t="s">
        <v>78</v>
      </c>
      <c r="D968" s="54" t="s">
        <v>81</v>
      </c>
      <c r="E968" s="61" t="s">
        <v>629</v>
      </c>
      <c r="F968" s="61" t="s">
        <v>140</v>
      </c>
      <c r="G968" s="54" t="s">
        <v>72</v>
      </c>
      <c r="H968" s="54" t="s">
        <v>128</v>
      </c>
      <c r="I968" s="54" t="s">
        <v>22</v>
      </c>
      <c r="J968" s="54" t="s">
        <v>129</v>
      </c>
      <c r="K968" s="56">
        <v>43440.558333333334</v>
      </c>
      <c r="L968" s="56">
        <v>43440.608310185184</v>
      </c>
      <c r="M968" s="57">
        <v>1.1994444440000001</v>
      </c>
      <c r="N968" s="58">
        <v>0</v>
      </c>
      <c r="O968" s="58">
        <v>1</v>
      </c>
      <c r="P968" s="58">
        <v>0</v>
      </c>
      <c r="Q968" s="58">
        <v>0</v>
      </c>
      <c r="R968" s="59">
        <v>0</v>
      </c>
      <c r="S968" s="59">
        <v>1.199444</v>
      </c>
      <c r="T968" s="59">
        <v>0</v>
      </c>
      <c r="U968" s="59">
        <v>0</v>
      </c>
    </row>
    <row r="969" spans="1:21" x14ac:dyDescent="0.3">
      <c r="A969" s="61">
        <v>82063</v>
      </c>
      <c r="B969" s="54">
        <v>1</v>
      </c>
      <c r="C969" s="54" t="s">
        <v>78</v>
      </c>
      <c r="D969" s="54" t="s">
        <v>93</v>
      </c>
      <c r="E969" s="61" t="s">
        <v>586</v>
      </c>
      <c r="F969" s="61" t="s">
        <v>140</v>
      </c>
      <c r="G969" s="54" t="s">
        <v>72</v>
      </c>
      <c r="H969" s="54" t="s">
        <v>128</v>
      </c>
      <c r="I969" s="54" t="s">
        <v>22</v>
      </c>
      <c r="J969" s="54" t="s">
        <v>129</v>
      </c>
      <c r="K969" s="56">
        <v>43440.52715277778</v>
      </c>
      <c r="L969" s="56">
        <v>43440.776967592596</v>
      </c>
      <c r="M969" s="57">
        <v>5.9955555550000001</v>
      </c>
      <c r="N969" s="58">
        <v>4</v>
      </c>
      <c r="O969" s="58">
        <v>516</v>
      </c>
      <c r="P969" s="58">
        <v>0</v>
      </c>
      <c r="Q969" s="58">
        <v>2587</v>
      </c>
      <c r="R969" s="59">
        <v>23.982222</v>
      </c>
      <c r="S969" s="59">
        <v>3093.706666</v>
      </c>
      <c r="T969" s="59">
        <v>0</v>
      </c>
      <c r="U969" s="59">
        <v>15510.502221000001</v>
      </c>
    </row>
    <row r="970" spans="1:21" x14ac:dyDescent="0.3">
      <c r="A970" s="61">
        <v>82065</v>
      </c>
      <c r="B970" s="54">
        <v>1</v>
      </c>
      <c r="C970" s="54" t="s">
        <v>78</v>
      </c>
      <c r="D970" s="54" t="s">
        <v>82</v>
      </c>
      <c r="E970" s="61" t="s">
        <v>1340</v>
      </c>
      <c r="F970" s="61" t="s">
        <v>137</v>
      </c>
      <c r="G970" s="54" t="s">
        <v>71</v>
      </c>
      <c r="H970" s="54" t="s">
        <v>128</v>
      </c>
      <c r="I970" s="54" t="s">
        <v>22</v>
      </c>
      <c r="J970" s="54" t="s">
        <v>129</v>
      </c>
      <c r="K970" s="56">
        <v>43440.555451388893</v>
      </c>
      <c r="L970" s="56">
        <v>43440.595254629632</v>
      </c>
      <c r="M970" s="57">
        <v>0.95527777700000005</v>
      </c>
      <c r="N970" s="58">
        <v>0</v>
      </c>
      <c r="O970" s="58">
        <v>8</v>
      </c>
      <c r="P970" s="58">
        <v>0</v>
      </c>
      <c r="Q970" s="58">
        <v>0</v>
      </c>
      <c r="R970" s="59">
        <v>0</v>
      </c>
      <c r="S970" s="59">
        <v>7.6422220000000003</v>
      </c>
      <c r="T970" s="59">
        <v>0</v>
      </c>
      <c r="U970" s="59">
        <v>0</v>
      </c>
    </row>
    <row r="971" spans="1:21" x14ac:dyDescent="0.3">
      <c r="A971" s="61">
        <v>82066</v>
      </c>
      <c r="B971" s="54">
        <v>1</v>
      </c>
      <c r="C971" s="54" t="s">
        <v>79</v>
      </c>
      <c r="D971" s="54" t="s">
        <v>108</v>
      </c>
      <c r="E971" s="61" t="s">
        <v>1474</v>
      </c>
      <c r="F971" s="61" t="s">
        <v>151</v>
      </c>
      <c r="G971" s="54" t="s">
        <v>71</v>
      </c>
      <c r="H971" s="54" t="s">
        <v>128</v>
      </c>
      <c r="I971" s="54" t="s">
        <v>22</v>
      </c>
      <c r="J971" s="54" t="s">
        <v>129</v>
      </c>
      <c r="K971" s="56">
        <v>43440.552442129629</v>
      </c>
      <c r="L971" s="56">
        <v>43440.908692129626</v>
      </c>
      <c r="M971" s="57">
        <v>8.5500000000000007</v>
      </c>
      <c r="N971" s="58">
        <v>0</v>
      </c>
      <c r="O971" s="58">
        <v>39</v>
      </c>
      <c r="P971" s="58">
        <v>0</v>
      </c>
      <c r="Q971" s="58">
        <v>0</v>
      </c>
      <c r="R971" s="59">
        <v>0</v>
      </c>
      <c r="S971" s="59">
        <v>333.45</v>
      </c>
      <c r="T971" s="59">
        <v>0</v>
      </c>
      <c r="U971" s="59">
        <v>0</v>
      </c>
    </row>
    <row r="972" spans="1:21" x14ac:dyDescent="0.3">
      <c r="A972" s="61">
        <v>82067</v>
      </c>
      <c r="B972" s="54">
        <v>1</v>
      </c>
      <c r="C972" s="54" t="s">
        <v>79</v>
      </c>
      <c r="D972" s="54" t="s">
        <v>122</v>
      </c>
      <c r="E972" s="61" t="s">
        <v>1475</v>
      </c>
      <c r="F972" s="61" t="s">
        <v>181</v>
      </c>
      <c r="G972" s="54" t="s">
        <v>71</v>
      </c>
      <c r="H972" s="54" t="s">
        <v>128</v>
      </c>
      <c r="I972" s="54" t="s">
        <v>22</v>
      </c>
      <c r="J972" s="54" t="s">
        <v>129</v>
      </c>
      <c r="K972" s="56">
        <v>43440.566284722219</v>
      </c>
      <c r="L972" s="56">
        <v>43440.632060185184</v>
      </c>
      <c r="M972" s="57">
        <v>1.5786111110000001</v>
      </c>
      <c r="N972" s="58">
        <v>0</v>
      </c>
      <c r="O972" s="58">
        <v>0</v>
      </c>
      <c r="P972" s="58">
        <v>0</v>
      </c>
      <c r="Q972" s="58">
        <v>4</v>
      </c>
      <c r="R972" s="59">
        <v>0</v>
      </c>
      <c r="S972" s="59">
        <v>0</v>
      </c>
      <c r="T972" s="59">
        <v>0</v>
      </c>
      <c r="U972" s="59">
        <v>6.3144439999999999</v>
      </c>
    </row>
    <row r="973" spans="1:21" x14ac:dyDescent="0.3">
      <c r="A973" s="61">
        <v>82068</v>
      </c>
      <c r="B973" s="54">
        <v>1</v>
      </c>
      <c r="C973" s="54" t="s">
        <v>79</v>
      </c>
      <c r="D973" s="54" t="s">
        <v>116</v>
      </c>
      <c r="E973" s="61" t="s">
        <v>1476</v>
      </c>
      <c r="F973" s="61" t="s">
        <v>127</v>
      </c>
      <c r="G973" s="54" t="s">
        <v>72</v>
      </c>
      <c r="H973" s="54" t="s">
        <v>128</v>
      </c>
      <c r="I973" s="54" t="s">
        <v>22</v>
      </c>
      <c r="J973" s="54" t="s">
        <v>129</v>
      </c>
      <c r="K973" s="56">
        <v>43440.561168981483</v>
      </c>
      <c r="L973" s="56">
        <v>43440.613935185189</v>
      </c>
      <c r="M973" s="57">
        <v>1.266388888</v>
      </c>
      <c r="N973" s="58">
        <v>7</v>
      </c>
      <c r="O973" s="58">
        <v>4099</v>
      </c>
      <c r="P973" s="58">
        <v>10</v>
      </c>
      <c r="Q973" s="58">
        <v>2</v>
      </c>
      <c r="R973" s="59">
        <v>8.8647220000000004</v>
      </c>
      <c r="S973" s="59">
        <v>5190.9280520000002</v>
      </c>
      <c r="T973" s="59">
        <v>12.663888999999999</v>
      </c>
      <c r="U973" s="59">
        <v>2.532778</v>
      </c>
    </row>
    <row r="974" spans="1:21" x14ac:dyDescent="0.3">
      <c r="A974" s="61">
        <v>82069</v>
      </c>
      <c r="B974" s="54">
        <v>1</v>
      </c>
      <c r="C974" s="54" t="s">
        <v>78</v>
      </c>
      <c r="D974" s="54" t="s">
        <v>95</v>
      </c>
      <c r="E974" s="61" t="s">
        <v>1477</v>
      </c>
      <c r="F974" s="61" t="s">
        <v>153</v>
      </c>
      <c r="G974" s="54" t="s">
        <v>72</v>
      </c>
      <c r="H974" s="54" t="s">
        <v>128</v>
      </c>
      <c r="I974" s="54" t="s">
        <v>22</v>
      </c>
      <c r="J974" s="54" t="s">
        <v>129</v>
      </c>
      <c r="K974" s="56">
        <v>43440.565405092595</v>
      </c>
      <c r="L974" s="56">
        <v>43440.614837962959</v>
      </c>
      <c r="M974" s="57">
        <v>1.186388888</v>
      </c>
      <c r="N974" s="58">
        <v>0</v>
      </c>
      <c r="O974" s="58">
        <v>2</v>
      </c>
      <c r="P974" s="58">
        <v>0</v>
      </c>
      <c r="Q974" s="58">
        <v>0</v>
      </c>
      <c r="R974" s="59">
        <v>0</v>
      </c>
      <c r="S974" s="59">
        <v>2.3727779999999998</v>
      </c>
      <c r="T974" s="59">
        <v>0</v>
      </c>
      <c r="U974" s="59">
        <v>0</v>
      </c>
    </row>
    <row r="975" spans="1:21" x14ac:dyDescent="0.3">
      <c r="A975" s="61">
        <v>82070</v>
      </c>
      <c r="B975" s="54">
        <v>1</v>
      </c>
      <c r="C975" s="54" t="s">
        <v>78</v>
      </c>
      <c r="D975" s="54" t="s">
        <v>89</v>
      </c>
      <c r="E975" s="61" t="s">
        <v>1478</v>
      </c>
      <c r="F975" s="61" t="s">
        <v>137</v>
      </c>
      <c r="G975" s="54" t="s">
        <v>71</v>
      </c>
      <c r="H975" s="54" t="s">
        <v>128</v>
      </c>
      <c r="I975" s="54" t="s">
        <v>22</v>
      </c>
      <c r="J975" s="54" t="s">
        <v>129</v>
      </c>
      <c r="K975" s="56">
        <v>43440.562916666669</v>
      </c>
      <c r="L975" s="56">
        <v>43440.623495370368</v>
      </c>
      <c r="M975" s="57">
        <v>1.453888888</v>
      </c>
      <c r="N975" s="58">
        <v>0</v>
      </c>
      <c r="O975" s="58">
        <v>1</v>
      </c>
      <c r="P975" s="58">
        <v>0</v>
      </c>
      <c r="Q975" s="58">
        <v>0</v>
      </c>
      <c r="R975" s="59">
        <v>0</v>
      </c>
      <c r="S975" s="59">
        <v>1.453889</v>
      </c>
      <c r="T975" s="59">
        <v>0</v>
      </c>
      <c r="U975" s="59">
        <v>0</v>
      </c>
    </row>
    <row r="976" spans="1:21" x14ac:dyDescent="0.3">
      <c r="A976" s="61">
        <v>82071</v>
      </c>
      <c r="B976" s="54">
        <v>1</v>
      </c>
      <c r="C976" s="54" t="s">
        <v>79</v>
      </c>
      <c r="D976" s="54" t="s">
        <v>108</v>
      </c>
      <c r="E976" s="61" t="s">
        <v>1479</v>
      </c>
      <c r="F976" s="61" t="s">
        <v>156</v>
      </c>
      <c r="G976" s="54" t="s">
        <v>71</v>
      </c>
      <c r="H976" s="54" t="s">
        <v>128</v>
      </c>
      <c r="I976" s="54" t="s">
        <v>22</v>
      </c>
      <c r="J976" s="54" t="s">
        <v>129</v>
      </c>
      <c r="K976" s="56">
        <v>43440.561631944445</v>
      </c>
      <c r="L976" s="56">
        <v>43440.62158564815</v>
      </c>
      <c r="M976" s="57">
        <v>1.4388888879999999</v>
      </c>
      <c r="N976" s="58">
        <v>0</v>
      </c>
      <c r="O976" s="58">
        <v>11</v>
      </c>
      <c r="P976" s="58">
        <v>0</v>
      </c>
      <c r="Q976" s="58">
        <v>0</v>
      </c>
      <c r="R976" s="59">
        <v>0</v>
      </c>
      <c r="S976" s="59">
        <v>15.827778</v>
      </c>
      <c r="T976" s="59">
        <v>0</v>
      </c>
      <c r="U976" s="59">
        <v>0</v>
      </c>
    </row>
    <row r="977" spans="1:21" x14ac:dyDescent="0.3">
      <c r="A977" s="61">
        <v>82072</v>
      </c>
      <c r="B977" s="54">
        <v>1</v>
      </c>
      <c r="C977" s="54" t="s">
        <v>78</v>
      </c>
      <c r="D977" s="54" t="s">
        <v>93</v>
      </c>
      <c r="E977" s="61" t="s">
        <v>259</v>
      </c>
      <c r="F977" s="61" t="s">
        <v>143</v>
      </c>
      <c r="G977" s="54" t="s">
        <v>72</v>
      </c>
      <c r="H977" s="54" t="s">
        <v>128</v>
      </c>
      <c r="I977" s="54" t="s">
        <v>22</v>
      </c>
      <c r="J977" s="54" t="s">
        <v>129</v>
      </c>
      <c r="K977" s="56">
        <v>43440.539039351854</v>
      </c>
      <c r="L977" s="56">
        <v>43440.775543981479</v>
      </c>
      <c r="M977" s="57">
        <v>5.676111111</v>
      </c>
      <c r="N977" s="58">
        <v>1</v>
      </c>
      <c r="O977" s="58">
        <v>284</v>
      </c>
      <c r="P977" s="58">
        <v>0</v>
      </c>
      <c r="Q977" s="58">
        <v>1</v>
      </c>
      <c r="R977" s="59">
        <v>5.6761109999999997</v>
      </c>
      <c r="S977" s="59">
        <v>1612.0155560000001</v>
      </c>
      <c r="T977" s="59">
        <v>0</v>
      </c>
      <c r="U977" s="59">
        <v>5.6761109999999997</v>
      </c>
    </row>
    <row r="978" spans="1:21" x14ac:dyDescent="0.3">
      <c r="A978" s="61">
        <v>82077</v>
      </c>
      <c r="B978" s="54">
        <v>1</v>
      </c>
      <c r="C978" s="54" t="s">
        <v>78</v>
      </c>
      <c r="D978" s="54" t="s">
        <v>98</v>
      </c>
      <c r="E978" s="61" t="s">
        <v>1480</v>
      </c>
      <c r="F978" s="61" t="s">
        <v>136</v>
      </c>
      <c r="G978" s="54" t="s">
        <v>71</v>
      </c>
      <c r="H978" s="54" t="s">
        <v>128</v>
      </c>
      <c r="I978" s="54" t="s">
        <v>22</v>
      </c>
      <c r="J978" s="54" t="s">
        <v>129</v>
      </c>
      <c r="K978" s="56">
        <v>43440.570127314815</v>
      </c>
      <c r="L978" s="56">
        <v>43440.605381944442</v>
      </c>
      <c r="M978" s="57">
        <v>0.84611111100000003</v>
      </c>
      <c r="N978" s="58">
        <v>0</v>
      </c>
      <c r="O978" s="58">
        <v>406</v>
      </c>
      <c r="P978" s="58">
        <v>0</v>
      </c>
      <c r="Q978" s="58">
        <v>0</v>
      </c>
      <c r="R978" s="59">
        <v>0</v>
      </c>
      <c r="S978" s="59">
        <v>343.52111100000002</v>
      </c>
      <c r="T978" s="59">
        <v>0</v>
      </c>
      <c r="U978" s="59">
        <v>0</v>
      </c>
    </row>
    <row r="979" spans="1:21" x14ac:dyDescent="0.3">
      <c r="A979" s="61">
        <v>82079</v>
      </c>
      <c r="B979" s="54">
        <v>1</v>
      </c>
      <c r="C979" s="54" t="s">
        <v>79</v>
      </c>
      <c r="D979" s="54" t="s">
        <v>108</v>
      </c>
      <c r="E979" s="61" t="s">
        <v>1481</v>
      </c>
      <c r="F979" s="61" t="s">
        <v>137</v>
      </c>
      <c r="G979" s="54" t="s">
        <v>71</v>
      </c>
      <c r="H979" s="54" t="s">
        <v>128</v>
      </c>
      <c r="I979" s="54" t="s">
        <v>22</v>
      </c>
      <c r="J979" s="54" t="s">
        <v>129</v>
      </c>
      <c r="K979" s="56">
        <v>43440.554699074077</v>
      </c>
      <c r="L979" s="56">
        <v>43440.63045138889</v>
      </c>
      <c r="M979" s="57">
        <v>1.8180555549999999</v>
      </c>
      <c r="N979" s="58">
        <v>0</v>
      </c>
      <c r="O979" s="58">
        <v>1</v>
      </c>
      <c r="P979" s="58">
        <v>0</v>
      </c>
      <c r="Q979" s="58">
        <v>0</v>
      </c>
      <c r="R979" s="59">
        <v>0</v>
      </c>
      <c r="S979" s="59">
        <v>1.8180559999999999</v>
      </c>
      <c r="T979" s="59">
        <v>0</v>
      </c>
      <c r="U979" s="59">
        <v>0</v>
      </c>
    </row>
    <row r="980" spans="1:21" x14ac:dyDescent="0.3">
      <c r="A980" s="61">
        <v>82080</v>
      </c>
      <c r="B980" s="54">
        <v>1</v>
      </c>
      <c r="C980" s="54" t="s">
        <v>79</v>
      </c>
      <c r="D980" s="54" t="s">
        <v>124</v>
      </c>
      <c r="E980" s="61" t="s">
        <v>1482</v>
      </c>
      <c r="F980" s="61" t="s">
        <v>151</v>
      </c>
      <c r="G980" s="54" t="s">
        <v>71</v>
      </c>
      <c r="H980" s="54" t="s">
        <v>128</v>
      </c>
      <c r="I980" s="54" t="s">
        <v>22</v>
      </c>
      <c r="J980" s="54" t="s">
        <v>129</v>
      </c>
      <c r="K980" s="56">
        <v>43440.553541666668</v>
      </c>
      <c r="L980" s="56">
        <v>43440.63685185185</v>
      </c>
      <c r="M980" s="57">
        <v>1.9994444440000001</v>
      </c>
      <c r="N980" s="58">
        <v>0</v>
      </c>
      <c r="O980" s="58">
        <v>0</v>
      </c>
      <c r="P980" s="58">
        <v>0</v>
      </c>
      <c r="Q980" s="58">
        <v>29</v>
      </c>
      <c r="R980" s="59">
        <v>0</v>
      </c>
      <c r="S980" s="59">
        <v>0</v>
      </c>
      <c r="T980" s="59">
        <v>0</v>
      </c>
      <c r="U980" s="59">
        <v>57.983888999999998</v>
      </c>
    </row>
    <row r="981" spans="1:21" x14ac:dyDescent="0.3">
      <c r="A981" s="61">
        <v>82081</v>
      </c>
      <c r="B981" s="54">
        <v>1</v>
      </c>
      <c r="C981" s="54" t="s">
        <v>79</v>
      </c>
      <c r="D981" s="54" t="s">
        <v>109</v>
      </c>
      <c r="E981" s="61" t="s">
        <v>1483</v>
      </c>
      <c r="F981" s="61" t="s">
        <v>137</v>
      </c>
      <c r="G981" s="54" t="s">
        <v>71</v>
      </c>
      <c r="H981" s="54" t="s">
        <v>128</v>
      </c>
      <c r="I981" s="54" t="s">
        <v>22</v>
      </c>
      <c r="J981" s="54" t="s">
        <v>129</v>
      </c>
      <c r="K981" s="56">
        <v>43440.557291666664</v>
      </c>
      <c r="L981" s="56">
        <v>43440.66133101852</v>
      </c>
      <c r="M981" s="57">
        <v>2.4969444439999999</v>
      </c>
      <c r="N981" s="58">
        <v>0</v>
      </c>
      <c r="O981" s="58">
        <v>7</v>
      </c>
      <c r="P981" s="58">
        <v>0</v>
      </c>
      <c r="Q981" s="58">
        <v>0</v>
      </c>
      <c r="R981" s="59">
        <v>0</v>
      </c>
      <c r="S981" s="59">
        <v>17.478611000000001</v>
      </c>
      <c r="T981" s="59">
        <v>0</v>
      </c>
      <c r="U981" s="59">
        <v>0</v>
      </c>
    </row>
    <row r="982" spans="1:21" x14ac:dyDescent="0.3">
      <c r="A982" s="61">
        <v>82082</v>
      </c>
      <c r="B982" s="54">
        <v>1</v>
      </c>
      <c r="C982" s="54" t="s">
        <v>78</v>
      </c>
      <c r="D982" s="54" t="s">
        <v>101</v>
      </c>
      <c r="E982" s="61" t="s">
        <v>527</v>
      </c>
      <c r="F982" s="61" t="s">
        <v>136</v>
      </c>
      <c r="G982" s="54" t="s">
        <v>71</v>
      </c>
      <c r="H982" s="54" t="s">
        <v>128</v>
      </c>
      <c r="I982" s="54" t="s">
        <v>22</v>
      </c>
      <c r="J982" s="54" t="s">
        <v>129</v>
      </c>
      <c r="K982" s="56">
        <v>43440.552407407406</v>
      </c>
      <c r="L982" s="56">
        <v>43440.622523148151</v>
      </c>
      <c r="M982" s="57">
        <v>1.6827777770000001</v>
      </c>
      <c r="N982" s="58">
        <v>0</v>
      </c>
      <c r="O982" s="58">
        <v>209</v>
      </c>
      <c r="P982" s="58">
        <v>0</v>
      </c>
      <c r="Q982" s="58">
        <v>10</v>
      </c>
      <c r="R982" s="59">
        <v>0</v>
      </c>
      <c r="S982" s="59">
        <v>351.70055500000001</v>
      </c>
      <c r="T982" s="59">
        <v>0</v>
      </c>
      <c r="U982" s="59">
        <v>16.827777999999999</v>
      </c>
    </row>
    <row r="983" spans="1:21" x14ac:dyDescent="0.3">
      <c r="A983" s="61">
        <v>82083</v>
      </c>
      <c r="B983" s="54">
        <v>1</v>
      </c>
      <c r="C983" s="54" t="s">
        <v>79</v>
      </c>
      <c r="D983" s="54" t="s">
        <v>109</v>
      </c>
      <c r="E983" s="61" t="s">
        <v>1484</v>
      </c>
      <c r="F983" s="61" t="s">
        <v>131</v>
      </c>
      <c r="G983" s="54" t="s">
        <v>71</v>
      </c>
      <c r="H983" s="54" t="s">
        <v>128</v>
      </c>
      <c r="I983" s="54" t="s">
        <v>22</v>
      </c>
      <c r="J983" s="54" t="s">
        <v>129</v>
      </c>
      <c r="K983" s="56">
        <v>43440.568506944444</v>
      </c>
      <c r="L983" s="56">
        <v>43440.754826388889</v>
      </c>
      <c r="M983" s="57">
        <v>4.471666666</v>
      </c>
      <c r="N983" s="58">
        <v>0</v>
      </c>
      <c r="O983" s="58">
        <v>0</v>
      </c>
      <c r="P983" s="58">
        <v>0</v>
      </c>
      <c r="Q983" s="58">
        <v>12</v>
      </c>
      <c r="R983" s="59">
        <v>0</v>
      </c>
      <c r="S983" s="59">
        <v>0</v>
      </c>
      <c r="T983" s="59">
        <v>0</v>
      </c>
      <c r="U983" s="59">
        <v>53.66</v>
      </c>
    </row>
    <row r="984" spans="1:21" x14ac:dyDescent="0.3">
      <c r="A984" s="61">
        <v>82086</v>
      </c>
      <c r="B984" s="54">
        <v>1</v>
      </c>
      <c r="C984" s="54" t="s">
        <v>79</v>
      </c>
      <c r="D984" s="54" t="s">
        <v>108</v>
      </c>
      <c r="E984" s="61" t="s">
        <v>1485</v>
      </c>
      <c r="F984" s="61" t="s">
        <v>791</v>
      </c>
      <c r="G984" s="54" t="s">
        <v>72</v>
      </c>
      <c r="H984" s="54" t="s">
        <v>128</v>
      </c>
      <c r="I984" s="54" t="s">
        <v>22</v>
      </c>
      <c r="J984" s="54" t="s">
        <v>129</v>
      </c>
      <c r="K984" s="56">
        <v>43440.568078703705</v>
      </c>
      <c r="L984" s="56">
        <v>43440.864259259259</v>
      </c>
      <c r="M984" s="57">
        <v>7.108333333</v>
      </c>
      <c r="N984" s="58">
        <v>3</v>
      </c>
      <c r="O984" s="58">
        <v>1097</v>
      </c>
      <c r="P984" s="58">
        <v>0</v>
      </c>
      <c r="Q984" s="58">
        <v>0</v>
      </c>
      <c r="R984" s="59">
        <v>21.324999999999999</v>
      </c>
      <c r="S984" s="59">
        <v>7797.8416660000003</v>
      </c>
      <c r="T984" s="59">
        <v>0</v>
      </c>
      <c r="U984" s="59">
        <v>0</v>
      </c>
    </row>
    <row r="985" spans="1:21" x14ac:dyDescent="0.3">
      <c r="A985" s="61">
        <v>82087</v>
      </c>
      <c r="B985" s="54">
        <v>1</v>
      </c>
      <c r="C985" s="54" t="s">
        <v>78</v>
      </c>
      <c r="D985" s="54" t="s">
        <v>92</v>
      </c>
      <c r="E985" s="61" t="s">
        <v>1486</v>
      </c>
      <c r="F985" s="61" t="s">
        <v>136</v>
      </c>
      <c r="G985" s="54" t="s">
        <v>71</v>
      </c>
      <c r="H985" s="54" t="s">
        <v>128</v>
      </c>
      <c r="I985" s="54" t="s">
        <v>22</v>
      </c>
      <c r="J985" s="54" t="s">
        <v>129</v>
      </c>
      <c r="K985" s="56">
        <v>43440.572870370372</v>
      </c>
      <c r="L985" s="56">
        <v>43440.725370370368</v>
      </c>
      <c r="M985" s="57">
        <v>3.66</v>
      </c>
      <c r="N985" s="58">
        <v>0</v>
      </c>
      <c r="O985" s="58">
        <v>78</v>
      </c>
      <c r="P985" s="58">
        <v>0</v>
      </c>
      <c r="Q985" s="58">
        <v>0</v>
      </c>
      <c r="R985" s="59">
        <v>0</v>
      </c>
      <c r="S985" s="59">
        <v>285.48</v>
      </c>
      <c r="T985" s="59">
        <v>0</v>
      </c>
      <c r="U985" s="59">
        <v>0</v>
      </c>
    </row>
    <row r="986" spans="1:21" x14ac:dyDescent="0.3">
      <c r="A986" s="61">
        <v>82088</v>
      </c>
      <c r="B986" s="54">
        <v>1</v>
      </c>
      <c r="C986" s="54" t="s">
        <v>79</v>
      </c>
      <c r="D986" s="54" t="s">
        <v>110</v>
      </c>
      <c r="E986" s="61" t="s">
        <v>1487</v>
      </c>
      <c r="F986" s="61" t="s">
        <v>137</v>
      </c>
      <c r="G986" s="54" t="s">
        <v>71</v>
      </c>
      <c r="H986" s="54" t="s">
        <v>128</v>
      </c>
      <c r="I986" s="54" t="s">
        <v>22</v>
      </c>
      <c r="J986" s="54" t="s">
        <v>129</v>
      </c>
      <c r="K986" s="56">
        <v>43440.552199074074</v>
      </c>
      <c r="L986" s="56">
        <v>43440.647141203706</v>
      </c>
      <c r="M986" s="57">
        <v>2.278611111</v>
      </c>
      <c r="N986" s="58">
        <v>0</v>
      </c>
      <c r="O986" s="58">
        <v>0</v>
      </c>
      <c r="P986" s="58">
        <v>0</v>
      </c>
      <c r="Q986" s="58">
        <v>110</v>
      </c>
      <c r="R986" s="59">
        <v>0</v>
      </c>
      <c r="S986" s="59">
        <v>0</v>
      </c>
      <c r="T986" s="59">
        <v>0</v>
      </c>
      <c r="U986" s="59">
        <v>250.647222</v>
      </c>
    </row>
    <row r="987" spans="1:21" x14ac:dyDescent="0.3">
      <c r="A987" s="61">
        <v>82089</v>
      </c>
      <c r="B987" s="54">
        <v>1</v>
      </c>
      <c r="C987" s="54" t="s">
        <v>78</v>
      </c>
      <c r="D987" s="54" t="s">
        <v>80</v>
      </c>
      <c r="E987" s="61" t="s">
        <v>1488</v>
      </c>
      <c r="F987" s="61" t="s">
        <v>184</v>
      </c>
      <c r="G987" s="54" t="s">
        <v>71</v>
      </c>
      <c r="H987" s="54" t="s">
        <v>128</v>
      </c>
      <c r="I987" s="54" t="s">
        <v>22</v>
      </c>
      <c r="J987" s="54" t="s">
        <v>129</v>
      </c>
      <c r="K987" s="56">
        <v>43440.582789351851</v>
      </c>
      <c r="L987" s="56">
        <v>43440.810810185183</v>
      </c>
      <c r="M987" s="57">
        <v>5.4725000000000001</v>
      </c>
      <c r="N987" s="58">
        <v>0</v>
      </c>
      <c r="O987" s="58">
        <v>3</v>
      </c>
      <c r="P987" s="58">
        <v>0</v>
      </c>
      <c r="Q987" s="58">
        <v>0</v>
      </c>
      <c r="R987" s="59">
        <v>0</v>
      </c>
      <c r="S987" s="59">
        <v>16.4175</v>
      </c>
      <c r="T987" s="59">
        <v>0</v>
      </c>
      <c r="U987" s="59">
        <v>0</v>
      </c>
    </row>
    <row r="988" spans="1:21" x14ac:dyDescent="0.3">
      <c r="A988" s="61">
        <v>82097</v>
      </c>
      <c r="B988" s="54">
        <v>1</v>
      </c>
      <c r="C988" s="54" t="s">
        <v>78</v>
      </c>
      <c r="D988" s="54" t="s">
        <v>84</v>
      </c>
      <c r="E988" s="61" t="s">
        <v>1489</v>
      </c>
      <c r="F988" s="61" t="s">
        <v>150</v>
      </c>
      <c r="G988" s="54" t="s">
        <v>71</v>
      </c>
      <c r="H988" s="54" t="s">
        <v>128</v>
      </c>
      <c r="I988" s="54" t="s">
        <v>22</v>
      </c>
      <c r="J988" s="54" t="s">
        <v>147</v>
      </c>
      <c r="K988" s="56">
        <v>43440.617476851854</v>
      </c>
      <c r="L988" s="56">
        <v>43440.629166666666</v>
      </c>
      <c r="M988" s="57">
        <v>0.28055555500000001</v>
      </c>
      <c r="N988" s="58">
        <v>0</v>
      </c>
      <c r="O988" s="58">
        <v>405</v>
      </c>
      <c r="P988" s="58">
        <v>0</v>
      </c>
      <c r="Q988" s="58">
        <v>0</v>
      </c>
      <c r="R988" s="59">
        <v>0</v>
      </c>
      <c r="S988" s="59">
        <v>113.625</v>
      </c>
      <c r="T988" s="59">
        <v>0</v>
      </c>
      <c r="U988" s="59">
        <v>0</v>
      </c>
    </row>
    <row r="989" spans="1:21" x14ac:dyDescent="0.3">
      <c r="A989" s="61">
        <v>82100</v>
      </c>
      <c r="B989" s="54">
        <v>1</v>
      </c>
      <c r="C989" s="54" t="s">
        <v>79</v>
      </c>
      <c r="D989" s="54" t="s">
        <v>123</v>
      </c>
      <c r="E989" s="61" t="s">
        <v>265</v>
      </c>
      <c r="F989" s="61" t="s">
        <v>140</v>
      </c>
      <c r="G989" s="54" t="s">
        <v>72</v>
      </c>
      <c r="H989" s="54" t="s">
        <v>128</v>
      </c>
      <c r="I989" s="54" t="s">
        <v>22</v>
      </c>
      <c r="J989" s="54" t="s">
        <v>129</v>
      </c>
      <c r="K989" s="56">
        <v>43440.597303240742</v>
      </c>
      <c r="L989" s="56">
        <v>43440.622499999998</v>
      </c>
      <c r="M989" s="57">
        <v>0.60472222200000003</v>
      </c>
      <c r="N989" s="58">
        <v>10</v>
      </c>
      <c r="O989" s="58">
        <v>528</v>
      </c>
      <c r="P989" s="58">
        <v>0</v>
      </c>
      <c r="Q989" s="58">
        <v>51</v>
      </c>
      <c r="R989" s="59">
        <v>6.0472219999999997</v>
      </c>
      <c r="S989" s="59">
        <v>319.29333300000002</v>
      </c>
      <c r="T989" s="59">
        <v>0</v>
      </c>
      <c r="U989" s="59">
        <v>30.840833</v>
      </c>
    </row>
    <row r="990" spans="1:21" x14ac:dyDescent="0.3">
      <c r="A990" s="61">
        <v>82101</v>
      </c>
      <c r="B990" s="54">
        <v>1</v>
      </c>
      <c r="C990" s="54" t="s">
        <v>78</v>
      </c>
      <c r="D990" s="54" t="s">
        <v>101</v>
      </c>
      <c r="E990" s="61" t="s">
        <v>1490</v>
      </c>
      <c r="F990" s="61" t="s">
        <v>140</v>
      </c>
      <c r="G990" s="54" t="s">
        <v>72</v>
      </c>
      <c r="H990" s="54" t="s">
        <v>128</v>
      </c>
      <c r="I990" s="54" t="s">
        <v>22</v>
      </c>
      <c r="J990" s="54" t="s">
        <v>129</v>
      </c>
      <c r="K990" s="56">
        <v>43440.589988425927</v>
      </c>
      <c r="L990" s="56">
        <v>43440.626284722224</v>
      </c>
      <c r="M990" s="57">
        <v>0.87111111100000005</v>
      </c>
      <c r="N990" s="58">
        <v>4</v>
      </c>
      <c r="O990" s="58">
        <v>913</v>
      </c>
      <c r="P990" s="58">
        <v>0</v>
      </c>
      <c r="Q990" s="58">
        <v>6</v>
      </c>
      <c r="R990" s="59">
        <v>3.4844439999999999</v>
      </c>
      <c r="S990" s="59">
        <v>795.32444399999997</v>
      </c>
      <c r="T990" s="59">
        <v>0</v>
      </c>
      <c r="U990" s="59">
        <v>5.226667</v>
      </c>
    </row>
    <row r="991" spans="1:21" x14ac:dyDescent="0.3">
      <c r="A991" s="61">
        <v>82102</v>
      </c>
      <c r="B991" s="54">
        <v>1</v>
      </c>
      <c r="C991" s="54" t="s">
        <v>79</v>
      </c>
      <c r="D991" s="54" t="s">
        <v>112</v>
      </c>
      <c r="E991" s="61" t="s">
        <v>1491</v>
      </c>
      <c r="F991" s="61" t="s">
        <v>140</v>
      </c>
      <c r="G991" s="54" t="s">
        <v>72</v>
      </c>
      <c r="H991" s="54" t="s">
        <v>128</v>
      </c>
      <c r="I991" s="54" t="s">
        <v>22</v>
      </c>
      <c r="J991" s="54" t="s">
        <v>129</v>
      </c>
      <c r="K991" s="56">
        <v>43440.5466087963</v>
      </c>
      <c r="L991" s="56">
        <v>43440.729861111111</v>
      </c>
      <c r="M991" s="57">
        <v>4.398055555</v>
      </c>
      <c r="N991" s="58">
        <v>18</v>
      </c>
      <c r="O991" s="58">
        <v>4460</v>
      </c>
      <c r="P991" s="58">
        <v>0</v>
      </c>
      <c r="Q991" s="58">
        <v>0</v>
      </c>
      <c r="R991" s="59">
        <v>79.165000000000006</v>
      </c>
      <c r="S991" s="59">
        <v>19615.327775000002</v>
      </c>
      <c r="T991" s="59">
        <v>0</v>
      </c>
      <c r="U991" s="59">
        <v>0</v>
      </c>
    </row>
    <row r="992" spans="1:21" x14ac:dyDescent="0.3">
      <c r="A992" s="61">
        <v>82103</v>
      </c>
      <c r="B992" s="54">
        <v>1</v>
      </c>
      <c r="C992" s="54" t="s">
        <v>79</v>
      </c>
      <c r="D992" s="54" t="s">
        <v>109</v>
      </c>
      <c r="E992" s="61" t="s">
        <v>178</v>
      </c>
      <c r="F992" s="61" t="s">
        <v>153</v>
      </c>
      <c r="G992" s="54" t="s">
        <v>72</v>
      </c>
      <c r="H992" s="54" t="s">
        <v>128</v>
      </c>
      <c r="I992" s="54" t="s">
        <v>22</v>
      </c>
      <c r="J992" s="54" t="s">
        <v>129</v>
      </c>
      <c r="K992" s="56">
        <v>43440.603275462963</v>
      </c>
      <c r="L992" s="56">
        <v>43440.744224537033</v>
      </c>
      <c r="M992" s="57">
        <v>3.3827777769999998</v>
      </c>
      <c r="N992" s="58">
        <v>0</v>
      </c>
      <c r="O992" s="58">
        <v>0</v>
      </c>
      <c r="P992" s="58">
        <v>5</v>
      </c>
      <c r="Q992" s="58">
        <v>29</v>
      </c>
      <c r="R992" s="59">
        <v>0</v>
      </c>
      <c r="S992" s="59">
        <v>0</v>
      </c>
      <c r="T992" s="59">
        <v>16.913889000000001</v>
      </c>
      <c r="U992" s="59">
        <v>98.100555999999997</v>
      </c>
    </row>
    <row r="993" spans="1:21" x14ac:dyDescent="0.3">
      <c r="A993" s="61">
        <v>82104</v>
      </c>
      <c r="B993" s="54">
        <v>1</v>
      </c>
      <c r="C993" s="54" t="s">
        <v>78</v>
      </c>
      <c r="D993" s="54" t="s">
        <v>92</v>
      </c>
      <c r="E993" s="61" t="s">
        <v>1492</v>
      </c>
      <c r="F993" s="61" t="s">
        <v>140</v>
      </c>
      <c r="G993" s="54" t="s">
        <v>72</v>
      </c>
      <c r="H993" s="54" t="s">
        <v>128</v>
      </c>
      <c r="I993" s="54" t="s">
        <v>22</v>
      </c>
      <c r="J993" s="54" t="s">
        <v>129</v>
      </c>
      <c r="K993" s="56">
        <v>43440.592650462961</v>
      </c>
      <c r="L993" s="56">
        <v>43440.633839467591</v>
      </c>
      <c r="M993" s="57">
        <v>0.98853611100000005</v>
      </c>
      <c r="N993" s="58">
        <v>7</v>
      </c>
      <c r="O993" s="58">
        <v>5</v>
      </c>
      <c r="P993" s="58">
        <v>0</v>
      </c>
      <c r="Q993" s="58">
        <v>1194</v>
      </c>
      <c r="R993" s="59">
        <v>6.919753</v>
      </c>
      <c r="S993" s="59">
        <v>4.9426810000000003</v>
      </c>
      <c r="T993" s="59">
        <v>0</v>
      </c>
      <c r="U993" s="59">
        <v>1180.3121169999999</v>
      </c>
    </row>
    <row r="994" spans="1:21" x14ac:dyDescent="0.3">
      <c r="A994" s="61">
        <v>82110</v>
      </c>
      <c r="B994" s="54">
        <v>1</v>
      </c>
      <c r="C994" s="54" t="s">
        <v>78</v>
      </c>
      <c r="D994" s="54" t="s">
        <v>86</v>
      </c>
      <c r="E994" s="61" t="s">
        <v>1493</v>
      </c>
      <c r="F994" s="61" t="s">
        <v>141</v>
      </c>
      <c r="G994" s="54" t="s">
        <v>71</v>
      </c>
      <c r="H994" s="54" t="s">
        <v>128</v>
      </c>
      <c r="I994" s="54" t="s">
        <v>22</v>
      </c>
      <c r="J994" s="54" t="s">
        <v>129</v>
      </c>
      <c r="K994" s="56">
        <v>43440.601585648146</v>
      </c>
      <c r="L994" s="56">
        <v>43440.69902777778</v>
      </c>
      <c r="M994" s="57">
        <v>2.3386111110000001</v>
      </c>
      <c r="N994" s="58">
        <v>0</v>
      </c>
      <c r="O994" s="58">
        <v>1</v>
      </c>
      <c r="P994" s="58">
        <v>0</v>
      </c>
      <c r="Q994" s="58">
        <v>0</v>
      </c>
      <c r="R994" s="59">
        <v>0</v>
      </c>
      <c r="S994" s="59">
        <v>2.3386110000000002</v>
      </c>
      <c r="T994" s="59">
        <v>0</v>
      </c>
      <c r="U994" s="59">
        <v>0</v>
      </c>
    </row>
    <row r="995" spans="1:21" x14ac:dyDescent="0.3">
      <c r="A995" s="61">
        <v>82114</v>
      </c>
      <c r="B995" s="54">
        <v>1</v>
      </c>
      <c r="C995" s="54" t="s">
        <v>78</v>
      </c>
      <c r="D995" s="54" t="s">
        <v>98</v>
      </c>
      <c r="E995" s="61" t="s">
        <v>1494</v>
      </c>
      <c r="F995" s="61" t="s">
        <v>136</v>
      </c>
      <c r="G995" s="54" t="s">
        <v>71</v>
      </c>
      <c r="H995" s="54" t="s">
        <v>128</v>
      </c>
      <c r="I995" s="54" t="s">
        <v>22</v>
      </c>
      <c r="J995" s="54" t="s">
        <v>129</v>
      </c>
      <c r="K995" s="56">
        <v>43440.603518518517</v>
      </c>
      <c r="L995" s="56">
        <v>43440.663819444446</v>
      </c>
      <c r="M995" s="57">
        <v>1.4472222219999999</v>
      </c>
      <c r="N995" s="58">
        <v>0</v>
      </c>
      <c r="O995" s="58">
        <v>20</v>
      </c>
      <c r="P995" s="58">
        <v>0</v>
      </c>
      <c r="Q995" s="58">
        <v>0</v>
      </c>
      <c r="R995" s="59">
        <v>0</v>
      </c>
      <c r="S995" s="59">
        <v>28.944444000000001</v>
      </c>
      <c r="T995" s="59">
        <v>0</v>
      </c>
      <c r="U995" s="59">
        <v>0</v>
      </c>
    </row>
    <row r="996" spans="1:21" x14ac:dyDescent="0.3">
      <c r="A996" s="61">
        <v>82117</v>
      </c>
      <c r="B996" s="54">
        <v>1</v>
      </c>
      <c r="C996" s="54" t="s">
        <v>79</v>
      </c>
      <c r="D996" s="54" t="s">
        <v>115</v>
      </c>
      <c r="E996" s="61" t="s">
        <v>1495</v>
      </c>
      <c r="F996" s="61" t="s">
        <v>140</v>
      </c>
      <c r="G996" s="54" t="s">
        <v>72</v>
      </c>
      <c r="H996" s="54" t="s">
        <v>128</v>
      </c>
      <c r="I996" s="54" t="s">
        <v>22</v>
      </c>
      <c r="J996" s="54" t="s">
        <v>129</v>
      </c>
      <c r="K996" s="56">
        <v>43440.600405092591</v>
      </c>
      <c r="L996" s="56">
        <v>43440.657465277778</v>
      </c>
      <c r="M996" s="57">
        <v>1.369444444</v>
      </c>
      <c r="N996" s="58">
        <v>0</v>
      </c>
      <c r="O996" s="58">
        <v>3</v>
      </c>
      <c r="P996" s="58">
        <v>18</v>
      </c>
      <c r="Q996" s="58">
        <v>2045</v>
      </c>
      <c r="R996" s="59">
        <v>0</v>
      </c>
      <c r="S996" s="59">
        <v>4.108333</v>
      </c>
      <c r="T996" s="59">
        <v>24.65</v>
      </c>
      <c r="U996" s="59">
        <v>2800.513888</v>
      </c>
    </row>
    <row r="997" spans="1:21" x14ac:dyDescent="0.3">
      <c r="A997" s="61">
        <v>82119</v>
      </c>
      <c r="B997" s="54">
        <v>1</v>
      </c>
      <c r="C997" s="54" t="s">
        <v>78</v>
      </c>
      <c r="D997" s="54" t="s">
        <v>97</v>
      </c>
      <c r="E997" s="61" t="s">
        <v>1496</v>
      </c>
      <c r="F997" s="61" t="s">
        <v>137</v>
      </c>
      <c r="G997" s="54" t="s">
        <v>71</v>
      </c>
      <c r="H997" s="54" t="s">
        <v>128</v>
      </c>
      <c r="I997" s="54" t="s">
        <v>22</v>
      </c>
      <c r="J997" s="54" t="s">
        <v>129</v>
      </c>
      <c r="K997" s="56">
        <v>43440.614305555559</v>
      </c>
      <c r="L997" s="56">
        <v>43440.778993055559</v>
      </c>
      <c r="M997" s="57">
        <v>3.9525000000000001</v>
      </c>
      <c r="N997" s="58">
        <v>0</v>
      </c>
      <c r="O997" s="58">
        <v>1</v>
      </c>
      <c r="P997" s="58">
        <v>0</v>
      </c>
      <c r="Q997" s="58">
        <v>0</v>
      </c>
      <c r="R997" s="59">
        <v>0</v>
      </c>
      <c r="S997" s="59">
        <v>3.9525000000000001</v>
      </c>
      <c r="T997" s="59">
        <v>0</v>
      </c>
      <c r="U997" s="59">
        <v>0</v>
      </c>
    </row>
    <row r="998" spans="1:21" x14ac:dyDescent="0.3">
      <c r="A998" s="61">
        <v>82120</v>
      </c>
      <c r="B998" s="54">
        <v>1</v>
      </c>
      <c r="C998" s="54" t="s">
        <v>79</v>
      </c>
      <c r="D998" s="54" t="s">
        <v>112</v>
      </c>
      <c r="E998" s="61" t="s">
        <v>1497</v>
      </c>
      <c r="F998" s="61" t="s">
        <v>145</v>
      </c>
      <c r="G998" s="54" t="s">
        <v>72</v>
      </c>
      <c r="H998" s="54" t="s">
        <v>128</v>
      </c>
      <c r="I998" s="54" t="s">
        <v>22</v>
      </c>
      <c r="J998" s="54" t="s">
        <v>129</v>
      </c>
      <c r="K998" s="56">
        <v>43440.59103009259</v>
      </c>
      <c r="L998" s="56">
        <v>43440.78974537037</v>
      </c>
      <c r="M998" s="57">
        <v>4.7691666660000003</v>
      </c>
      <c r="N998" s="58">
        <v>1</v>
      </c>
      <c r="O998" s="58">
        <v>53</v>
      </c>
      <c r="P998" s="58">
        <v>0</v>
      </c>
      <c r="Q998" s="58">
        <v>0</v>
      </c>
      <c r="R998" s="59">
        <v>4.7691670000000004</v>
      </c>
      <c r="S998" s="59">
        <v>252.76583299999999</v>
      </c>
      <c r="T998" s="59">
        <v>0</v>
      </c>
      <c r="U998" s="59">
        <v>0</v>
      </c>
    </row>
    <row r="999" spans="1:21" x14ac:dyDescent="0.3">
      <c r="A999" s="61">
        <v>82122</v>
      </c>
      <c r="B999" s="54">
        <v>1</v>
      </c>
      <c r="C999" s="54" t="s">
        <v>79</v>
      </c>
      <c r="D999" s="54" t="s">
        <v>109</v>
      </c>
      <c r="E999" s="61" t="s">
        <v>1439</v>
      </c>
      <c r="F999" s="61" t="s">
        <v>140</v>
      </c>
      <c r="G999" s="54" t="s">
        <v>72</v>
      </c>
      <c r="H999" s="54" t="s">
        <v>128</v>
      </c>
      <c r="I999" s="54" t="s">
        <v>22</v>
      </c>
      <c r="J999" s="54" t="s">
        <v>129</v>
      </c>
      <c r="K999" s="56">
        <v>43440.608888888892</v>
      </c>
      <c r="L999" s="56">
        <v>43440.65</v>
      </c>
      <c r="M999" s="57">
        <v>0.98666666599999997</v>
      </c>
      <c r="N999" s="58">
        <v>0</v>
      </c>
      <c r="O999" s="58">
        <v>5</v>
      </c>
      <c r="P999" s="58">
        <v>7</v>
      </c>
      <c r="Q999" s="58">
        <v>1084</v>
      </c>
      <c r="R999" s="59">
        <v>0</v>
      </c>
      <c r="S999" s="59">
        <v>4.9333330000000002</v>
      </c>
      <c r="T999" s="59">
        <v>6.9066669999999997</v>
      </c>
      <c r="U999" s="59">
        <v>1069.546666</v>
      </c>
    </row>
    <row r="1000" spans="1:21" x14ac:dyDescent="0.3">
      <c r="A1000" s="61">
        <v>82123</v>
      </c>
      <c r="B1000" s="54">
        <v>1</v>
      </c>
      <c r="C1000" s="54" t="s">
        <v>78</v>
      </c>
      <c r="D1000" s="54" t="s">
        <v>103</v>
      </c>
      <c r="E1000" s="61" t="s">
        <v>1498</v>
      </c>
      <c r="F1000" s="61" t="s">
        <v>151</v>
      </c>
      <c r="G1000" s="54" t="s">
        <v>71</v>
      </c>
      <c r="H1000" s="54" t="s">
        <v>128</v>
      </c>
      <c r="I1000" s="54" t="s">
        <v>22</v>
      </c>
      <c r="J1000" s="54" t="s">
        <v>129</v>
      </c>
      <c r="K1000" s="56">
        <v>43440.624305555553</v>
      </c>
      <c r="L1000" s="56">
        <v>43440.674560185187</v>
      </c>
      <c r="M1000" s="57">
        <v>1.206111111</v>
      </c>
      <c r="N1000" s="58">
        <v>0</v>
      </c>
      <c r="O1000" s="58">
        <v>0</v>
      </c>
      <c r="P1000" s="58">
        <v>0</v>
      </c>
      <c r="Q1000" s="58">
        <v>19</v>
      </c>
      <c r="R1000" s="59">
        <v>0</v>
      </c>
      <c r="S1000" s="59">
        <v>0</v>
      </c>
      <c r="T1000" s="59">
        <v>0</v>
      </c>
      <c r="U1000" s="59">
        <v>22.916111000000001</v>
      </c>
    </row>
    <row r="1001" spans="1:21" x14ac:dyDescent="0.3">
      <c r="A1001" s="61">
        <v>82124</v>
      </c>
      <c r="B1001" s="54">
        <v>1</v>
      </c>
      <c r="C1001" s="54" t="s">
        <v>78</v>
      </c>
      <c r="D1001" s="54" t="s">
        <v>104</v>
      </c>
      <c r="E1001" s="61" t="s">
        <v>513</v>
      </c>
      <c r="F1001" s="61" t="s">
        <v>140</v>
      </c>
      <c r="G1001" s="54" t="s">
        <v>72</v>
      </c>
      <c r="H1001" s="54" t="s">
        <v>128</v>
      </c>
      <c r="I1001" s="54" t="s">
        <v>22</v>
      </c>
      <c r="J1001" s="54" t="s">
        <v>129</v>
      </c>
      <c r="K1001" s="56">
        <v>43440.558506944442</v>
      </c>
      <c r="L1001" s="56">
        <v>43440.601388888892</v>
      </c>
      <c r="M1001" s="57">
        <v>1.0291666660000001</v>
      </c>
      <c r="N1001" s="58">
        <v>0</v>
      </c>
      <c r="O1001" s="58">
        <v>9</v>
      </c>
      <c r="P1001" s="58">
        <v>2</v>
      </c>
      <c r="Q1001" s="58">
        <v>1370</v>
      </c>
      <c r="R1001" s="59">
        <v>0</v>
      </c>
      <c r="S1001" s="59">
        <v>9.2624999999999993</v>
      </c>
      <c r="T1001" s="59">
        <v>2.0583330000000002</v>
      </c>
      <c r="U1001" s="59">
        <v>1409.9583319999999</v>
      </c>
    </row>
    <row r="1002" spans="1:21" x14ac:dyDescent="0.3">
      <c r="A1002" s="61">
        <v>82126</v>
      </c>
      <c r="B1002" s="54">
        <v>1</v>
      </c>
      <c r="C1002" s="54" t="s">
        <v>78</v>
      </c>
      <c r="D1002" s="54" t="s">
        <v>85</v>
      </c>
      <c r="E1002" s="61" t="s">
        <v>1499</v>
      </c>
      <c r="F1002" s="61" t="s">
        <v>152</v>
      </c>
      <c r="G1002" s="54" t="s">
        <v>71</v>
      </c>
      <c r="H1002" s="54" t="s">
        <v>128</v>
      </c>
      <c r="I1002" s="54" t="s">
        <v>22</v>
      </c>
      <c r="J1002" s="54" t="s">
        <v>129</v>
      </c>
      <c r="K1002" s="56">
        <v>43440.615023148144</v>
      </c>
      <c r="L1002" s="56">
        <v>43441.108333333337</v>
      </c>
      <c r="M1002" s="57">
        <v>11.839444444</v>
      </c>
      <c r="N1002" s="58">
        <v>0</v>
      </c>
      <c r="O1002" s="58">
        <v>461</v>
      </c>
      <c r="P1002" s="58">
        <v>0</v>
      </c>
      <c r="Q1002" s="58">
        <v>0</v>
      </c>
      <c r="R1002" s="59">
        <v>0</v>
      </c>
      <c r="S1002" s="59">
        <v>5457.9838890000001</v>
      </c>
      <c r="T1002" s="59">
        <v>0</v>
      </c>
      <c r="U1002" s="59">
        <v>0</v>
      </c>
    </row>
    <row r="1003" spans="1:21" x14ac:dyDescent="0.3">
      <c r="A1003" s="61">
        <v>82127</v>
      </c>
      <c r="B1003" s="54">
        <v>1</v>
      </c>
      <c r="C1003" s="54" t="s">
        <v>78</v>
      </c>
      <c r="D1003" s="54" t="s">
        <v>88</v>
      </c>
      <c r="E1003" s="61" t="s">
        <v>1500</v>
      </c>
      <c r="F1003" s="61" t="s">
        <v>140</v>
      </c>
      <c r="G1003" s="54" t="s">
        <v>72</v>
      </c>
      <c r="H1003" s="54" t="s">
        <v>128</v>
      </c>
      <c r="I1003" s="54" t="s">
        <v>22</v>
      </c>
      <c r="J1003" s="54" t="s">
        <v>129</v>
      </c>
      <c r="K1003" s="56">
        <v>43440.626712962963</v>
      </c>
      <c r="L1003" s="56">
        <v>43440.672546296293</v>
      </c>
      <c r="M1003" s="57">
        <v>1.1000000000000001</v>
      </c>
      <c r="N1003" s="58">
        <v>4</v>
      </c>
      <c r="O1003" s="58">
        <v>4852</v>
      </c>
      <c r="P1003" s="58">
        <v>0</v>
      </c>
      <c r="Q1003" s="58">
        <v>2</v>
      </c>
      <c r="R1003" s="59">
        <v>4.4000000000000004</v>
      </c>
      <c r="S1003" s="59">
        <v>5337.2</v>
      </c>
      <c r="T1003" s="59">
        <v>0</v>
      </c>
      <c r="U1003" s="59">
        <v>2.2000000000000002</v>
      </c>
    </row>
    <row r="1004" spans="1:21" x14ac:dyDescent="0.3">
      <c r="A1004" s="61">
        <v>82128</v>
      </c>
      <c r="B1004" s="54">
        <v>1</v>
      </c>
      <c r="C1004" s="54" t="s">
        <v>79</v>
      </c>
      <c r="D1004" s="54" t="s">
        <v>118</v>
      </c>
      <c r="E1004" s="61" t="s">
        <v>1501</v>
      </c>
      <c r="F1004" s="61" t="s">
        <v>137</v>
      </c>
      <c r="G1004" s="54" t="s">
        <v>71</v>
      </c>
      <c r="H1004" s="54" t="s">
        <v>128</v>
      </c>
      <c r="I1004" s="54" t="s">
        <v>22</v>
      </c>
      <c r="J1004" s="54" t="s">
        <v>129</v>
      </c>
      <c r="K1004" s="56">
        <v>43440.626759259263</v>
      </c>
      <c r="L1004" s="56">
        <v>43440.80541666667</v>
      </c>
      <c r="M1004" s="57">
        <v>4.2877777769999996</v>
      </c>
      <c r="N1004" s="58">
        <v>0</v>
      </c>
      <c r="O1004" s="58">
        <v>3</v>
      </c>
      <c r="P1004" s="58">
        <v>0</v>
      </c>
      <c r="Q1004" s="58">
        <v>0</v>
      </c>
      <c r="R1004" s="59">
        <v>0</v>
      </c>
      <c r="S1004" s="59">
        <v>12.863333000000001</v>
      </c>
      <c r="T1004" s="59">
        <v>0</v>
      </c>
      <c r="U1004" s="59">
        <v>0</v>
      </c>
    </row>
    <row r="1005" spans="1:21" x14ac:dyDescent="0.3">
      <c r="A1005" s="61">
        <v>82129</v>
      </c>
      <c r="B1005" s="54">
        <v>1</v>
      </c>
      <c r="C1005" s="54" t="s">
        <v>78</v>
      </c>
      <c r="D1005" s="54" t="s">
        <v>93</v>
      </c>
      <c r="E1005" s="61" t="s">
        <v>824</v>
      </c>
      <c r="F1005" s="61" t="s">
        <v>149</v>
      </c>
      <c r="G1005" s="54" t="s">
        <v>71</v>
      </c>
      <c r="H1005" s="54" t="s">
        <v>128</v>
      </c>
      <c r="I1005" s="54" t="s">
        <v>22</v>
      </c>
      <c r="J1005" s="54" t="s">
        <v>129</v>
      </c>
      <c r="K1005" s="56">
        <v>43440.600324074076</v>
      </c>
      <c r="L1005" s="56">
        <v>43440.647314814814</v>
      </c>
      <c r="M1005" s="57">
        <v>1.1277777769999999</v>
      </c>
      <c r="N1005" s="58">
        <v>0</v>
      </c>
      <c r="O1005" s="58">
        <v>146</v>
      </c>
      <c r="P1005" s="58">
        <v>0</v>
      </c>
      <c r="Q1005" s="58">
        <v>0</v>
      </c>
      <c r="R1005" s="59">
        <v>0</v>
      </c>
      <c r="S1005" s="59">
        <v>164.65555499999999</v>
      </c>
      <c r="T1005" s="59">
        <v>0</v>
      </c>
      <c r="U1005" s="59">
        <v>0</v>
      </c>
    </row>
    <row r="1006" spans="1:21" x14ac:dyDescent="0.3">
      <c r="A1006" s="61">
        <v>82130</v>
      </c>
      <c r="B1006" s="54">
        <v>1</v>
      </c>
      <c r="C1006" s="54" t="s">
        <v>79</v>
      </c>
      <c r="D1006" s="54" t="s">
        <v>119</v>
      </c>
      <c r="E1006" s="61" t="s">
        <v>1502</v>
      </c>
      <c r="F1006" s="61" t="s">
        <v>140</v>
      </c>
      <c r="G1006" s="54" t="s">
        <v>72</v>
      </c>
      <c r="H1006" s="54" t="s">
        <v>128</v>
      </c>
      <c r="I1006" s="54" t="s">
        <v>22</v>
      </c>
      <c r="J1006" s="54" t="s">
        <v>129</v>
      </c>
      <c r="K1006" s="56">
        <v>43440.610324074078</v>
      </c>
      <c r="L1006" s="56">
        <v>43440.670624999999</v>
      </c>
      <c r="M1006" s="57">
        <v>1.4472222219999999</v>
      </c>
      <c r="N1006" s="58">
        <v>30</v>
      </c>
      <c r="O1006" s="58">
        <v>10727</v>
      </c>
      <c r="P1006" s="58">
        <v>9</v>
      </c>
      <c r="Q1006" s="58">
        <v>5476</v>
      </c>
      <c r="R1006" s="59">
        <v>43.416666999999997</v>
      </c>
      <c r="S1006" s="59">
        <v>15524.352774999999</v>
      </c>
      <c r="T1006" s="59">
        <v>13.025</v>
      </c>
      <c r="U1006" s="59">
        <v>7924.9888879999999</v>
      </c>
    </row>
    <row r="1007" spans="1:21" x14ac:dyDescent="0.3">
      <c r="A1007" s="61">
        <v>82131</v>
      </c>
      <c r="B1007" s="54">
        <v>1</v>
      </c>
      <c r="C1007" s="54" t="s">
        <v>79</v>
      </c>
      <c r="D1007" s="54" t="s">
        <v>123</v>
      </c>
      <c r="E1007" s="61" t="s">
        <v>563</v>
      </c>
      <c r="F1007" s="61" t="s">
        <v>145</v>
      </c>
      <c r="G1007" s="54" t="s">
        <v>72</v>
      </c>
      <c r="H1007" s="54" t="s">
        <v>128</v>
      </c>
      <c r="I1007" s="54" t="s">
        <v>22</v>
      </c>
      <c r="J1007" s="54" t="s">
        <v>129</v>
      </c>
      <c r="K1007" s="56">
        <v>43440.621388888889</v>
      </c>
      <c r="L1007" s="56">
        <v>43440.66238425926</v>
      </c>
      <c r="M1007" s="57">
        <v>0.98388888799999996</v>
      </c>
      <c r="N1007" s="58">
        <v>0</v>
      </c>
      <c r="O1007" s="58">
        <v>1</v>
      </c>
      <c r="P1007" s="58">
        <v>0</v>
      </c>
      <c r="Q1007" s="58">
        <v>74</v>
      </c>
      <c r="R1007" s="59">
        <v>0</v>
      </c>
      <c r="S1007" s="59">
        <v>0.98388900000000001</v>
      </c>
      <c r="T1007" s="59">
        <v>0</v>
      </c>
      <c r="U1007" s="59">
        <v>72.807777999999999</v>
      </c>
    </row>
    <row r="1008" spans="1:21" x14ac:dyDescent="0.3">
      <c r="A1008" s="61">
        <v>82133</v>
      </c>
      <c r="B1008" s="54">
        <v>1</v>
      </c>
      <c r="C1008" s="54" t="s">
        <v>79</v>
      </c>
      <c r="D1008" s="54" t="s">
        <v>119</v>
      </c>
      <c r="E1008" s="61" t="s">
        <v>291</v>
      </c>
      <c r="F1008" s="61" t="s">
        <v>140</v>
      </c>
      <c r="G1008" s="54" t="s">
        <v>72</v>
      </c>
      <c r="H1008" s="54" t="s">
        <v>128</v>
      </c>
      <c r="I1008" s="54" t="s">
        <v>22</v>
      </c>
      <c r="J1008" s="54" t="s">
        <v>129</v>
      </c>
      <c r="K1008" s="56">
        <v>43440.628564814819</v>
      </c>
      <c r="L1008" s="56">
        <v>43440.645486111112</v>
      </c>
      <c r="M1008" s="57">
        <v>0.40611111100000002</v>
      </c>
      <c r="N1008" s="58">
        <v>1</v>
      </c>
      <c r="O1008" s="58">
        <v>226</v>
      </c>
      <c r="P1008" s="58">
        <v>0</v>
      </c>
      <c r="Q1008" s="58">
        <v>80</v>
      </c>
      <c r="R1008" s="59">
        <v>0.406111</v>
      </c>
      <c r="S1008" s="59">
        <v>91.781110999999996</v>
      </c>
      <c r="T1008" s="59">
        <v>0</v>
      </c>
      <c r="U1008" s="59">
        <v>32.488889</v>
      </c>
    </row>
    <row r="1009" spans="1:21" x14ac:dyDescent="0.3">
      <c r="A1009" s="61">
        <v>82134</v>
      </c>
      <c r="B1009" s="54">
        <v>1</v>
      </c>
      <c r="C1009" s="54" t="s">
        <v>78</v>
      </c>
      <c r="D1009" s="54" t="s">
        <v>95</v>
      </c>
      <c r="E1009" s="61" t="s">
        <v>1503</v>
      </c>
      <c r="F1009" s="61" t="s">
        <v>151</v>
      </c>
      <c r="G1009" s="54" t="s">
        <v>71</v>
      </c>
      <c r="H1009" s="54" t="s">
        <v>128</v>
      </c>
      <c r="I1009" s="54" t="s">
        <v>22</v>
      </c>
      <c r="J1009" s="54" t="s">
        <v>129</v>
      </c>
      <c r="K1009" s="56">
        <v>43440.634548611109</v>
      </c>
      <c r="L1009" s="56">
        <v>43440.836504629631</v>
      </c>
      <c r="M1009" s="57">
        <v>4.846944444</v>
      </c>
      <c r="N1009" s="58">
        <v>0</v>
      </c>
      <c r="O1009" s="58">
        <v>95</v>
      </c>
      <c r="P1009" s="58">
        <v>0</v>
      </c>
      <c r="Q1009" s="58">
        <v>0</v>
      </c>
      <c r="R1009" s="59">
        <v>0</v>
      </c>
      <c r="S1009" s="59">
        <v>460.459722</v>
      </c>
      <c r="T1009" s="59">
        <v>0</v>
      </c>
      <c r="U1009" s="59">
        <v>0</v>
      </c>
    </row>
    <row r="1010" spans="1:21" x14ac:dyDescent="0.3">
      <c r="A1010" s="61">
        <v>82135</v>
      </c>
      <c r="B1010" s="54">
        <v>1</v>
      </c>
      <c r="C1010" s="54" t="s">
        <v>79</v>
      </c>
      <c r="D1010" s="54" t="s">
        <v>117</v>
      </c>
      <c r="E1010" s="61" t="s">
        <v>1504</v>
      </c>
      <c r="F1010" s="61" t="s">
        <v>136</v>
      </c>
      <c r="G1010" s="54" t="s">
        <v>71</v>
      </c>
      <c r="H1010" s="54" t="s">
        <v>128</v>
      </c>
      <c r="I1010" s="54" t="s">
        <v>22</v>
      </c>
      <c r="J1010" s="54" t="s">
        <v>129</v>
      </c>
      <c r="K1010" s="56">
        <v>43440.632858796293</v>
      </c>
      <c r="L1010" s="56">
        <v>43440.728148148148</v>
      </c>
      <c r="M1010" s="57">
        <v>2.286944444</v>
      </c>
      <c r="N1010" s="58">
        <v>0</v>
      </c>
      <c r="O1010" s="58">
        <v>4</v>
      </c>
      <c r="P1010" s="58">
        <v>0</v>
      </c>
      <c r="Q1010" s="58">
        <v>0</v>
      </c>
      <c r="R1010" s="59">
        <v>0</v>
      </c>
      <c r="S1010" s="59">
        <v>9.1477780000000006</v>
      </c>
      <c r="T1010" s="59">
        <v>0</v>
      </c>
      <c r="U1010" s="59">
        <v>0</v>
      </c>
    </row>
    <row r="1011" spans="1:21" x14ac:dyDescent="0.3">
      <c r="A1011" s="61">
        <v>82136</v>
      </c>
      <c r="B1011" s="54">
        <v>1</v>
      </c>
      <c r="C1011" s="54" t="s">
        <v>78</v>
      </c>
      <c r="D1011" s="54" t="s">
        <v>96</v>
      </c>
      <c r="E1011" s="61" t="s">
        <v>350</v>
      </c>
      <c r="F1011" s="61" t="s">
        <v>140</v>
      </c>
      <c r="G1011" s="54" t="s">
        <v>72</v>
      </c>
      <c r="H1011" s="54" t="s">
        <v>128</v>
      </c>
      <c r="I1011" s="54" t="s">
        <v>22</v>
      </c>
      <c r="J1011" s="54" t="s">
        <v>129</v>
      </c>
      <c r="K1011" s="56">
        <v>43440.594537037039</v>
      </c>
      <c r="L1011" s="56">
        <v>43440.638194444444</v>
      </c>
      <c r="M1011" s="57">
        <v>1.0477777770000001</v>
      </c>
      <c r="N1011" s="58">
        <v>1</v>
      </c>
      <c r="O1011" s="58">
        <v>389</v>
      </c>
      <c r="P1011" s="58">
        <v>0</v>
      </c>
      <c r="Q1011" s="58">
        <v>9</v>
      </c>
      <c r="R1011" s="59">
        <v>1.0477780000000001</v>
      </c>
      <c r="S1011" s="59">
        <v>407.585555</v>
      </c>
      <c r="T1011" s="59">
        <v>0</v>
      </c>
      <c r="U1011" s="59">
        <v>9.43</v>
      </c>
    </row>
    <row r="1012" spans="1:21" x14ac:dyDescent="0.3">
      <c r="A1012" s="61">
        <v>82137</v>
      </c>
      <c r="B1012" s="54">
        <v>1</v>
      </c>
      <c r="C1012" s="54" t="s">
        <v>78</v>
      </c>
      <c r="D1012" s="54" t="s">
        <v>80</v>
      </c>
      <c r="E1012" s="61" t="s">
        <v>1505</v>
      </c>
      <c r="F1012" s="61" t="s">
        <v>136</v>
      </c>
      <c r="G1012" s="54" t="s">
        <v>71</v>
      </c>
      <c r="H1012" s="54" t="s">
        <v>128</v>
      </c>
      <c r="I1012" s="54" t="s">
        <v>22</v>
      </c>
      <c r="J1012" s="54" t="s">
        <v>129</v>
      </c>
      <c r="K1012" s="56">
        <v>43440.633726851855</v>
      </c>
      <c r="L1012" s="56">
        <v>43440.694212962961</v>
      </c>
      <c r="M1012" s="57">
        <v>1.4516666659999999</v>
      </c>
      <c r="N1012" s="58">
        <v>0</v>
      </c>
      <c r="O1012" s="58">
        <v>496</v>
      </c>
      <c r="P1012" s="58">
        <v>0</v>
      </c>
      <c r="Q1012" s="58">
        <v>0</v>
      </c>
      <c r="R1012" s="59">
        <v>0</v>
      </c>
      <c r="S1012" s="59">
        <v>720.02666599999998</v>
      </c>
      <c r="T1012" s="59">
        <v>0</v>
      </c>
      <c r="U1012" s="59">
        <v>0</v>
      </c>
    </row>
    <row r="1013" spans="1:21" x14ac:dyDescent="0.3">
      <c r="A1013" s="61">
        <v>82140</v>
      </c>
      <c r="B1013" s="54">
        <v>1</v>
      </c>
      <c r="C1013" s="54" t="s">
        <v>78</v>
      </c>
      <c r="D1013" s="54" t="s">
        <v>101</v>
      </c>
      <c r="E1013" s="61" t="s">
        <v>1506</v>
      </c>
      <c r="F1013" s="61" t="s">
        <v>136</v>
      </c>
      <c r="G1013" s="54" t="s">
        <v>71</v>
      </c>
      <c r="H1013" s="54" t="s">
        <v>128</v>
      </c>
      <c r="I1013" s="54" t="s">
        <v>22</v>
      </c>
      <c r="J1013" s="54" t="s">
        <v>129</v>
      </c>
      <c r="K1013" s="56">
        <v>43440.608576388891</v>
      </c>
      <c r="L1013" s="56">
        <v>43440.663124999999</v>
      </c>
      <c r="M1013" s="57">
        <v>1.3091666660000001</v>
      </c>
      <c r="N1013" s="58">
        <v>0</v>
      </c>
      <c r="O1013" s="58">
        <v>28</v>
      </c>
      <c r="P1013" s="58">
        <v>0</v>
      </c>
      <c r="Q1013" s="58">
        <v>2</v>
      </c>
      <c r="R1013" s="59">
        <v>0</v>
      </c>
      <c r="S1013" s="59">
        <v>36.656666999999999</v>
      </c>
      <c r="T1013" s="59">
        <v>0</v>
      </c>
      <c r="U1013" s="59">
        <v>2.6183329999999998</v>
      </c>
    </row>
    <row r="1014" spans="1:21" x14ac:dyDescent="0.3">
      <c r="A1014" s="61">
        <v>82142</v>
      </c>
      <c r="B1014" s="54">
        <v>1</v>
      </c>
      <c r="C1014" s="54" t="s">
        <v>78</v>
      </c>
      <c r="D1014" s="54" t="s">
        <v>81</v>
      </c>
      <c r="E1014" s="61" t="s">
        <v>638</v>
      </c>
      <c r="F1014" s="61" t="s">
        <v>140</v>
      </c>
      <c r="G1014" s="54" t="s">
        <v>72</v>
      </c>
      <c r="H1014" s="54" t="s">
        <v>128</v>
      </c>
      <c r="I1014" s="54" t="s">
        <v>22</v>
      </c>
      <c r="J1014" s="54" t="s">
        <v>129</v>
      </c>
      <c r="K1014" s="56">
        <v>43440.638564814813</v>
      </c>
      <c r="L1014" s="56">
        <v>43440.651388888888</v>
      </c>
      <c r="M1014" s="57">
        <v>0.30777777699999997</v>
      </c>
      <c r="N1014" s="58">
        <v>3</v>
      </c>
      <c r="O1014" s="58">
        <v>1342</v>
      </c>
      <c r="P1014" s="58">
        <v>12</v>
      </c>
      <c r="Q1014" s="58">
        <v>662</v>
      </c>
      <c r="R1014" s="59">
        <v>0.92333299999999996</v>
      </c>
      <c r="S1014" s="59">
        <v>413.03777700000001</v>
      </c>
      <c r="T1014" s="59">
        <v>3.693333</v>
      </c>
      <c r="U1014" s="59">
        <v>203.74888799999999</v>
      </c>
    </row>
    <row r="1015" spans="1:21" x14ac:dyDescent="0.3">
      <c r="A1015" s="61">
        <v>82144</v>
      </c>
      <c r="B1015" s="54">
        <v>1</v>
      </c>
      <c r="C1015" s="54" t="s">
        <v>79</v>
      </c>
      <c r="D1015" s="54" t="s">
        <v>120</v>
      </c>
      <c r="E1015" s="61" t="s">
        <v>461</v>
      </c>
      <c r="F1015" s="61" t="s">
        <v>140</v>
      </c>
      <c r="G1015" s="54" t="s">
        <v>72</v>
      </c>
      <c r="H1015" s="54" t="s">
        <v>128</v>
      </c>
      <c r="I1015" s="54" t="s">
        <v>22</v>
      </c>
      <c r="J1015" s="54" t="s">
        <v>129</v>
      </c>
      <c r="K1015" s="56">
        <v>43440.633275462962</v>
      </c>
      <c r="L1015" s="56">
        <v>43440.663124999999</v>
      </c>
      <c r="M1015" s="57">
        <v>0.716388888</v>
      </c>
      <c r="N1015" s="58">
        <v>0</v>
      </c>
      <c r="O1015" s="58">
        <v>236</v>
      </c>
      <c r="P1015" s="58">
        <v>0</v>
      </c>
      <c r="Q1015" s="58">
        <v>62</v>
      </c>
      <c r="R1015" s="59">
        <v>0</v>
      </c>
      <c r="S1015" s="59">
        <v>169.067778</v>
      </c>
      <c r="T1015" s="59">
        <v>0</v>
      </c>
      <c r="U1015" s="59">
        <v>44.416111000000001</v>
      </c>
    </row>
    <row r="1016" spans="1:21" x14ac:dyDescent="0.3">
      <c r="A1016" s="61">
        <v>82145</v>
      </c>
      <c r="B1016" s="54">
        <v>1</v>
      </c>
      <c r="C1016" s="54" t="s">
        <v>78</v>
      </c>
      <c r="D1016" s="54" t="s">
        <v>95</v>
      </c>
      <c r="E1016" s="61" t="s">
        <v>1507</v>
      </c>
      <c r="F1016" s="61" t="s">
        <v>144</v>
      </c>
      <c r="G1016" s="54" t="s">
        <v>71</v>
      </c>
      <c r="H1016" s="54" t="s">
        <v>128</v>
      </c>
      <c r="I1016" s="54" t="s">
        <v>22</v>
      </c>
      <c r="J1016" s="54" t="s">
        <v>129</v>
      </c>
      <c r="K1016" s="56">
        <v>43440.633530092593</v>
      </c>
      <c r="L1016" s="56">
        <v>43440.914386574077</v>
      </c>
      <c r="M1016" s="57">
        <v>6.7405555550000003</v>
      </c>
      <c r="N1016" s="58">
        <v>0</v>
      </c>
      <c r="O1016" s="58">
        <v>316</v>
      </c>
      <c r="P1016" s="58">
        <v>0</v>
      </c>
      <c r="Q1016" s="58">
        <v>0</v>
      </c>
      <c r="R1016" s="59">
        <v>0</v>
      </c>
      <c r="S1016" s="59">
        <v>2130.0155549999999</v>
      </c>
      <c r="T1016" s="59">
        <v>0</v>
      </c>
      <c r="U1016" s="59">
        <v>0</v>
      </c>
    </row>
    <row r="1017" spans="1:21" x14ac:dyDescent="0.3">
      <c r="A1017" s="61">
        <v>82147</v>
      </c>
      <c r="B1017" s="54">
        <v>1</v>
      </c>
      <c r="C1017" s="54" t="s">
        <v>78</v>
      </c>
      <c r="D1017" s="54" t="s">
        <v>94</v>
      </c>
      <c r="E1017" s="61" t="s">
        <v>1088</v>
      </c>
      <c r="F1017" s="61" t="s">
        <v>137</v>
      </c>
      <c r="G1017" s="54" t="s">
        <v>71</v>
      </c>
      <c r="H1017" s="54" t="s">
        <v>128</v>
      </c>
      <c r="I1017" s="54" t="s">
        <v>22</v>
      </c>
      <c r="J1017" s="54" t="s">
        <v>129</v>
      </c>
      <c r="K1017" s="56">
        <v>43440.620509259257</v>
      </c>
      <c r="L1017" s="56">
        <v>43440.715821759259</v>
      </c>
      <c r="M1017" s="57">
        <v>2.2875000000000001</v>
      </c>
      <c r="N1017" s="58">
        <v>0</v>
      </c>
      <c r="O1017" s="58">
        <v>1</v>
      </c>
      <c r="P1017" s="58">
        <v>0</v>
      </c>
      <c r="Q1017" s="58">
        <v>0</v>
      </c>
      <c r="R1017" s="59">
        <v>0</v>
      </c>
      <c r="S1017" s="59">
        <v>2.2875000000000001</v>
      </c>
      <c r="T1017" s="59">
        <v>0</v>
      </c>
      <c r="U1017" s="59">
        <v>0</v>
      </c>
    </row>
    <row r="1018" spans="1:21" x14ac:dyDescent="0.3">
      <c r="A1018" s="61">
        <v>82148</v>
      </c>
      <c r="B1018" s="54">
        <v>1</v>
      </c>
      <c r="C1018" s="54" t="s">
        <v>79</v>
      </c>
      <c r="D1018" s="54" t="s">
        <v>115</v>
      </c>
      <c r="E1018" s="61" t="s">
        <v>512</v>
      </c>
      <c r="F1018" s="61" t="s">
        <v>145</v>
      </c>
      <c r="G1018" s="54" t="s">
        <v>72</v>
      </c>
      <c r="H1018" s="54" t="s">
        <v>128</v>
      </c>
      <c r="I1018" s="54" t="s">
        <v>22</v>
      </c>
      <c r="J1018" s="54" t="s">
        <v>129</v>
      </c>
      <c r="K1018" s="56">
        <v>43440.631909722222</v>
      </c>
      <c r="L1018" s="56">
        <v>43440.778738425928</v>
      </c>
      <c r="M1018" s="57">
        <v>3.5238888880000001</v>
      </c>
      <c r="N1018" s="58">
        <v>0</v>
      </c>
      <c r="O1018" s="58">
        <v>0</v>
      </c>
      <c r="P1018" s="58">
        <v>0</v>
      </c>
      <c r="Q1018" s="58">
        <v>82</v>
      </c>
      <c r="R1018" s="59">
        <v>0</v>
      </c>
      <c r="S1018" s="59">
        <v>0</v>
      </c>
      <c r="T1018" s="59">
        <v>0</v>
      </c>
      <c r="U1018" s="59">
        <v>288.958889</v>
      </c>
    </row>
    <row r="1019" spans="1:21" x14ac:dyDescent="0.3">
      <c r="A1019" s="61">
        <v>82149</v>
      </c>
      <c r="B1019" s="54">
        <v>1</v>
      </c>
      <c r="C1019" s="54" t="s">
        <v>79</v>
      </c>
      <c r="D1019" s="54" t="s">
        <v>124</v>
      </c>
      <c r="E1019" s="61" t="s">
        <v>667</v>
      </c>
      <c r="F1019" s="61" t="s">
        <v>172</v>
      </c>
      <c r="G1019" s="54" t="s">
        <v>71</v>
      </c>
      <c r="H1019" s="54" t="s">
        <v>128</v>
      </c>
      <c r="I1019" s="54" t="s">
        <v>22</v>
      </c>
      <c r="J1019" s="54" t="s">
        <v>129</v>
      </c>
      <c r="K1019" s="56">
        <v>43440.608854166669</v>
      </c>
      <c r="L1019" s="56">
        <v>43440.73164351852</v>
      </c>
      <c r="M1019" s="57">
        <v>2.9469444440000001</v>
      </c>
      <c r="N1019" s="58">
        <v>0</v>
      </c>
      <c r="O1019" s="58">
        <v>1</v>
      </c>
      <c r="P1019" s="58">
        <v>0</v>
      </c>
      <c r="Q1019" s="58">
        <v>118</v>
      </c>
      <c r="R1019" s="59">
        <v>0</v>
      </c>
      <c r="S1019" s="59">
        <v>2.9469439999999998</v>
      </c>
      <c r="T1019" s="59">
        <v>0</v>
      </c>
      <c r="U1019" s="59">
        <v>347.73944399999999</v>
      </c>
    </row>
    <row r="1020" spans="1:21" x14ac:dyDescent="0.3">
      <c r="A1020" s="61">
        <v>82150</v>
      </c>
      <c r="B1020" s="54">
        <v>1</v>
      </c>
      <c r="C1020" s="54" t="s">
        <v>78</v>
      </c>
      <c r="D1020" s="54" t="s">
        <v>97</v>
      </c>
      <c r="E1020" s="61" t="s">
        <v>1508</v>
      </c>
      <c r="F1020" s="61" t="s">
        <v>349</v>
      </c>
      <c r="G1020" s="54" t="s">
        <v>72</v>
      </c>
      <c r="H1020" s="54" t="s">
        <v>128</v>
      </c>
      <c r="I1020" s="54" t="s">
        <v>22</v>
      </c>
      <c r="J1020" s="54" t="s">
        <v>129</v>
      </c>
      <c r="K1020" s="56">
        <v>43440.621122685188</v>
      </c>
      <c r="L1020" s="56">
        <v>43440.717916666668</v>
      </c>
      <c r="M1020" s="57">
        <v>2.3230555549999998</v>
      </c>
      <c r="N1020" s="58">
        <v>0</v>
      </c>
      <c r="O1020" s="58">
        <v>0</v>
      </c>
      <c r="P1020" s="58">
        <v>0</v>
      </c>
      <c r="Q1020" s="58">
        <v>65</v>
      </c>
      <c r="R1020" s="59">
        <v>0</v>
      </c>
      <c r="S1020" s="59">
        <v>0</v>
      </c>
      <c r="T1020" s="59">
        <v>0</v>
      </c>
      <c r="U1020" s="59">
        <v>150.99861100000001</v>
      </c>
    </row>
    <row r="1021" spans="1:21" x14ac:dyDescent="0.3">
      <c r="A1021" s="61">
        <v>82152</v>
      </c>
      <c r="B1021" s="54">
        <v>1</v>
      </c>
      <c r="C1021" s="54" t="s">
        <v>78</v>
      </c>
      <c r="D1021" s="54" t="s">
        <v>102</v>
      </c>
      <c r="E1021" s="61" t="s">
        <v>895</v>
      </c>
      <c r="F1021" s="61" t="s">
        <v>136</v>
      </c>
      <c r="G1021" s="54" t="s">
        <v>71</v>
      </c>
      <c r="H1021" s="54" t="s">
        <v>128</v>
      </c>
      <c r="I1021" s="54" t="s">
        <v>22</v>
      </c>
      <c r="J1021" s="54" t="s">
        <v>129</v>
      </c>
      <c r="K1021" s="56">
        <v>43440.577280092592</v>
      </c>
      <c r="L1021" s="56">
        <v>43440.672222222223</v>
      </c>
      <c r="M1021" s="57">
        <v>2.278611111</v>
      </c>
      <c r="N1021" s="58">
        <v>0</v>
      </c>
      <c r="O1021" s="58">
        <v>178</v>
      </c>
      <c r="P1021" s="58">
        <v>0</v>
      </c>
      <c r="Q1021" s="58">
        <v>3</v>
      </c>
      <c r="R1021" s="59">
        <v>0</v>
      </c>
      <c r="S1021" s="59">
        <v>405.59277800000001</v>
      </c>
      <c r="T1021" s="59">
        <v>0</v>
      </c>
      <c r="U1021" s="59">
        <v>6.835833</v>
      </c>
    </row>
    <row r="1022" spans="1:21" x14ac:dyDescent="0.3">
      <c r="A1022" s="61">
        <v>82153</v>
      </c>
      <c r="B1022" s="54">
        <v>1</v>
      </c>
      <c r="C1022" s="54" t="s">
        <v>78</v>
      </c>
      <c r="D1022" s="54" t="s">
        <v>84</v>
      </c>
      <c r="E1022" s="61" t="s">
        <v>1509</v>
      </c>
      <c r="F1022" s="61" t="s">
        <v>150</v>
      </c>
      <c r="G1022" s="54" t="s">
        <v>71</v>
      </c>
      <c r="H1022" s="54" t="s">
        <v>128</v>
      </c>
      <c r="I1022" s="54" t="s">
        <v>22</v>
      </c>
      <c r="J1022" s="54" t="s">
        <v>147</v>
      </c>
      <c r="K1022" s="56">
        <v>43440.646979166668</v>
      </c>
      <c r="L1022" s="56">
        <v>43440.716666666667</v>
      </c>
      <c r="M1022" s="57">
        <v>1.6725000000000001</v>
      </c>
      <c r="N1022" s="58">
        <v>0</v>
      </c>
      <c r="O1022" s="58">
        <v>38</v>
      </c>
      <c r="P1022" s="58">
        <v>0</v>
      </c>
      <c r="Q1022" s="58">
        <v>0</v>
      </c>
      <c r="R1022" s="59">
        <v>0</v>
      </c>
      <c r="S1022" s="59">
        <v>63.555</v>
      </c>
      <c r="T1022" s="59">
        <v>0</v>
      </c>
      <c r="U1022" s="59">
        <v>0</v>
      </c>
    </row>
    <row r="1023" spans="1:21" x14ac:dyDescent="0.3">
      <c r="A1023" s="61">
        <v>82155</v>
      </c>
      <c r="B1023" s="54">
        <v>1</v>
      </c>
      <c r="C1023" s="54" t="s">
        <v>79</v>
      </c>
      <c r="D1023" s="54" t="s">
        <v>111</v>
      </c>
      <c r="E1023" s="61" t="s">
        <v>1510</v>
      </c>
      <c r="F1023" s="61" t="s">
        <v>136</v>
      </c>
      <c r="G1023" s="54" t="s">
        <v>71</v>
      </c>
      <c r="H1023" s="54" t="s">
        <v>128</v>
      </c>
      <c r="I1023" s="54" t="s">
        <v>22</v>
      </c>
      <c r="J1023" s="54" t="s">
        <v>129</v>
      </c>
      <c r="K1023" s="56">
        <v>43440.635671296295</v>
      </c>
      <c r="L1023" s="56">
        <v>43440.701701388891</v>
      </c>
      <c r="M1023" s="57">
        <v>1.5847222219999999</v>
      </c>
      <c r="N1023" s="58">
        <v>0</v>
      </c>
      <c r="O1023" s="58">
        <v>39</v>
      </c>
      <c r="P1023" s="58">
        <v>0</v>
      </c>
      <c r="Q1023" s="58">
        <v>0</v>
      </c>
      <c r="R1023" s="59">
        <v>0</v>
      </c>
      <c r="S1023" s="59">
        <v>61.804167</v>
      </c>
      <c r="T1023" s="59">
        <v>0</v>
      </c>
      <c r="U1023" s="59">
        <v>0</v>
      </c>
    </row>
    <row r="1024" spans="1:21" x14ac:dyDescent="0.3">
      <c r="A1024" s="61">
        <v>82156</v>
      </c>
      <c r="B1024" s="54">
        <v>1</v>
      </c>
      <c r="C1024" s="54" t="s">
        <v>78</v>
      </c>
      <c r="D1024" s="54" t="s">
        <v>95</v>
      </c>
      <c r="E1024" s="61" t="s">
        <v>195</v>
      </c>
      <c r="F1024" s="61" t="s">
        <v>145</v>
      </c>
      <c r="G1024" s="54" t="s">
        <v>72</v>
      </c>
      <c r="H1024" s="54" t="s">
        <v>128</v>
      </c>
      <c r="I1024" s="54" t="s">
        <v>22</v>
      </c>
      <c r="J1024" s="54" t="s">
        <v>129</v>
      </c>
      <c r="K1024" s="56">
        <v>43440.625798611109</v>
      </c>
      <c r="L1024" s="56">
        <v>43440.663634259261</v>
      </c>
      <c r="M1024" s="57">
        <v>0.90805555500000001</v>
      </c>
      <c r="N1024" s="58">
        <v>1</v>
      </c>
      <c r="O1024" s="58">
        <v>6</v>
      </c>
      <c r="P1024" s="58">
        <v>0</v>
      </c>
      <c r="Q1024" s="58">
        <v>0</v>
      </c>
      <c r="R1024" s="59">
        <v>0.90805599999999997</v>
      </c>
      <c r="S1024" s="59">
        <v>5.4483329999999999</v>
      </c>
      <c r="T1024" s="59">
        <v>0</v>
      </c>
      <c r="U1024" s="59">
        <v>0</v>
      </c>
    </row>
    <row r="1025" spans="1:21" x14ac:dyDescent="0.3">
      <c r="A1025" s="61">
        <v>82158</v>
      </c>
      <c r="B1025" s="54">
        <v>1</v>
      </c>
      <c r="C1025" s="54" t="s">
        <v>78</v>
      </c>
      <c r="D1025" s="54" t="s">
        <v>94</v>
      </c>
      <c r="E1025" s="61" t="s">
        <v>1511</v>
      </c>
      <c r="F1025" s="61" t="s">
        <v>137</v>
      </c>
      <c r="G1025" s="54" t="s">
        <v>71</v>
      </c>
      <c r="H1025" s="54" t="s">
        <v>128</v>
      </c>
      <c r="I1025" s="54" t="s">
        <v>22</v>
      </c>
      <c r="J1025" s="54" t="s">
        <v>129</v>
      </c>
      <c r="K1025" s="56">
        <v>43440.630300925928</v>
      </c>
      <c r="L1025" s="56">
        <v>43440.747569444444</v>
      </c>
      <c r="M1025" s="57">
        <v>2.8144444439999998</v>
      </c>
      <c r="N1025" s="58">
        <v>0</v>
      </c>
      <c r="O1025" s="58">
        <v>1</v>
      </c>
      <c r="P1025" s="58">
        <v>0</v>
      </c>
      <c r="Q1025" s="58">
        <v>0</v>
      </c>
      <c r="R1025" s="59">
        <v>0</v>
      </c>
      <c r="S1025" s="59">
        <v>2.8144439999999999</v>
      </c>
      <c r="T1025" s="59">
        <v>0</v>
      </c>
      <c r="U1025" s="59">
        <v>0</v>
      </c>
    </row>
    <row r="1026" spans="1:21" x14ac:dyDescent="0.3">
      <c r="A1026" s="61">
        <v>82159</v>
      </c>
      <c r="B1026" s="54">
        <v>1</v>
      </c>
      <c r="C1026" s="54" t="s">
        <v>78</v>
      </c>
      <c r="D1026" s="54" t="s">
        <v>86</v>
      </c>
      <c r="E1026" s="61" t="s">
        <v>1512</v>
      </c>
      <c r="F1026" s="61" t="s">
        <v>140</v>
      </c>
      <c r="G1026" s="54" t="s">
        <v>72</v>
      </c>
      <c r="H1026" s="54" t="s">
        <v>128</v>
      </c>
      <c r="I1026" s="54" t="s">
        <v>22</v>
      </c>
      <c r="J1026" s="54" t="s">
        <v>129</v>
      </c>
      <c r="K1026" s="56">
        <v>43440.645219907405</v>
      </c>
      <c r="L1026" s="56">
        <v>43440.72923611111</v>
      </c>
      <c r="M1026" s="57">
        <v>2.0163888879999998</v>
      </c>
      <c r="N1026" s="58">
        <v>0</v>
      </c>
      <c r="O1026" s="58">
        <v>3520</v>
      </c>
      <c r="P1026" s="58">
        <v>0</v>
      </c>
      <c r="Q1026" s="58">
        <v>21</v>
      </c>
      <c r="R1026" s="59">
        <v>0</v>
      </c>
      <c r="S1026" s="59">
        <v>7097.6888859999999</v>
      </c>
      <c r="T1026" s="59">
        <v>0</v>
      </c>
      <c r="U1026" s="59">
        <v>42.344166999999999</v>
      </c>
    </row>
    <row r="1027" spans="1:21" x14ac:dyDescent="0.3">
      <c r="A1027" s="61">
        <v>82161</v>
      </c>
      <c r="B1027" s="54">
        <v>1</v>
      </c>
      <c r="C1027" s="54" t="s">
        <v>78</v>
      </c>
      <c r="D1027" s="54" t="s">
        <v>104</v>
      </c>
      <c r="E1027" s="61" t="s">
        <v>1513</v>
      </c>
      <c r="F1027" s="61" t="s">
        <v>172</v>
      </c>
      <c r="G1027" s="54" t="s">
        <v>71</v>
      </c>
      <c r="H1027" s="54" t="s">
        <v>128</v>
      </c>
      <c r="I1027" s="54" t="s">
        <v>22</v>
      </c>
      <c r="J1027" s="54" t="s">
        <v>129</v>
      </c>
      <c r="K1027" s="56">
        <v>43440.613449074073</v>
      </c>
      <c r="L1027" s="56">
        <v>43440.652777777781</v>
      </c>
      <c r="M1027" s="57">
        <v>0.94388888800000004</v>
      </c>
      <c r="N1027" s="58">
        <v>0</v>
      </c>
      <c r="O1027" s="58">
        <v>4</v>
      </c>
      <c r="P1027" s="58">
        <v>0</v>
      </c>
      <c r="Q1027" s="58">
        <v>38</v>
      </c>
      <c r="R1027" s="59">
        <v>0</v>
      </c>
      <c r="S1027" s="59">
        <v>3.7755559999999999</v>
      </c>
      <c r="T1027" s="59">
        <v>0</v>
      </c>
      <c r="U1027" s="59">
        <v>35.867778000000001</v>
      </c>
    </row>
    <row r="1028" spans="1:21" x14ac:dyDescent="0.3">
      <c r="A1028" s="61">
        <v>82163</v>
      </c>
      <c r="B1028" s="54">
        <v>1</v>
      </c>
      <c r="C1028" s="54" t="s">
        <v>78</v>
      </c>
      <c r="D1028" s="54" t="s">
        <v>98</v>
      </c>
      <c r="E1028" s="61" t="s">
        <v>1514</v>
      </c>
      <c r="F1028" s="61" t="s">
        <v>172</v>
      </c>
      <c r="G1028" s="54" t="s">
        <v>71</v>
      </c>
      <c r="H1028" s="54" t="s">
        <v>128</v>
      </c>
      <c r="I1028" s="54" t="s">
        <v>22</v>
      </c>
      <c r="J1028" s="54" t="s">
        <v>129</v>
      </c>
      <c r="K1028" s="56">
        <v>43440.625104166669</v>
      </c>
      <c r="L1028" s="56">
        <v>43440.739502314813</v>
      </c>
      <c r="M1028" s="57">
        <v>2.7455555550000001</v>
      </c>
      <c r="N1028" s="58">
        <v>0</v>
      </c>
      <c r="O1028" s="58">
        <v>102</v>
      </c>
      <c r="P1028" s="58">
        <v>0</v>
      </c>
      <c r="Q1028" s="58">
        <v>0</v>
      </c>
      <c r="R1028" s="59">
        <v>0</v>
      </c>
      <c r="S1028" s="59">
        <v>280.04666700000001</v>
      </c>
      <c r="T1028" s="59">
        <v>0</v>
      </c>
      <c r="U1028" s="59">
        <v>0</v>
      </c>
    </row>
    <row r="1029" spans="1:21" x14ac:dyDescent="0.3">
      <c r="A1029" s="61">
        <v>82164</v>
      </c>
      <c r="B1029" s="54">
        <v>1</v>
      </c>
      <c r="C1029" s="54" t="s">
        <v>78</v>
      </c>
      <c r="D1029" s="54" t="s">
        <v>87</v>
      </c>
      <c r="E1029" s="61" t="s">
        <v>1515</v>
      </c>
      <c r="F1029" s="61" t="s">
        <v>137</v>
      </c>
      <c r="G1029" s="54" t="s">
        <v>71</v>
      </c>
      <c r="H1029" s="54" t="s">
        <v>128</v>
      </c>
      <c r="I1029" s="54" t="s">
        <v>22</v>
      </c>
      <c r="J1029" s="54" t="s">
        <v>129</v>
      </c>
      <c r="K1029" s="56">
        <v>43440.652326388888</v>
      </c>
      <c r="L1029" s="56">
        <v>43440.6955787037</v>
      </c>
      <c r="M1029" s="57">
        <v>1.0380555549999999</v>
      </c>
      <c r="N1029" s="58">
        <v>0</v>
      </c>
      <c r="O1029" s="58">
        <v>1</v>
      </c>
      <c r="P1029" s="58">
        <v>0</v>
      </c>
      <c r="Q1029" s="58">
        <v>0</v>
      </c>
      <c r="R1029" s="59">
        <v>0</v>
      </c>
      <c r="S1029" s="59">
        <v>1.0380560000000001</v>
      </c>
      <c r="T1029" s="59">
        <v>0</v>
      </c>
      <c r="U1029" s="59">
        <v>0</v>
      </c>
    </row>
    <row r="1030" spans="1:21" x14ac:dyDescent="0.3">
      <c r="A1030" s="61">
        <v>82169</v>
      </c>
      <c r="B1030" s="54">
        <v>1</v>
      </c>
      <c r="C1030" s="54" t="s">
        <v>78</v>
      </c>
      <c r="D1030" s="54" t="s">
        <v>95</v>
      </c>
      <c r="E1030" s="61" t="s">
        <v>1516</v>
      </c>
      <c r="F1030" s="61" t="s">
        <v>151</v>
      </c>
      <c r="G1030" s="54" t="s">
        <v>71</v>
      </c>
      <c r="H1030" s="54" t="s">
        <v>128</v>
      </c>
      <c r="I1030" s="54" t="s">
        <v>22</v>
      </c>
      <c r="J1030" s="54" t="s">
        <v>129</v>
      </c>
      <c r="K1030" s="56">
        <v>43440.656539351854</v>
      </c>
      <c r="L1030" s="56">
        <v>43440.766400462962</v>
      </c>
      <c r="M1030" s="57">
        <v>2.636666666</v>
      </c>
      <c r="N1030" s="58">
        <v>0</v>
      </c>
      <c r="O1030" s="58">
        <v>121</v>
      </c>
      <c r="P1030" s="58">
        <v>0</v>
      </c>
      <c r="Q1030" s="58">
        <v>1</v>
      </c>
      <c r="R1030" s="59">
        <v>0</v>
      </c>
      <c r="S1030" s="59">
        <v>319.03666700000002</v>
      </c>
      <c r="T1030" s="59">
        <v>0</v>
      </c>
      <c r="U1030" s="59">
        <v>2.6366670000000001</v>
      </c>
    </row>
    <row r="1031" spans="1:21" x14ac:dyDescent="0.3">
      <c r="A1031" s="61">
        <v>82170</v>
      </c>
      <c r="B1031" s="54">
        <v>1</v>
      </c>
      <c r="C1031" s="54" t="s">
        <v>79</v>
      </c>
      <c r="D1031" s="54" t="s">
        <v>108</v>
      </c>
      <c r="E1031" s="61" t="s">
        <v>1464</v>
      </c>
      <c r="F1031" s="61" t="s">
        <v>387</v>
      </c>
      <c r="G1031" s="54" t="s">
        <v>71</v>
      </c>
      <c r="H1031" s="54" t="s">
        <v>128</v>
      </c>
      <c r="I1031" s="54" t="s">
        <v>22</v>
      </c>
      <c r="J1031" s="54" t="s">
        <v>129</v>
      </c>
      <c r="K1031" s="56">
        <v>43440.657986111109</v>
      </c>
      <c r="L1031" s="56">
        <v>43440.677488425928</v>
      </c>
      <c r="M1031" s="57">
        <v>0.46805555500000001</v>
      </c>
      <c r="N1031" s="58">
        <v>0</v>
      </c>
      <c r="O1031" s="58">
        <v>10</v>
      </c>
      <c r="P1031" s="58">
        <v>0</v>
      </c>
      <c r="Q1031" s="58">
        <v>0</v>
      </c>
      <c r="R1031" s="59">
        <v>0</v>
      </c>
      <c r="S1031" s="59">
        <v>4.6805560000000002</v>
      </c>
      <c r="T1031" s="59">
        <v>0</v>
      </c>
      <c r="U1031" s="59">
        <v>0</v>
      </c>
    </row>
    <row r="1032" spans="1:21" x14ac:dyDescent="0.3">
      <c r="A1032" s="61">
        <v>82171</v>
      </c>
      <c r="B1032" s="54">
        <v>1</v>
      </c>
      <c r="C1032" s="54" t="s">
        <v>79</v>
      </c>
      <c r="D1032" s="54" t="s">
        <v>119</v>
      </c>
      <c r="E1032" s="61" t="s">
        <v>291</v>
      </c>
      <c r="F1032" s="61" t="s">
        <v>140</v>
      </c>
      <c r="G1032" s="54" t="s">
        <v>72</v>
      </c>
      <c r="H1032" s="54" t="s">
        <v>128</v>
      </c>
      <c r="I1032" s="54" t="s">
        <v>22</v>
      </c>
      <c r="J1032" s="54" t="s">
        <v>129</v>
      </c>
      <c r="K1032" s="56">
        <v>43440.650717592594</v>
      </c>
      <c r="L1032" s="56">
        <v>43440.712476851855</v>
      </c>
      <c r="M1032" s="57">
        <v>1.4822222220000001</v>
      </c>
      <c r="N1032" s="58">
        <v>1</v>
      </c>
      <c r="O1032" s="58">
        <v>226</v>
      </c>
      <c r="P1032" s="58">
        <v>0</v>
      </c>
      <c r="Q1032" s="58">
        <v>80</v>
      </c>
      <c r="R1032" s="59">
        <v>1.4822219999999999</v>
      </c>
      <c r="S1032" s="59">
        <v>334.98222199999998</v>
      </c>
      <c r="T1032" s="59">
        <v>0</v>
      </c>
      <c r="U1032" s="59">
        <v>118.577778</v>
      </c>
    </row>
    <row r="1033" spans="1:21" x14ac:dyDescent="0.3">
      <c r="A1033" s="61">
        <v>82174</v>
      </c>
      <c r="B1033" s="54">
        <v>1</v>
      </c>
      <c r="C1033" s="54" t="s">
        <v>78</v>
      </c>
      <c r="D1033" s="54" t="s">
        <v>98</v>
      </c>
      <c r="E1033" s="61" t="s">
        <v>879</v>
      </c>
      <c r="F1033" s="61" t="s">
        <v>140</v>
      </c>
      <c r="G1033" s="54" t="s">
        <v>72</v>
      </c>
      <c r="H1033" s="54" t="s">
        <v>128</v>
      </c>
      <c r="I1033" s="54" t="s">
        <v>22</v>
      </c>
      <c r="J1033" s="54" t="s">
        <v>129</v>
      </c>
      <c r="K1033" s="56">
        <v>43440.661076388889</v>
      </c>
      <c r="L1033" s="56">
        <v>43440.728472222225</v>
      </c>
      <c r="M1033" s="57">
        <v>1.6174999999999999</v>
      </c>
      <c r="N1033" s="58">
        <v>3</v>
      </c>
      <c r="O1033" s="58">
        <v>993</v>
      </c>
      <c r="P1033" s="58">
        <v>0</v>
      </c>
      <c r="Q1033" s="58">
        <v>0</v>
      </c>
      <c r="R1033" s="59">
        <v>4.8525</v>
      </c>
      <c r="S1033" s="59">
        <v>1606.1775</v>
      </c>
      <c r="T1033" s="59">
        <v>0</v>
      </c>
      <c r="U1033" s="59">
        <v>0</v>
      </c>
    </row>
    <row r="1034" spans="1:21" x14ac:dyDescent="0.3">
      <c r="A1034" s="61">
        <v>82176</v>
      </c>
      <c r="B1034" s="54">
        <v>1</v>
      </c>
      <c r="C1034" s="54" t="s">
        <v>79</v>
      </c>
      <c r="D1034" s="54" t="s">
        <v>108</v>
      </c>
      <c r="E1034" s="61" t="s">
        <v>1479</v>
      </c>
      <c r="F1034" s="61" t="s">
        <v>156</v>
      </c>
      <c r="G1034" s="54" t="s">
        <v>71</v>
      </c>
      <c r="H1034" s="54" t="s">
        <v>128</v>
      </c>
      <c r="I1034" s="54" t="s">
        <v>22</v>
      </c>
      <c r="J1034" s="54" t="s">
        <v>129</v>
      </c>
      <c r="K1034" s="56">
        <v>43440.669259259259</v>
      </c>
      <c r="L1034" s="56">
        <v>43440.704907407409</v>
      </c>
      <c r="M1034" s="57">
        <v>0.85555555500000002</v>
      </c>
      <c r="N1034" s="58">
        <v>0</v>
      </c>
      <c r="O1034" s="58">
        <v>11</v>
      </c>
      <c r="P1034" s="58">
        <v>0</v>
      </c>
      <c r="Q1034" s="58">
        <v>0</v>
      </c>
      <c r="R1034" s="59">
        <v>0</v>
      </c>
      <c r="S1034" s="59">
        <v>9.411111</v>
      </c>
      <c r="T1034" s="59">
        <v>0</v>
      </c>
      <c r="U1034" s="59">
        <v>0</v>
      </c>
    </row>
    <row r="1035" spans="1:21" x14ac:dyDescent="0.3">
      <c r="A1035" s="61">
        <v>82178</v>
      </c>
      <c r="B1035" s="54">
        <v>1</v>
      </c>
      <c r="C1035" s="54" t="s">
        <v>79</v>
      </c>
      <c r="D1035" s="54" t="s">
        <v>117</v>
      </c>
      <c r="E1035" s="61" t="s">
        <v>1517</v>
      </c>
      <c r="F1035" s="61" t="s">
        <v>145</v>
      </c>
      <c r="G1035" s="54" t="s">
        <v>72</v>
      </c>
      <c r="H1035" s="54" t="s">
        <v>128</v>
      </c>
      <c r="I1035" s="54" t="s">
        <v>22</v>
      </c>
      <c r="J1035" s="54" t="s">
        <v>129</v>
      </c>
      <c r="K1035" s="56">
        <v>43440.640682870369</v>
      </c>
      <c r="L1035" s="56">
        <v>43440.729999999996</v>
      </c>
      <c r="M1035" s="57">
        <v>2.1436111109999998</v>
      </c>
      <c r="N1035" s="58">
        <v>0</v>
      </c>
      <c r="O1035" s="58">
        <v>4</v>
      </c>
      <c r="P1035" s="58">
        <v>0</v>
      </c>
      <c r="Q1035" s="58">
        <v>39</v>
      </c>
      <c r="R1035" s="59">
        <v>0</v>
      </c>
      <c r="S1035" s="59">
        <v>8.5744439999999997</v>
      </c>
      <c r="T1035" s="59">
        <v>0</v>
      </c>
      <c r="U1035" s="59">
        <v>83.600832999999994</v>
      </c>
    </row>
    <row r="1036" spans="1:21" x14ac:dyDescent="0.3">
      <c r="A1036" s="61">
        <v>82180</v>
      </c>
      <c r="B1036" s="54">
        <v>1</v>
      </c>
      <c r="C1036" s="54" t="s">
        <v>79</v>
      </c>
      <c r="D1036" s="54" t="s">
        <v>118</v>
      </c>
      <c r="E1036" s="61" t="s">
        <v>1518</v>
      </c>
      <c r="F1036" s="61" t="s">
        <v>199</v>
      </c>
      <c r="G1036" s="54" t="s">
        <v>71</v>
      </c>
      <c r="H1036" s="54" t="s">
        <v>128</v>
      </c>
      <c r="I1036" s="54" t="s">
        <v>22</v>
      </c>
      <c r="J1036" s="54" t="s">
        <v>129</v>
      </c>
      <c r="K1036" s="56">
        <v>43440.671261574076</v>
      </c>
      <c r="L1036" s="56">
        <v>43440.733854166669</v>
      </c>
      <c r="M1036" s="57">
        <v>1.5022222220000001</v>
      </c>
      <c r="N1036" s="58">
        <v>0</v>
      </c>
      <c r="O1036" s="58">
        <v>147</v>
      </c>
      <c r="P1036" s="58">
        <v>0</v>
      </c>
      <c r="Q1036" s="58">
        <v>0</v>
      </c>
      <c r="R1036" s="59">
        <v>0</v>
      </c>
      <c r="S1036" s="59">
        <v>220.82666699999999</v>
      </c>
      <c r="T1036" s="59">
        <v>0</v>
      </c>
      <c r="U1036" s="59">
        <v>0</v>
      </c>
    </row>
    <row r="1037" spans="1:21" x14ac:dyDescent="0.3">
      <c r="A1037" s="61">
        <v>82183</v>
      </c>
      <c r="B1037" s="54">
        <v>1</v>
      </c>
      <c r="C1037" s="54" t="s">
        <v>79</v>
      </c>
      <c r="D1037" s="54" t="s">
        <v>124</v>
      </c>
      <c r="E1037" s="61" t="s">
        <v>1519</v>
      </c>
      <c r="F1037" s="61" t="s">
        <v>156</v>
      </c>
      <c r="G1037" s="54" t="s">
        <v>71</v>
      </c>
      <c r="H1037" s="54" t="s">
        <v>128</v>
      </c>
      <c r="I1037" s="54" t="s">
        <v>22</v>
      </c>
      <c r="J1037" s="54" t="s">
        <v>129</v>
      </c>
      <c r="K1037" s="56">
        <v>43440.647766203707</v>
      </c>
      <c r="L1037" s="56">
        <v>43440.753668981481</v>
      </c>
      <c r="M1037" s="57">
        <v>2.5416666659999998</v>
      </c>
      <c r="N1037" s="58">
        <v>0</v>
      </c>
      <c r="O1037" s="58">
        <v>0</v>
      </c>
      <c r="P1037" s="58">
        <v>0</v>
      </c>
      <c r="Q1037" s="58">
        <v>11</v>
      </c>
      <c r="R1037" s="59">
        <v>0</v>
      </c>
      <c r="S1037" s="59">
        <v>0</v>
      </c>
      <c r="T1037" s="59">
        <v>0</v>
      </c>
      <c r="U1037" s="59">
        <v>27.958333</v>
      </c>
    </row>
    <row r="1038" spans="1:21" x14ac:dyDescent="0.3">
      <c r="A1038" s="61">
        <v>82184</v>
      </c>
      <c r="B1038" s="54">
        <v>1</v>
      </c>
      <c r="C1038" s="54" t="s">
        <v>79</v>
      </c>
      <c r="D1038" s="54" t="s">
        <v>115</v>
      </c>
      <c r="E1038" s="61" t="s">
        <v>1520</v>
      </c>
      <c r="F1038" s="61" t="s">
        <v>206</v>
      </c>
      <c r="G1038" s="54" t="s">
        <v>72</v>
      </c>
      <c r="H1038" s="54" t="s">
        <v>128</v>
      </c>
      <c r="I1038" s="54" t="s">
        <v>22</v>
      </c>
      <c r="J1038" s="54" t="s">
        <v>129</v>
      </c>
      <c r="K1038" s="56">
        <v>43440.655995370369</v>
      </c>
      <c r="L1038" s="56">
        <v>43440.763611111113</v>
      </c>
      <c r="M1038" s="57">
        <v>2.582777777</v>
      </c>
      <c r="N1038" s="58">
        <v>0</v>
      </c>
      <c r="O1038" s="58">
        <v>0</v>
      </c>
      <c r="P1038" s="58">
        <v>1</v>
      </c>
      <c r="Q1038" s="58">
        <v>56</v>
      </c>
      <c r="R1038" s="59">
        <v>0</v>
      </c>
      <c r="S1038" s="59">
        <v>0</v>
      </c>
      <c r="T1038" s="59">
        <v>2.5827779999999998</v>
      </c>
      <c r="U1038" s="59">
        <v>144.63555600000001</v>
      </c>
    </row>
    <row r="1039" spans="1:21" x14ac:dyDescent="0.3">
      <c r="A1039" s="61">
        <v>82187</v>
      </c>
      <c r="B1039" s="54">
        <v>1</v>
      </c>
      <c r="C1039" s="54" t="s">
        <v>79</v>
      </c>
      <c r="D1039" s="54" t="s">
        <v>124</v>
      </c>
      <c r="E1039" s="61" t="s">
        <v>1521</v>
      </c>
      <c r="F1039" s="61" t="s">
        <v>136</v>
      </c>
      <c r="G1039" s="54" t="s">
        <v>71</v>
      </c>
      <c r="H1039" s="54" t="s">
        <v>128</v>
      </c>
      <c r="I1039" s="54" t="s">
        <v>22</v>
      </c>
      <c r="J1039" s="54" t="s">
        <v>129</v>
      </c>
      <c r="K1039" s="56">
        <v>43440.658495370371</v>
      </c>
      <c r="L1039" s="56">
        <v>43440.914548611108</v>
      </c>
      <c r="M1039" s="57">
        <v>6.1452777770000004</v>
      </c>
      <c r="N1039" s="58">
        <v>0</v>
      </c>
      <c r="O1039" s="58">
        <v>0</v>
      </c>
      <c r="P1039" s="58">
        <v>0</v>
      </c>
      <c r="Q1039" s="58">
        <v>22</v>
      </c>
      <c r="R1039" s="59">
        <v>0</v>
      </c>
      <c r="S1039" s="59">
        <v>0</v>
      </c>
      <c r="T1039" s="59">
        <v>0</v>
      </c>
      <c r="U1039" s="59">
        <v>135.196111</v>
      </c>
    </row>
    <row r="1040" spans="1:21" x14ac:dyDescent="0.3">
      <c r="A1040" s="61">
        <v>82189</v>
      </c>
      <c r="B1040" s="54">
        <v>1</v>
      </c>
      <c r="C1040" s="54" t="s">
        <v>78</v>
      </c>
      <c r="D1040" s="54" t="s">
        <v>82</v>
      </c>
      <c r="E1040" s="61" t="s">
        <v>1522</v>
      </c>
      <c r="F1040" s="61" t="s">
        <v>137</v>
      </c>
      <c r="G1040" s="54" t="s">
        <v>71</v>
      </c>
      <c r="H1040" s="54" t="s">
        <v>128</v>
      </c>
      <c r="I1040" s="54" t="s">
        <v>22</v>
      </c>
      <c r="J1040" s="54" t="s">
        <v>129</v>
      </c>
      <c r="K1040" s="56">
        <v>43440.674340277779</v>
      </c>
      <c r="L1040" s="56">
        <v>43440.816377314812</v>
      </c>
      <c r="M1040" s="57">
        <v>3.4088888879999999</v>
      </c>
      <c r="N1040" s="58">
        <v>0</v>
      </c>
      <c r="O1040" s="58">
        <v>7</v>
      </c>
      <c r="P1040" s="58">
        <v>0</v>
      </c>
      <c r="Q1040" s="58">
        <v>0</v>
      </c>
      <c r="R1040" s="59">
        <v>0</v>
      </c>
      <c r="S1040" s="59">
        <v>23.862221999999999</v>
      </c>
      <c r="T1040" s="59">
        <v>0</v>
      </c>
      <c r="U1040" s="59">
        <v>0</v>
      </c>
    </row>
    <row r="1041" spans="1:21" x14ac:dyDescent="0.3">
      <c r="A1041" s="61">
        <v>82190</v>
      </c>
      <c r="B1041" s="54">
        <v>1</v>
      </c>
      <c r="C1041" s="54" t="s">
        <v>78</v>
      </c>
      <c r="D1041" s="54" t="s">
        <v>99</v>
      </c>
      <c r="E1041" s="61" t="s">
        <v>1523</v>
      </c>
      <c r="F1041" s="61" t="s">
        <v>151</v>
      </c>
      <c r="G1041" s="54" t="s">
        <v>71</v>
      </c>
      <c r="H1041" s="54" t="s">
        <v>128</v>
      </c>
      <c r="I1041" s="54" t="s">
        <v>22</v>
      </c>
      <c r="J1041" s="54" t="s">
        <v>129</v>
      </c>
      <c r="K1041" s="56">
        <v>43440.65357638889</v>
      </c>
      <c r="L1041" s="56">
        <v>43440.699699074074</v>
      </c>
      <c r="M1041" s="57">
        <v>1.106944444</v>
      </c>
      <c r="N1041" s="58">
        <v>0</v>
      </c>
      <c r="O1041" s="58">
        <v>0</v>
      </c>
      <c r="P1041" s="58">
        <v>0</v>
      </c>
      <c r="Q1041" s="58">
        <v>8</v>
      </c>
      <c r="R1041" s="59">
        <v>0</v>
      </c>
      <c r="S1041" s="59">
        <v>0</v>
      </c>
      <c r="T1041" s="59">
        <v>0</v>
      </c>
      <c r="U1041" s="59">
        <v>8.855556</v>
      </c>
    </row>
    <row r="1042" spans="1:21" x14ac:dyDescent="0.3">
      <c r="A1042" s="61">
        <v>82192</v>
      </c>
      <c r="B1042" s="54">
        <v>1</v>
      </c>
      <c r="C1042" s="54" t="s">
        <v>78</v>
      </c>
      <c r="D1042" s="54" t="s">
        <v>95</v>
      </c>
      <c r="E1042" s="61" t="s">
        <v>1524</v>
      </c>
      <c r="F1042" s="61" t="s">
        <v>172</v>
      </c>
      <c r="G1042" s="54" t="s">
        <v>71</v>
      </c>
      <c r="H1042" s="54" t="s">
        <v>128</v>
      </c>
      <c r="I1042" s="54" t="s">
        <v>22</v>
      </c>
      <c r="J1042" s="54" t="s">
        <v>129</v>
      </c>
      <c r="K1042" s="56">
        <v>43440.678935185184</v>
      </c>
      <c r="L1042" s="56">
        <v>43440.835196759261</v>
      </c>
      <c r="M1042" s="57">
        <v>3.750277777</v>
      </c>
      <c r="N1042" s="58">
        <v>0</v>
      </c>
      <c r="O1042" s="58">
        <v>90</v>
      </c>
      <c r="P1042" s="58">
        <v>0</v>
      </c>
      <c r="Q1042" s="58">
        <v>0</v>
      </c>
      <c r="R1042" s="59">
        <v>0</v>
      </c>
      <c r="S1042" s="59">
        <v>337.52499999999998</v>
      </c>
      <c r="T1042" s="59">
        <v>0</v>
      </c>
      <c r="U1042" s="59">
        <v>0</v>
      </c>
    </row>
    <row r="1043" spans="1:21" x14ac:dyDescent="0.3">
      <c r="A1043" s="61">
        <v>82194</v>
      </c>
      <c r="B1043" s="54">
        <v>1</v>
      </c>
      <c r="C1043" s="54" t="s">
        <v>78</v>
      </c>
      <c r="D1043" s="54" t="s">
        <v>82</v>
      </c>
      <c r="E1043" s="61" t="s">
        <v>1525</v>
      </c>
      <c r="F1043" s="61" t="s">
        <v>137</v>
      </c>
      <c r="G1043" s="54" t="s">
        <v>71</v>
      </c>
      <c r="H1043" s="54" t="s">
        <v>128</v>
      </c>
      <c r="I1043" s="54" t="s">
        <v>22</v>
      </c>
      <c r="J1043" s="54" t="s">
        <v>129</v>
      </c>
      <c r="K1043" s="56">
        <v>43440.681747685187</v>
      </c>
      <c r="L1043" s="56">
        <v>43440.844826388886</v>
      </c>
      <c r="M1043" s="57">
        <v>3.9138888879999998</v>
      </c>
      <c r="N1043" s="58">
        <v>0</v>
      </c>
      <c r="O1043" s="58">
        <v>5</v>
      </c>
      <c r="P1043" s="58">
        <v>0</v>
      </c>
      <c r="Q1043" s="58">
        <v>0</v>
      </c>
      <c r="R1043" s="59">
        <v>0</v>
      </c>
      <c r="S1043" s="59">
        <v>19.569444000000001</v>
      </c>
      <c r="T1043" s="59">
        <v>0</v>
      </c>
      <c r="U1043" s="59">
        <v>0</v>
      </c>
    </row>
    <row r="1044" spans="1:21" x14ac:dyDescent="0.3">
      <c r="A1044" s="61">
        <v>82196</v>
      </c>
      <c r="B1044" s="54">
        <v>1</v>
      </c>
      <c r="C1044" s="54" t="s">
        <v>78</v>
      </c>
      <c r="D1044" s="54" t="s">
        <v>81</v>
      </c>
      <c r="E1044" s="61" t="s">
        <v>629</v>
      </c>
      <c r="F1044" s="61" t="s">
        <v>140</v>
      </c>
      <c r="G1044" s="54" t="s">
        <v>72</v>
      </c>
      <c r="H1044" s="54" t="s">
        <v>128</v>
      </c>
      <c r="I1044" s="54" t="s">
        <v>22</v>
      </c>
      <c r="J1044" s="54" t="s">
        <v>129</v>
      </c>
      <c r="K1044" s="56">
        <v>43440.684027777781</v>
      </c>
      <c r="L1044" s="56">
        <v>43440.694444444445</v>
      </c>
      <c r="M1044" s="57">
        <v>0.25</v>
      </c>
      <c r="N1044" s="58">
        <v>0</v>
      </c>
      <c r="O1044" s="58">
        <v>1</v>
      </c>
      <c r="P1044" s="58">
        <v>0</v>
      </c>
      <c r="Q1044" s="58">
        <v>0</v>
      </c>
      <c r="R1044" s="59">
        <v>0</v>
      </c>
      <c r="S1044" s="59">
        <v>0.25</v>
      </c>
      <c r="T1044" s="59">
        <v>0</v>
      </c>
      <c r="U1044" s="59">
        <v>0</v>
      </c>
    </row>
    <row r="1045" spans="1:21" x14ac:dyDescent="0.3">
      <c r="A1045" s="61">
        <v>82198</v>
      </c>
      <c r="B1045" s="54">
        <v>1</v>
      </c>
      <c r="C1045" s="54" t="s">
        <v>78</v>
      </c>
      <c r="D1045" s="54" t="s">
        <v>90</v>
      </c>
      <c r="E1045" s="61" t="s">
        <v>1526</v>
      </c>
      <c r="F1045" s="61" t="s">
        <v>145</v>
      </c>
      <c r="G1045" s="54" t="s">
        <v>72</v>
      </c>
      <c r="H1045" s="54" t="s">
        <v>128</v>
      </c>
      <c r="I1045" s="54" t="s">
        <v>22</v>
      </c>
      <c r="J1045" s="54" t="s">
        <v>129</v>
      </c>
      <c r="K1045" s="56">
        <v>43440.679861111108</v>
      </c>
      <c r="L1045" s="56">
        <v>43440.764675925922</v>
      </c>
      <c r="M1045" s="57">
        <v>2.0355555550000002</v>
      </c>
      <c r="N1045" s="58">
        <v>0</v>
      </c>
      <c r="O1045" s="58">
        <v>70</v>
      </c>
      <c r="P1045" s="58">
        <v>0</v>
      </c>
      <c r="Q1045" s="58">
        <v>4</v>
      </c>
      <c r="R1045" s="59">
        <v>0</v>
      </c>
      <c r="S1045" s="59">
        <v>142.488889</v>
      </c>
      <c r="T1045" s="59">
        <v>0</v>
      </c>
      <c r="U1045" s="59">
        <v>8.1422220000000003</v>
      </c>
    </row>
    <row r="1046" spans="1:21" x14ac:dyDescent="0.3">
      <c r="A1046" s="61">
        <v>82199</v>
      </c>
      <c r="B1046" s="54">
        <v>1</v>
      </c>
      <c r="C1046" s="54" t="s">
        <v>78</v>
      </c>
      <c r="D1046" s="54" t="s">
        <v>92</v>
      </c>
      <c r="E1046" s="61" t="s">
        <v>1527</v>
      </c>
      <c r="F1046" s="61" t="s">
        <v>145</v>
      </c>
      <c r="G1046" s="54" t="s">
        <v>72</v>
      </c>
      <c r="H1046" s="54" t="s">
        <v>128</v>
      </c>
      <c r="I1046" s="54" t="s">
        <v>22</v>
      </c>
      <c r="J1046" s="54" t="s">
        <v>129</v>
      </c>
      <c r="K1046" s="56">
        <v>43440.682916666665</v>
      </c>
      <c r="L1046" s="56">
        <v>43440.820763888885</v>
      </c>
      <c r="M1046" s="57">
        <v>3.3083333330000002</v>
      </c>
      <c r="N1046" s="58">
        <v>0</v>
      </c>
      <c r="O1046" s="58">
        <v>0</v>
      </c>
      <c r="P1046" s="58">
        <v>0</v>
      </c>
      <c r="Q1046" s="58">
        <v>46</v>
      </c>
      <c r="R1046" s="59">
        <v>0</v>
      </c>
      <c r="S1046" s="59">
        <v>0</v>
      </c>
      <c r="T1046" s="59">
        <v>0</v>
      </c>
      <c r="U1046" s="59">
        <v>152.183333</v>
      </c>
    </row>
    <row r="1047" spans="1:21" x14ac:dyDescent="0.3">
      <c r="A1047" s="61">
        <v>82200</v>
      </c>
      <c r="B1047" s="54">
        <v>1</v>
      </c>
      <c r="C1047" s="54" t="s">
        <v>78</v>
      </c>
      <c r="D1047" s="54" t="s">
        <v>102</v>
      </c>
      <c r="E1047" s="61" t="s">
        <v>177</v>
      </c>
      <c r="F1047" s="61" t="s">
        <v>140</v>
      </c>
      <c r="G1047" s="54" t="s">
        <v>72</v>
      </c>
      <c r="H1047" s="54" t="s">
        <v>128</v>
      </c>
      <c r="I1047" s="54" t="s">
        <v>22</v>
      </c>
      <c r="J1047" s="54" t="s">
        <v>129</v>
      </c>
      <c r="K1047" s="56">
        <v>43440.6480787037</v>
      </c>
      <c r="L1047" s="56">
        <v>43440.71875</v>
      </c>
      <c r="M1047" s="57">
        <v>1.696111111</v>
      </c>
      <c r="N1047" s="58">
        <v>0</v>
      </c>
      <c r="O1047" s="58">
        <v>3</v>
      </c>
      <c r="P1047" s="58">
        <v>5</v>
      </c>
      <c r="Q1047" s="58">
        <v>354</v>
      </c>
      <c r="R1047" s="59">
        <v>0</v>
      </c>
      <c r="S1047" s="59">
        <v>5.0883330000000004</v>
      </c>
      <c r="T1047" s="59">
        <v>8.480556</v>
      </c>
      <c r="U1047" s="59">
        <v>600.42333299999996</v>
      </c>
    </row>
    <row r="1048" spans="1:21" x14ac:dyDescent="0.3">
      <c r="A1048" s="61">
        <v>82201</v>
      </c>
      <c r="B1048" s="54">
        <v>1</v>
      </c>
      <c r="C1048" s="54" t="s">
        <v>79</v>
      </c>
      <c r="D1048" s="54" t="s">
        <v>118</v>
      </c>
      <c r="E1048" s="61" t="s">
        <v>583</v>
      </c>
      <c r="F1048" s="61" t="s">
        <v>145</v>
      </c>
      <c r="G1048" s="54" t="s">
        <v>72</v>
      </c>
      <c r="H1048" s="54" t="s">
        <v>128</v>
      </c>
      <c r="I1048" s="54" t="s">
        <v>22</v>
      </c>
      <c r="J1048" s="54" t="s">
        <v>129</v>
      </c>
      <c r="K1048" s="56">
        <v>43440.655462962961</v>
      </c>
      <c r="L1048" s="56">
        <v>43440.722037037034</v>
      </c>
      <c r="M1048" s="57">
        <v>1.5977777769999999</v>
      </c>
      <c r="N1048" s="58">
        <v>0</v>
      </c>
      <c r="O1048" s="58">
        <v>0</v>
      </c>
      <c r="P1048" s="58">
        <v>0</v>
      </c>
      <c r="Q1048" s="58">
        <v>14</v>
      </c>
      <c r="R1048" s="59">
        <v>0</v>
      </c>
      <c r="S1048" s="59">
        <v>0</v>
      </c>
      <c r="T1048" s="59">
        <v>0</v>
      </c>
      <c r="U1048" s="59">
        <v>22.368888999999999</v>
      </c>
    </row>
    <row r="1049" spans="1:21" x14ac:dyDescent="0.3">
      <c r="A1049" s="61">
        <v>82202</v>
      </c>
      <c r="B1049" s="54">
        <v>1</v>
      </c>
      <c r="C1049" s="54" t="s">
        <v>79</v>
      </c>
      <c r="D1049" s="54" t="s">
        <v>109</v>
      </c>
      <c r="E1049" s="61" t="s">
        <v>1528</v>
      </c>
      <c r="F1049" s="61" t="s">
        <v>140</v>
      </c>
      <c r="G1049" s="54" t="s">
        <v>72</v>
      </c>
      <c r="H1049" s="54" t="s">
        <v>128</v>
      </c>
      <c r="I1049" s="54" t="s">
        <v>22</v>
      </c>
      <c r="J1049" s="54" t="s">
        <v>129</v>
      </c>
      <c r="K1049" s="56">
        <v>43440.666967592595</v>
      </c>
      <c r="L1049" s="56">
        <v>43440.985694444447</v>
      </c>
      <c r="M1049" s="57">
        <v>7.6494444440000002</v>
      </c>
      <c r="N1049" s="58">
        <v>0</v>
      </c>
      <c r="O1049" s="58">
        <v>1</v>
      </c>
      <c r="P1049" s="58">
        <v>0</v>
      </c>
      <c r="Q1049" s="58">
        <v>125</v>
      </c>
      <c r="R1049" s="59">
        <v>0</v>
      </c>
      <c r="S1049" s="59">
        <v>7.6494439999999999</v>
      </c>
      <c r="T1049" s="59">
        <v>0</v>
      </c>
      <c r="U1049" s="59">
        <v>956.18055600000002</v>
      </c>
    </row>
    <row r="1050" spans="1:21" x14ac:dyDescent="0.3">
      <c r="A1050" s="61">
        <v>82203</v>
      </c>
      <c r="B1050" s="54">
        <v>1</v>
      </c>
      <c r="C1050" s="54" t="s">
        <v>79</v>
      </c>
      <c r="D1050" s="54" t="s">
        <v>124</v>
      </c>
      <c r="E1050" s="61" t="s">
        <v>1529</v>
      </c>
      <c r="F1050" s="61" t="s">
        <v>181</v>
      </c>
      <c r="G1050" s="54" t="s">
        <v>71</v>
      </c>
      <c r="H1050" s="54" t="s">
        <v>128</v>
      </c>
      <c r="I1050" s="54" t="s">
        <v>22</v>
      </c>
      <c r="J1050" s="54" t="s">
        <v>129</v>
      </c>
      <c r="K1050" s="56">
        <v>43440.6875</v>
      </c>
      <c r="L1050" s="56">
        <v>43440.721064814818</v>
      </c>
      <c r="M1050" s="57">
        <v>0.80555555499999998</v>
      </c>
      <c r="N1050" s="58">
        <v>0</v>
      </c>
      <c r="O1050" s="58">
        <v>0</v>
      </c>
      <c r="P1050" s="58">
        <v>0</v>
      </c>
      <c r="Q1050" s="58">
        <v>22</v>
      </c>
      <c r="R1050" s="59">
        <v>0</v>
      </c>
      <c r="S1050" s="59">
        <v>0</v>
      </c>
      <c r="T1050" s="59">
        <v>0</v>
      </c>
      <c r="U1050" s="59">
        <v>17.722221999999999</v>
      </c>
    </row>
    <row r="1051" spans="1:21" x14ac:dyDescent="0.3">
      <c r="A1051" s="61">
        <v>82204</v>
      </c>
      <c r="B1051" s="54">
        <v>1</v>
      </c>
      <c r="C1051" s="54" t="s">
        <v>78</v>
      </c>
      <c r="D1051" s="54" t="s">
        <v>103</v>
      </c>
      <c r="E1051" s="61" t="s">
        <v>1530</v>
      </c>
      <c r="F1051" s="61" t="s">
        <v>151</v>
      </c>
      <c r="G1051" s="54" t="s">
        <v>71</v>
      </c>
      <c r="H1051" s="54" t="s">
        <v>128</v>
      </c>
      <c r="I1051" s="54" t="s">
        <v>22</v>
      </c>
      <c r="J1051" s="54" t="s">
        <v>129</v>
      </c>
      <c r="K1051" s="56">
        <v>43440.686018518521</v>
      </c>
      <c r="L1051" s="56">
        <v>43440.73133101852</v>
      </c>
      <c r="M1051" s="57">
        <v>1.0874999999999999</v>
      </c>
      <c r="N1051" s="58">
        <v>0</v>
      </c>
      <c r="O1051" s="58">
        <v>216</v>
      </c>
      <c r="P1051" s="58">
        <v>0</v>
      </c>
      <c r="Q1051" s="58">
        <v>0</v>
      </c>
      <c r="R1051" s="59">
        <v>0</v>
      </c>
      <c r="S1051" s="59">
        <v>234.9</v>
      </c>
      <c r="T1051" s="59">
        <v>0</v>
      </c>
      <c r="U1051" s="59">
        <v>0</v>
      </c>
    </row>
    <row r="1052" spans="1:21" x14ac:dyDescent="0.3">
      <c r="A1052" s="61">
        <v>82208</v>
      </c>
      <c r="B1052" s="54">
        <v>1</v>
      </c>
      <c r="C1052" s="54" t="s">
        <v>79</v>
      </c>
      <c r="D1052" s="54" t="s">
        <v>120</v>
      </c>
      <c r="E1052" s="61" t="s">
        <v>461</v>
      </c>
      <c r="F1052" s="61" t="s">
        <v>140</v>
      </c>
      <c r="G1052" s="54" t="s">
        <v>72</v>
      </c>
      <c r="H1052" s="54" t="s">
        <v>128</v>
      </c>
      <c r="I1052" s="54" t="s">
        <v>22</v>
      </c>
      <c r="J1052" s="54" t="s">
        <v>129</v>
      </c>
      <c r="K1052" s="56">
        <v>43440.685624999998</v>
      </c>
      <c r="L1052" s="56">
        <v>43440.716770833336</v>
      </c>
      <c r="M1052" s="57">
        <v>0.74750000000000005</v>
      </c>
      <c r="N1052" s="58">
        <v>0</v>
      </c>
      <c r="O1052" s="58">
        <v>236</v>
      </c>
      <c r="P1052" s="58">
        <v>0</v>
      </c>
      <c r="Q1052" s="58">
        <v>62</v>
      </c>
      <c r="R1052" s="59">
        <v>0</v>
      </c>
      <c r="S1052" s="59">
        <v>176.41</v>
      </c>
      <c r="T1052" s="59">
        <v>0</v>
      </c>
      <c r="U1052" s="59">
        <v>46.344999999999999</v>
      </c>
    </row>
    <row r="1053" spans="1:21" x14ac:dyDescent="0.3">
      <c r="A1053" s="61">
        <v>82211</v>
      </c>
      <c r="B1053" s="54">
        <v>1</v>
      </c>
      <c r="C1053" s="54" t="s">
        <v>78</v>
      </c>
      <c r="D1053" s="54" t="s">
        <v>99</v>
      </c>
      <c r="E1053" s="61" t="s">
        <v>1531</v>
      </c>
      <c r="F1053" s="61" t="s">
        <v>136</v>
      </c>
      <c r="G1053" s="54" t="s">
        <v>71</v>
      </c>
      <c r="H1053" s="54" t="s">
        <v>128</v>
      </c>
      <c r="I1053" s="54" t="s">
        <v>22</v>
      </c>
      <c r="J1053" s="54" t="s">
        <v>129</v>
      </c>
      <c r="K1053" s="56">
        <v>43440.568831018521</v>
      </c>
      <c r="L1053" s="56">
        <v>43440.739386574074</v>
      </c>
      <c r="M1053" s="57">
        <v>4.0933333330000004</v>
      </c>
      <c r="N1053" s="58">
        <v>0</v>
      </c>
      <c r="O1053" s="58">
        <v>98</v>
      </c>
      <c r="P1053" s="58">
        <v>0</v>
      </c>
      <c r="Q1053" s="58">
        <v>0</v>
      </c>
      <c r="R1053" s="59">
        <v>0</v>
      </c>
      <c r="S1053" s="59">
        <v>401.14666699999998</v>
      </c>
      <c r="T1053" s="59">
        <v>0</v>
      </c>
      <c r="U1053" s="59">
        <v>0</v>
      </c>
    </row>
    <row r="1054" spans="1:21" x14ac:dyDescent="0.3">
      <c r="A1054" s="61">
        <v>82213</v>
      </c>
      <c r="B1054" s="54">
        <v>1</v>
      </c>
      <c r="C1054" s="54" t="s">
        <v>79</v>
      </c>
      <c r="D1054" s="54" t="s">
        <v>116</v>
      </c>
      <c r="E1054" s="61" t="s">
        <v>1532</v>
      </c>
      <c r="F1054" s="61" t="s">
        <v>156</v>
      </c>
      <c r="G1054" s="54" t="s">
        <v>71</v>
      </c>
      <c r="H1054" s="54" t="s">
        <v>128</v>
      </c>
      <c r="I1054" s="54" t="s">
        <v>22</v>
      </c>
      <c r="J1054" s="54" t="s">
        <v>129</v>
      </c>
      <c r="K1054" s="56">
        <v>43440.665127314816</v>
      </c>
      <c r="L1054" s="56">
        <v>43440.779756944445</v>
      </c>
      <c r="M1054" s="57">
        <v>2.7511111110000002</v>
      </c>
      <c r="N1054" s="58">
        <v>0</v>
      </c>
      <c r="O1054" s="58">
        <v>54</v>
      </c>
      <c r="P1054" s="58">
        <v>0</v>
      </c>
      <c r="Q1054" s="58">
        <v>0</v>
      </c>
      <c r="R1054" s="59">
        <v>0</v>
      </c>
      <c r="S1054" s="59">
        <v>148.56</v>
      </c>
      <c r="T1054" s="59">
        <v>0</v>
      </c>
      <c r="U1054" s="59">
        <v>0</v>
      </c>
    </row>
    <row r="1055" spans="1:21" x14ac:dyDescent="0.3">
      <c r="A1055" s="61">
        <v>82214</v>
      </c>
      <c r="B1055" s="54">
        <v>1</v>
      </c>
      <c r="C1055" s="54" t="s">
        <v>78</v>
      </c>
      <c r="D1055" s="54" t="s">
        <v>95</v>
      </c>
      <c r="E1055" s="61" t="s">
        <v>1533</v>
      </c>
      <c r="F1055" s="61" t="s">
        <v>151</v>
      </c>
      <c r="G1055" s="54" t="s">
        <v>71</v>
      </c>
      <c r="H1055" s="54" t="s">
        <v>128</v>
      </c>
      <c r="I1055" s="54" t="s">
        <v>22</v>
      </c>
      <c r="J1055" s="54" t="s">
        <v>129</v>
      </c>
      <c r="K1055" s="56">
        <v>43440.662974537037</v>
      </c>
      <c r="L1055" s="56">
        <v>43440.975914351853</v>
      </c>
      <c r="M1055" s="57">
        <v>7.5105555549999998</v>
      </c>
      <c r="N1055" s="58">
        <v>0</v>
      </c>
      <c r="O1055" s="58">
        <v>88</v>
      </c>
      <c r="P1055" s="58">
        <v>0</v>
      </c>
      <c r="Q1055" s="58">
        <v>0</v>
      </c>
      <c r="R1055" s="59">
        <v>0</v>
      </c>
      <c r="S1055" s="59">
        <v>660.92888900000003</v>
      </c>
      <c r="T1055" s="59">
        <v>0</v>
      </c>
      <c r="U1055" s="59">
        <v>0</v>
      </c>
    </row>
    <row r="1056" spans="1:21" x14ac:dyDescent="0.3">
      <c r="A1056" s="61">
        <v>82215</v>
      </c>
      <c r="B1056" s="54">
        <v>1</v>
      </c>
      <c r="C1056" s="54" t="s">
        <v>79</v>
      </c>
      <c r="D1056" s="54" t="s">
        <v>118</v>
      </c>
      <c r="E1056" s="61" t="s">
        <v>492</v>
      </c>
      <c r="F1056" s="61" t="s">
        <v>172</v>
      </c>
      <c r="G1056" s="54" t="s">
        <v>71</v>
      </c>
      <c r="H1056" s="54" t="s">
        <v>128</v>
      </c>
      <c r="I1056" s="54" t="s">
        <v>22</v>
      </c>
      <c r="J1056" s="54" t="s">
        <v>129</v>
      </c>
      <c r="K1056" s="56">
        <v>43440.678611111114</v>
      </c>
      <c r="L1056" s="56">
        <v>43440.719583333332</v>
      </c>
      <c r="M1056" s="57">
        <v>0.98333333300000003</v>
      </c>
      <c r="N1056" s="58">
        <v>0</v>
      </c>
      <c r="O1056" s="58">
        <v>0</v>
      </c>
      <c r="P1056" s="58">
        <v>0</v>
      </c>
      <c r="Q1056" s="58">
        <v>59</v>
      </c>
      <c r="R1056" s="59">
        <v>0</v>
      </c>
      <c r="S1056" s="59">
        <v>0</v>
      </c>
      <c r="T1056" s="59">
        <v>0</v>
      </c>
      <c r="U1056" s="59">
        <v>58.016666999999998</v>
      </c>
    </row>
    <row r="1057" spans="1:21" x14ac:dyDescent="0.3">
      <c r="A1057" s="61">
        <v>82218</v>
      </c>
      <c r="B1057" s="54">
        <v>1</v>
      </c>
      <c r="C1057" s="54" t="s">
        <v>78</v>
      </c>
      <c r="D1057" s="54" t="s">
        <v>82</v>
      </c>
      <c r="E1057" s="61" t="s">
        <v>1534</v>
      </c>
      <c r="F1057" s="61" t="s">
        <v>136</v>
      </c>
      <c r="G1057" s="54" t="s">
        <v>71</v>
      </c>
      <c r="H1057" s="54" t="s">
        <v>128</v>
      </c>
      <c r="I1057" s="54" t="s">
        <v>22</v>
      </c>
      <c r="J1057" s="54" t="s">
        <v>129</v>
      </c>
      <c r="K1057" s="56">
        <v>43440.654027777775</v>
      </c>
      <c r="L1057" s="56">
        <v>43440.871944444443</v>
      </c>
      <c r="M1057" s="57">
        <v>5.23</v>
      </c>
      <c r="N1057" s="58">
        <v>0</v>
      </c>
      <c r="O1057" s="58">
        <v>76</v>
      </c>
      <c r="P1057" s="58">
        <v>0</v>
      </c>
      <c r="Q1057" s="58">
        <v>3</v>
      </c>
      <c r="R1057" s="59">
        <v>0</v>
      </c>
      <c r="S1057" s="59">
        <v>397.48</v>
      </c>
      <c r="T1057" s="59">
        <v>0</v>
      </c>
      <c r="U1057" s="59">
        <v>15.69</v>
      </c>
    </row>
    <row r="1058" spans="1:21" x14ac:dyDescent="0.3">
      <c r="A1058" s="61">
        <v>82219</v>
      </c>
      <c r="B1058" s="54">
        <v>1</v>
      </c>
      <c r="C1058" s="54" t="s">
        <v>79</v>
      </c>
      <c r="D1058" s="54" t="s">
        <v>114</v>
      </c>
      <c r="E1058" s="61" t="s">
        <v>545</v>
      </c>
      <c r="F1058" s="61" t="s">
        <v>145</v>
      </c>
      <c r="G1058" s="54" t="s">
        <v>72</v>
      </c>
      <c r="H1058" s="54" t="s">
        <v>128</v>
      </c>
      <c r="I1058" s="54" t="s">
        <v>22</v>
      </c>
      <c r="J1058" s="54" t="s">
        <v>129</v>
      </c>
      <c r="K1058" s="56">
        <v>43440.695648148147</v>
      </c>
      <c r="L1058" s="56">
        <v>43440.819386574076</v>
      </c>
      <c r="M1058" s="57">
        <v>2.9697222220000001</v>
      </c>
      <c r="N1058" s="58">
        <v>0</v>
      </c>
      <c r="O1058" s="58">
        <v>0</v>
      </c>
      <c r="P1058" s="58">
        <v>0</v>
      </c>
      <c r="Q1058" s="58">
        <v>47</v>
      </c>
      <c r="R1058" s="59">
        <v>0</v>
      </c>
      <c r="S1058" s="59">
        <v>0</v>
      </c>
      <c r="T1058" s="59">
        <v>0</v>
      </c>
      <c r="U1058" s="59">
        <v>139.576944</v>
      </c>
    </row>
    <row r="1059" spans="1:21" x14ac:dyDescent="0.3">
      <c r="A1059" s="61">
        <v>82222</v>
      </c>
      <c r="B1059" s="54">
        <v>1</v>
      </c>
      <c r="C1059" s="54" t="s">
        <v>78</v>
      </c>
      <c r="D1059" s="54" t="s">
        <v>95</v>
      </c>
      <c r="E1059" s="61" t="s">
        <v>1535</v>
      </c>
      <c r="F1059" s="61" t="s">
        <v>136</v>
      </c>
      <c r="G1059" s="54" t="s">
        <v>71</v>
      </c>
      <c r="H1059" s="54" t="s">
        <v>128</v>
      </c>
      <c r="I1059" s="54" t="s">
        <v>22</v>
      </c>
      <c r="J1059" s="54" t="s">
        <v>129</v>
      </c>
      <c r="K1059" s="56">
        <v>43440.694398148145</v>
      </c>
      <c r="L1059" s="56">
        <v>43441.061099537037</v>
      </c>
      <c r="M1059" s="57">
        <v>8.8008333329999999</v>
      </c>
      <c r="N1059" s="58">
        <v>0</v>
      </c>
      <c r="O1059" s="58">
        <v>3</v>
      </c>
      <c r="P1059" s="58">
        <v>0</v>
      </c>
      <c r="Q1059" s="58">
        <v>0</v>
      </c>
      <c r="R1059" s="59">
        <v>0</v>
      </c>
      <c r="S1059" s="59">
        <v>26.4025</v>
      </c>
      <c r="T1059" s="59">
        <v>0</v>
      </c>
      <c r="U1059" s="59">
        <v>0</v>
      </c>
    </row>
    <row r="1060" spans="1:21" x14ac:dyDescent="0.3">
      <c r="A1060" s="61">
        <v>82223</v>
      </c>
      <c r="B1060" s="54">
        <v>1</v>
      </c>
      <c r="C1060" s="54" t="s">
        <v>79</v>
      </c>
      <c r="D1060" s="54" t="s">
        <v>119</v>
      </c>
      <c r="E1060" s="61" t="s">
        <v>224</v>
      </c>
      <c r="F1060" s="61" t="s">
        <v>140</v>
      </c>
      <c r="G1060" s="54" t="s">
        <v>72</v>
      </c>
      <c r="H1060" s="54" t="s">
        <v>128</v>
      </c>
      <c r="I1060" s="54" t="s">
        <v>22</v>
      </c>
      <c r="J1060" s="54" t="s">
        <v>129</v>
      </c>
      <c r="K1060" s="56">
        <v>43440.698310185187</v>
      </c>
      <c r="L1060" s="56">
        <v>43440.721076388887</v>
      </c>
      <c r="M1060" s="57">
        <v>0.54638888799999996</v>
      </c>
      <c r="N1060" s="58">
        <v>2</v>
      </c>
      <c r="O1060" s="58">
        <v>904</v>
      </c>
      <c r="P1060" s="58">
        <v>0</v>
      </c>
      <c r="Q1060" s="58">
        <v>163</v>
      </c>
      <c r="R1060" s="59">
        <v>1.092778</v>
      </c>
      <c r="S1060" s="59">
        <v>493.93555500000002</v>
      </c>
      <c r="T1060" s="59">
        <v>0</v>
      </c>
      <c r="U1060" s="59">
        <v>89.061389000000005</v>
      </c>
    </row>
    <row r="1061" spans="1:21" x14ac:dyDescent="0.3">
      <c r="A1061" s="61">
        <v>82225</v>
      </c>
      <c r="B1061" s="54">
        <v>1</v>
      </c>
      <c r="C1061" s="54" t="s">
        <v>79</v>
      </c>
      <c r="D1061" s="54" t="s">
        <v>123</v>
      </c>
      <c r="E1061" s="61" t="s">
        <v>1536</v>
      </c>
      <c r="F1061" s="61" t="s">
        <v>145</v>
      </c>
      <c r="G1061" s="54" t="s">
        <v>72</v>
      </c>
      <c r="H1061" s="54" t="s">
        <v>128</v>
      </c>
      <c r="I1061" s="54" t="s">
        <v>22</v>
      </c>
      <c r="J1061" s="54" t="s">
        <v>129</v>
      </c>
      <c r="K1061" s="56">
        <v>43440.702777777777</v>
      </c>
      <c r="L1061" s="56">
        <v>43440.902592592596</v>
      </c>
      <c r="M1061" s="57">
        <v>4.795555555</v>
      </c>
      <c r="N1061" s="58">
        <v>2</v>
      </c>
      <c r="O1061" s="58">
        <v>226</v>
      </c>
      <c r="P1061" s="58">
        <v>0</v>
      </c>
      <c r="Q1061" s="58">
        <v>0</v>
      </c>
      <c r="R1061" s="59">
        <v>9.5911109999999997</v>
      </c>
      <c r="S1061" s="59">
        <v>1083.7955549999999</v>
      </c>
      <c r="T1061" s="59">
        <v>0</v>
      </c>
      <c r="U1061" s="59">
        <v>0</v>
      </c>
    </row>
    <row r="1062" spans="1:21" x14ac:dyDescent="0.3">
      <c r="A1062" s="61">
        <v>82228</v>
      </c>
      <c r="B1062" s="54">
        <v>1</v>
      </c>
      <c r="C1062" s="54" t="s">
        <v>78</v>
      </c>
      <c r="D1062" s="54" t="s">
        <v>82</v>
      </c>
      <c r="E1062" s="61" t="s">
        <v>279</v>
      </c>
      <c r="F1062" s="61" t="s">
        <v>172</v>
      </c>
      <c r="G1062" s="54" t="s">
        <v>71</v>
      </c>
      <c r="H1062" s="54" t="s">
        <v>128</v>
      </c>
      <c r="I1062" s="54" t="s">
        <v>22</v>
      </c>
      <c r="J1062" s="54" t="s">
        <v>129</v>
      </c>
      <c r="K1062" s="56">
        <v>43440.65152777778</v>
      </c>
      <c r="L1062" s="56">
        <v>43440.744629629626</v>
      </c>
      <c r="M1062" s="57">
        <v>2.2344444440000002</v>
      </c>
      <c r="N1062" s="58">
        <v>0</v>
      </c>
      <c r="O1062" s="58">
        <v>5</v>
      </c>
      <c r="P1062" s="58">
        <v>0</v>
      </c>
      <c r="Q1062" s="58">
        <v>75</v>
      </c>
      <c r="R1062" s="59">
        <v>0</v>
      </c>
      <c r="S1062" s="59">
        <v>11.172222</v>
      </c>
      <c r="T1062" s="59">
        <v>0</v>
      </c>
      <c r="U1062" s="59">
        <v>167.58333300000001</v>
      </c>
    </row>
    <row r="1063" spans="1:21" x14ac:dyDescent="0.3">
      <c r="A1063" s="61">
        <v>82229</v>
      </c>
      <c r="B1063" s="54">
        <v>1</v>
      </c>
      <c r="C1063" s="54" t="s">
        <v>78</v>
      </c>
      <c r="D1063" s="54" t="s">
        <v>81</v>
      </c>
      <c r="E1063" s="61" t="s">
        <v>1537</v>
      </c>
      <c r="F1063" s="61" t="s">
        <v>136</v>
      </c>
      <c r="G1063" s="54" t="s">
        <v>71</v>
      </c>
      <c r="H1063" s="54" t="s">
        <v>128</v>
      </c>
      <c r="I1063" s="54" t="s">
        <v>22</v>
      </c>
      <c r="J1063" s="54" t="s">
        <v>129</v>
      </c>
      <c r="K1063" s="56">
        <v>43440.643229166664</v>
      </c>
      <c r="L1063" s="56">
        <v>43440.739583333336</v>
      </c>
      <c r="M1063" s="57">
        <v>2.3125</v>
      </c>
      <c r="N1063" s="58">
        <v>0</v>
      </c>
      <c r="O1063" s="58">
        <v>1</v>
      </c>
      <c r="P1063" s="58">
        <v>0</v>
      </c>
      <c r="Q1063" s="58">
        <v>0</v>
      </c>
      <c r="R1063" s="59">
        <v>0</v>
      </c>
      <c r="S1063" s="59">
        <v>2.3125</v>
      </c>
      <c r="T1063" s="59">
        <v>0</v>
      </c>
      <c r="U1063" s="59">
        <v>0</v>
      </c>
    </row>
    <row r="1064" spans="1:21" x14ac:dyDescent="0.3">
      <c r="A1064" s="61">
        <v>82233</v>
      </c>
      <c r="B1064" s="54">
        <v>1</v>
      </c>
      <c r="C1064" s="54" t="s">
        <v>79</v>
      </c>
      <c r="D1064" s="54" t="s">
        <v>111</v>
      </c>
      <c r="E1064" s="61" t="s">
        <v>253</v>
      </c>
      <c r="F1064" s="61" t="s">
        <v>145</v>
      </c>
      <c r="G1064" s="54" t="s">
        <v>72</v>
      </c>
      <c r="H1064" s="54" t="s">
        <v>128</v>
      </c>
      <c r="I1064" s="54" t="s">
        <v>22</v>
      </c>
      <c r="J1064" s="54" t="s">
        <v>129</v>
      </c>
      <c r="K1064" s="56">
        <v>43440.707662037035</v>
      </c>
      <c r="L1064" s="56">
        <v>43440.960763888892</v>
      </c>
      <c r="M1064" s="57">
        <v>6.0744444440000001</v>
      </c>
      <c r="N1064" s="58">
        <v>0</v>
      </c>
      <c r="O1064" s="58">
        <v>0</v>
      </c>
      <c r="P1064" s="58">
        <v>0</v>
      </c>
      <c r="Q1064" s="58">
        <v>46</v>
      </c>
      <c r="R1064" s="59">
        <v>0</v>
      </c>
      <c r="S1064" s="59">
        <v>0</v>
      </c>
      <c r="T1064" s="59">
        <v>0</v>
      </c>
      <c r="U1064" s="59">
        <v>279.42444399999999</v>
      </c>
    </row>
    <row r="1065" spans="1:21" x14ac:dyDescent="0.3">
      <c r="A1065" s="61">
        <v>82234</v>
      </c>
      <c r="B1065" s="54">
        <v>1</v>
      </c>
      <c r="C1065" s="54" t="s">
        <v>79</v>
      </c>
      <c r="D1065" s="54" t="s">
        <v>109</v>
      </c>
      <c r="E1065" s="61" t="s">
        <v>643</v>
      </c>
      <c r="F1065" s="61" t="s">
        <v>140</v>
      </c>
      <c r="G1065" s="54" t="s">
        <v>72</v>
      </c>
      <c r="H1065" s="54" t="s">
        <v>128</v>
      </c>
      <c r="I1065" s="54" t="s">
        <v>22</v>
      </c>
      <c r="J1065" s="54" t="s">
        <v>129</v>
      </c>
      <c r="K1065" s="56">
        <v>43440.691388888888</v>
      </c>
      <c r="L1065" s="56">
        <v>43440.713888888888</v>
      </c>
      <c r="M1065" s="57">
        <v>0.54</v>
      </c>
      <c r="N1065" s="58">
        <v>0</v>
      </c>
      <c r="O1065" s="58">
        <v>4</v>
      </c>
      <c r="P1065" s="58">
        <v>2</v>
      </c>
      <c r="Q1065" s="58">
        <v>529</v>
      </c>
      <c r="R1065" s="59">
        <v>0</v>
      </c>
      <c r="S1065" s="59">
        <v>2.16</v>
      </c>
      <c r="T1065" s="59">
        <v>1.08</v>
      </c>
      <c r="U1065" s="59">
        <v>285.66000000000003</v>
      </c>
    </row>
    <row r="1066" spans="1:21" x14ac:dyDescent="0.3">
      <c r="A1066" s="61">
        <v>82235</v>
      </c>
      <c r="B1066" s="54">
        <v>1</v>
      </c>
      <c r="C1066" s="54" t="s">
        <v>78</v>
      </c>
      <c r="D1066" s="54" t="s">
        <v>95</v>
      </c>
      <c r="E1066" s="61" t="s">
        <v>1538</v>
      </c>
      <c r="F1066" s="61" t="s">
        <v>162</v>
      </c>
      <c r="G1066" s="54" t="s">
        <v>72</v>
      </c>
      <c r="H1066" s="54" t="s">
        <v>128</v>
      </c>
      <c r="I1066" s="54" t="s">
        <v>22</v>
      </c>
      <c r="J1066" s="54" t="s">
        <v>129</v>
      </c>
      <c r="K1066" s="56">
        <v>43440.709027777775</v>
      </c>
      <c r="L1066" s="56">
        <v>43440.875069444446</v>
      </c>
      <c r="M1066" s="57">
        <v>3.9849999999999999</v>
      </c>
      <c r="N1066" s="58">
        <v>0</v>
      </c>
      <c r="O1066" s="58">
        <v>222</v>
      </c>
      <c r="P1066" s="58">
        <v>0</v>
      </c>
      <c r="Q1066" s="58">
        <v>1</v>
      </c>
      <c r="R1066" s="59">
        <v>0</v>
      </c>
      <c r="S1066" s="59">
        <v>884.67</v>
      </c>
      <c r="T1066" s="59">
        <v>0</v>
      </c>
      <c r="U1066" s="59">
        <v>3.9849999999999999</v>
      </c>
    </row>
    <row r="1067" spans="1:21" x14ac:dyDescent="0.3">
      <c r="A1067" s="61">
        <v>82236</v>
      </c>
      <c r="B1067" s="54">
        <v>1</v>
      </c>
      <c r="C1067" s="54" t="s">
        <v>79</v>
      </c>
      <c r="D1067" s="54" t="s">
        <v>111</v>
      </c>
      <c r="E1067" s="61" t="s">
        <v>734</v>
      </c>
      <c r="F1067" s="61" t="s">
        <v>136</v>
      </c>
      <c r="G1067" s="54" t="s">
        <v>71</v>
      </c>
      <c r="H1067" s="54" t="s">
        <v>128</v>
      </c>
      <c r="I1067" s="54" t="s">
        <v>22</v>
      </c>
      <c r="J1067" s="54" t="s">
        <v>129</v>
      </c>
      <c r="K1067" s="56">
        <v>43440.714039351849</v>
      </c>
      <c r="L1067" s="56">
        <v>43441.037858796299</v>
      </c>
      <c r="M1067" s="57">
        <v>7.7716666659999998</v>
      </c>
      <c r="N1067" s="58">
        <v>0</v>
      </c>
      <c r="O1067" s="58">
        <v>0</v>
      </c>
      <c r="P1067" s="58">
        <v>0</v>
      </c>
      <c r="Q1067" s="58">
        <v>3</v>
      </c>
      <c r="R1067" s="59">
        <v>0</v>
      </c>
      <c r="S1067" s="59">
        <v>0</v>
      </c>
      <c r="T1067" s="59">
        <v>0</v>
      </c>
      <c r="U1067" s="59">
        <v>23.315000000000001</v>
      </c>
    </row>
    <row r="1068" spans="1:21" x14ac:dyDescent="0.3">
      <c r="A1068" s="61">
        <v>82237</v>
      </c>
      <c r="B1068" s="54">
        <v>1</v>
      </c>
      <c r="C1068" s="54" t="s">
        <v>79</v>
      </c>
      <c r="D1068" s="54" t="s">
        <v>124</v>
      </c>
      <c r="E1068" s="61" t="s">
        <v>1539</v>
      </c>
      <c r="F1068" s="61" t="s">
        <v>156</v>
      </c>
      <c r="G1068" s="54" t="s">
        <v>71</v>
      </c>
      <c r="H1068" s="54" t="s">
        <v>128</v>
      </c>
      <c r="I1068" s="54" t="s">
        <v>22</v>
      </c>
      <c r="J1068" s="54" t="s">
        <v>129</v>
      </c>
      <c r="K1068" s="56">
        <v>43440.715289351851</v>
      </c>
      <c r="L1068" s="56">
        <v>43440.763310185182</v>
      </c>
      <c r="M1068" s="57">
        <v>1.1525000000000001</v>
      </c>
      <c r="N1068" s="58">
        <v>0</v>
      </c>
      <c r="O1068" s="58">
        <v>1</v>
      </c>
      <c r="P1068" s="58">
        <v>0</v>
      </c>
      <c r="Q1068" s="58">
        <v>39</v>
      </c>
      <c r="R1068" s="59">
        <v>0</v>
      </c>
      <c r="S1068" s="59">
        <v>1.1525000000000001</v>
      </c>
      <c r="T1068" s="59">
        <v>0</v>
      </c>
      <c r="U1068" s="59">
        <v>44.947499999999998</v>
      </c>
    </row>
    <row r="1069" spans="1:21" x14ac:dyDescent="0.3">
      <c r="A1069" s="61">
        <v>82238</v>
      </c>
      <c r="B1069" s="54">
        <v>1</v>
      </c>
      <c r="C1069" s="54" t="s">
        <v>79</v>
      </c>
      <c r="D1069" s="54" t="s">
        <v>109</v>
      </c>
      <c r="E1069" s="61" t="s">
        <v>1540</v>
      </c>
      <c r="F1069" s="61" t="s">
        <v>137</v>
      </c>
      <c r="G1069" s="54" t="s">
        <v>71</v>
      </c>
      <c r="H1069" s="54" t="s">
        <v>128</v>
      </c>
      <c r="I1069" s="54" t="s">
        <v>22</v>
      </c>
      <c r="J1069" s="54" t="s">
        <v>129</v>
      </c>
      <c r="K1069" s="56">
        <v>43440.711863425924</v>
      </c>
      <c r="L1069" s="56">
        <v>43440.792083333334</v>
      </c>
      <c r="M1069" s="57">
        <v>1.925277777</v>
      </c>
      <c r="N1069" s="58">
        <v>0</v>
      </c>
      <c r="O1069" s="58">
        <v>0</v>
      </c>
      <c r="P1069" s="58">
        <v>0</v>
      </c>
      <c r="Q1069" s="58">
        <v>1</v>
      </c>
      <c r="R1069" s="59">
        <v>0</v>
      </c>
      <c r="S1069" s="59">
        <v>0</v>
      </c>
      <c r="T1069" s="59">
        <v>0</v>
      </c>
      <c r="U1069" s="59">
        <v>1.925278</v>
      </c>
    </row>
    <row r="1070" spans="1:21" x14ac:dyDescent="0.3">
      <c r="A1070" s="61">
        <v>82240</v>
      </c>
      <c r="B1070" s="54">
        <v>1</v>
      </c>
      <c r="C1070" s="54" t="s">
        <v>78</v>
      </c>
      <c r="D1070" s="54" t="s">
        <v>98</v>
      </c>
      <c r="E1070" s="61" t="s">
        <v>1240</v>
      </c>
      <c r="F1070" s="61" t="s">
        <v>136</v>
      </c>
      <c r="G1070" s="54" t="s">
        <v>71</v>
      </c>
      <c r="H1070" s="54" t="s">
        <v>128</v>
      </c>
      <c r="I1070" s="54" t="s">
        <v>22</v>
      </c>
      <c r="J1070" s="54" t="s">
        <v>129</v>
      </c>
      <c r="K1070" s="56">
        <v>43440.643067129626</v>
      </c>
      <c r="L1070" s="56">
        <v>43440.845833333333</v>
      </c>
      <c r="M1070" s="57">
        <v>4.8663888880000004</v>
      </c>
      <c r="N1070" s="58">
        <v>0</v>
      </c>
      <c r="O1070" s="58">
        <v>17</v>
      </c>
      <c r="P1070" s="58">
        <v>0</v>
      </c>
      <c r="Q1070" s="58">
        <v>0</v>
      </c>
      <c r="R1070" s="59">
        <v>0</v>
      </c>
      <c r="S1070" s="59">
        <v>82.728611000000001</v>
      </c>
      <c r="T1070" s="59">
        <v>0</v>
      </c>
      <c r="U1070" s="59">
        <v>0</v>
      </c>
    </row>
    <row r="1071" spans="1:21" x14ac:dyDescent="0.3">
      <c r="A1071" s="61">
        <v>82242</v>
      </c>
      <c r="B1071" s="54">
        <v>1</v>
      </c>
      <c r="C1071" s="54" t="s">
        <v>78</v>
      </c>
      <c r="D1071" s="54" t="s">
        <v>97</v>
      </c>
      <c r="E1071" s="61" t="s">
        <v>1541</v>
      </c>
      <c r="F1071" s="61" t="s">
        <v>151</v>
      </c>
      <c r="G1071" s="54" t="s">
        <v>71</v>
      </c>
      <c r="H1071" s="54" t="s">
        <v>128</v>
      </c>
      <c r="I1071" s="54" t="s">
        <v>22</v>
      </c>
      <c r="J1071" s="54" t="s">
        <v>129</v>
      </c>
      <c r="K1071" s="56">
        <v>43440.709837962961</v>
      </c>
      <c r="L1071" s="56">
        <v>43440.882754629631</v>
      </c>
      <c r="M1071" s="57">
        <v>4.1500000000000004</v>
      </c>
      <c r="N1071" s="58">
        <v>0</v>
      </c>
      <c r="O1071" s="58">
        <v>0</v>
      </c>
      <c r="P1071" s="58">
        <v>0</v>
      </c>
      <c r="Q1071" s="58">
        <v>36</v>
      </c>
      <c r="R1071" s="59">
        <v>0</v>
      </c>
      <c r="S1071" s="59">
        <v>0</v>
      </c>
      <c r="T1071" s="59">
        <v>0</v>
      </c>
      <c r="U1071" s="59">
        <v>149.4</v>
      </c>
    </row>
    <row r="1072" spans="1:21" x14ac:dyDescent="0.3">
      <c r="A1072" s="61">
        <v>82244</v>
      </c>
      <c r="B1072" s="54">
        <v>1</v>
      </c>
      <c r="C1072" s="54" t="s">
        <v>78</v>
      </c>
      <c r="D1072" s="54" t="s">
        <v>106</v>
      </c>
      <c r="E1072" s="61" t="s">
        <v>1542</v>
      </c>
      <c r="F1072" s="61" t="s">
        <v>140</v>
      </c>
      <c r="G1072" s="54" t="s">
        <v>72</v>
      </c>
      <c r="H1072" s="54" t="s">
        <v>128</v>
      </c>
      <c r="I1072" s="54" t="s">
        <v>22</v>
      </c>
      <c r="J1072" s="54" t="s">
        <v>129</v>
      </c>
      <c r="K1072" s="56">
        <v>43440.644108796296</v>
      </c>
      <c r="L1072" s="56">
        <v>43440.732638888891</v>
      </c>
      <c r="M1072" s="57">
        <v>2.1247222219999999</v>
      </c>
      <c r="N1072" s="58">
        <v>11</v>
      </c>
      <c r="O1072" s="58">
        <v>376</v>
      </c>
      <c r="P1072" s="58">
        <v>0</v>
      </c>
      <c r="Q1072" s="58">
        <v>11</v>
      </c>
      <c r="R1072" s="59">
        <v>23.371943999999999</v>
      </c>
      <c r="S1072" s="59">
        <v>798.89555499999994</v>
      </c>
      <c r="T1072" s="59">
        <v>0</v>
      </c>
      <c r="U1072" s="59">
        <v>23.371943999999999</v>
      </c>
    </row>
    <row r="1073" spans="1:21" x14ac:dyDescent="0.3">
      <c r="A1073" s="61">
        <v>82248</v>
      </c>
      <c r="B1073" s="54">
        <v>1</v>
      </c>
      <c r="C1073" s="54" t="s">
        <v>78</v>
      </c>
      <c r="D1073" s="54" t="s">
        <v>95</v>
      </c>
      <c r="E1073" s="61" t="s">
        <v>1543</v>
      </c>
      <c r="F1073" s="61" t="s">
        <v>137</v>
      </c>
      <c r="G1073" s="54" t="s">
        <v>71</v>
      </c>
      <c r="H1073" s="54" t="s">
        <v>128</v>
      </c>
      <c r="I1073" s="54" t="s">
        <v>22</v>
      </c>
      <c r="J1073" s="54" t="s">
        <v>129</v>
      </c>
      <c r="K1073" s="56">
        <v>43440.718634259261</v>
      </c>
      <c r="L1073" s="56">
        <v>43440.88108796296</v>
      </c>
      <c r="M1073" s="57">
        <v>3.8988888880000001</v>
      </c>
      <c r="N1073" s="58">
        <v>0</v>
      </c>
      <c r="O1073" s="58">
        <v>364</v>
      </c>
      <c r="P1073" s="58">
        <v>0</v>
      </c>
      <c r="Q1073" s="58">
        <v>0</v>
      </c>
      <c r="R1073" s="59">
        <v>0</v>
      </c>
      <c r="S1073" s="59">
        <v>1419.195555</v>
      </c>
      <c r="T1073" s="59">
        <v>0</v>
      </c>
      <c r="U1073" s="59">
        <v>0</v>
      </c>
    </row>
    <row r="1074" spans="1:21" x14ac:dyDescent="0.3">
      <c r="A1074" s="61">
        <v>82255</v>
      </c>
      <c r="B1074" s="54">
        <v>1</v>
      </c>
      <c r="C1074" s="54" t="s">
        <v>78</v>
      </c>
      <c r="D1074" s="54" t="s">
        <v>95</v>
      </c>
      <c r="E1074" s="61" t="s">
        <v>715</v>
      </c>
      <c r="F1074" s="61" t="s">
        <v>137</v>
      </c>
      <c r="G1074" s="54" t="s">
        <v>71</v>
      </c>
      <c r="H1074" s="54" t="s">
        <v>128</v>
      </c>
      <c r="I1074" s="54" t="s">
        <v>22</v>
      </c>
      <c r="J1074" s="54" t="s">
        <v>129</v>
      </c>
      <c r="K1074" s="56">
        <v>43440.724780092591</v>
      </c>
      <c r="L1074" s="56">
        <v>43440.882060185184</v>
      </c>
      <c r="M1074" s="57">
        <v>3.7747222219999998</v>
      </c>
      <c r="N1074" s="58">
        <v>0</v>
      </c>
      <c r="O1074" s="58">
        <v>396</v>
      </c>
      <c r="P1074" s="58">
        <v>0</v>
      </c>
      <c r="Q1074" s="58">
        <v>0</v>
      </c>
      <c r="R1074" s="59">
        <v>0</v>
      </c>
      <c r="S1074" s="59">
        <v>1494.79</v>
      </c>
      <c r="T1074" s="59">
        <v>0</v>
      </c>
      <c r="U1074" s="59">
        <v>0</v>
      </c>
    </row>
    <row r="1075" spans="1:21" x14ac:dyDescent="0.3">
      <c r="A1075" s="61">
        <v>82256</v>
      </c>
      <c r="B1075" s="54">
        <v>1</v>
      </c>
      <c r="C1075" s="54" t="s">
        <v>78</v>
      </c>
      <c r="D1075" s="54" t="s">
        <v>82</v>
      </c>
      <c r="E1075" s="61" t="s">
        <v>1544</v>
      </c>
      <c r="F1075" s="61" t="s">
        <v>156</v>
      </c>
      <c r="G1075" s="54" t="s">
        <v>71</v>
      </c>
      <c r="H1075" s="54" t="s">
        <v>128</v>
      </c>
      <c r="I1075" s="54" t="s">
        <v>22</v>
      </c>
      <c r="J1075" s="54" t="s">
        <v>129</v>
      </c>
      <c r="K1075" s="56">
        <v>43440.720231481479</v>
      </c>
      <c r="L1075" s="56">
        <v>43440.883738425924</v>
      </c>
      <c r="M1075" s="57">
        <v>3.9241666660000001</v>
      </c>
      <c r="N1075" s="58">
        <v>0</v>
      </c>
      <c r="O1075" s="58">
        <v>8</v>
      </c>
      <c r="P1075" s="58">
        <v>0</v>
      </c>
      <c r="Q1075" s="58">
        <v>0</v>
      </c>
      <c r="R1075" s="59">
        <v>0</v>
      </c>
      <c r="S1075" s="59">
        <v>31.393332999999998</v>
      </c>
      <c r="T1075" s="59">
        <v>0</v>
      </c>
      <c r="U1075" s="59">
        <v>0</v>
      </c>
    </row>
    <row r="1076" spans="1:21" x14ac:dyDescent="0.3">
      <c r="A1076" s="61">
        <v>82257</v>
      </c>
      <c r="B1076" s="54">
        <v>1</v>
      </c>
      <c r="C1076" s="54" t="s">
        <v>79</v>
      </c>
      <c r="D1076" s="54" t="s">
        <v>118</v>
      </c>
      <c r="E1076" s="61" t="s">
        <v>1545</v>
      </c>
      <c r="F1076" s="61" t="s">
        <v>137</v>
      </c>
      <c r="G1076" s="54" t="s">
        <v>71</v>
      </c>
      <c r="H1076" s="54" t="s">
        <v>128</v>
      </c>
      <c r="I1076" s="54" t="s">
        <v>22</v>
      </c>
      <c r="J1076" s="54" t="s">
        <v>129</v>
      </c>
      <c r="K1076" s="56">
        <v>43440.724270833336</v>
      </c>
      <c r="L1076" s="56">
        <v>43440.760208333333</v>
      </c>
      <c r="M1076" s="57">
        <v>0.86250000000000004</v>
      </c>
      <c r="N1076" s="58">
        <v>0</v>
      </c>
      <c r="O1076" s="58">
        <v>0</v>
      </c>
      <c r="P1076" s="58">
        <v>0</v>
      </c>
      <c r="Q1076" s="58">
        <v>1</v>
      </c>
      <c r="R1076" s="59">
        <v>0</v>
      </c>
      <c r="S1076" s="59">
        <v>0</v>
      </c>
      <c r="T1076" s="59">
        <v>0</v>
      </c>
      <c r="U1076" s="59">
        <v>0.86250000000000004</v>
      </c>
    </row>
    <row r="1077" spans="1:21" x14ac:dyDescent="0.3">
      <c r="A1077" s="61">
        <v>82259</v>
      </c>
      <c r="B1077" s="54">
        <v>1</v>
      </c>
      <c r="C1077" s="54" t="s">
        <v>78</v>
      </c>
      <c r="D1077" s="54" t="s">
        <v>90</v>
      </c>
      <c r="E1077" s="61" t="s">
        <v>1526</v>
      </c>
      <c r="F1077" s="61" t="s">
        <v>145</v>
      </c>
      <c r="G1077" s="54" t="s">
        <v>72</v>
      </c>
      <c r="H1077" s="54" t="s">
        <v>128</v>
      </c>
      <c r="I1077" s="54" t="s">
        <v>22</v>
      </c>
      <c r="J1077" s="54" t="s">
        <v>129</v>
      </c>
      <c r="K1077" s="56">
        <v>43440.72755787037</v>
      </c>
      <c r="L1077" s="56">
        <v>43440.76363425926</v>
      </c>
      <c r="M1077" s="57">
        <v>0.86583333299999998</v>
      </c>
      <c r="N1077" s="58">
        <v>0</v>
      </c>
      <c r="O1077" s="58">
        <v>70</v>
      </c>
      <c r="P1077" s="58">
        <v>0</v>
      </c>
      <c r="Q1077" s="58">
        <v>4</v>
      </c>
      <c r="R1077" s="59">
        <v>0</v>
      </c>
      <c r="S1077" s="59">
        <v>60.608333000000002</v>
      </c>
      <c r="T1077" s="59">
        <v>0</v>
      </c>
      <c r="U1077" s="59">
        <v>3.463333</v>
      </c>
    </row>
    <row r="1078" spans="1:21" x14ac:dyDescent="0.3">
      <c r="A1078" s="61">
        <v>82260</v>
      </c>
      <c r="B1078" s="54">
        <v>1</v>
      </c>
      <c r="C1078" s="54" t="s">
        <v>78</v>
      </c>
      <c r="D1078" s="54" t="s">
        <v>98</v>
      </c>
      <c r="E1078" s="61" t="s">
        <v>879</v>
      </c>
      <c r="F1078" s="61" t="s">
        <v>140</v>
      </c>
      <c r="G1078" s="54" t="s">
        <v>72</v>
      </c>
      <c r="H1078" s="54" t="s">
        <v>128</v>
      </c>
      <c r="I1078" s="54" t="s">
        <v>22</v>
      </c>
      <c r="J1078" s="54" t="s">
        <v>129</v>
      </c>
      <c r="K1078" s="56">
        <v>43440.721574074072</v>
      </c>
      <c r="L1078" s="56">
        <v>43440.752592592595</v>
      </c>
      <c r="M1078" s="57">
        <v>0.74444444399999998</v>
      </c>
      <c r="N1078" s="58">
        <v>3</v>
      </c>
      <c r="O1078" s="58">
        <v>993</v>
      </c>
      <c r="P1078" s="58">
        <v>0</v>
      </c>
      <c r="Q1078" s="58">
        <v>0</v>
      </c>
      <c r="R1078" s="59">
        <v>2.233333</v>
      </c>
      <c r="S1078" s="59">
        <v>739.23333300000002</v>
      </c>
      <c r="T1078" s="59">
        <v>0</v>
      </c>
      <c r="U1078" s="59">
        <v>0</v>
      </c>
    </row>
    <row r="1079" spans="1:21" x14ac:dyDescent="0.3">
      <c r="A1079" s="61">
        <v>82261</v>
      </c>
      <c r="B1079" s="54">
        <v>1</v>
      </c>
      <c r="C1079" s="54" t="s">
        <v>79</v>
      </c>
      <c r="D1079" s="54" t="s">
        <v>124</v>
      </c>
      <c r="E1079" s="61" t="s">
        <v>1546</v>
      </c>
      <c r="F1079" s="61" t="s">
        <v>136</v>
      </c>
      <c r="G1079" s="54" t="s">
        <v>71</v>
      </c>
      <c r="H1079" s="54" t="s">
        <v>128</v>
      </c>
      <c r="I1079" s="54" t="s">
        <v>22</v>
      </c>
      <c r="J1079" s="54" t="s">
        <v>129</v>
      </c>
      <c r="K1079" s="56">
        <v>43440.727546296293</v>
      </c>
      <c r="L1079" s="56">
        <v>43440.782986111109</v>
      </c>
      <c r="M1079" s="57">
        <v>1.3305555549999999</v>
      </c>
      <c r="N1079" s="58">
        <v>0</v>
      </c>
      <c r="O1079" s="58">
        <v>0</v>
      </c>
      <c r="P1079" s="58">
        <v>0</v>
      </c>
      <c r="Q1079" s="58">
        <v>57</v>
      </c>
      <c r="R1079" s="59">
        <v>0</v>
      </c>
      <c r="S1079" s="59">
        <v>0</v>
      </c>
      <c r="T1079" s="59">
        <v>0</v>
      </c>
      <c r="U1079" s="59">
        <v>75.841667000000001</v>
      </c>
    </row>
    <row r="1080" spans="1:21" x14ac:dyDescent="0.3">
      <c r="A1080" s="61">
        <v>82262</v>
      </c>
      <c r="B1080" s="54">
        <v>1</v>
      </c>
      <c r="C1080" s="54" t="s">
        <v>78</v>
      </c>
      <c r="D1080" s="54" t="s">
        <v>97</v>
      </c>
      <c r="E1080" s="61" t="s">
        <v>1547</v>
      </c>
      <c r="F1080" s="61" t="s">
        <v>159</v>
      </c>
      <c r="G1080" s="54" t="s">
        <v>71</v>
      </c>
      <c r="H1080" s="54" t="s">
        <v>128</v>
      </c>
      <c r="I1080" s="54" t="s">
        <v>22</v>
      </c>
      <c r="J1080" s="54" t="s">
        <v>129</v>
      </c>
      <c r="K1080" s="56">
        <v>43440.712881944448</v>
      </c>
      <c r="L1080" s="56">
        <v>43440.909386574072</v>
      </c>
      <c r="M1080" s="57">
        <v>4.716111111</v>
      </c>
      <c r="N1080" s="58">
        <v>0</v>
      </c>
      <c r="O1080" s="58">
        <v>29</v>
      </c>
      <c r="P1080" s="58">
        <v>0</v>
      </c>
      <c r="Q1080" s="58">
        <v>0</v>
      </c>
      <c r="R1080" s="59">
        <v>0</v>
      </c>
      <c r="S1080" s="59">
        <v>136.767222</v>
      </c>
      <c r="T1080" s="59">
        <v>0</v>
      </c>
      <c r="U1080" s="59">
        <v>0</v>
      </c>
    </row>
    <row r="1081" spans="1:21" x14ac:dyDescent="0.3">
      <c r="A1081" s="61">
        <v>82263</v>
      </c>
      <c r="B1081" s="54">
        <v>1</v>
      </c>
      <c r="C1081" s="54" t="s">
        <v>79</v>
      </c>
      <c r="D1081" s="54" t="s">
        <v>124</v>
      </c>
      <c r="E1081" s="61" t="s">
        <v>1548</v>
      </c>
      <c r="F1081" s="61" t="s">
        <v>156</v>
      </c>
      <c r="G1081" s="54" t="s">
        <v>71</v>
      </c>
      <c r="H1081" s="54" t="s">
        <v>128</v>
      </c>
      <c r="I1081" s="54" t="s">
        <v>22</v>
      </c>
      <c r="J1081" s="54" t="s">
        <v>129</v>
      </c>
      <c r="K1081" s="56">
        <v>43440.728819444441</v>
      </c>
      <c r="L1081" s="56">
        <v>43440.755671296298</v>
      </c>
      <c r="M1081" s="57">
        <v>0.64444444400000001</v>
      </c>
      <c r="N1081" s="58">
        <v>0</v>
      </c>
      <c r="O1081" s="58">
        <v>1</v>
      </c>
      <c r="P1081" s="58">
        <v>0</v>
      </c>
      <c r="Q1081" s="58">
        <v>17</v>
      </c>
      <c r="R1081" s="59">
        <v>0</v>
      </c>
      <c r="S1081" s="59">
        <v>0.64444400000000002</v>
      </c>
      <c r="T1081" s="59">
        <v>0</v>
      </c>
      <c r="U1081" s="59">
        <v>10.955556</v>
      </c>
    </row>
    <row r="1082" spans="1:21" x14ac:dyDescent="0.3">
      <c r="A1082" s="61">
        <v>82264</v>
      </c>
      <c r="B1082" s="54">
        <v>1</v>
      </c>
      <c r="C1082" s="54" t="s">
        <v>79</v>
      </c>
      <c r="D1082" s="54" t="s">
        <v>119</v>
      </c>
      <c r="E1082" s="61" t="s">
        <v>1181</v>
      </c>
      <c r="F1082" s="61" t="s">
        <v>172</v>
      </c>
      <c r="G1082" s="54" t="s">
        <v>71</v>
      </c>
      <c r="H1082" s="54" t="s">
        <v>128</v>
      </c>
      <c r="I1082" s="54" t="s">
        <v>22</v>
      </c>
      <c r="J1082" s="54" t="s">
        <v>129</v>
      </c>
      <c r="K1082" s="56">
        <v>43440.710625</v>
      </c>
      <c r="L1082" s="56">
        <v>43440.787638888891</v>
      </c>
      <c r="M1082" s="57">
        <v>1.848333333</v>
      </c>
      <c r="N1082" s="58">
        <v>0</v>
      </c>
      <c r="O1082" s="58">
        <v>92</v>
      </c>
      <c r="P1082" s="58">
        <v>0</v>
      </c>
      <c r="Q1082" s="58">
        <v>34</v>
      </c>
      <c r="R1082" s="59">
        <v>0</v>
      </c>
      <c r="S1082" s="59">
        <v>170.04666700000001</v>
      </c>
      <c r="T1082" s="59">
        <v>0</v>
      </c>
      <c r="U1082" s="59">
        <v>62.843333000000001</v>
      </c>
    </row>
    <row r="1083" spans="1:21" x14ac:dyDescent="0.3">
      <c r="A1083" s="61">
        <v>82265</v>
      </c>
      <c r="B1083" s="54">
        <v>1</v>
      </c>
      <c r="C1083" s="54" t="s">
        <v>78</v>
      </c>
      <c r="D1083" s="54" t="s">
        <v>93</v>
      </c>
      <c r="E1083" s="61" t="s">
        <v>1549</v>
      </c>
      <c r="F1083" s="61" t="s">
        <v>151</v>
      </c>
      <c r="G1083" s="54" t="s">
        <v>71</v>
      </c>
      <c r="H1083" s="54" t="s">
        <v>128</v>
      </c>
      <c r="I1083" s="54" t="s">
        <v>22</v>
      </c>
      <c r="J1083" s="54" t="s">
        <v>129</v>
      </c>
      <c r="K1083" s="56">
        <v>43440.71943287037</v>
      </c>
      <c r="L1083" s="56">
        <v>43440.767094907409</v>
      </c>
      <c r="M1083" s="57">
        <v>1.143888888</v>
      </c>
      <c r="N1083" s="58">
        <v>0</v>
      </c>
      <c r="O1083" s="58">
        <v>2</v>
      </c>
      <c r="P1083" s="58">
        <v>0</v>
      </c>
      <c r="Q1083" s="58">
        <v>55</v>
      </c>
      <c r="R1083" s="59">
        <v>0</v>
      </c>
      <c r="S1083" s="59">
        <v>2.2877779999999999</v>
      </c>
      <c r="T1083" s="59">
        <v>0</v>
      </c>
      <c r="U1083" s="59">
        <v>62.913888999999998</v>
      </c>
    </row>
    <row r="1084" spans="1:21" x14ac:dyDescent="0.3">
      <c r="A1084" s="61">
        <v>82266</v>
      </c>
      <c r="B1084" s="54">
        <v>1</v>
      </c>
      <c r="C1084" s="54" t="s">
        <v>78</v>
      </c>
      <c r="D1084" s="54" t="s">
        <v>91</v>
      </c>
      <c r="E1084" s="61" t="s">
        <v>1550</v>
      </c>
      <c r="F1084" s="61" t="s">
        <v>136</v>
      </c>
      <c r="G1084" s="54" t="s">
        <v>71</v>
      </c>
      <c r="H1084" s="54" t="s">
        <v>128</v>
      </c>
      <c r="I1084" s="54" t="s">
        <v>22</v>
      </c>
      <c r="J1084" s="54" t="s">
        <v>129</v>
      </c>
      <c r="K1084" s="56">
        <v>43440.670243055552</v>
      </c>
      <c r="L1084" s="56">
        <v>43440.731249999997</v>
      </c>
      <c r="M1084" s="57">
        <v>1.4641666659999999</v>
      </c>
      <c r="N1084" s="58">
        <v>0</v>
      </c>
      <c r="O1084" s="58">
        <v>117</v>
      </c>
      <c r="P1084" s="58">
        <v>0</v>
      </c>
      <c r="Q1084" s="58">
        <v>0</v>
      </c>
      <c r="R1084" s="59">
        <v>0</v>
      </c>
      <c r="S1084" s="59">
        <v>171.3075</v>
      </c>
      <c r="T1084" s="59">
        <v>0</v>
      </c>
      <c r="U1084" s="59">
        <v>0</v>
      </c>
    </row>
    <row r="1085" spans="1:21" x14ac:dyDescent="0.3">
      <c r="A1085" s="61">
        <v>82267</v>
      </c>
      <c r="B1085" s="54">
        <v>1</v>
      </c>
      <c r="C1085" s="54" t="s">
        <v>78</v>
      </c>
      <c r="D1085" s="54" t="s">
        <v>97</v>
      </c>
      <c r="E1085" s="61" t="s">
        <v>662</v>
      </c>
      <c r="F1085" s="61" t="s">
        <v>159</v>
      </c>
      <c r="G1085" s="54" t="s">
        <v>71</v>
      </c>
      <c r="H1085" s="54" t="s">
        <v>128</v>
      </c>
      <c r="I1085" s="54" t="s">
        <v>22</v>
      </c>
      <c r="J1085" s="54" t="s">
        <v>129</v>
      </c>
      <c r="K1085" s="56">
        <v>43440.72047453704</v>
      </c>
      <c r="L1085" s="56">
        <v>43440.769733796296</v>
      </c>
      <c r="M1085" s="57">
        <v>1.182222222</v>
      </c>
      <c r="N1085" s="58">
        <v>0</v>
      </c>
      <c r="O1085" s="58">
        <v>239</v>
      </c>
      <c r="P1085" s="58">
        <v>0</v>
      </c>
      <c r="Q1085" s="58">
        <v>0</v>
      </c>
      <c r="R1085" s="59">
        <v>0</v>
      </c>
      <c r="S1085" s="59">
        <v>282.55111099999999</v>
      </c>
      <c r="T1085" s="59">
        <v>0</v>
      </c>
      <c r="U1085" s="59">
        <v>0</v>
      </c>
    </row>
    <row r="1086" spans="1:21" x14ac:dyDescent="0.3">
      <c r="A1086" s="61">
        <v>82269</v>
      </c>
      <c r="B1086" s="54">
        <v>1</v>
      </c>
      <c r="C1086" s="54" t="s">
        <v>78</v>
      </c>
      <c r="D1086" s="54" t="s">
        <v>91</v>
      </c>
      <c r="E1086" s="61" t="s">
        <v>1551</v>
      </c>
      <c r="F1086" s="61" t="s">
        <v>144</v>
      </c>
      <c r="G1086" s="54" t="s">
        <v>71</v>
      </c>
      <c r="H1086" s="54" t="s">
        <v>128</v>
      </c>
      <c r="I1086" s="54" t="s">
        <v>22</v>
      </c>
      <c r="J1086" s="54" t="s">
        <v>129</v>
      </c>
      <c r="K1086" s="56">
        <v>43440.670740740738</v>
      </c>
      <c r="L1086" s="56">
        <v>43440.753472222219</v>
      </c>
      <c r="M1086" s="57">
        <v>1.9855555549999999</v>
      </c>
      <c r="N1086" s="58">
        <v>0</v>
      </c>
      <c r="O1086" s="58">
        <v>1</v>
      </c>
      <c r="P1086" s="58">
        <v>0</v>
      </c>
      <c r="Q1086" s="58">
        <v>0</v>
      </c>
      <c r="R1086" s="59">
        <v>0</v>
      </c>
      <c r="S1086" s="59">
        <v>1.9855560000000001</v>
      </c>
      <c r="T1086" s="59">
        <v>0</v>
      </c>
      <c r="U1086" s="59">
        <v>0</v>
      </c>
    </row>
    <row r="1087" spans="1:21" x14ac:dyDescent="0.3">
      <c r="A1087" s="61">
        <v>82270</v>
      </c>
      <c r="B1087" s="54">
        <v>1</v>
      </c>
      <c r="C1087" s="54" t="s">
        <v>78</v>
      </c>
      <c r="D1087" s="54" t="s">
        <v>81</v>
      </c>
      <c r="E1087" s="61" t="s">
        <v>1552</v>
      </c>
      <c r="F1087" s="61" t="s">
        <v>137</v>
      </c>
      <c r="G1087" s="54" t="s">
        <v>71</v>
      </c>
      <c r="H1087" s="54" t="s">
        <v>128</v>
      </c>
      <c r="I1087" s="54" t="s">
        <v>22</v>
      </c>
      <c r="J1087" s="54" t="s">
        <v>129</v>
      </c>
      <c r="K1087" s="56">
        <v>43440.599039351851</v>
      </c>
      <c r="L1087" s="56">
        <v>43440.736805555556</v>
      </c>
      <c r="M1087" s="57">
        <v>3.3063888879999999</v>
      </c>
      <c r="N1087" s="58">
        <v>0</v>
      </c>
      <c r="O1087" s="58">
        <v>7</v>
      </c>
      <c r="P1087" s="58">
        <v>0</v>
      </c>
      <c r="Q1087" s="58">
        <v>0</v>
      </c>
      <c r="R1087" s="59">
        <v>0</v>
      </c>
      <c r="S1087" s="59">
        <v>23.144722000000002</v>
      </c>
      <c r="T1087" s="59">
        <v>0</v>
      </c>
      <c r="U1087" s="59">
        <v>0</v>
      </c>
    </row>
    <row r="1088" spans="1:21" x14ac:dyDescent="0.3">
      <c r="A1088" s="61">
        <v>82271</v>
      </c>
      <c r="B1088" s="54">
        <v>1</v>
      </c>
      <c r="C1088" s="54" t="s">
        <v>78</v>
      </c>
      <c r="D1088" s="54" t="s">
        <v>105</v>
      </c>
      <c r="E1088" s="61" t="s">
        <v>1553</v>
      </c>
      <c r="F1088" s="61" t="s">
        <v>202</v>
      </c>
      <c r="G1088" s="54" t="s">
        <v>71</v>
      </c>
      <c r="H1088" s="54" t="s">
        <v>128</v>
      </c>
      <c r="I1088" s="54" t="s">
        <v>22</v>
      </c>
      <c r="J1088" s="54" t="s">
        <v>129</v>
      </c>
      <c r="K1088" s="56">
        <v>43440.734895833331</v>
      </c>
      <c r="L1088" s="56">
        <v>43440.776388888888</v>
      </c>
      <c r="M1088" s="57">
        <v>0.99583333299999999</v>
      </c>
      <c r="N1088" s="58">
        <v>0</v>
      </c>
      <c r="O1088" s="58">
        <v>118</v>
      </c>
      <c r="P1088" s="58">
        <v>0</v>
      </c>
      <c r="Q1088" s="58">
        <v>0</v>
      </c>
      <c r="R1088" s="59">
        <v>0</v>
      </c>
      <c r="S1088" s="59">
        <v>117.50833299999999</v>
      </c>
      <c r="T1088" s="59">
        <v>0</v>
      </c>
      <c r="U1088" s="59">
        <v>0</v>
      </c>
    </row>
    <row r="1089" spans="1:21" x14ac:dyDescent="0.3">
      <c r="A1089" s="61">
        <v>82272</v>
      </c>
      <c r="B1089" s="54">
        <v>1</v>
      </c>
      <c r="C1089" s="54" t="s">
        <v>78</v>
      </c>
      <c r="D1089" s="54" t="s">
        <v>104</v>
      </c>
      <c r="E1089" s="61" t="s">
        <v>497</v>
      </c>
      <c r="F1089" s="61" t="s">
        <v>168</v>
      </c>
      <c r="G1089" s="54" t="s">
        <v>72</v>
      </c>
      <c r="H1089" s="54" t="s">
        <v>128</v>
      </c>
      <c r="I1089" s="54" t="s">
        <v>22</v>
      </c>
      <c r="J1089" s="54" t="s">
        <v>129</v>
      </c>
      <c r="K1089" s="56">
        <v>43440.661712962959</v>
      </c>
      <c r="L1089" s="56">
        <v>43440.740277777775</v>
      </c>
      <c r="M1089" s="57">
        <v>1.885555555</v>
      </c>
      <c r="N1089" s="58">
        <v>0</v>
      </c>
      <c r="O1089" s="58">
        <v>7</v>
      </c>
      <c r="P1089" s="58">
        <v>0</v>
      </c>
      <c r="Q1089" s="58">
        <v>871</v>
      </c>
      <c r="R1089" s="59">
        <v>0</v>
      </c>
      <c r="S1089" s="59">
        <v>13.198888999999999</v>
      </c>
      <c r="T1089" s="59">
        <v>0</v>
      </c>
      <c r="U1089" s="59">
        <v>1642.318888</v>
      </c>
    </row>
    <row r="1090" spans="1:21" x14ac:dyDescent="0.3">
      <c r="A1090" s="61">
        <v>82279</v>
      </c>
      <c r="B1090" s="54">
        <v>1</v>
      </c>
      <c r="C1090" s="54" t="s">
        <v>78</v>
      </c>
      <c r="D1090" s="54" t="s">
        <v>99</v>
      </c>
      <c r="E1090" s="61" t="s">
        <v>1554</v>
      </c>
      <c r="F1090" s="61" t="s">
        <v>136</v>
      </c>
      <c r="G1090" s="54" t="s">
        <v>71</v>
      </c>
      <c r="H1090" s="54" t="s">
        <v>128</v>
      </c>
      <c r="I1090" s="54" t="s">
        <v>22</v>
      </c>
      <c r="J1090" s="54" t="s">
        <v>129</v>
      </c>
      <c r="K1090" s="56">
        <v>43440.719965277778</v>
      </c>
      <c r="L1090" s="56">
        <v>43440.763622685183</v>
      </c>
      <c r="M1090" s="57">
        <v>1.0477777770000001</v>
      </c>
      <c r="N1090" s="58">
        <v>0</v>
      </c>
      <c r="O1090" s="58">
        <v>1</v>
      </c>
      <c r="P1090" s="58">
        <v>0</v>
      </c>
      <c r="Q1090" s="58">
        <v>81</v>
      </c>
      <c r="R1090" s="59">
        <v>0</v>
      </c>
      <c r="S1090" s="59">
        <v>1.0477780000000001</v>
      </c>
      <c r="T1090" s="59">
        <v>0</v>
      </c>
      <c r="U1090" s="59">
        <v>84.87</v>
      </c>
    </row>
    <row r="1091" spans="1:21" x14ac:dyDescent="0.3">
      <c r="A1091" s="61">
        <v>82281</v>
      </c>
      <c r="B1091" s="54">
        <v>1</v>
      </c>
      <c r="C1091" s="54" t="s">
        <v>79</v>
      </c>
      <c r="D1091" s="54" t="s">
        <v>108</v>
      </c>
      <c r="E1091" s="61" t="s">
        <v>1555</v>
      </c>
      <c r="F1091" s="61" t="s">
        <v>136</v>
      </c>
      <c r="G1091" s="54" t="s">
        <v>71</v>
      </c>
      <c r="H1091" s="54" t="s">
        <v>128</v>
      </c>
      <c r="I1091" s="54" t="s">
        <v>22</v>
      </c>
      <c r="J1091" s="54" t="s">
        <v>129</v>
      </c>
      <c r="K1091" s="56">
        <v>43440.731840277775</v>
      </c>
      <c r="L1091" s="56">
        <v>43440.831678240742</v>
      </c>
      <c r="M1091" s="57">
        <v>2.3961111110000002</v>
      </c>
      <c r="N1091" s="58">
        <v>0</v>
      </c>
      <c r="O1091" s="58">
        <v>41</v>
      </c>
      <c r="P1091" s="58">
        <v>0</v>
      </c>
      <c r="Q1091" s="58">
        <v>1</v>
      </c>
      <c r="R1091" s="59">
        <v>0</v>
      </c>
      <c r="S1091" s="59">
        <v>98.240555999999998</v>
      </c>
      <c r="T1091" s="59">
        <v>0</v>
      </c>
      <c r="U1091" s="59">
        <v>2.3961109999999999</v>
      </c>
    </row>
    <row r="1092" spans="1:21" x14ac:dyDescent="0.3">
      <c r="A1092" s="61">
        <v>82285</v>
      </c>
      <c r="B1092" s="54">
        <v>1</v>
      </c>
      <c r="C1092" s="54" t="s">
        <v>79</v>
      </c>
      <c r="D1092" s="54" t="s">
        <v>114</v>
      </c>
      <c r="E1092" s="61" t="s">
        <v>1556</v>
      </c>
      <c r="F1092" s="61" t="s">
        <v>137</v>
      </c>
      <c r="G1092" s="54" t="s">
        <v>71</v>
      </c>
      <c r="H1092" s="54" t="s">
        <v>128</v>
      </c>
      <c r="I1092" s="54" t="s">
        <v>22</v>
      </c>
      <c r="J1092" s="54" t="s">
        <v>129</v>
      </c>
      <c r="K1092" s="56">
        <v>43440.737187500003</v>
      </c>
      <c r="L1092" s="56">
        <v>43440.790358796294</v>
      </c>
      <c r="M1092" s="57">
        <v>1.2761111110000001</v>
      </c>
      <c r="N1092" s="58">
        <v>0</v>
      </c>
      <c r="O1092" s="58">
        <v>1</v>
      </c>
      <c r="P1092" s="58">
        <v>0</v>
      </c>
      <c r="Q1092" s="58">
        <v>0</v>
      </c>
      <c r="R1092" s="59">
        <v>0</v>
      </c>
      <c r="S1092" s="59">
        <v>1.276111</v>
      </c>
      <c r="T1092" s="59">
        <v>0</v>
      </c>
      <c r="U1092" s="59">
        <v>0</v>
      </c>
    </row>
    <row r="1093" spans="1:21" x14ac:dyDescent="0.3">
      <c r="A1093" s="61">
        <v>82286</v>
      </c>
      <c r="B1093" s="54">
        <v>1</v>
      </c>
      <c r="C1093" s="54" t="s">
        <v>78</v>
      </c>
      <c r="D1093" s="54" t="s">
        <v>80</v>
      </c>
      <c r="E1093" s="61" t="s">
        <v>1557</v>
      </c>
      <c r="F1093" s="61" t="s">
        <v>137</v>
      </c>
      <c r="G1093" s="54" t="s">
        <v>71</v>
      </c>
      <c r="H1093" s="54" t="s">
        <v>128</v>
      </c>
      <c r="I1093" s="54" t="s">
        <v>22</v>
      </c>
      <c r="J1093" s="54" t="s">
        <v>129</v>
      </c>
      <c r="K1093" s="56">
        <v>43440.748460648145</v>
      </c>
      <c r="L1093" s="56">
        <v>43440.866608796299</v>
      </c>
      <c r="M1093" s="57">
        <v>2.835555555</v>
      </c>
      <c r="N1093" s="58">
        <v>0</v>
      </c>
      <c r="O1093" s="58">
        <v>1</v>
      </c>
      <c r="P1093" s="58">
        <v>0</v>
      </c>
      <c r="Q1093" s="58">
        <v>0</v>
      </c>
      <c r="R1093" s="59">
        <v>0</v>
      </c>
      <c r="S1093" s="59">
        <v>2.835556</v>
      </c>
      <c r="T1093" s="59">
        <v>0</v>
      </c>
      <c r="U1093" s="59">
        <v>0</v>
      </c>
    </row>
    <row r="1094" spans="1:21" x14ac:dyDescent="0.3">
      <c r="A1094" s="61">
        <v>82289</v>
      </c>
      <c r="B1094" s="54">
        <v>1</v>
      </c>
      <c r="C1094" s="54" t="s">
        <v>78</v>
      </c>
      <c r="D1094" s="54" t="s">
        <v>102</v>
      </c>
      <c r="E1094" s="61" t="s">
        <v>296</v>
      </c>
      <c r="F1094" s="61" t="s">
        <v>140</v>
      </c>
      <c r="G1094" s="54" t="s">
        <v>72</v>
      </c>
      <c r="H1094" s="54" t="s">
        <v>128</v>
      </c>
      <c r="I1094" s="54" t="s">
        <v>22</v>
      </c>
      <c r="J1094" s="54" t="s">
        <v>129</v>
      </c>
      <c r="K1094" s="56">
        <v>43440.660439814812</v>
      </c>
      <c r="L1094" s="56">
        <v>43440.776388888888</v>
      </c>
      <c r="M1094" s="57">
        <v>2.7827777770000002</v>
      </c>
      <c r="N1094" s="58">
        <v>9</v>
      </c>
      <c r="O1094" s="58">
        <v>5783</v>
      </c>
      <c r="P1094" s="58">
        <v>0</v>
      </c>
      <c r="Q1094" s="58">
        <v>77</v>
      </c>
      <c r="R1094" s="59">
        <v>25.045000000000002</v>
      </c>
      <c r="S1094" s="59">
        <v>16092.803884000001</v>
      </c>
      <c r="T1094" s="59">
        <v>0</v>
      </c>
      <c r="U1094" s="59">
        <v>214.273889</v>
      </c>
    </row>
    <row r="1095" spans="1:21" x14ac:dyDescent="0.3">
      <c r="A1095" s="61">
        <v>82291</v>
      </c>
      <c r="B1095" s="54">
        <v>1</v>
      </c>
      <c r="C1095" s="54" t="s">
        <v>79</v>
      </c>
      <c r="D1095" s="54" t="s">
        <v>116</v>
      </c>
      <c r="E1095" s="61" t="s">
        <v>1476</v>
      </c>
      <c r="F1095" s="61" t="s">
        <v>127</v>
      </c>
      <c r="G1095" s="54" t="s">
        <v>72</v>
      </c>
      <c r="H1095" s="54" t="s">
        <v>128</v>
      </c>
      <c r="I1095" s="54" t="s">
        <v>22</v>
      </c>
      <c r="J1095" s="54" t="s">
        <v>129</v>
      </c>
      <c r="K1095" s="56">
        <v>43440.740219907406</v>
      </c>
      <c r="L1095" s="56">
        <v>43440.762071759258</v>
      </c>
      <c r="M1095" s="57">
        <v>0.52444444400000001</v>
      </c>
      <c r="N1095" s="58">
        <v>7</v>
      </c>
      <c r="O1095" s="58">
        <v>4099</v>
      </c>
      <c r="P1095" s="58">
        <v>10</v>
      </c>
      <c r="Q1095" s="58">
        <v>2</v>
      </c>
      <c r="R1095" s="59">
        <v>3.6711109999999998</v>
      </c>
      <c r="S1095" s="59">
        <v>2149.697776</v>
      </c>
      <c r="T1095" s="59">
        <v>5.2444439999999997</v>
      </c>
      <c r="U1095" s="59">
        <v>1.048889</v>
      </c>
    </row>
    <row r="1096" spans="1:21" x14ac:dyDescent="0.3">
      <c r="A1096" s="61">
        <v>82292</v>
      </c>
      <c r="B1096" s="54">
        <v>1</v>
      </c>
      <c r="C1096" s="54" t="s">
        <v>78</v>
      </c>
      <c r="D1096" s="54" t="s">
        <v>96</v>
      </c>
      <c r="E1096" s="61" t="s">
        <v>552</v>
      </c>
      <c r="F1096" s="61" t="s">
        <v>127</v>
      </c>
      <c r="G1096" s="54" t="s">
        <v>72</v>
      </c>
      <c r="H1096" s="54" t="s">
        <v>128</v>
      </c>
      <c r="I1096" s="54" t="s">
        <v>22</v>
      </c>
      <c r="J1096" s="54" t="s">
        <v>129</v>
      </c>
      <c r="K1096" s="56">
        <v>43440.716469907406</v>
      </c>
      <c r="L1096" s="56">
        <v>43440.75</v>
      </c>
      <c r="M1096" s="57">
        <v>0.80472222199999999</v>
      </c>
      <c r="N1096" s="58">
        <v>1</v>
      </c>
      <c r="O1096" s="58">
        <v>189</v>
      </c>
      <c r="P1096" s="58">
        <v>0</v>
      </c>
      <c r="Q1096" s="58">
        <v>0</v>
      </c>
      <c r="R1096" s="59">
        <v>0.80472200000000005</v>
      </c>
      <c r="S1096" s="59">
        <v>152.0925</v>
      </c>
      <c r="T1096" s="59">
        <v>0</v>
      </c>
      <c r="U1096" s="59">
        <v>0</v>
      </c>
    </row>
    <row r="1097" spans="1:21" x14ac:dyDescent="0.3">
      <c r="A1097" s="61">
        <v>82293</v>
      </c>
      <c r="B1097" s="54">
        <v>1</v>
      </c>
      <c r="C1097" s="54" t="s">
        <v>78</v>
      </c>
      <c r="D1097" s="54" t="s">
        <v>102</v>
      </c>
      <c r="E1097" s="61" t="s">
        <v>1558</v>
      </c>
      <c r="F1097" s="61" t="s">
        <v>140</v>
      </c>
      <c r="G1097" s="54" t="s">
        <v>72</v>
      </c>
      <c r="H1097" s="54" t="s">
        <v>128</v>
      </c>
      <c r="I1097" s="54" t="s">
        <v>22</v>
      </c>
      <c r="J1097" s="54" t="s">
        <v>129</v>
      </c>
      <c r="K1097" s="56">
        <v>43440.670590277776</v>
      </c>
      <c r="L1097" s="56">
        <v>43440.773611111108</v>
      </c>
      <c r="M1097" s="57">
        <v>2.4725000000000001</v>
      </c>
      <c r="N1097" s="58">
        <v>0</v>
      </c>
      <c r="O1097" s="58">
        <v>78</v>
      </c>
      <c r="P1097" s="58">
        <v>17</v>
      </c>
      <c r="Q1097" s="58">
        <v>2144</v>
      </c>
      <c r="R1097" s="59">
        <v>0</v>
      </c>
      <c r="S1097" s="59">
        <v>192.85499999999999</v>
      </c>
      <c r="T1097" s="59">
        <v>42.032499999999999</v>
      </c>
      <c r="U1097" s="59">
        <v>5301.04</v>
      </c>
    </row>
    <row r="1098" spans="1:21" x14ac:dyDescent="0.3">
      <c r="A1098" s="61">
        <v>82294</v>
      </c>
      <c r="B1098" s="54">
        <v>1</v>
      </c>
      <c r="C1098" s="54" t="s">
        <v>78</v>
      </c>
      <c r="D1098" s="54" t="s">
        <v>98</v>
      </c>
      <c r="E1098" s="61" t="s">
        <v>1559</v>
      </c>
      <c r="F1098" s="61" t="s">
        <v>136</v>
      </c>
      <c r="G1098" s="54" t="s">
        <v>71</v>
      </c>
      <c r="H1098" s="54" t="s">
        <v>128</v>
      </c>
      <c r="I1098" s="54" t="s">
        <v>22</v>
      </c>
      <c r="J1098" s="54" t="s">
        <v>129</v>
      </c>
      <c r="K1098" s="56">
        <v>43440.640300925923</v>
      </c>
      <c r="L1098" s="56">
        <v>43440.77820601852</v>
      </c>
      <c r="M1098" s="57">
        <v>3.309722222</v>
      </c>
      <c r="N1098" s="58">
        <v>0</v>
      </c>
      <c r="O1098" s="58">
        <v>131</v>
      </c>
      <c r="P1098" s="58">
        <v>0</v>
      </c>
      <c r="Q1098" s="58">
        <v>0</v>
      </c>
      <c r="R1098" s="59">
        <v>0</v>
      </c>
      <c r="S1098" s="59">
        <v>433.57361100000003</v>
      </c>
      <c r="T1098" s="59">
        <v>0</v>
      </c>
      <c r="U1098" s="59">
        <v>0</v>
      </c>
    </row>
    <row r="1099" spans="1:21" x14ac:dyDescent="0.3">
      <c r="A1099" s="61">
        <v>82295</v>
      </c>
      <c r="B1099" s="54">
        <v>1</v>
      </c>
      <c r="C1099" s="54" t="s">
        <v>79</v>
      </c>
      <c r="D1099" s="54" t="s">
        <v>119</v>
      </c>
      <c r="E1099" s="61" t="s">
        <v>1560</v>
      </c>
      <c r="F1099" s="61" t="s">
        <v>140</v>
      </c>
      <c r="G1099" s="54" t="s">
        <v>72</v>
      </c>
      <c r="H1099" s="54" t="s">
        <v>128</v>
      </c>
      <c r="I1099" s="54" t="s">
        <v>22</v>
      </c>
      <c r="J1099" s="54" t="s">
        <v>129</v>
      </c>
      <c r="K1099" s="56">
        <v>43440.730844907404</v>
      </c>
      <c r="L1099" s="56">
        <v>43440.856134259258</v>
      </c>
      <c r="M1099" s="57">
        <v>3.0069444440000002</v>
      </c>
      <c r="N1099" s="58">
        <v>1</v>
      </c>
      <c r="O1099" s="58">
        <v>220</v>
      </c>
      <c r="P1099" s="58">
        <v>0</v>
      </c>
      <c r="Q1099" s="58">
        <v>44</v>
      </c>
      <c r="R1099" s="59">
        <v>3.0069439999999998</v>
      </c>
      <c r="S1099" s="59">
        <v>661.52777800000001</v>
      </c>
      <c r="T1099" s="59">
        <v>0</v>
      </c>
      <c r="U1099" s="59">
        <v>132.305556</v>
      </c>
    </row>
    <row r="1100" spans="1:21" x14ac:dyDescent="0.3">
      <c r="A1100" s="61">
        <v>82296</v>
      </c>
      <c r="B1100" s="54">
        <v>1</v>
      </c>
      <c r="C1100" s="54" t="s">
        <v>78</v>
      </c>
      <c r="D1100" s="54" t="s">
        <v>103</v>
      </c>
      <c r="E1100" s="61" t="s">
        <v>1561</v>
      </c>
      <c r="F1100" s="61" t="s">
        <v>184</v>
      </c>
      <c r="G1100" s="54" t="s">
        <v>71</v>
      </c>
      <c r="H1100" s="54" t="s">
        <v>128</v>
      </c>
      <c r="I1100" s="54" t="s">
        <v>22</v>
      </c>
      <c r="J1100" s="54" t="s">
        <v>129</v>
      </c>
      <c r="K1100" s="56">
        <v>43440.702337962961</v>
      </c>
      <c r="L1100" s="56">
        <v>43440.991886574076</v>
      </c>
      <c r="M1100" s="57">
        <v>6.949166666</v>
      </c>
      <c r="N1100" s="58">
        <v>0</v>
      </c>
      <c r="O1100" s="58">
        <v>0</v>
      </c>
      <c r="P1100" s="58">
        <v>0</v>
      </c>
      <c r="Q1100" s="58">
        <v>24</v>
      </c>
      <c r="R1100" s="59">
        <v>0</v>
      </c>
      <c r="S1100" s="59">
        <v>0</v>
      </c>
      <c r="T1100" s="59">
        <v>0</v>
      </c>
      <c r="U1100" s="59">
        <v>166.78</v>
      </c>
    </row>
    <row r="1101" spans="1:21" x14ac:dyDescent="0.3">
      <c r="A1101" s="61">
        <v>82297</v>
      </c>
      <c r="B1101" s="54">
        <v>1</v>
      </c>
      <c r="C1101" s="54" t="s">
        <v>79</v>
      </c>
      <c r="D1101" s="54" t="s">
        <v>108</v>
      </c>
      <c r="E1101" s="61" t="s">
        <v>1562</v>
      </c>
      <c r="F1101" s="61" t="s">
        <v>145</v>
      </c>
      <c r="G1101" s="54" t="s">
        <v>72</v>
      </c>
      <c r="H1101" s="54" t="s">
        <v>128</v>
      </c>
      <c r="I1101" s="54" t="s">
        <v>22</v>
      </c>
      <c r="J1101" s="54" t="s">
        <v>129</v>
      </c>
      <c r="K1101" s="56">
        <v>43440.71665509259</v>
      </c>
      <c r="L1101" s="56">
        <v>43440.877245370371</v>
      </c>
      <c r="M1101" s="57">
        <v>3.8541666659999998</v>
      </c>
      <c r="N1101" s="58">
        <v>1</v>
      </c>
      <c r="O1101" s="58">
        <v>88</v>
      </c>
      <c r="P1101" s="58">
        <v>0</v>
      </c>
      <c r="Q1101" s="58">
        <v>0</v>
      </c>
      <c r="R1101" s="59">
        <v>3.8541669999999999</v>
      </c>
      <c r="S1101" s="59">
        <v>339.16666700000002</v>
      </c>
      <c r="T1101" s="59">
        <v>0</v>
      </c>
      <c r="U1101" s="59">
        <v>0</v>
      </c>
    </row>
    <row r="1102" spans="1:21" x14ac:dyDescent="0.3">
      <c r="A1102" s="61">
        <v>82300</v>
      </c>
      <c r="B1102" s="54">
        <v>1</v>
      </c>
      <c r="C1102" s="54" t="s">
        <v>79</v>
      </c>
      <c r="D1102" s="54" t="s">
        <v>109</v>
      </c>
      <c r="E1102" s="61" t="s">
        <v>1563</v>
      </c>
      <c r="F1102" s="61" t="s">
        <v>156</v>
      </c>
      <c r="G1102" s="54" t="s">
        <v>71</v>
      </c>
      <c r="H1102" s="54" t="s">
        <v>128</v>
      </c>
      <c r="I1102" s="54" t="s">
        <v>22</v>
      </c>
      <c r="J1102" s="54" t="s">
        <v>129</v>
      </c>
      <c r="K1102" s="56">
        <v>43440.719305555554</v>
      </c>
      <c r="L1102" s="56">
        <v>43440.806666666664</v>
      </c>
      <c r="M1102" s="57">
        <v>2.096666666</v>
      </c>
      <c r="N1102" s="58">
        <v>0</v>
      </c>
      <c r="O1102" s="58">
        <v>51</v>
      </c>
      <c r="P1102" s="58">
        <v>0</v>
      </c>
      <c r="Q1102" s="58">
        <v>0</v>
      </c>
      <c r="R1102" s="59">
        <v>0</v>
      </c>
      <c r="S1102" s="59">
        <v>106.93</v>
      </c>
      <c r="T1102" s="59">
        <v>0</v>
      </c>
      <c r="U1102" s="59">
        <v>0</v>
      </c>
    </row>
    <row r="1103" spans="1:21" x14ac:dyDescent="0.3">
      <c r="A1103" s="61">
        <v>82301</v>
      </c>
      <c r="B1103" s="54">
        <v>1</v>
      </c>
      <c r="C1103" s="54" t="s">
        <v>79</v>
      </c>
      <c r="D1103" s="54" t="s">
        <v>118</v>
      </c>
      <c r="E1103" s="61" t="s">
        <v>1564</v>
      </c>
      <c r="F1103" s="61" t="s">
        <v>136</v>
      </c>
      <c r="G1103" s="54" t="s">
        <v>71</v>
      </c>
      <c r="H1103" s="54" t="s">
        <v>128</v>
      </c>
      <c r="I1103" s="54" t="s">
        <v>22</v>
      </c>
      <c r="J1103" s="54" t="s">
        <v>129</v>
      </c>
      <c r="K1103" s="56">
        <v>43440.730405092589</v>
      </c>
      <c r="L1103" s="56">
        <v>43440.776990740742</v>
      </c>
      <c r="M1103" s="57">
        <v>1.118055555</v>
      </c>
      <c r="N1103" s="58">
        <v>0</v>
      </c>
      <c r="O1103" s="58">
        <v>192</v>
      </c>
      <c r="P1103" s="58">
        <v>0</v>
      </c>
      <c r="Q1103" s="58">
        <v>0</v>
      </c>
      <c r="R1103" s="59">
        <v>0</v>
      </c>
      <c r="S1103" s="59">
        <v>214.66666699999999</v>
      </c>
      <c r="T1103" s="59">
        <v>0</v>
      </c>
      <c r="U1103" s="59">
        <v>0</v>
      </c>
    </row>
    <row r="1104" spans="1:21" x14ac:dyDescent="0.3">
      <c r="A1104" s="61">
        <v>82303</v>
      </c>
      <c r="B1104" s="54">
        <v>1</v>
      </c>
      <c r="C1104" s="54" t="s">
        <v>79</v>
      </c>
      <c r="D1104" s="54" t="s">
        <v>114</v>
      </c>
      <c r="E1104" s="61" t="s">
        <v>1565</v>
      </c>
      <c r="F1104" s="61" t="s">
        <v>144</v>
      </c>
      <c r="G1104" s="54" t="s">
        <v>71</v>
      </c>
      <c r="H1104" s="54" t="s">
        <v>128</v>
      </c>
      <c r="I1104" s="54" t="s">
        <v>22</v>
      </c>
      <c r="J1104" s="54" t="s">
        <v>129</v>
      </c>
      <c r="K1104" s="56">
        <v>43440.753761574073</v>
      </c>
      <c r="L1104" s="56">
        <v>43440.944664351853</v>
      </c>
      <c r="M1104" s="57">
        <v>4.5816666660000003</v>
      </c>
      <c r="N1104" s="58">
        <v>0</v>
      </c>
      <c r="O1104" s="58">
        <v>0</v>
      </c>
      <c r="P1104" s="58">
        <v>0</v>
      </c>
      <c r="Q1104" s="58">
        <v>30</v>
      </c>
      <c r="R1104" s="59">
        <v>0</v>
      </c>
      <c r="S1104" s="59">
        <v>0</v>
      </c>
      <c r="T1104" s="59">
        <v>0</v>
      </c>
      <c r="U1104" s="59">
        <v>137.44999999999999</v>
      </c>
    </row>
    <row r="1105" spans="1:21" x14ac:dyDescent="0.3">
      <c r="A1105" s="61">
        <v>82304</v>
      </c>
      <c r="B1105" s="54">
        <v>1</v>
      </c>
      <c r="C1105" s="54" t="s">
        <v>79</v>
      </c>
      <c r="D1105" s="54" t="s">
        <v>108</v>
      </c>
      <c r="E1105" s="61" t="s">
        <v>1566</v>
      </c>
      <c r="F1105" s="61" t="s">
        <v>131</v>
      </c>
      <c r="G1105" s="54" t="s">
        <v>71</v>
      </c>
      <c r="H1105" s="54" t="s">
        <v>128</v>
      </c>
      <c r="I1105" s="54" t="s">
        <v>22</v>
      </c>
      <c r="J1105" s="54" t="s">
        <v>129</v>
      </c>
      <c r="K1105" s="56">
        <v>43440.712048611109</v>
      </c>
      <c r="L1105" s="56">
        <v>43440.861898148149</v>
      </c>
      <c r="M1105" s="57">
        <v>3.5963888879999999</v>
      </c>
      <c r="N1105" s="58">
        <v>0</v>
      </c>
      <c r="O1105" s="58">
        <v>7</v>
      </c>
      <c r="P1105" s="58">
        <v>0</v>
      </c>
      <c r="Q1105" s="58">
        <v>0</v>
      </c>
      <c r="R1105" s="59">
        <v>0</v>
      </c>
      <c r="S1105" s="59">
        <v>25.174721999999999</v>
      </c>
      <c r="T1105" s="59">
        <v>0</v>
      </c>
      <c r="U1105" s="59">
        <v>0</v>
      </c>
    </row>
    <row r="1106" spans="1:21" x14ac:dyDescent="0.3">
      <c r="A1106" s="61">
        <v>82305</v>
      </c>
      <c r="B1106" s="54">
        <v>1</v>
      </c>
      <c r="C1106" s="54" t="s">
        <v>78</v>
      </c>
      <c r="D1106" s="54" t="s">
        <v>96</v>
      </c>
      <c r="E1106" s="61" t="s">
        <v>641</v>
      </c>
      <c r="F1106" s="61" t="s">
        <v>140</v>
      </c>
      <c r="G1106" s="54" t="s">
        <v>72</v>
      </c>
      <c r="H1106" s="54" t="s">
        <v>128</v>
      </c>
      <c r="I1106" s="54" t="s">
        <v>22</v>
      </c>
      <c r="J1106" s="54" t="s">
        <v>129</v>
      </c>
      <c r="K1106" s="56">
        <v>43440.744143518517</v>
      </c>
      <c r="L1106" s="56">
        <v>43440.763888888891</v>
      </c>
      <c r="M1106" s="57">
        <v>0.47388888800000001</v>
      </c>
      <c r="N1106" s="58">
        <v>0</v>
      </c>
      <c r="O1106" s="58">
        <v>554</v>
      </c>
      <c r="P1106" s="58">
        <v>0</v>
      </c>
      <c r="Q1106" s="58">
        <v>0</v>
      </c>
      <c r="R1106" s="59">
        <v>0</v>
      </c>
      <c r="S1106" s="59">
        <v>262.53444400000001</v>
      </c>
      <c r="T1106" s="59">
        <v>0</v>
      </c>
      <c r="U1106" s="59">
        <v>0</v>
      </c>
    </row>
    <row r="1107" spans="1:21" x14ac:dyDescent="0.3">
      <c r="A1107" s="61">
        <v>82307</v>
      </c>
      <c r="B1107" s="54">
        <v>1</v>
      </c>
      <c r="C1107" s="54" t="s">
        <v>79</v>
      </c>
      <c r="D1107" s="54" t="s">
        <v>110</v>
      </c>
      <c r="E1107" s="61" t="s">
        <v>1567</v>
      </c>
      <c r="F1107" s="61" t="s">
        <v>145</v>
      </c>
      <c r="G1107" s="54" t="s">
        <v>72</v>
      </c>
      <c r="H1107" s="54" t="s">
        <v>128</v>
      </c>
      <c r="I1107" s="54" t="s">
        <v>22</v>
      </c>
      <c r="J1107" s="54" t="s">
        <v>129</v>
      </c>
      <c r="K1107" s="56">
        <v>43440.756724537037</v>
      </c>
      <c r="L1107" s="56">
        <v>43440.833113425928</v>
      </c>
      <c r="M1107" s="57">
        <v>1.8333333329999999</v>
      </c>
      <c r="N1107" s="58">
        <v>0</v>
      </c>
      <c r="O1107" s="58">
        <v>1</v>
      </c>
      <c r="P1107" s="58">
        <v>0</v>
      </c>
      <c r="Q1107" s="58">
        <v>57</v>
      </c>
      <c r="R1107" s="59">
        <v>0</v>
      </c>
      <c r="S1107" s="59">
        <v>1.8333330000000001</v>
      </c>
      <c r="T1107" s="59">
        <v>0</v>
      </c>
      <c r="U1107" s="59">
        <v>104.5</v>
      </c>
    </row>
    <row r="1108" spans="1:21" x14ac:dyDescent="0.3">
      <c r="A1108" s="61">
        <v>82309</v>
      </c>
      <c r="B1108" s="54">
        <v>1</v>
      </c>
      <c r="C1108" s="54" t="s">
        <v>79</v>
      </c>
      <c r="D1108" s="54" t="s">
        <v>109</v>
      </c>
      <c r="E1108" s="61" t="s">
        <v>1568</v>
      </c>
      <c r="F1108" s="61" t="s">
        <v>186</v>
      </c>
      <c r="G1108" s="54" t="s">
        <v>72</v>
      </c>
      <c r="H1108" s="54" t="s">
        <v>128</v>
      </c>
      <c r="I1108" s="54" t="s">
        <v>22</v>
      </c>
      <c r="J1108" s="54" t="s">
        <v>129</v>
      </c>
      <c r="K1108" s="56">
        <v>43440.757592592592</v>
      </c>
      <c r="L1108" s="56">
        <v>43441.639247685183</v>
      </c>
      <c r="M1108" s="57">
        <v>21.159722221999999</v>
      </c>
      <c r="N1108" s="58">
        <v>0</v>
      </c>
      <c r="O1108" s="58">
        <v>0</v>
      </c>
      <c r="P1108" s="58">
        <v>0</v>
      </c>
      <c r="Q1108" s="58">
        <v>28</v>
      </c>
      <c r="R1108" s="59">
        <v>0</v>
      </c>
      <c r="S1108" s="59">
        <v>0</v>
      </c>
      <c r="T1108" s="59">
        <v>0</v>
      </c>
      <c r="U1108" s="59">
        <v>592.47222199999999</v>
      </c>
    </row>
    <row r="1109" spans="1:21" x14ac:dyDescent="0.3">
      <c r="A1109" s="61">
        <v>82310</v>
      </c>
      <c r="B1109" s="54">
        <v>1</v>
      </c>
      <c r="C1109" s="54" t="s">
        <v>79</v>
      </c>
      <c r="D1109" s="54" t="s">
        <v>110</v>
      </c>
      <c r="E1109" s="61" t="s">
        <v>1569</v>
      </c>
      <c r="F1109" s="61" t="s">
        <v>145</v>
      </c>
      <c r="G1109" s="54" t="s">
        <v>72</v>
      </c>
      <c r="H1109" s="54" t="s">
        <v>128</v>
      </c>
      <c r="I1109" s="54" t="s">
        <v>22</v>
      </c>
      <c r="J1109" s="54" t="s">
        <v>129</v>
      </c>
      <c r="K1109" s="56">
        <v>43440.766064814816</v>
      </c>
      <c r="L1109" s="56">
        <v>43440.797905092593</v>
      </c>
      <c r="M1109" s="57">
        <v>0.76416666600000005</v>
      </c>
      <c r="N1109" s="58">
        <v>1</v>
      </c>
      <c r="O1109" s="58">
        <v>20</v>
      </c>
      <c r="P1109" s="58">
        <v>0</v>
      </c>
      <c r="Q1109" s="58">
        <v>0</v>
      </c>
      <c r="R1109" s="59">
        <v>0.76416700000000004</v>
      </c>
      <c r="S1109" s="59">
        <v>15.283333000000001</v>
      </c>
      <c r="T1109" s="59">
        <v>0</v>
      </c>
      <c r="U1109" s="59">
        <v>0</v>
      </c>
    </row>
    <row r="1110" spans="1:21" x14ac:dyDescent="0.3">
      <c r="A1110" s="61">
        <v>82313</v>
      </c>
      <c r="B1110" s="54">
        <v>1</v>
      </c>
      <c r="C1110" s="54" t="s">
        <v>78</v>
      </c>
      <c r="D1110" s="54" t="s">
        <v>93</v>
      </c>
      <c r="E1110" s="61" t="s">
        <v>1570</v>
      </c>
      <c r="F1110" s="61" t="s">
        <v>171</v>
      </c>
      <c r="G1110" s="54" t="s">
        <v>72</v>
      </c>
      <c r="H1110" s="54" t="s">
        <v>128</v>
      </c>
      <c r="I1110" s="54" t="s">
        <v>22</v>
      </c>
      <c r="J1110" s="54" t="s">
        <v>129</v>
      </c>
      <c r="K1110" s="56">
        <v>43440.724432870367</v>
      </c>
      <c r="L1110" s="56">
        <v>43440.783229166664</v>
      </c>
      <c r="M1110" s="57">
        <v>1.4111111110000001</v>
      </c>
      <c r="N1110" s="58">
        <v>0</v>
      </c>
      <c r="O1110" s="58">
        <v>70</v>
      </c>
      <c r="P1110" s="58">
        <v>0</v>
      </c>
      <c r="Q1110" s="58">
        <v>1</v>
      </c>
      <c r="R1110" s="59">
        <v>0</v>
      </c>
      <c r="S1110" s="59">
        <v>98.777777999999998</v>
      </c>
      <c r="T1110" s="59">
        <v>0</v>
      </c>
      <c r="U1110" s="59">
        <v>1.411111</v>
      </c>
    </row>
    <row r="1111" spans="1:21" x14ac:dyDescent="0.3">
      <c r="A1111" s="61">
        <v>82317</v>
      </c>
      <c r="B1111" s="54">
        <v>1</v>
      </c>
      <c r="C1111" s="54" t="s">
        <v>79</v>
      </c>
      <c r="D1111" s="54" t="s">
        <v>111</v>
      </c>
      <c r="E1111" s="61" t="s">
        <v>1571</v>
      </c>
      <c r="F1111" s="61" t="s">
        <v>145</v>
      </c>
      <c r="G1111" s="54" t="s">
        <v>72</v>
      </c>
      <c r="H1111" s="54" t="s">
        <v>128</v>
      </c>
      <c r="I1111" s="54" t="s">
        <v>22</v>
      </c>
      <c r="J1111" s="54" t="s">
        <v>129</v>
      </c>
      <c r="K1111" s="56">
        <v>43440.741053240738</v>
      </c>
      <c r="L1111" s="56">
        <v>43440.872384259259</v>
      </c>
      <c r="M1111" s="57">
        <v>3.1519444440000002</v>
      </c>
      <c r="N1111" s="58">
        <v>0</v>
      </c>
      <c r="O1111" s="58">
        <v>0</v>
      </c>
      <c r="P1111" s="58">
        <v>0</v>
      </c>
      <c r="Q1111" s="58">
        <v>56</v>
      </c>
      <c r="R1111" s="59">
        <v>0</v>
      </c>
      <c r="S1111" s="59">
        <v>0</v>
      </c>
      <c r="T1111" s="59">
        <v>0</v>
      </c>
      <c r="U1111" s="59">
        <v>176.50888900000001</v>
      </c>
    </row>
    <row r="1112" spans="1:21" x14ac:dyDescent="0.3">
      <c r="A1112" s="61">
        <v>82319</v>
      </c>
      <c r="B1112" s="54">
        <v>1</v>
      </c>
      <c r="C1112" s="54" t="s">
        <v>79</v>
      </c>
      <c r="D1112" s="54" t="s">
        <v>124</v>
      </c>
      <c r="E1112" s="61" t="s">
        <v>1548</v>
      </c>
      <c r="F1112" s="61" t="s">
        <v>172</v>
      </c>
      <c r="G1112" s="54" t="s">
        <v>71</v>
      </c>
      <c r="H1112" s="54" t="s">
        <v>128</v>
      </c>
      <c r="I1112" s="54" t="s">
        <v>22</v>
      </c>
      <c r="J1112" s="54" t="s">
        <v>129</v>
      </c>
      <c r="K1112" s="56">
        <v>43440.766423611109</v>
      </c>
      <c r="L1112" s="56">
        <v>43440.829375000001</v>
      </c>
      <c r="M1112" s="57">
        <v>1.5108333329999999</v>
      </c>
      <c r="N1112" s="58">
        <v>0</v>
      </c>
      <c r="O1112" s="58">
        <v>1</v>
      </c>
      <c r="P1112" s="58">
        <v>0</v>
      </c>
      <c r="Q1112" s="58">
        <v>17</v>
      </c>
      <c r="R1112" s="59">
        <v>0</v>
      </c>
      <c r="S1112" s="59">
        <v>1.5108330000000001</v>
      </c>
      <c r="T1112" s="59">
        <v>0</v>
      </c>
      <c r="U1112" s="59">
        <v>25.684166999999999</v>
      </c>
    </row>
    <row r="1113" spans="1:21" x14ac:dyDescent="0.3">
      <c r="A1113" s="61">
        <v>82320</v>
      </c>
      <c r="B1113" s="54">
        <v>1</v>
      </c>
      <c r="C1113" s="54" t="s">
        <v>79</v>
      </c>
      <c r="D1113" s="54" t="s">
        <v>109</v>
      </c>
      <c r="E1113" s="61" t="s">
        <v>1572</v>
      </c>
      <c r="F1113" s="61" t="s">
        <v>136</v>
      </c>
      <c r="G1113" s="54" t="s">
        <v>71</v>
      </c>
      <c r="H1113" s="54" t="s">
        <v>128</v>
      </c>
      <c r="I1113" s="54" t="s">
        <v>22</v>
      </c>
      <c r="J1113" s="54" t="s">
        <v>129</v>
      </c>
      <c r="K1113" s="56">
        <v>43440.726423611108</v>
      </c>
      <c r="L1113" s="56">
        <v>43440.79176940972</v>
      </c>
      <c r="M1113" s="57">
        <v>1.5682988879999999</v>
      </c>
      <c r="N1113" s="58">
        <v>0</v>
      </c>
      <c r="O1113" s="58">
        <v>0</v>
      </c>
      <c r="P1113" s="58">
        <v>0</v>
      </c>
      <c r="Q1113" s="58">
        <v>7</v>
      </c>
      <c r="R1113" s="59">
        <v>0</v>
      </c>
      <c r="S1113" s="59">
        <v>0</v>
      </c>
      <c r="T1113" s="59">
        <v>0</v>
      </c>
      <c r="U1113" s="59">
        <v>10.978092</v>
      </c>
    </row>
    <row r="1114" spans="1:21" x14ac:dyDescent="0.3">
      <c r="A1114" s="61">
        <v>82321</v>
      </c>
      <c r="B1114" s="54">
        <v>1</v>
      </c>
      <c r="C1114" s="54" t="s">
        <v>78</v>
      </c>
      <c r="D1114" s="54" t="s">
        <v>86</v>
      </c>
      <c r="E1114" s="61" t="s">
        <v>1573</v>
      </c>
      <c r="F1114" s="61" t="s">
        <v>152</v>
      </c>
      <c r="G1114" s="54" t="s">
        <v>71</v>
      </c>
      <c r="H1114" s="54" t="s">
        <v>128</v>
      </c>
      <c r="I1114" s="54" t="s">
        <v>22</v>
      </c>
      <c r="J1114" s="54" t="s">
        <v>129</v>
      </c>
      <c r="K1114" s="56">
        <v>43440.727164351854</v>
      </c>
      <c r="L1114" s="56">
        <v>43440.889189814814</v>
      </c>
      <c r="M1114" s="57">
        <v>3.8886111109999999</v>
      </c>
      <c r="N1114" s="58">
        <v>0</v>
      </c>
      <c r="O1114" s="58">
        <v>320</v>
      </c>
      <c r="P1114" s="58">
        <v>0</v>
      </c>
      <c r="Q1114" s="58">
        <v>0</v>
      </c>
      <c r="R1114" s="59">
        <v>0</v>
      </c>
      <c r="S1114" s="59">
        <v>1244.355556</v>
      </c>
      <c r="T1114" s="59">
        <v>0</v>
      </c>
      <c r="U1114" s="59">
        <v>0</v>
      </c>
    </row>
    <row r="1115" spans="1:21" x14ac:dyDescent="0.3">
      <c r="A1115" s="61">
        <v>82322</v>
      </c>
      <c r="B1115" s="54">
        <v>1</v>
      </c>
      <c r="C1115" s="54" t="s">
        <v>78</v>
      </c>
      <c r="D1115" s="54" t="s">
        <v>104</v>
      </c>
      <c r="E1115" s="61" t="s">
        <v>1574</v>
      </c>
      <c r="F1115" s="61" t="s">
        <v>145</v>
      </c>
      <c r="G1115" s="54" t="s">
        <v>72</v>
      </c>
      <c r="H1115" s="54" t="s">
        <v>128</v>
      </c>
      <c r="I1115" s="54" t="s">
        <v>22</v>
      </c>
      <c r="J1115" s="54" t="s">
        <v>129</v>
      </c>
      <c r="K1115" s="56">
        <v>43440.618148148147</v>
      </c>
      <c r="L1115" s="56">
        <v>43440.774305555555</v>
      </c>
      <c r="M1115" s="57">
        <v>3.747777777</v>
      </c>
      <c r="N1115" s="58">
        <v>0</v>
      </c>
      <c r="O1115" s="58">
        <v>0</v>
      </c>
      <c r="P1115" s="58">
        <v>0</v>
      </c>
      <c r="Q1115" s="58">
        <v>19</v>
      </c>
      <c r="R1115" s="59">
        <v>0</v>
      </c>
      <c r="S1115" s="59">
        <v>0</v>
      </c>
      <c r="T1115" s="59">
        <v>0</v>
      </c>
      <c r="U1115" s="59">
        <v>71.207778000000005</v>
      </c>
    </row>
    <row r="1116" spans="1:21" x14ac:dyDescent="0.3">
      <c r="A1116" s="61">
        <v>82323</v>
      </c>
      <c r="B1116" s="54">
        <v>1</v>
      </c>
      <c r="C1116" s="54" t="s">
        <v>78</v>
      </c>
      <c r="D1116" s="54" t="s">
        <v>80</v>
      </c>
      <c r="E1116" s="61" t="s">
        <v>1575</v>
      </c>
      <c r="F1116" s="61" t="s">
        <v>156</v>
      </c>
      <c r="G1116" s="54" t="s">
        <v>71</v>
      </c>
      <c r="H1116" s="54" t="s">
        <v>128</v>
      </c>
      <c r="I1116" s="54" t="s">
        <v>22</v>
      </c>
      <c r="J1116" s="54" t="s">
        <v>129</v>
      </c>
      <c r="K1116" s="56">
        <v>43440.771898148145</v>
      </c>
      <c r="L1116" s="56">
        <v>43440.870925925927</v>
      </c>
      <c r="M1116" s="57">
        <v>2.3766666660000002</v>
      </c>
      <c r="N1116" s="58">
        <v>0</v>
      </c>
      <c r="O1116" s="58">
        <v>11</v>
      </c>
      <c r="P1116" s="58">
        <v>0</v>
      </c>
      <c r="Q1116" s="58">
        <v>0</v>
      </c>
      <c r="R1116" s="59">
        <v>0</v>
      </c>
      <c r="S1116" s="59">
        <v>26.143332999999998</v>
      </c>
      <c r="T1116" s="59">
        <v>0</v>
      </c>
      <c r="U1116" s="59">
        <v>0</v>
      </c>
    </row>
    <row r="1117" spans="1:21" x14ac:dyDescent="0.3">
      <c r="A1117" s="61">
        <v>82325</v>
      </c>
      <c r="B1117" s="54">
        <v>1</v>
      </c>
      <c r="C1117" s="54" t="s">
        <v>78</v>
      </c>
      <c r="D1117" s="54" t="s">
        <v>93</v>
      </c>
      <c r="E1117" s="61" t="s">
        <v>696</v>
      </c>
      <c r="F1117" s="61" t="s">
        <v>172</v>
      </c>
      <c r="G1117" s="54" t="s">
        <v>71</v>
      </c>
      <c r="H1117" s="54" t="s">
        <v>128</v>
      </c>
      <c r="I1117" s="54" t="s">
        <v>22</v>
      </c>
      <c r="J1117" s="54" t="s">
        <v>129</v>
      </c>
      <c r="K1117" s="56">
        <v>43440.745335648149</v>
      </c>
      <c r="L1117" s="56">
        <v>43440.8122337963</v>
      </c>
      <c r="M1117" s="57">
        <v>1.605555555</v>
      </c>
      <c r="N1117" s="58">
        <v>0</v>
      </c>
      <c r="O1117" s="58">
        <v>0</v>
      </c>
      <c r="P1117" s="58">
        <v>0</v>
      </c>
      <c r="Q1117" s="58">
        <v>14</v>
      </c>
      <c r="R1117" s="59">
        <v>0</v>
      </c>
      <c r="S1117" s="59">
        <v>0</v>
      </c>
      <c r="T1117" s="59">
        <v>0</v>
      </c>
      <c r="U1117" s="59">
        <v>22.477778000000001</v>
      </c>
    </row>
    <row r="1118" spans="1:21" x14ac:dyDescent="0.3">
      <c r="A1118" s="61">
        <v>82326</v>
      </c>
      <c r="B1118" s="54">
        <v>1</v>
      </c>
      <c r="C1118" s="54" t="s">
        <v>78</v>
      </c>
      <c r="D1118" s="54" t="s">
        <v>89</v>
      </c>
      <c r="E1118" s="61" t="s">
        <v>1576</v>
      </c>
      <c r="F1118" s="61" t="s">
        <v>140</v>
      </c>
      <c r="G1118" s="54" t="s">
        <v>72</v>
      </c>
      <c r="H1118" s="54" t="s">
        <v>128</v>
      </c>
      <c r="I1118" s="54" t="s">
        <v>22</v>
      </c>
      <c r="J1118" s="54" t="s">
        <v>129</v>
      </c>
      <c r="K1118" s="56">
        <v>43440.772060185183</v>
      </c>
      <c r="L1118" s="56">
        <v>43440.786736111113</v>
      </c>
      <c r="M1118" s="57">
        <v>0.35222222199999997</v>
      </c>
      <c r="N1118" s="58">
        <v>3</v>
      </c>
      <c r="O1118" s="58">
        <v>4365</v>
      </c>
      <c r="P1118" s="58">
        <v>3</v>
      </c>
      <c r="Q1118" s="58">
        <v>39</v>
      </c>
      <c r="R1118" s="59">
        <v>1.056667</v>
      </c>
      <c r="S1118" s="59">
        <v>1537.4499989999999</v>
      </c>
      <c r="T1118" s="59">
        <v>1.056667</v>
      </c>
      <c r="U1118" s="59">
        <v>13.736667000000001</v>
      </c>
    </row>
    <row r="1119" spans="1:21" x14ac:dyDescent="0.3">
      <c r="A1119" s="61">
        <v>82327</v>
      </c>
      <c r="B1119" s="54">
        <v>1</v>
      </c>
      <c r="C1119" s="54" t="s">
        <v>79</v>
      </c>
      <c r="D1119" s="54" t="s">
        <v>118</v>
      </c>
      <c r="E1119" s="61" t="s">
        <v>1469</v>
      </c>
      <c r="F1119" s="61" t="s">
        <v>136</v>
      </c>
      <c r="G1119" s="54" t="s">
        <v>71</v>
      </c>
      <c r="H1119" s="54" t="s">
        <v>128</v>
      </c>
      <c r="I1119" s="54" t="s">
        <v>22</v>
      </c>
      <c r="J1119" s="54" t="s">
        <v>129</v>
      </c>
      <c r="K1119" s="56">
        <v>43440.726793981477</v>
      </c>
      <c r="L1119" s="56">
        <v>43440.787349537037</v>
      </c>
      <c r="M1119" s="57">
        <v>1.453333333</v>
      </c>
      <c r="N1119" s="58">
        <v>0</v>
      </c>
      <c r="O1119" s="58">
        <v>0</v>
      </c>
      <c r="P1119" s="58">
        <v>0</v>
      </c>
      <c r="Q1119" s="58">
        <v>21</v>
      </c>
      <c r="R1119" s="59">
        <v>0</v>
      </c>
      <c r="S1119" s="59">
        <v>0</v>
      </c>
      <c r="T1119" s="59">
        <v>0</v>
      </c>
      <c r="U1119" s="59">
        <v>30.52</v>
      </c>
    </row>
    <row r="1120" spans="1:21" x14ac:dyDescent="0.3">
      <c r="A1120" s="61">
        <v>82328</v>
      </c>
      <c r="B1120" s="54">
        <v>1</v>
      </c>
      <c r="C1120" s="54" t="s">
        <v>78</v>
      </c>
      <c r="D1120" s="54" t="s">
        <v>91</v>
      </c>
      <c r="E1120" s="61" t="s">
        <v>1577</v>
      </c>
      <c r="F1120" s="61" t="s">
        <v>136</v>
      </c>
      <c r="G1120" s="54" t="s">
        <v>71</v>
      </c>
      <c r="H1120" s="54" t="s">
        <v>128</v>
      </c>
      <c r="I1120" s="54" t="s">
        <v>22</v>
      </c>
      <c r="J1120" s="54" t="s">
        <v>129</v>
      </c>
      <c r="K1120" s="56">
        <v>43440.747476851851</v>
      </c>
      <c r="L1120" s="56">
        <v>43440.776388888888</v>
      </c>
      <c r="M1120" s="57">
        <v>0.69388888800000004</v>
      </c>
      <c r="N1120" s="58">
        <v>0</v>
      </c>
      <c r="O1120" s="58">
        <v>0</v>
      </c>
      <c r="P1120" s="58">
        <v>0</v>
      </c>
      <c r="Q1120" s="58">
        <v>17</v>
      </c>
      <c r="R1120" s="59">
        <v>0</v>
      </c>
      <c r="S1120" s="59">
        <v>0</v>
      </c>
      <c r="T1120" s="59">
        <v>0</v>
      </c>
      <c r="U1120" s="59">
        <v>11.796111</v>
      </c>
    </row>
    <row r="1121" spans="1:21" x14ac:dyDescent="0.3">
      <c r="A1121" s="61">
        <v>82329</v>
      </c>
      <c r="B1121" s="54">
        <v>1</v>
      </c>
      <c r="C1121" s="54" t="s">
        <v>78</v>
      </c>
      <c r="D1121" s="54" t="s">
        <v>99</v>
      </c>
      <c r="E1121" s="61" t="s">
        <v>1578</v>
      </c>
      <c r="F1121" s="61" t="s">
        <v>140</v>
      </c>
      <c r="G1121" s="54" t="s">
        <v>72</v>
      </c>
      <c r="H1121" s="54" t="s">
        <v>128</v>
      </c>
      <c r="I1121" s="54" t="s">
        <v>22</v>
      </c>
      <c r="J1121" s="54" t="s">
        <v>129</v>
      </c>
      <c r="K1121" s="56">
        <v>43440.753587962965</v>
      </c>
      <c r="L1121" s="56">
        <v>43440.811712962961</v>
      </c>
      <c r="M1121" s="57">
        <v>1.395</v>
      </c>
      <c r="N1121" s="58">
        <v>0</v>
      </c>
      <c r="O1121" s="58">
        <v>382</v>
      </c>
      <c r="P1121" s="58">
        <v>0</v>
      </c>
      <c r="Q1121" s="58">
        <v>0</v>
      </c>
      <c r="R1121" s="59">
        <v>0</v>
      </c>
      <c r="S1121" s="59">
        <v>532.89</v>
      </c>
      <c r="T1121" s="59">
        <v>0</v>
      </c>
      <c r="U1121" s="59">
        <v>0</v>
      </c>
    </row>
    <row r="1122" spans="1:21" x14ac:dyDescent="0.3">
      <c r="A1122" s="61">
        <v>82331</v>
      </c>
      <c r="B1122" s="54">
        <v>1</v>
      </c>
      <c r="C1122" s="54" t="s">
        <v>78</v>
      </c>
      <c r="D1122" s="54" t="s">
        <v>94</v>
      </c>
      <c r="E1122" s="61" t="s">
        <v>1579</v>
      </c>
      <c r="F1122" s="61" t="s">
        <v>136</v>
      </c>
      <c r="G1122" s="54" t="s">
        <v>71</v>
      </c>
      <c r="H1122" s="54" t="s">
        <v>128</v>
      </c>
      <c r="I1122" s="54" t="s">
        <v>22</v>
      </c>
      <c r="J1122" s="54" t="s">
        <v>129</v>
      </c>
      <c r="K1122" s="56">
        <v>43440.775960648149</v>
      </c>
      <c r="L1122" s="56">
        <v>43440.830381944441</v>
      </c>
      <c r="M1122" s="57">
        <v>1.3061111110000001</v>
      </c>
      <c r="N1122" s="58">
        <v>0</v>
      </c>
      <c r="O1122" s="58">
        <v>13</v>
      </c>
      <c r="P1122" s="58">
        <v>0</v>
      </c>
      <c r="Q1122" s="58">
        <v>0</v>
      </c>
      <c r="R1122" s="59">
        <v>0</v>
      </c>
      <c r="S1122" s="59">
        <v>16.979444000000001</v>
      </c>
      <c r="T1122" s="59">
        <v>0</v>
      </c>
      <c r="U1122" s="59">
        <v>0</v>
      </c>
    </row>
    <row r="1123" spans="1:21" x14ac:dyDescent="0.3">
      <c r="A1123" s="61">
        <v>82332</v>
      </c>
      <c r="B1123" s="54">
        <v>1</v>
      </c>
      <c r="C1123" s="54" t="s">
        <v>79</v>
      </c>
      <c r="D1123" s="54" t="s">
        <v>124</v>
      </c>
      <c r="E1123" s="61" t="s">
        <v>1519</v>
      </c>
      <c r="F1123" s="61" t="s">
        <v>151</v>
      </c>
      <c r="G1123" s="54" t="s">
        <v>71</v>
      </c>
      <c r="H1123" s="54" t="s">
        <v>128</v>
      </c>
      <c r="I1123" s="54" t="s">
        <v>22</v>
      </c>
      <c r="J1123" s="54" t="s">
        <v>129</v>
      </c>
      <c r="K1123" s="56">
        <v>43440.776354166665</v>
      </c>
      <c r="L1123" s="56">
        <v>43440.82707175926</v>
      </c>
      <c r="M1123" s="57">
        <v>1.217222222</v>
      </c>
      <c r="N1123" s="58">
        <v>0</v>
      </c>
      <c r="O1123" s="58">
        <v>0</v>
      </c>
      <c r="P1123" s="58">
        <v>0</v>
      </c>
      <c r="Q1123" s="58">
        <v>11</v>
      </c>
      <c r="R1123" s="59">
        <v>0</v>
      </c>
      <c r="S1123" s="59">
        <v>0</v>
      </c>
      <c r="T1123" s="59">
        <v>0</v>
      </c>
      <c r="U1123" s="59">
        <v>13.389443999999999</v>
      </c>
    </row>
    <row r="1124" spans="1:21" x14ac:dyDescent="0.3">
      <c r="A1124" s="61">
        <v>82333</v>
      </c>
      <c r="B1124" s="54">
        <v>1</v>
      </c>
      <c r="C1124" s="54" t="s">
        <v>78</v>
      </c>
      <c r="D1124" s="54" t="s">
        <v>87</v>
      </c>
      <c r="E1124" s="61" t="s">
        <v>665</v>
      </c>
      <c r="F1124" s="61" t="s">
        <v>130</v>
      </c>
      <c r="G1124" s="54" t="s">
        <v>71</v>
      </c>
      <c r="H1124" s="54" t="s">
        <v>128</v>
      </c>
      <c r="I1124" s="54" t="s">
        <v>22</v>
      </c>
      <c r="J1124" s="54" t="s">
        <v>129</v>
      </c>
      <c r="K1124" s="56">
        <v>43440.734270833331</v>
      </c>
      <c r="L1124" s="56">
        <v>43440.816562499997</v>
      </c>
      <c r="M1124" s="57">
        <v>1.9750000000000001</v>
      </c>
      <c r="N1124" s="58">
        <v>0</v>
      </c>
      <c r="O1124" s="58">
        <v>17</v>
      </c>
      <c r="P1124" s="58">
        <v>0</v>
      </c>
      <c r="Q1124" s="58">
        <v>0</v>
      </c>
      <c r="R1124" s="59">
        <v>0</v>
      </c>
      <c r="S1124" s="59">
        <v>33.575000000000003</v>
      </c>
      <c r="T1124" s="59">
        <v>0</v>
      </c>
      <c r="U1124" s="59">
        <v>0</v>
      </c>
    </row>
    <row r="1125" spans="1:21" x14ac:dyDescent="0.3">
      <c r="A1125" s="61">
        <v>82334</v>
      </c>
      <c r="B1125" s="54">
        <v>1</v>
      </c>
      <c r="C1125" s="54" t="s">
        <v>79</v>
      </c>
      <c r="D1125" s="54" t="s">
        <v>115</v>
      </c>
      <c r="E1125" s="61" t="s">
        <v>1580</v>
      </c>
      <c r="F1125" s="61" t="s">
        <v>202</v>
      </c>
      <c r="G1125" s="54" t="s">
        <v>71</v>
      </c>
      <c r="H1125" s="54" t="s">
        <v>128</v>
      </c>
      <c r="I1125" s="54" t="s">
        <v>22</v>
      </c>
      <c r="J1125" s="54" t="s">
        <v>129</v>
      </c>
      <c r="K1125" s="56">
        <v>43440.774016203701</v>
      </c>
      <c r="L1125" s="56">
        <v>43440.810624999998</v>
      </c>
      <c r="M1125" s="57">
        <v>0.878611111</v>
      </c>
      <c r="N1125" s="58">
        <v>0</v>
      </c>
      <c r="O1125" s="58">
        <v>0</v>
      </c>
      <c r="P1125" s="58">
        <v>0</v>
      </c>
      <c r="Q1125" s="58">
        <v>3</v>
      </c>
      <c r="R1125" s="59">
        <v>0</v>
      </c>
      <c r="S1125" s="59">
        <v>0</v>
      </c>
      <c r="T1125" s="59">
        <v>0</v>
      </c>
      <c r="U1125" s="59">
        <v>2.6358329999999999</v>
      </c>
    </row>
    <row r="1126" spans="1:21" x14ac:dyDescent="0.3">
      <c r="A1126" s="61">
        <v>82337</v>
      </c>
      <c r="B1126" s="54">
        <v>1</v>
      </c>
      <c r="C1126" s="54" t="s">
        <v>78</v>
      </c>
      <c r="D1126" s="54" t="s">
        <v>102</v>
      </c>
      <c r="E1126" s="61" t="s">
        <v>1389</v>
      </c>
      <c r="F1126" s="61" t="s">
        <v>140</v>
      </c>
      <c r="G1126" s="54" t="s">
        <v>72</v>
      </c>
      <c r="H1126" s="54" t="s">
        <v>128</v>
      </c>
      <c r="I1126" s="54" t="s">
        <v>22</v>
      </c>
      <c r="J1126" s="54" t="s">
        <v>129</v>
      </c>
      <c r="K1126" s="56">
        <v>43440.742766203701</v>
      </c>
      <c r="L1126" s="56">
        <v>43440.783333333333</v>
      </c>
      <c r="M1126" s="57">
        <v>0.97361111099999997</v>
      </c>
      <c r="N1126" s="58">
        <v>0</v>
      </c>
      <c r="O1126" s="58">
        <v>1085</v>
      </c>
      <c r="P1126" s="58">
        <v>0</v>
      </c>
      <c r="Q1126" s="58">
        <v>0</v>
      </c>
      <c r="R1126" s="59">
        <v>0</v>
      </c>
      <c r="S1126" s="59">
        <v>1056.3680549999999</v>
      </c>
      <c r="T1126" s="59">
        <v>0</v>
      </c>
      <c r="U1126" s="59">
        <v>0</v>
      </c>
    </row>
    <row r="1127" spans="1:21" x14ac:dyDescent="0.3">
      <c r="A1127" s="61">
        <v>82338</v>
      </c>
      <c r="B1127" s="54">
        <v>1</v>
      </c>
      <c r="C1127" s="54" t="s">
        <v>78</v>
      </c>
      <c r="D1127" s="54" t="s">
        <v>98</v>
      </c>
      <c r="E1127" s="61" t="s">
        <v>1581</v>
      </c>
      <c r="F1127" s="61" t="s">
        <v>151</v>
      </c>
      <c r="G1127" s="54" t="s">
        <v>71</v>
      </c>
      <c r="H1127" s="54" t="s">
        <v>128</v>
      </c>
      <c r="I1127" s="54" t="s">
        <v>22</v>
      </c>
      <c r="J1127" s="54" t="s">
        <v>129</v>
      </c>
      <c r="K1127" s="56">
        <v>43440.773935185185</v>
      </c>
      <c r="L1127" s="56">
        <v>43440.845659722225</v>
      </c>
      <c r="M1127" s="57">
        <v>1.7213888879999999</v>
      </c>
      <c r="N1127" s="58">
        <v>0</v>
      </c>
      <c r="O1127" s="58">
        <v>70</v>
      </c>
      <c r="P1127" s="58">
        <v>0</v>
      </c>
      <c r="Q1127" s="58">
        <v>0</v>
      </c>
      <c r="R1127" s="59">
        <v>0</v>
      </c>
      <c r="S1127" s="59">
        <v>120.49722199999999</v>
      </c>
      <c r="T1127" s="59">
        <v>0</v>
      </c>
      <c r="U1127" s="59">
        <v>0</v>
      </c>
    </row>
    <row r="1128" spans="1:21" x14ac:dyDescent="0.3">
      <c r="A1128" s="61">
        <v>82339</v>
      </c>
      <c r="B1128" s="54">
        <v>1</v>
      </c>
      <c r="C1128" s="54" t="s">
        <v>79</v>
      </c>
      <c r="D1128" s="54" t="s">
        <v>111</v>
      </c>
      <c r="E1128" s="61" t="s">
        <v>1582</v>
      </c>
      <c r="F1128" s="61" t="s">
        <v>145</v>
      </c>
      <c r="G1128" s="54" t="s">
        <v>72</v>
      </c>
      <c r="H1128" s="54" t="s">
        <v>128</v>
      </c>
      <c r="I1128" s="54" t="s">
        <v>22</v>
      </c>
      <c r="J1128" s="54" t="s">
        <v>129</v>
      </c>
      <c r="K1128" s="56">
        <v>43440.778067129628</v>
      </c>
      <c r="L1128" s="56">
        <v>43440.93472222222</v>
      </c>
      <c r="M1128" s="57">
        <v>3.7597222220000002</v>
      </c>
      <c r="N1128" s="58">
        <v>0</v>
      </c>
      <c r="O1128" s="58">
        <v>0</v>
      </c>
      <c r="P1128" s="58">
        <v>0</v>
      </c>
      <c r="Q1128" s="58">
        <v>22</v>
      </c>
      <c r="R1128" s="59">
        <v>0</v>
      </c>
      <c r="S1128" s="59">
        <v>0</v>
      </c>
      <c r="T1128" s="59">
        <v>0</v>
      </c>
      <c r="U1128" s="59">
        <v>82.713888999999995</v>
      </c>
    </row>
    <row r="1129" spans="1:21" x14ac:dyDescent="0.3">
      <c r="A1129" s="61">
        <v>82344</v>
      </c>
      <c r="B1129" s="54">
        <v>1</v>
      </c>
      <c r="C1129" s="54" t="s">
        <v>78</v>
      </c>
      <c r="D1129" s="54" t="s">
        <v>90</v>
      </c>
      <c r="E1129" s="61" t="s">
        <v>1583</v>
      </c>
      <c r="F1129" s="61" t="s">
        <v>140</v>
      </c>
      <c r="G1129" s="54" t="s">
        <v>72</v>
      </c>
      <c r="H1129" s="54" t="s">
        <v>128</v>
      </c>
      <c r="I1129" s="54" t="s">
        <v>22</v>
      </c>
      <c r="J1129" s="54" t="s">
        <v>129</v>
      </c>
      <c r="K1129" s="56">
        <v>43440.745648148149</v>
      </c>
      <c r="L1129" s="56">
        <v>43440.797719907408</v>
      </c>
      <c r="M1129" s="57">
        <v>1.2497222219999999</v>
      </c>
      <c r="N1129" s="58">
        <v>0</v>
      </c>
      <c r="O1129" s="58">
        <v>791</v>
      </c>
      <c r="P1129" s="58">
        <v>0</v>
      </c>
      <c r="Q1129" s="58">
        <v>0</v>
      </c>
      <c r="R1129" s="59">
        <v>0</v>
      </c>
      <c r="S1129" s="59">
        <v>988.53027799999995</v>
      </c>
      <c r="T1129" s="59">
        <v>0</v>
      </c>
      <c r="U1129" s="59">
        <v>0</v>
      </c>
    </row>
    <row r="1130" spans="1:21" x14ac:dyDescent="0.3">
      <c r="A1130" s="61">
        <v>82347</v>
      </c>
      <c r="B1130" s="54">
        <v>1</v>
      </c>
      <c r="C1130" s="54" t="s">
        <v>78</v>
      </c>
      <c r="D1130" s="54" t="s">
        <v>101</v>
      </c>
      <c r="E1130" s="61" t="s">
        <v>357</v>
      </c>
      <c r="F1130" s="61" t="s">
        <v>140</v>
      </c>
      <c r="G1130" s="54" t="s">
        <v>72</v>
      </c>
      <c r="H1130" s="54" t="s">
        <v>128</v>
      </c>
      <c r="I1130" s="54" t="s">
        <v>22</v>
      </c>
      <c r="J1130" s="54" t="s">
        <v>129</v>
      </c>
      <c r="K1130" s="56">
        <v>43440.769583333335</v>
      </c>
      <c r="L1130" s="56">
        <v>43440.831944444442</v>
      </c>
      <c r="M1130" s="57">
        <v>1.4966666660000001</v>
      </c>
      <c r="N1130" s="58">
        <v>16</v>
      </c>
      <c r="O1130" s="58">
        <v>13177</v>
      </c>
      <c r="P1130" s="58">
        <v>0</v>
      </c>
      <c r="Q1130" s="58">
        <v>5</v>
      </c>
      <c r="R1130" s="59">
        <v>23.946667000000001</v>
      </c>
      <c r="S1130" s="59">
        <v>19721.576658000002</v>
      </c>
      <c r="T1130" s="59">
        <v>0</v>
      </c>
      <c r="U1130" s="59">
        <v>7.483333</v>
      </c>
    </row>
    <row r="1131" spans="1:21" x14ac:dyDescent="0.3">
      <c r="A1131" s="61">
        <v>82348</v>
      </c>
      <c r="B1131" s="54">
        <v>1</v>
      </c>
      <c r="C1131" s="54" t="s">
        <v>79</v>
      </c>
      <c r="D1131" s="54" t="s">
        <v>110</v>
      </c>
      <c r="E1131" s="61" t="s">
        <v>1584</v>
      </c>
      <c r="F1131" s="61" t="s">
        <v>137</v>
      </c>
      <c r="G1131" s="54" t="s">
        <v>71</v>
      </c>
      <c r="H1131" s="54" t="s">
        <v>128</v>
      </c>
      <c r="I1131" s="54" t="s">
        <v>22</v>
      </c>
      <c r="J1131" s="54" t="s">
        <v>129</v>
      </c>
      <c r="K1131" s="56">
        <v>43440.78496527778</v>
      </c>
      <c r="L1131" s="56">
        <v>43440.868796296294</v>
      </c>
      <c r="M1131" s="57">
        <v>2.0119444440000001</v>
      </c>
      <c r="N1131" s="58">
        <v>0</v>
      </c>
      <c r="O1131" s="58">
        <v>0</v>
      </c>
      <c r="P1131" s="58">
        <v>0</v>
      </c>
      <c r="Q1131" s="58">
        <v>1</v>
      </c>
      <c r="R1131" s="59">
        <v>0</v>
      </c>
      <c r="S1131" s="59">
        <v>0</v>
      </c>
      <c r="T1131" s="59">
        <v>0</v>
      </c>
      <c r="U1131" s="59">
        <v>2.0119440000000002</v>
      </c>
    </row>
    <row r="1132" spans="1:21" x14ac:dyDescent="0.3">
      <c r="A1132" s="61">
        <v>82352</v>
      </c>
      <c r="B1132" s="54">
        <v>1</v>
      </c>
      <c r="C1132" s="54" t="s">
        <v>78</v>
      </c>
      <c r="D1132" s="54" t="s">
        <v>103</v>
      </c>
      <c r="E1132" s="61" t="s">
        <v>1585</v>
      </c>
      <c r="F1132" s="61" t="s">
        <v>136</v>
      </c>
      <c r="G1132" s="54" t="s">
        <v>71</v>
      </c>
      <c r="H1132" s="54" t="s">
        <v>128</v>
      </c>
      <c r="I1132" s="54" t="s">
        <v>22</v>
      </c>
      <c r="J1132" s="54" t="s">
        <v>129</v>
      </c>
      <c r="K1132" s="56">
        <v>43440.753495370373</v>
      </c>
      <c r="L1132" s="56">
        <v>43440.844895833332</v>
      </c>
      <c r="M1132" s="57">
        <v>2.1936111110000001</v>
      </c>
      <c r="N1132" s="58">
        <v>0</v>
      </c>
      <c r="O1132" s="58">
        <v>0</v>
      </c>
      <c r="P1132" s="58">
        <v>0</v>
      </c>
      <c r="Q1132" s="58">
        <v>9</v>
      </c>
      <c r="R1132" s="59">
        <v>0</v>
      </c>
      <c r="S1132" s="59">
        <v>0</v>
      </c>
      <c r="T1132" s="59">
        <v>0</v>
      </c>
      <c r="U1132" s="59">
        <v>19.7425</v>
      </c>
    </row>
    <row r="1133" spans="1:21" x14ac:dyDescent="0.3">
      <c r="A1133" s="61">
        <v>82361</v>
      </c>
      <c r="B1133" s="54">
        <v>1</v>
      </c>
      <c r="C1133" s="54" t="s">
        <v>79</v>
      </c>
      <c r="D1133" s="54" t="s">
        <v>111</v>
      </c>
      <c r="E1133" s="61" t="s">
        <v>1586</v>
      </c>
      <c r="F1133" s="61" t="s">
        <v>140</v>
      </c>
      <c r="G1133" s="54" t="s">
        <v>72</v>
      </c>
      <c r="H1133" s="54" t="s">
        <v>128</v>
      </c>
      <c r="I1133" s="54" t="s">
        <v>22</v>
      </c>
      <c r="J1133" s="54" t="s">
        <v>129</v>
      </c>
      <c r="K1133" s="56">
        <v>43440.796446759261</v>
      </c>
      <c r="L1133" s="56">
        <v>43440.842916666668</v>
      </c>
      <c r="M1133" s="57">
        <v>1.115277777</v>
      </c>
      <c r="N1133" s="58">
        <v>0</v>
      </c>
      <c r="O1133" s="58">
        <v>276</v>
      </c>
      <c r="P1133" s="58">
        <v>0</v>
      </c>
      <c r="Q1133" s="58">
        <v>16</v>
      </c>
      <c r="R1133" s="59">
        <v>0</v>
      </c>
      <c r="S1133" s="59">
        <v>307.816666</v>
      </c>
      <c r="T1133" s="59">
        <v>0</v>
      </c>
      <c r="U1133" s="59">
        <v>17.844443999999999</v>
      </c>
    </row>
    <row r="1134" spans="1:21" x14ac:dyDescent="0.3">
      <c r="A1134" s="61">
        <v>82363</v>
      </c>
      <c r="B1134" s="54">
        <v>1</v>
      </c>
      <c r="C1134" s="54" t="s">
        <v>78</v>
      </c>
      <c r="D1134" s="54" t="s">
        <v>106</v>
      </c>
      <c r="E1134" s="61" t="s">
        <v>1587</v>
      </c>
      <c r="F1134" s="61" t="s">
        <v>151</v>
      </c>
      <c r="G1134" s="54" t="s">
        <v>71</v>
      </c>
      <c r="H1134" s="54" t="s">
        <v>128</v>
      </c>
      <c r="I1134" s="54" t="s">
        <v>22</v>
      </c>
      <c r="J1134" s="54" t="s">
        <v>129</v>
      </c>
      <c r="K1134" s="56">
        <v>43440.585324074076</v>
      </c>
      <c r="L1134" s="56">
        <v>43440.697916666664</v>
      </c>
      <c r="M1134" s="57">
        <v>2.7022222220000001</v>
      </c>
      <c r="N1134" s="58">
        <v>0</v>
      </c>
      <c r="O1134" s="58">
        <v>17</v>
      </c>
      <c r="P1134" s="58">
        <v>0</v>
      </c>
      <c r="Q1134" s="58">
        <v>1</v>
      </c>
      <c r="R1134" s="59">
        <v>0</v>
      </c>
      <c r="S1134" s="59">
        <v>45.937778000000002</v>
      </c>
      <c r="T1134" s="59">
        <v>0</v>
      </c>
      <c r="U1134" s="59">
        <v>2.7022219999999999</v>
      </c>
    </row>
    <row r="1135" spans="1:21" x14ac:dyDescent="0.3">
      <c r="A1135" s="61">
        <v>82364</v>
      </c>
      <c r="B1135" s="54">
        <v>1</v>
      </c>
      <c r="C1135" s="54" t="s">
        <v>78</v>
      </c>
      <c r="D1135" s="54" t="s">
        <v>98</v>
      </c>
      <c r="E1135" s="61" t="s">
        <v>1588</v>
      </c>
      <c r="F1135" s="61" t="s">
        <v>136</v>
      </c>
      <c r="G1135" s="54" t="s">
        <v>71</v>
      </c>
      <c r="H1135" s="54" t="s">
        <v>128</v>
      </c>
      <c r="I1135" s="54" t="s">
        <v>22</v>
      </c>
      <c r="J1135" s="54" t="s">
        <v>129</v>
      </c>
      <c r="K1135" s="56">
        <v>43440.783622685187</v>
      </c>
      <c r="L1135" s="56">
        <v>43440.820173611108</v>
      </c>
      <c r="M1135" s="57">
        <v>0.877222222</v>
      </c>
      <c r="N1135" s="58">
        <v>0</v>
      </c>
      <c r="O1135" s="58">
        <v>32</v>
      </c>
      <c r="P1135" s="58">
        <v>0</v>
      </c>
      <c r="Q1135" s="58">
        <v>0</v>
      </c>
      <c r="R1135" s="59">
        <v>0</v>
      </c>
      <c r="S1135" s="59">
        <v>28.071110999999998</v>
      </c>
      <c r="T1135" s="59">
        <v>0</v>
      </c>
      <c r="U1135" s="59">
        <v>0</v>
      </c>
    </row>
    <row r="1136" spans="1:21" x14ac:dyDescent="0.3">
      <c r="A1136" s="61">
        <v>82365</v>
      </c>
      <c r="B1136" s="54">
        <v>1</v>
      </c>
      <c r="C1136" s="54" t="s">
        <v>78</v>
      </c>
      <c r="D1136" s="54" t="s">
        <v>83</v>
      </c>
      <c r="E1136" s="61" t="s">
        <v>1589</v>
      </c>
      <c r="F1136" s="61" t="s">
        <v>152</v>
      </c>
      <c r="G1136" s="54" t="s">
        <v>71</v>
      </c>
      <c r="H1136" s="54" t="s">
        <v>128</v>
      </c>
      <c r="I1136" s="54" t="s">
        <v>22</v>
      </c>
      <c r="J1136" s="54" t="s">
        <v>129</v>
      </c>
      <c r="K1136" s="56">
        <v>43440.778171296297</v>
      </c>
      <c r="L1136" s="56">
        <v>43440.915613425925</v>
      </c>
      <c r="M1136" s="57">
        <v>3.298611111</v>
      </c>
      <c r="N1136" s="58">
        <v>0</v>
      </c>
      <c r="O1136" s="58">
        <v>405</v>
      </c>
      <c r="P1136" s="58">
        <v>0</v>
      </c>
      <c r="Q1136" s="58">
        <v>0</v>
      </c>
      <c r="R1136" s="59">
        <v>0</v>
      </c>
      <c r="S1136" s="59">
        <v>1335.9375</v>
      </c>
      <c r="T1136" s="59">
        <v>0</v>
      </c>
      <c r="U1136" s="59">
        <v>0</v>
      </c>
    </row>
    <row r="1137" spans="1:21" x14ac:dyDescent="0.3">
      <c r="A1137" s="61">
        <v>82366</v>
      </c>
      <c r="B1137" s="54">
        <v>1</v>
      </c>
      <c r="C1137" s="54" t="s">
        <v>78</v>
      </c>
      <c r="D1137" s="54" t="s">
        <v>82</v>
      </c>
      <c r="E1137" s="61" t="s">
        <v>1269</v>
      </c>
      <c r="F1137" s="61" t="s">
        <v>136</v>
      </c>
      <c r="G1137" s="54" t="s">
        <v>71</v>
      </c>
      <c r="H1137" s="54" t="s">
        <v>128</v>
      </c>
      <c r="I1137" s="54" t="s">
        <v>22</v>
      </c>
      <c r="J1137" s="54" t="s">
        <v>129</v>
      </c>
      <c r="K1137" s="56">
        <v>43440.795358796298</v>
      </c>
      <c r="L1137" s="56">
        <v>43440.841979166667</v>
      </c>
      <c r="M1137" s="57">
        <v>1.1188888880000001</v>
      </c>
      <c r="N1137" s="58">
        <v>0</v>
      </c>
      <c r="O1137" s="58">
        <v>32</v>
      </c>
      <c r="P1137" s="58">
        <v>0</v>
      </c>
      <c r="Q1137" s="58">
        <v>44</v>
      </c>
      <c r="R1137" s="59">
        <v>0</v>
      </c>
      <c r="S1137" s="59">
        <v>35.804443999999997</v>
      </c>
      <c r="T1137" s="59">
        <v>0</v>
      </c>
      <c r="U1137" s="59">
        <v>49.231110999999999</v>
      </c>
    </row>
    <row r="1138" spans="1:21" x14ac:dyDescent="0.3">
      <c r="A1138" s="61">
        <v>82368</v>
      </c>
      <c r="B1138" s="54">
        <v>1</v>
      </c>
      <c r="C1138" s="54" t="s">
        <v>78</v>
      </c>
      <c r="D1138" s="54" t="s">
        <v>80</v>
      </c>
      <c r="E1138" s="61" t="s">
        <v>1590</v>
      </c>
      <c r="F1138" s="61" t="s">
        <v>137</v>
      </c>
      <c r="G1138" s="54" t="s">
        <v>71</v>
      </c>
      <c r="H1138" s="54" t="s">
        <v>128</v>
      </c>
      <c r="I1138" s="54" t="s">
        <v>22</v>
      </c>
      <c r="J1138" s="54" t="s">
        <v>129</v>
      </c>
      <c r="K1138" s="56">
        <v>43440.794085648151</v>
      </c>
      <c r="L1138" s="56">
        <v>43440.835150462961</v>
      </c>
      <c r="M1138" s="57">
        <v>0.98555555500000003</v>
      </c>
      <c r="N1138" s="58">
        <v>0</v>
      </c>
      <c r="O1138" s="58">
        <v>10</v>
      </c>
      <c r="P1138" s="58">
        <v>0</v>
      </c>
      <c r="Q1138" s="58">
        <v>0</v>
      </c>
      <c r="R1138" s="59">
        <v>0</v>
      </c>
      <c r="S1138" s="59">
        <v>9.855556</v>
      </c>
      <c r="T1138" s="59">
        <v>0</v>
      </c>
      <c r="U1138" s="59">
        <v>0</v>
      </c>
    </row>
    <row r="1139" spans="1:21" x14ac:dyDescent="0.3">
      <c r="A1139" s="61">
        <v>82370</v>
      </c>
      <c r="B1139" s="54">
        <v>1</v>
      </c>
      <c r="C1139" s="54" t="s">
        <v>78</v>
      </c>
      <c r="D1139" s="54" t="s">
        <v>106</v>
      </c>
      <c r="E1139" s="61" t="s">
        <v>1591</v>
      </c>
      <c r="F1139" s="61" t="s">
        <v>151</v>
      </c>
      <c r="G1139" s="54" t="s">
        <v>71</v>
      </c>
      <c r="H1139" s="54" t="s">
        <v>128</v>
      </c>
      <c r="I1139" s="54" t="s">
        <v>22</v>
      </c>
      <c r="J1139" s="54" t="s">
        <v>129</v>
      </c>
      <c r="K1139" s="56">
        <v>43440.570636574077</v>
      </c>
      <c r="L1139" s="56">
        <v>43440.75</v>
      </c>
      <c r="M1139" s="57">
        <v>4.3047222219999997</v>
      </c>
      <c r="N1139" s="58">
        <v>0</v>
      </c>
      <c r="O1139" s="58">
        <v>10</v>
      </c>
      <c r="P1139" s="58">
        <v>0</v>
      </c>
      <c r="Q1139" s="58">
        <v>0</v>
      </c>
      <c r="R1139" s="59">
        <v>0</v>
      </c>
      <c r="S1139" s="59">
        <v>43.047221999999998</v>
      </c>
      <c r="T1139" s="59">
        <v>0</v>
      </c>
      <c r="U1139" s="59">
        <v>0</v>
      </c>
    </row>
    <row r="1140" spans="1:21" x14ac:dyDescent="0.3">
      <c r="A1140" s="61">
        <v>82371</v>
      </c>
      <c r="B1140" s="54">
        <v>1</v>
      </c>
      <c r="C1140" s="54" t="s">
        <v>78</v>
      </c>
      <c r="D1140" s="54" t="s">
        <v>98</v>
      </c>
      <c r="E1140" s="61" t="s">
        <v>1592</v>
      </c>
      <c r="F1140" s="61" t="s">
        <v>137</v>
      </c>
      <c r="G1140" s="54" t="s">
        <v>71</v>
      </c>
      <c r="H1140" s="54" t="s">
        <v>128</v>
      </c>
      <c r="I1140" s="54" t="s">
        <v>22</v>
      </c>
      <c r="J1140" s="54" t="s">
        <v>129</v>
      </c>
      <c r="K1140" s="56">
        <v>43440.742974537039</v>
      </c>
      <c r="L1140" s="56">
        <v>43440.845196759255</v>
      </c>
      <c r="M1140" s="57">
        <v>2.4533333329999998</v>
      </c>
      <c r="N1140" s="58">
        <v>0</v>
      </c>
      <c r="O1140" s="58">
        <v>1</v>
      </c>
      <c r="P1140" s="58">
        <v>0</v>
      </c>
      <c r="Q1140" s="58">
        <v>0</v>
      </c>
      <c r="R1140" s="59">
        <v>0</v>
      </c>
      <c r="S1140" s="59">
        <v>2.4533330000000002</v>
      </c>
      <c r="T1140" s="59">
        <v>0</v>
      </c>
      <c r="U1140" s="59">
        <v>0</v>
      </c>
    </row>
    <row r="1141" spans="1:21" x14ac:dyDescent="0.3">
      <c r="A1141" s="61">
        <v>82375</v>
      </c>
      <c r="B1141" s="54">
        <v>1</v>
      </c>
      <c r="C1141" s="54" t="s">
        <v>78</v>
      </c>
      <c r="D1141" s="54" t="s">
        <v>91</v>
      </c>
      <c r="E1141" s="61" t="s">
        <v>1593</v>
      </c>
      <c r="F1141" s="61" t="s">
        <v>136</v>
      </c>
      <c r="G1141" s="54" t="s">
        <v>71</v>
      </c>
      <c r="H1141" s="54" t="s">
        <v>128</v>
      </c>
      <c r="I1141" s="54" t="s">
        <v>22</v>
      </c>
      <c r="J1141" s="54" t="s">
        <v>129</v>
      </c>
      <c r="K1141" s="56">
        <v>43440.744629629626</v>
      </c>
      <c r="L1141" s="56">
        <v>43440.822916666664</v>
      </c>
      <c r="M1141" s="57">
        <v>1.8788888880000001</v>
      </c>
      <c r="N1141" s="58">
        <v>0</v>
      </c>
      <c r="O1141" s="58">
        <v>66</v>
      </c>
      <c r="P1141" s="58">
        <v>0</v>
      </c>
      <c r="Q1141" s="58">
        <v>0</v>
      </c>
      <c r="R1141" s="59">
        <v>0</v>
      </c>
      <c r="S1141" s="59">
        <v>124.00666699999999</v>
      </c>
      <c r="T1141" s="59">
        <v>0</v>
      </c>
      <c r="U1141" s="59">
        <v>0</v>
      </c>
    </row>
    <row r="1142" spans="1:21" x14ac:dyDescent="0.3">
      <c r="A1142" s="61">
        <v>82377</v>
      </c>
      <c r="B1142" s="54">
        <v>1</v>
      </c>
      <c r="C1142" s="54" t="s">
        <v>78</v>
      </c>
      <c r="D1142" s="54" t="s">
        <v>98</v>
      </c>
      <c r="E1142" s="61" t="s">
        <v>1594</v>
      </c>
      <c r="F1142" s="61" t="s">
        <v>136</v>
      </c>
      <c r="G1142" s="54" t="s">
        <v>71</v>
      </c>
      <c r="H1142" s="54" t="s">
        <v>128</v>
      </c>
      <c r="I1142" s="54" t="s">
        <v>22</v>
      </c>
      <c r="J1142" s="54" t="s">
        <v>129</v>
      </c>
      <c r="K1142" s="56">
        <v>43440.81013888889</v>
      </c>
      <c r="L1142" s="56">
        <v>43440.856886574074</v>
      </c>
      <c r="M1142" s="57">
        <v>1.1219444439999999</v>
      </c>
      <c r="N1142" s="58">
        <v>0</v>
      </c>
      <c r="O1142" s="58">
        <v>123</v>
      </c>
      <c r="P1142" s="58">
        <v>0</v>
      </c>
      <c r="Q1142" s="58">
        <v>0</v>
      </c>
      <c r="R1142" s="59">
        <v>0</v>
      </c>
      <c r="S1142" s="59">
        <v>137.999167</v>
      </c>
      <c r="T1142" s="59">
        <v>0</v>
      </c>
      <c r="U1142" s="59">
        <v>0</v>
      </c>
    </row>
    <row r="1143" spans="1:21" x14ac:dyDescent="0.3">
      <c r="A1143" s="61">
        <v>82379</v>
      </c>
      <c r="B1143" s="54">
        <v>1</v>
      </c>
      <c r="C1143" s="54" t="s">
        <v>78</v>
      </c>
      <c r="D1143" s="54" t="s">
        <v>103</v>
      </c>
      <c r="E1143" s="61" t="s">
        <v>1595</v>
      </c>
      <c r="F1143" s="61" t="s">
        <v>156</v>
      </c>
      <c r="G1143" s="54" t="s">
        <v>71</v>
      </c>
      <c r="H1143" s="54" t="s">
        <v>128</v>
      </c>
      <c r="I1143" s="54" t="s">
        <v>22</v>
      </c>
      <c r="J1143" s="54" t="s">
        <v>129</v>
      </c>
      <c r="K1143" s="56">
        <v>43440.796030092592</v>
      </c>
      <c r="L1143" s="56">
        <v>43440.864479166667</v>
      </c>
      <c r="M1143" s="57">
        <v>1.6427777770000001</v>
      </c>
      <c r="N1143" s="58">
        <v>0</v>
      </c>
      <c r="O1143" s="58">
        <v>21</v>
      </c>
      <c r="P1143" s="58">
        <v>0</v>
      </c>
      <c r="Q1143" s="58">
        <v>0</v>
      </c>
      <c r="R1143" s="59">
        <v>0</v>
      </c>
      <c r="S1143" s="59">
        <v>34.498333000000002</v>
      </c>
      <c r="T1143" s="59">
        <v>0</v>
      </c>
      <c r="U1143" s="59">
        <v>0</v>
      </c>
    </row>
    <row r="1144" spans="1:21" x14ac:dyDescent="0.3">
      <c r="A1144" s="61">
        <v>82380</v>
      </c>
      <c r="B1144" s="54">
        <v>1</v>
      </c>
      <c r="C1144" s="54" t="s">
        <v>78</v>
      </c>
      <c r="D1144" s="54" t="s">
        <v>81</v>
      </c>
      <c r="E1144" s="61" t="s">
        <v>1596</v>
      </c>
      <c r="F1144" s="61" t="s">
        <v>144</v>
      </c>
      <c r="G1144" s="54" t="s">
        <v>71</v>
      </c>
      <c r="H1144" s="54" t="s">
        <v>128</v>
      </c>
      <c r="I1144" s="54" t="s">
        <v>22</v>
      </c>
      <c r="J1144" s="54" t="s">
        <v>129</v>
      </c>
      <c r="K1144" s="56">
        <v>43440.722418981481</v>
      </c>
      <c r="L1144" s="56">
        <v>43440.793055555558</v>
      </c>
      <c r="M1144" s="57">
        <v>1.695277777</v>
      </c>
      <c r="N1144" s="58">
        <v>0</v>
      </c>
      <c r="O1144" s="58">
        <v>1</v>
      </c>
      <c r="P1144" s="58">
        <v>0</v>
      </c>
      <c r="Q1144" s="58">
        <v>0</v>
      </c>
      <c r="R1144" s="59">
        <v>0</v>
      </c>
      <c r="S1144" s="59">
        <v>1.6952780000000001</v>
      </c>
      <c r="T1144" s="59">
        <v>0</v>
      </c>
      <c r="U1144" s="59">
        <v>0</v>
      </c>
    </row>
    <row r="1145" spans="1:21" x14ac:dyDescent="0.3">
      <c r="A1145" s="61">
        <v>82381</v>
      </c>
      <c r="B1145" s="54">
        <v>1</v>
      </c>
      <c r="C1145" s="54" t="s">
        <v>78</v>
      </c>
      <c r="D1145" s="54" t="s">
        <v>87</v>
      </c>
      <c r="E1145" s="61" t="s">
        <v>1597</v>
      </c>
      <c r="F1145" s="61" t="s">
        <v>136</v>
      </c>
      <c r="G1145" s="54" t="s">
        <v>71</v>
      </c>
      <c r="H1145" s="54" t="s">
        <v>128</v>
      </c>
      <c r="I1145" s="54" t="s">
        <v>22</v>
      </c>
      <c r="J1145" s="54" t="s">
        <v>129</v>
      </c>
      <c r="K1145" s="56">
        <v>43440.806527777779</v>
      </c>
      <c r="L1145" s="56">
        <v>43440.847731481481</v>
      </c>
      <c r="M1145" s="57">
        <v>0.98888888799999997</v>
      </c>
      <c r="N1145" s="58">
        <v>0</v>
      </c>
      <c r="O1145" s="58">
        <v>46</v>
      </c>
      <c r="P1145" s="58">
        <v>0</v>
      </c>
      <c r="Q1145" s="58">
        <v>0</v>
      </c>
      <c r="R1145" s="59">
        <v>0</v>
      </c>
      <c r="S1145" s="59">
        <v>45.488889</v>
      </c>
      <c r="T1145" s="59">
        <v>0</v>
      </c>
      <c r="U1145" s="59">
        <v>0</v>
      </c>
    </row>
    <row r="1146" spans="1:21" x14ac:dyDescent="0.3">
      <c r="A1146" s="61">
        <v>82382</v>
      </c>
      <c r="B1146" s="54">
        <v>1</v>
      </c>
      <c r="C1146" s="54" t="s">
        <v>79</v>
      </c>
      <c r="D1146" s="54" t="s">
        <v>118</v>
      </c>
      <c r="E1146" s="61" t="s">
        <v>1598</v>
      </c>
      <c r="F1146" s="61" t="s">
        <v>151</v>
      </c>
      <c r="G1146" s="54" t="s">
        <v>71</v>
      </c>
      <c r="H1146" s="54" t="s">
        <v>128</v>
      </c>
      <c r="I1146" s="54" t="s">
        <v>22</v>
      </c>
      <c r="J1146" s="54" t="s">
        <v>129</v>
      </c>
      <c r="K1146" s="56">
        <v>43440.810289351852</v>
      </c>
      <c r="L1146" s="56">
        <v>43440.903402777782</v>
      </c>
      <c r="M1146" s="57">
        <v>2.2347222219999998</v>
      </c>
      <c r="N1146" s="58">
        <v>0</v>
      </c>
      <c r="O1146" s="58">
        <v>163</v>
      </c>
      <c r="P1146" s="58">
        <v>0</v>
      </c>
      <c r="Q1146" s="58">
        <v>0</v>
      </c>
      <c r="R1146" s="59">
        <v>0</v>
      </c>
      <c r="S1146" s="59">
        <v>364.25972200000001</v>
      </c>
      <c r="T1146" s="59">
        <v>0</v>
      </c>
      <c r="U1146" s="59">
        <v>0</v>
      </c>
    </row>
    <row r="1147" spans="1:21" x14ac:dyDescent="0.3">
      <c r="A1147" s="61">
        <v>82384</v>
      </c>
      <c r="B1147" s="54">
        <v>1</v>
      </c>
      <c r="C1147" s="54" t="s">
        <v>78</v>
      </c>
      <c r="D1147" s="54" t="s">
        <v>106</v>
      </c>
      <c r="E1147" s="61" t="s">
        <v>1599</v>
      </c>
      <c r="F1147" s="61" t="s">
        <v>136</v>
      </c>
      <c r="G1147" s="54" t="s">
        <v>71</v>
      </c>
      <c r="H1147" s="54" t="s">
        <v>128</v>
      </c>
      <c r="I1147" s="54" t="s">
        <v>22</v>
      </c>
      <c r="J1147" s="54" t="s">
        <v>129</v>
      </c>
      <c r="K1147" s="56">
        <v>43440.487199074072</v>
      </c>
      <c r="L1147" s="56">
        <v>43440.765277777777</v>
      </c>
      <c r="M1147" s="57">
        <v>6.6738888879999996</v>
      </c>
      <c r="N1147" s="58">
        <v>0</v>
      </c>
      <c r="O1147" s="58">
        <v>8</v>
      </c>
      <c r="P1147" s="58">
        <v>0</v>
      </c>
      <c r="Q1147" s="58">
        <v>0</v>
      </c>
      <c r="R1147" s="59">
        <v>0</v>
      </c>
      <c r="S1147" s="59">
        <v>53.391111000000002</v>
      </c>
      <c r="T1147" s="59">
        <v>0</v>
      </c>
      <c r="U1147" s="59">
        <v>0</v>
      </c>
    </row>
    <row r="1148" spans="1:21" x14ac:dyDescent="0.3">
      <c r="A1148" s="61">
        <v>82385</v>
      </c>
      <c r="B1148" s="54">
        <v>1</v>
      </c>
      <c r="C1148" s="54" t="s">
        <v>78</v>
      </c>
      <c r="D1148" s="54" t="s">
        <v>81</v>
      </c>
      <c r="E1148" s="61" t="s">
        <v>1600</v>
      </c>
      <c r="F1148" s="61" t="s">
        <v>181</v>
      </c>
      <c r="G1148" s="54" t="s">
        <v>71</v>
      </c>
      <c r="H1148" s="54" t="s">
        <v>128</v>
      </c>
      <c r="I1148" s="54" t="s">
        <v>22</v>
      </c>
      <c r="J1148" s="54" t="s">
        <v>129</v>
      </c>
      <c r="K1148" s="56">
        <v>43440.733101851853</v>
      </c>
      <c r="L1148" s="56">
        <v>43440.822222222225</v>
      </c>
      <c r="M1148" s="57">
        <v>2.1388888879999999</v>
      </c>
      <c r="N1148" s="58">
        <v>0</v>
      </c>
      <c r="O1148" s="58">
        <v>0</v>
      </c>
      <c r="P1148" s="58">
        <v>0</v>
      </c>
      <c r="Q1148" s="58">
        <v>1</v>
      </c>
      <c r="R1148" s="59">
        <v>0</v>
      </c>
      <c r="S1148" s="59">
        <v>0</v>
      </c>
      <c r="T1148" s="59">
        <v>0</v>
      </c>
      <c r="U1148" s="59">
        <v>2.1388889999999998</v>
      </c>
    </row>
    <row r="1149" spans="1:21" x14ac:dyDescent="0.3">
      <c r="A1149" s="61">
        <v>82387</v>
      </c>
      <c r="B1149" s="54">
        <v>1</v>
      </c>
      <c r="C1149" s="54" t="s">
        <v>78</v>
      </c>
      <c r="D1149" s="54" t="s">
        <v>104</v>
      </c>
      <c r="E1149" s="61" t="s">
        <v>1601</v>
      </c>
      <c r="F1149" s="61" t="s">
        <v>145</v>
      </c>
      <c r="G1149" s="54" t="s">
        <v>72</v>
      </c>
      <c r="H1149" s="54" t="s">
        <v>128</v>
      </c>
      <c r="I1149" s="54" t="s">
        <v>22</v>
      </c>
      <c r="J1149" s="54" t="s">
        <v>129</v>
      </c>
      <c r="K1149" s="56">
        <v>43440.799189814818</v>
      </c>
      <c r="L1149" s="56">
        <v>43440.863194444442</v>
      </c>
      <c r="M1149" s="57">
        <v>1.5361111110000001</v>
      </c>
      <c r="N1149" s="58">
        <v>0</v>
      </c>
      <c r="O1149" s="58">
        <v>0</v>
      </c>
      <c r="P1149" s="58">
        <v>0</v>
      </c>
      <c r="Q1149" s="58">
        <v>15</v>
      </c>
      <c r="R1149" s="59">
        <v>0</v>
      </c>
      <c r="S1149" s="59">
        <v>0</v>
      </c>
      <c r="T1149" s="59">
        <v>0</v>
      </c>
      <c r="U1149" s="59">
        <v>23.041667</v>
      </c>
    </row>
    <row r="1150" spans="1:21" x14ac:dyDescent="0.3">
      <c r="A1150" s="61">
        <v>82389</v>
      </c>
      <c r="B1150" s="54">
        <v>1</v>
      </c>
      <c r="C1150" s="54" t="s">
        <v>78</v>
      </c>
      <c r="D1150" s="54" t="s">
        <v>80</v>
      </c>
      <c r="E1150" s="61" t="s">
        <v>404</v>
      </c>
      <c r="F1150" s="61" t="s">
        <v>136</v>
      </c>
      <c r="G1150" s="54" t="s">
        <v>71</v>
      </c>
      <c r="H1150" s="54" t="s">
        <v>128</v>
      </c>
      <c r="I1150" s="54" t="s">
        <v>22</v>
      </c>
      <c r="J1150" s="54" t="s">
        <v>129</v>
      </c>
      <c r="K1150" s="56">
        <v>43440.816875000004</v>
      </c>
      <c r="L1150" s="56">
        <v>43440.90384259259</v>
      </c>
      <c r="M1150" s="57">
        <v>2.0872222219999998</v>
      </c>
      <c r="N1150" s="58">
        <v>0</v>
      </c>
      <c r="O1150" s="58">
        <v>108</v>
      </c>
      <c r="P1150" s="58">
        <v>0</v>
      </c>
      <c r="Q1150" s="58">
        <v>0</v>
      </c>
      <c r="R1150" s="59">
        <v>0</v>
      </c>
      <c r="S1150" s="59">
        <v>225.42</v>
      </c>
      <c r="T1150" s="59">
        <v>0</v>
      </c>
      <c r="U1150" s="59">
        <v>0</v>
      </c>
    </row>
    <row r="1151" spans="1:21" x14ac:dyDescent="0.3">
      <c r="A1151" s="61">
        <v>82390</v>
      </c>
      <c r="B1151" s="54">
        <v>1</v>
      </c>
      <c r="C1151" s="54" t="s">
        <v>78</v>
      </c>
      <c r="D1151" s="54" t="s">
        <v>106</v>
      </c>
      <c r="E1151" s="61" t="s">
        <v>1602</v>
      </c>
      <c r="F1151" s="61" t="s">
        <v>136</v>
      </c>
      <c r="G1151" s="54" t="s">
        <v>71</v>
      </c>
      <c r="H1151" s="54" t="s">
        <v>128</v>
      </c>
      <c r="I1151" s="54" t="s">
        <v>22</v>
      </c>
      <c r="J1151" s="54" t="s">
        <v>129</v>
      </c>
      <c r="K1151" s="56">
        <v>43440.659733796296</v>
      </c>
      <c r="L1151" s="56">
        <v>43440.800694444442</v>
      </c>
      <c r="M1151" s="57">
        <v>3.3830555549999999</v>
      </c>
      <c r="N1151" s="58">
        <v>0</v>
      </c>
      <c r="O1151" s="58">
        <v>8</v>
      </c>
      <c r="P1151" s="58">
        <v>0</v>
      </c>
      <c r="Q1151" s="58">
        <v>0</v>
      </c>
      <c r="R1151" s="59">
        <v>0</v>
      </c>
      <c r="S1151" s="59">
        <v>27.064444000000002</v>
      </c>
      <c r="T1151" s="59">
        <v>0</v>
      </c>
      <c r="U1151" s="59">
        <v>0</v>
      </c>
    </row>
    <row r="1152" spans="1:21" x14ac:dyDescent="0.3">
      <c r="A1152" s="61">
        <v>82391</v>
      </c>
      <c r="B1152" s="54">
        <v>1</v>
      </c>
      <c r="C1152" s="54" t="s">
        <v>78</v>
      </c>
      <c r="D1152" s="54" t="s">
        <v>80</v>
      </c>
      <c r="E1152" s="61" t="s">
        <v>1603</v>
      </c>
      <c r="F1152" s="61" t="s">
        <v>184</v>
      </c>
      <c r="G1152" s="54" t="s">
        <v>71</v>
      </c>
      <c r="H1152" s="54" t="s">
        <v>128</v>
      </c>
      <c r="I1152" s="54" t="s">
        <v>22</v>
      </c>
      <c r="J1152" s="54" t="s">
        <v>129</v>
      </c>
      <c r="K1152" s="56">
        <v>43440.799062500002</v>
      </c>
      <c r="L1152" s="56">
        <v>43440.90388888889</v>
      </c>
      <c r="M1152" s="57">
        <v>2.5158333329999998</v>
      </c>
      <c r="N1152" s="58">
        <v>0</v>
      </c>
      <c r="O1152" s="58">
        <v>1</v>
      </c>
      <c r="P1152" s="58">
        <v>0</v>
      </c>
      <c r="Q1152" s="58">
        <v>0</v>
      </c>
      <c r="R1152" s="59">
        <v>0</v>
      </c>
      <c r="S1152" s="59">
        <v>2.5158330000000002</v>
      </c>
      <c r="T1152" s="59">
        <v>0</v>
      </c>
      <c r="U1152" s="59">
        <v>0</v>
      </c>
    </row>
    <row r="1153" spans="1:21" x14ac:dyDescent="0.3">
      <c r="A1153" s="61">
        <v>82392</v>
      </c>
      <c r="B1153" s="54">
        <v>1</v>
      </c>
      <c r="C1153" s="54" t="s">
        <v>78</v>
      </c>
      <c r="D1153" s="54" t="s">
        <v>104</v>
      </c>
      <c r="E1153" s="61" t="s">
        <v>1604</v>
      </c>
      <c r="F1153" s="61" t="s">
        <v>145</v>
      </c>
      <c r="G1153" s="54" t="s">
        <v>72</v>
      </c>
      <c r="H1153" s="54" t="s">
        <v>128</v>
      </c>
      <c r="I1153" s="54" t="s">
        <v>22</v>
      </c>
      <c r="J1153" s="54" t="s">
        <v>129</v>
      </c>
      <c r="K1153" s="56">
        <v>43440.710231481484</v>
      </c>
      <c r="L1153" s="56">
        <v>43440.858333333337</v>
      </c>
      <c r="M1153" s="57">
        <v>3.554444444</v>
      </c>
      <c r="N1153" s="58">
        <v>0</v>
      </c>
      <c r="O1153" s="58">
        <v>0</v>
      </c>
      <c r="P1153" s="58">
        <v>0</v>
      </c>
      <c r="Q1153" s="58">
        <v>22</v>
      </c>
      <c r="R1153" s="59">
        <v>0</v>
      </c>
      <c r="S1153" s="59">
        <v>0</v>
      </c>
      <c r="T1153" s="59">
        <v>0</v>
      </c>
      <c r="U1153" s="59">
        <v>78.197778</v>
      </c>
    </row>
    <row r="1154" spans="1:21" x14ac:dyDescent="0.3">
      <c r="A1154" s="61">
        <v>82393</v>
      </c>
      <c r="B1154" s="54">
        <v>1</v>
      </c>
      <c r="C1154" s="54" t="s">
        <v>79</v>
      </c>
      <c r="D1154" s="54" t="s">
        <v>109</v>
      </c>
      <c r="E1154" s="61" t="s">
        <v>1605</v>
      </c>
      <c r="F1154" s="61" t="s">
        <v>172</v>
      </c>
      <c r="G1154" s="54" t="s">
        <v>71</v>
      </c>
      <c r="H1154" s="54" t="s">
        <v>128</v>
      </c>
      <c r="I1154" s="54" t="s">
        <v>22</v>
      </c>
      <c r="J1154" s="54" t="s">
        <v>129</v>
      </c>
      <c r="K1154" s="56">
        <v>43440.715451388889</v>
      </c>
      <c r="L1154" s="56">
        <v>43440.854398148149</v>
      </c>
      <c r="M1154" s="57">
        <v>3.3347222219999999</v>
      </c>
      <c r="N1154" s="58">
        <v>0</v>
      </c>
      <c r="O1154" s="58">
        <v>379</v>
      </c>
      <c r="P1154" s="58">
        <v>0</v>
      </c>
      <c r="Q1154" s="58">
        <v>0</v>
      </c>
      <c r="R1154" s="59">
        <v>0</v>
      </c>
      <c r="S1154" s="59">
        <v>1263.8597219999999</v>
      </c>
      <c r="T1154" s="59">
        <v>0</v>
      </c>
      <c r="U1154" s="59">
        <v>0</v>
      </c>
    </row>
    <row r="1155" spans="1:21" x14ac:dyDescent="0.3">
      <c r="A1155" s="61">
        <v>82394</v>
      </c>
      <c r="B1155" s="54">
        <v>1</v>
      </c>
      <c r="C1155" s="54" t="s">
        <v>79</v>
      </c>
      <c r="D1155" s="54" t="s">
        <v>109</v>
      </c>
      <c r="E1155" s="61" t="s">
        <v>1606</v>
      </c>
      <c r="F1155" s="61" t="s">
        <v>172</v>
      </c>
      <c r="G1155" s="54" t="s">
        <v>71</v>
      </c>
      <c r="H1155" s="54" t="s">
        <v>128</v>
      </c>
      <c r="I1155" s="54" t="s">
        <v>22</v>
      </c>
      <c r="J1155" s="54" t="s">
        <v>129</v>
      </c>
      <c r="K1155" s="56">
        <v>43440.71429398148</v>
      </c>
      <c r="L1155" s="56">
        <v>43440.835312499999</v>
      </c>
      <c r="M1155" s="57">
        <v>2.9044444440000001</v>
      </c>
      <c r="N1155" s="58">
        <v>0</v>
      </c>
      <c r="O1155" s="58">
        <v>1</v>
      </c>
      <c r="P1155" s="58">
        <v>0</v>
      </c>
      <c r="Q1155" s="58">
        <v>5</v>
      </c>
      <c r="R1155" s="59">
        <v>0</v>
      </c>
      <c r="S1155" s="59">
        <v>2.9044439999999998</v>
      </c>
      <c r="T1155" s="59">
        <v>0</v>
      </c>
      <c r="U1155" s="59">
        <v>14.522221999999999</v>
      </c>
    </row>
    <row r="1156" spans="1:21" x14ac:dyDescent="0.3">
      <c r="A1156" s="61">
        <v>82401</v>
      </c>
      <c r="B1156" s="54">
        <v>1</v>
      </c>
      <c r="C1156" s="54" t="s">
        <v>79</v>
      </c>
      <c r="D1156" s="54" t="s">
        <v>119</v>
      </c>
      <c r="E1156" s="61" t="s">
        <v>1187</v>
      </c>
      <c r="F1156" s="61" t="s">
        <v>204</v>
      </c>
      <c r="G1156" s="54" t="s">
        <v>71</v>
      </c>
      <c r="H1156" s="54" t="s">
        <v>128</v>
      </c>
      <c r="I1156" s="54" t="s">
        <v>22</v>
      </c>
      <c r="J1156" s="54" t="s">
        <v>129</v>
      </c>
      <c r="K1156" s="56">
        <v>43440.832407407404</v>
      </c>
      <c r="L1156" s="56">
        <v>43440.917592592596</v>
      </c>
      <c r="M1156" s="57">
        <v>2.0444444439999998</v>
      </c>
      <c r="N1156" s="58">
        <v>0</v>
      </c>
      <c r="O1156" s="58">
        <v>27</v>
      </c>
      <c r="P1156" s="58">
        <v>0</v>
      </c>
      <c r="Q1156" s="58">
        <v>5</v>
      </c>
      <c r="R1156" s="59">
        <v>0</v>
      </c>
      <c r="S1156" s="59">
        <v>55.2</v>
      </c>
      <c r="T1156" s="59">
        <v>0</v>
      </c>
      <c r="U1156" s="59">
        <v>10.222222</v>
      </c>
    </row>
    <row r="1157" spans="1:21" x14ac:dyDescent="0.3">
      <c r="A1157" s="61">
        <v>82403</v>
      </c>
      <c r="B1157" s="54">
        <v>1</v>
      </c>
      <c r="C1157" s="54" t="s">
        <v>78</v>
      </c>
      <c r="D1157" s="54" t="s">
        <v>94</v>
      </c>
      <c r="E1157" s="61" t="s">
        <v>1607</v>
      </c>
      <c r="F1157" s="61" t="s">
        <v>136</v>
      </c>
      <c r="G1157" s="54" t="s">
        <v>71</v>
      </c>
      <c r="H1157" s="54" t="s">
        <v>128</v>
      </c>
      <c r="I1157" s="54" t="s">
        <v>22</v>
      </c>
      <c r="J1157" s="54" t="s">
        <v>129</v>
      </c>
      <c r="K1157" s="56">
        <v>43440.836817129632</v>
      </c>
      <c r="L1157" s="56">
        <v>43440.913888888892</v>
      </c>
      <c r="M1157" s="57">
        <v>1.849722222</v>
      </c>
      <c r="N1157" s="58">
        <v>0</v>
      </c>
      <c r="O1157" s="58">
        <v>49</v>
      </c>
      <c r="P1157" s="58">
        <v>0</v>
      </c>
      <c r="Q1157" s="58">
        <v>0</v>
      </c>
      <c r="R1157" s="59">
        <v>0</v>
      </c>
      <c r="S1157" s="59">
        <v>90.636388999999994</v>
      </c>
      <c r="T1157" s="59">
        <v>0</v>
      </c>
      <c r="U1157" s="59">
        <v>0</v>
      </c>
    </row>
    <row r="1158" spans="1:21" x14ac:dyDescent="0.3">
      <c r="A1158" s="61">
        <v>82404</v>
      </c>
      <c r="B1158" s="54">
        <v>1</v>
      </c>
      <c r="C1158" s="54" t="s">
        <v>78</v>
      </c>
      <c r="D1158" s="54" t="s">
        <v>97</v>
      </c>
      <c r="E1158" s="61" t="s">
        <v>1608</v>
      </c>
      <c r="F1158" s="61" t="s">
        <v>137</v>
      </c>
      <c r="G1158" s="54" t="s">
        <v>71</v>
      </c>
      <c r="H1158" s="54" t="s">
        <v>128</v>
      </c>
      <c r="I1158" s="54" t="s">
        <v>22</v>
      </c>
      <c r="J1158" s="54" t="s">
        <v>129</v>
      </c>
      <c r="K1158" s="56">
        <v>43440.837233796294</v>
      </c>
      <c r="L1158" s="56">
        <v>43440.968668981484</v>
      </c>
      <c r="M1158" s="57">
        <v>3.1544444440000001</v>
      </c>
      <c r="N1158" s="58">
        <v>0</v>
      </c>
      <c r="O1158" s="58">
        <v>0</v>
      </c>
      <c r="P1158" s="58">
        <v>0</v>
      </c>
      <c r="Q1158" s="58">
        <v>43</v>
      </c>
      <c r="R1158" s="59">
        <v>0</v>
      </c>
      <c r="S1158" s="59">
        <v>0</v>
      </c>
      <c r="T1158" s="59">
        <v>0</v>
      </c>
      <c r="U1158" s="59">
        <v>135.641111</v>
      </c>
    </row>
    <row r="1159" spans="1:21" x14ac:dyDescent="0.3">
      <c r="A1159" s="61">
        <v>82406</v>
      </c>
      <c r="B1159" s="54">
        <v>1</v>
      </c>
      <c r="C1159" s="54" t="s">
        <v>78</v>
      </c>
      <c r="D1159" s="54" t="s">
        <v>82</v>
      </c>
      <c r="E1159" s="61" t="s">
        <v>1609</v>
      </c>
      <c r="F1159" s="61" t="s">
        <v>137</v>
      </c>
      <c r="G1159" s="54" t="s">
        <v>71</v>
      </c>
      <c r="H1159" s="54" t="s">
        <v>128</v>
      </c>
      <c r="I1159" s="54" t="s">
        <v>22</v>
      </c>
      <c r="J1159" s="54" t="s">
        <v>129</v>
      </c>
      <c r="K1159" s="56">
        <v>43440.822812500002</v>
      </c>
      <c r="L1159" s="56">
        <v>43440.87090277778</v>
      </c>
      <c r="M1159" s="57">
        <v>1.1541666660000001</v>
      </c>
      <c r="N1159" s="58">
        <v>0</v>
      </c>
      <c r="O1159" s="58">
        <v>1</v>
      </c>
      <c r="P1159" s="58">
        <v>0</v>
      </c>
      <c r="Q1159" s="58">
        <v>0</v>
      </c>
      <c r="R1159" s="59">
        <v>0</v>
      </c>
      <c r="S1159" s="59">
        <v>1.1541669999999999</v>
      </c>
      <c r="T1159" s="59">
        <v>0</v>
      </c>
      <c r="U1159" s="59">
        <v>0</v>
      </c>
    </row>
    <row r="1160" spans="1:21" x14ac:dyDescent="0.3">
      <c r="A1160" s="61">
        <v>82411</v>
      </c>
      <c r="B1160" s="54">
        <v>1</v>
      </c>
      <c r="C1160" s="54" t="s">
        <v>78</v>
      </c>
      <c r="D1160" s="54" t="s">
        <v>88</v>
      </c>
      <c r="E1160" s="61" t="s">
        <v>1610</v>
      </c>
      <c r="F1160" s="61" t="s">
        <v>137</v>
      </c>
      <c r="G1160" s="54" t="s">
        <v>71</v>
      </c>
      <c r="H1160" s="54" t="s">
        <v>128</v>
      </c>
      <c r="I1160" s="54" t="s">
        <v>22</v>
      </c>
      <c r="J1160" s="54" t="s">
        <v>129</v>
      </c>
      <c r="K1160" s="56">
        <v>43440.844513888893</v>
      </c>
      <c r="L1160" s="56">
        <v>43440.875208333331</v>
      </c>
      <c r="M1160" s="57">
        <v>0.73666666599999997</v>
      </c>
      <c r="N1160" s="58">
        <v>0</v>
      </c>
      <c r="O1160" s="58">
        <v>1</v>
      </c>
      <c r="P1160" s="58">
        <v>0</v>
      </c>
      <c r="Q1160" s="58">
        <v>0</v>
      </c>
      <c r="R1160" s="59">
        <v>0</v>
      </c>
      <c r="S1160" s="59">
        <v>0.73666699999999996</v>
      </c>
      <c r="T1160" s="59">
        <v>0</v>
      </c>
      <c r="U1160" s="59">
        <v>0</v>
      </c>
    </row>
    <row r="1161" spans="1:21" x14ac:dyDescent="0.3">
      <c r="A1161" s="61">
        <v>82412</v>
      </c>
      <c r="B1161" s="54">
        <v>1</v>
      </c>
      <c r="C1161" s="54" t="s">
        <v>79</v>
      </c>
      <c r="D1161" s="54" t="s">
        <v>108</v>
      </c>
      <c r="E1161" s="61" t="s">
        <v>1464</v>
      </c>
      <c r="F1161" s="61" t="s">
        <v>136</v>
      </c>
      <c r="G1161" s="54" t="s">
        <v>71</v>
      </c>
      <c r="H1161" s="54" t="s">
        <v>128</v>
      </c>
      <c r="I1161" s="54" t="s">
        <v>22</v>
      </c>
      <c r="J1161" s="54" t="s">
        <v>129</v>
      </c>
      <c r="K1161" s="56">
        <v>43440.833182870367</v>
      </c>
      <c r="L1161" s="56">
        <v>43440.879386574074</v>
      </c>
      <c r="M1161" s="57">
        <v>1.1088888880000001</v>
      </c>
      <c r="N1161" s="58">
        <v>0</v>
      </c>
      <c r="O1161" s="58">
        <v>52</v>
      </c>
      <c r="P1161" s="58">
        <v>0</v>
      </c>
      <c r="Q1161" s="58">
        <v>0</v>
      </c>
      <c r="R1161" s="59">
        <v>0</v>
      </c>
      <c r="S1161" s="59">
        <v>57.662222</v>
      </c>
      <c r="T1161" s="59">
        <v>0</v>
      </c>
      <c r="U1161" s="59">
        <v>0</v>
      </c>
    </row>
    <row r="1162" spans="1:21" x14ac:dyDescent="0.3">
      <c r="A1162" s="61">
        <v>82419</v>
      </c>
      <c r="B1162" s="54">
        <v>1</v>
      </c>
      <c r="C1162" s="54" t="s">
        <v>79</v>
      </c>
      <c r="D1162" s="54" t="s">
        <v>124</v>
      </c>
      <c r="E1162" s="61" t="s">
        <v>1548</v>
      </c>
      <c r="F1162" s="61" t="s">
        <v>165</v>
      </c>
      <c r="G1162" s="54" t="s">
        <v>71</v>
      </c>
      <c r="H1162" s="54" t="s">
        <v>128</v>
      </c>
      <c r="I1162" s="54" t="s">
        <v>22</v>
      </c>
      <c r="J1162" s="54" t="s">
        <v>129</v>
      </c>
      <c r="K1162" s="56">
        <v>43440.841215277775</v>
      </c>
      <c r="L1162" s="56">
        <v>43440.887800925928</v>
      </c>
      <c r="M1162" s="57">
        <v>1.118055555</v>
      </c>
      <c r="N1162" s="58">
        <v>0</v>
      </c>
      <c r="O1162" s="58">
        <v>1</v>
      </c>
      <c r="P1162" s="58">
        <v>0</v>
      </c>
      <c r="Q1162" s="58">
        <v>17</v>
      </c>
      <c r="R1162" s="59">
        <v>0</v>
      </c>
      <c r="S1162" s="59">
        <v>1.1180559999999999</v>
      </c>
      <c r="T1162" s="59">
        <v>0</v>
      </c>
      <c r="U1162" s="59">
        <v>19.006944000000001</v>
      </c>
    </row>
    <row r="1163" spans="1:21" x14ac:dyDescent="0.3">
      <c r="A1163" s="61">
        <v>82422</v>
      </c>
      <c r="B1163" s="54">
        <v>1</v>
      </c>
      <c r="C1163" s="54" t="s">
        <v>78</v>
      </c>
      <c r="D1163" s="54" t="s">
        <v>87</v>
      </c>
      <c r="E1163" s="61" t="s">
        <v>1611</v>
      </c>
      <c r="F1163" s="61" t="s">
        <v>144</v>
      </c>
      <c r="G1163" s="54" t="s">
        <v>71</v>
      </c>
      <c r="H1163" s="54" t="s">
        <v>128</v>
      </c>
      <c r="I1163" s="54" t="s">
        <v>22</v>
      </c>
      <c r="J1163" s="54" t="s">
        <v>129</v>
      </c>
      <c r="K1163" s="56">
        <v>43440.829398148147</v>
      </c>
      <c r="L1163" s="56">
        <v>43440.866030092591</v>
      </c>
      <c r="M1163" s="57">
        <v>0.87916666600000004</v>
      </c>
      <c r="N1163" s="58">
        <v>0</v>
      </c>
      <c r="O1163" s="58">
        <v>11</v>
      </c>
      <c r="P1163" s="58">
        <v>0</v>
      </c>
      <c r="Q1163" s="58">
        <v>0</v>
      </c>
      <c r="R1163" s="59">
        <v>0</v>
      </c>
      <c r="S1163" s="59">
        <v>9.670833</v>
      </c>
      <c r="T1163" s="59">
        <v>0</v>
      </c>
      <c r="U1163" s="59">
        <v>0</v>
      </c>
    </row>
    <row r="1164" spans="1:21" x14ac:dyDescent="0.3">
      <c r="A1164" s="61">
        <v>82423</v>
      </c>
      <c r="B1164" s="54">
        <v>1</v>
      </c>
      <c r="C1164" s="54" t="s">
        <v>78</v>
      </c>
      <c r="D1164" s="54" t="s">
        <v>95</v>
      </c>
      <c r="E1164" s="61" t="s">
        <v>1612</v>
      </c>
      <c r="F1164" s="61" t="s">
        <v>137</v>
      </c>
      <c r="G1164" s="54" t="s">
        <v>71</v>
      </c>
      <c r="H1164" s="54" t="s">
        <v>128</v>
      </c>
      <c r="I1164" s="54" t="s">
        <v>22</v>
      </c>
      <c r="J1164" s="54" t="s">
        <v>129</v>
      </c>
      <c r="K1164" s="56">
        <v>43440.852210648147</v>
      </c>
      <c r="L1164" s="56">
        <v>43440.892372685186</v>
      </c>
      <c r="M1164" s="57">
        <v>0.96388888800000005</v>
      </c>
      <c r="N1164" s="58">
        <v>0</v>
      </c>
      <c r="O1164" s="58">
        <v>6</v>
      </c>
      <c r="P1164" s="58">
        <v>0</v>
      </c>
      <c r="Q1164" s="58">
        <v>0</v>
      </c>
      <c r="R1164" s="59">
        <v>0</v>
      </c>
      <c r="S1164" s="59">
        <v>5.7833329999999998</v>
      </c>
      <c r="T1164" s="59">
        <v>0</v>
      </c>
      <c r="U1164" s="59">
        <v>0</v>
      </c>
    </row>
    <row r="1165" spans="1:21" x14ac:dyDescent="0.3">
      <c r="A1165" s="61">
        <v>82426</v>
      </c>
      <c r="B1165" s="54">
        <v>1</v>
      </c>
      <c r="C1165" s="54" t="s">
        <v>78</v>
      </c>
      <c r="D1165" s="54" t="s">
        <v>126</v>
      </c>
      <c r="E1165" s="61" t="s">
        <v>1613</v>
      </c>
      <c r="F1165" s="61" t="s">
        <v>181</v>
      </c>
      <c r="G1165" s="54" t="s">
        <v>71</v>
      </c>
      <c r="H1165" s="54" t="s">
        <v>128</v>
      </c>
      <c r="I1165" s="54" t="s">
        <v>22</v>
      </c>
      <c r="J1165" s="54" t="s">
        <v>129</v>
      </c>
      <c r="K1165" s="56">
        <v>43440.849791666667</v>
      </c>
      <c r="L1165" s="56">
        <v>43440.949305555558</v>
      </c>
      <c r="M1165" s="57">
        <v>2.3883333329999998</v>
      </c>
      <c r="N1165" s="58">
        <v>0</v>
      </c>
      <c r="O1165" s="58">
        <v>719</v>
      </c>
      <c r="P1165" s="58">
        <v>0</v>
      </c>
      <c r="Q1165" s="58">
        <v>0</v>
      </c>
      <c r="R1165" s="59">
        <v>0</v>
      </c>
      <c r="S1165" s="59">
        <v>1717.2116659999999</v>
      </c>
      <c r="T1165" s="59">
        <v>0</v>
      </c>
      <c r="U1165" s="59">
        <v>0</v>
      </c>
    </row>
    <row r="1166" spans="1:21" x14ac:dyDescent="0.3">
      <c r="A1166" s="61">
        <v>82427</v>
      </c>
      <c r="B1166" s="54">
        <v>1</v>
      </c>
      <c r="C1166" s="54" t="s">
        <v>79</v>
      </c>
      <c r="D1166" s="54" t="s">
        <v>114</v>
      </c>
      <c r="E1166" s="61" t="s">
        <v>1201</v>
      </c>
      <c r="F1166" s="61" t="s">
        <v>136</v>
      </c>
      <c r="G1166" s="54" t="s">
        <v>71</v>
      </c>
      <c r="H1166" s="54" t="s">
        <v>128</v>
      </c>
      <c r="I1166" s="54" t="s">
        <v>22</v>
      </c>
      <c r="J1166" s="54" t="s">
        <v>129</v>
      </c>
      <c r="K1166" s="56">
        <v>43440.843171296299</v>
      </c>
      <c r="L1166" s="56">
        <v>43440.875416666669</v>
      </c>
      <c r="M1166" s="57">
        <v>0.773888888</v>
      </c>
      <c r="N1166" s="58">
        <v>0</v>
      </c>
      <c r="O1166" s="58">
        <v>32</v>
      </c>
      <c r="P1166" s="58">
        <v>0</v>
      </c>
      <c r="Q1166" s="58">
        <v>0</v>
      </c>
      <c r="R1166" s="59">
        <v>0</v>
      </c>
      <c r="S1166" s="59">
        <v>24.764444000000001</v>
      </c>
      <c r="T1166" s="59">
        <v>0</v>
      </c>
      <c r="U1166" s="59">
        <v>0</v>
      </c>
    </row>
    <row r="1167" spans="1:21" x14ac:dyDescent="0.3">
      <c r="A1167" s="61">
        <v>82430</v>
      </c>
      <c r="B1167" s="54">
        <v>1</v>
      </c>
      <c r="C1167" s="54" t="s">
        <v>79</v>
      </c>
      <c r="D1167" s="54" t="s">
        <v>123</v>
      </c>
      <c r="E1167" s="61" t="s">
        <v>393</v>
      </c>
      <c r="F1167" s="61" t="s">
        <v>140</v>
      </c>
      <c r="G1167" s="54" t="s">
        <v>72</v>
      </c>
      <c r="H1167" s="54" t="s">
        <v>128</v>
      </c>
      <c r="I1167" s="54" t="s">
        <v>22</v>
      </c>
      <c r="J1167" s="54" t="s">
        <v>129</v>
      </c>
      <c r="K1167" s="56">
        <v>43440.871053240742</v>
      </c>
      <c r="L1167" s="56">
        <v>43440.90353009259</v>
      </c>
      <c r="M1167" s="57">
        <v>0.77944444400000001</v>
      </c>
      <c r="N1167" s="58">
        <v>10</v>
      </c>
      <c r="O1167" s="58">
        <v>0</v>
      </c>
      <c r="P1167" s="58">
        <v>0</v>
      </c>
      <c r="Q1167" s="58">
        <v>0</v>
      </c>
      <c r="R1167" s="59">
        <v>7.7944440000000004</v>
      </c>
      <c r="S1167" s="59">
        <v>0</v>
      </c>
      <c r="T1167" s="59">
        <v>0</v>
      </c>
      <c r="U1167" s="59">
        <v>0</v>
      </c>
    </row>
    <row r="1168" spans="1:21" x14ac:dyDescent="0.3">
      <c r="A1168" s="61">
        <v>82432</v>
      </c>
      <c r="B1168" s="54">
        <v>1</v>
      </c>
      <c r="C1168" s="54" t="s">
        <v>78</v>
      </c>
      <c r="D1168" s="54" t="s">
        <v>102</v>
      </c>
      <c r="E1168" s="61" t="s">
        <v>1614</v>
      </c>
      <c r="F1168" s="61" t="s">
        <v>151</v>
      </c>
      <c r="G1168" s="54" t="s">
        <v>71</v>
      </c>
      <c r="H1168" s="54" t="s">
        <v>128</v>
      </c>
      <c r="I1168" s="54" t="s">
        <v>22</v>
      </c>
      <c r="J1168" s="54" t="s">
        <v>129</v>
      </c>
      <c r="K1168" s="56">
        <v>43440.781967592593</v>
      </c>
      <c r="L1168" s="56">
        <v>43440.915972222225</v>
      </c>
      <c r="M1168" s="57">
        <v>3.216111111</v>
      </c>
      <c r="N1168" s="58">
        <v>0</v>
      </c>
      <c r="O1168" s="58">
        <v>1</v>
      </c>
      <c r="P1168" s="58">
        <v>0</v>
      </c>
      <c r="Q1168" s="58">
        <v>28</v>
      </c>
      <c r="R1168" s="59">
        <v>0</v>
      </c>
      <c r="S1168" s="59">
        <v>3.2161110000000002</v>
      </c>
      <c r="T1168" s="59">
        <v>0</v>
      </c>
      <c r="U1168" s="59">
        <v>90.051111000000006</v>
      </c>
    </row>
    <row r="1169" spans="1:21" x14ac:dyDescent="0.3">
      <c r="A1169" s="61">
        <v>82434</v>
      </c>
      <c r="B1169" s="54">
        <v>1</v>
      </c>
      <c r="C1169" s="54" t="s">
        <v>79</v>
      </c>
      <c r="D1169" s="54" t="s">
        <v>112</v>
      </c>
      <c r="E1169" s="61" t="s">
        <v>405</v>
      </c>
      <c r="F1169" s="61" t="s">
        <v>172</v>
      </c>
      <c r="G1169" s="54" t="s">
        <v>71</v>
      </c>
      <c r="H1169" s="54" t="s">
        <v>128</v>
      </c>
      <c r="I1169" s="54" t="s">
        <v>22</v>
      </c>
      <c r="J1169" s="54" t="s">
        <v>129</v>
      </c>
      <c r="K1169" s="56">
        <v>43440.863275462965</v>
      </c>
      <c r="L1169" s="56">
        <v>43440.901018518518</v>
      </c>
      <c r="M1169" s="57">
        <v>0.90583333300000002</v>
      </c>
      <c r="N1169" s="58">
        <v>0</v>
      </c>
      <c r="O1169" s="58">
        <v>28</v>
      </c>
      <c r="P1169" s="58">
        <v>0</v>
      </c>
      <c r="Q1169" s="58">
        <v>0</v>
      </c>
      <c r="R1169" s="59">
        <v>0</v>
      </c>
      <c r="S1169" s="59">
        <v>25.363333000000001</v>
      </c>
      <c r="T1169" s="59">
        <v>0</v>
      </c>
      <c r="U1169" s="59">
        <v>0</v>
      </c>
    </row>
    <row r="1170" spans="1:21" x14ac:dyDescent="0.3">
      <c r="A1170" s="61">
        <v>82435</v>
      </c>
      <c r="B1170" s="54">
        <v>1</v>
      </c>
      <c r="C1170" s="54" t="s">
        <v>78</v>
      </c>
      <c r="D1170" s="54" t="s">
        <v>96</v>
      </c>
      <c r="E1170" s="61" t="s">
        <v>641</v>
      </c>
      <c r="F1170" s="61" t="s">
        <v>140</v>
      </c>
      <c r="G1170" s="54" t="s">
        <v>72</v>
      </c>
      <c r="H1170" s="54" t="s">
        <v>128</v>
      </c>
      <c r="I1170" s="54" t="s">
        <v>22</v>
      </c>
      <c r="J1170" s="54" t="s">
        <v>129</v>
      </c>
      <c r="K1170" s="56">
        <v>43440.764409722222</v>
      </c>
      <c r="L1170" s="56">
        <v>43440.865972222222</v>
      </c>
      <c r="M1170" s="57">
        <v>2.4375</v>
      </c>
      <c r="N1170" s="58">
        <v>0</v>
      </c>
      <c r="O1170" s="58">
        <v>554</v>
      </c>
      <c r="P1170" s="58">
        <v>0</v>
      </c>
      <c r="Q1170" s="58">
        <v>0</v>
      </c>
      <c r="R1170" s="59">
        <v>0</v>
      </c>
      <c r="S1170" s="59">
        <v>1350.375</v>
      </c>
      <c r="T1170" s="59">
        <v>0</v>
      </c>
      <c r="U1170" s="59">
        <v>0</v>
      </c>
    </row>
    <row r="1171" spans="1:21" x14ac:dyDescent="0.3">
      <c r="A1171" s="61">
        <v>82436</v>
      </c>
      <c r="B1171" s="54">
        <v>1</v>
      </c>
      <c r="C1171" s="54" t="s">
        <v>79</v>
      </c>
      <c r="D1171" s="54" t="s">
        <v>119</v>
      </c>
      <c r="E1171" s="61" t="s">
        <v>1615</v>
      </c>
      <c r="F1171" s="61" t="s">
        <v>172</v>
      </c>
      <c r="G1171" s="54" t="s">
        <v>71</v>
      </c>
      <c r="H1171" s="54" t="s">
        <v>128</v>
      </c>
      <c r="I1171" s="54" t="s">
        <v>22</v>
      </c>
      <c r="J1171" s="54" t="s">
        <v>129</v>
      </c>
      <c r="K1171" s="56">
        <v>43440.860810185186</v>
      </c>
      <c r="L1171" s="56">
        <v>43440.919016203705</v>
      </c>
      <c r="M1171" s="57">
        <v>1.3969444440000001</v>
      </c>
      <c r="N1171" s="58">
        <v>0</v>
      </c>
      <c r="O1171" s="58">
        <v>55</v>
      </c>
      <c r="P1171" s="58">
        <v>0</v>
      </c>
      <c r="Q1171" s="58">
        <v>24</v>
      </c>
      <c r="R1171" s="59">
        <v>0</v>
      </c>
      <c r="S1171" s="59">
        <v>76.831943999999993</v>
      </c>
      <c r="T1171" s="59">
        <v>0</v>
      </c>
      <c r="U1171" s="59">
        <v>33.526667000000003</v>
      </c>
    </row>
    <row r="1172" spans="1:21" x14ac:dyDescent="0.3">
      <c r="A1172" s="61">
        <v>82437</v>
      </c>
      <c r="B1172" s="54">
        <v>1</v>
      </c>
      <c r="C1172" s="54" t="s">
        <v>78</v>
      </c>
      <c r="D1172" s="54" t="s">
        <v>92</v>
      </c>
      <c r="E1172" s="61" t="s">
        <v>1616</v>
      </c>
      <c r="F1172" s="61" t="s">
        <v>136</v>
      </c>
      <c r="G1172" s="54" t="s">
        <v>71</v>
      </c>
      <c r="H1172" s="54" t="s">
        <v>128</v>
      </c>
      <c r="I1172" s="54" t="s">
        <v>22</v>
      </c>
      <c r="J1172" s="54" t="s">
        <v>129</v>
      </c>
      <c r="K1172" s="56">
        <v>43440.866400462961</v>
      </c>
      <c r="L1172" s="56">
        <v>43440.89980324074</v>
      </c>
      <c r="M1172" s="57">
        <v>0.80166666600000003</v>
      </c>
      <c r="N1172" s="58">
        <v>0</v>
      </c>
      <c r="O1172" s="58">
        <v>61</v>
      </c>
      <c r="P1172" s="58">
        <v>0</v>
      </c>
      <c r="Q1172" s="58">
        <v>0</v>
      </c>
      <c r="R1172" s="59">
        <v>0</v>
      </c>
      <c r="S1172" s="59">
        <v>48.901667000000003</v>
      </c>
      <c r="T1172" s="59">
        <v>0</v>
      </c>
      <c r="U1172" s="59">
        <v>0</v>
      </c>
    </row>
    <row r="1173" spans="1:21" x14ac:dyDescent="0.3">
      <c r="A1173" s="61">
        <v>82439</v>
      </c>
      <c r="B1173" s="54">
        <v>1</v>
      </c>
      <c r="C1173" s="54" t="s">
        <v>78</v>
      </c>
      <c r="D1173" s="54" t="s">
        <v>81</v>
      </c>
      <c r="E1173" s="61" t="s">
        <v>442</v>
      </c>
      <c r="F1173" s="61" t="s">
        <v>136</v>
      </c>
      <c r="G1173" s="54" t="s">
        <v>71</v>
      </c>
      <c r="H1173" s="54" t="s">
        <v>128</v>
      </c>
      <c r="I1173" s="54" t="s">
        <v>22</v>
      </c>
      <c r="J1173" s="54" t="s">
        <v>129</v>
      </c>
      <c r="K1173" s="56">
        <v>43440.84170138889</v>
      </c>
      <c r="L1173" s="56">
        <v>43440.87777777778</v>
      </c>
      <c r="M1173" s="57">
        <v>0.86583333299999998</v>
      </c>
      <c r="N1173" s="58">
        <v>0</v>
      </c>
      <c r="O1173" s="58">
        <v>291</v>
      </c>
      <c r="P1173" s="58">
        <v>0</v>
      </c>
      <c r="Q1173" s="58">
        <v>0</v>
      </c>
      <c r="R1173" s="59">
        <v>0</v>
      </c>
      <c r="S1173" s="59">
        <v>251.95750000000001</v>
      </c>
      <c r="T1173" s="59">
        <v>0</v>
      </c>
      <c r="U1173" s="59">
        <v>0</v>
      </c>
    </row>
    <row r="1174" spans="1:21" x14ac:dyDescent="0.3">
      <c r="A1174" s="61">
        <v>82440</v>
      </c>
      <c r="B1174" s="54">
        <v>1</v>
      </c>
      <c r="C1174" s="54" t="s">
        <v>78</v>
      </c>
      <c r="D1174" s="54" t="s">
        <v>88</v>
      </c>
      <c r="E1174" s="61" t="s">
        <v>1617</v>
      </c>
      <c r="F1174" s="61" t="s">
        <v>136</v>
      </c>
      <c r="G1174" s="54" t="s">
        <v>71</v>
      </c>
      <c r="H1174" s="54" t="s">
        <v>128</v>
      </c>
      <c r="I1174" s="54" t="s">
        <v>22</v>
      </c>
      <c r="J1174" s="54" t="s">
        <v>129</v>
      </c>
      <c r="K1174" s="56">
        <v>43440.868101851855</v>
      </c>
      <c r="L1174" s="56">
        <v>43440.902812500004</v>
      </c>
      <c r="M1174" s="57">
        <v>0.83305555499999995</v>
      </c>
      <c r="N1174" s="58">
        <v>0</v>
      </c>
      <c r="O1174" s="58">
        <v>335</v>
      </c>
      <c r="P1174" s="58">
        <v>0</v>
      </c>
      <c r="Q1174" s="58">
        <v>0</v>
      </c>
      <c r="R1174" s="59">
        <v>0</v>
      </c>
      <c r="S1174" s="59">
        <v>279.07361100000003</v>
      </c>
      <c r="T1174" s="59">
        <v>0</v>
      </c>
      <c r="U1174" s="59">
        <v>0</v>
      </c>
    </row>
    <row r="1175" spans="1:21" x14ac:dyDescent="0.3">
      <c r="A1175" s="61">
        <v>82441</v>
      </c>
      <c r="B1175" s="54">
        <v>1</v>
      </c>
      <c r="C1175" s="54" t="s">
        <v>78</v>
      </c>
      <c r="D1175" s="54" t="s">
        <v>93</v>
      </c>
      <c r="E1175" s="61" t="s">
        <v>1618</v>
      </c>
      <c r="F1175" s="61" t="s">
        <v>181</v>
      </c>
      <c r="G1175" s="54" t="s">
        <v>71</v>
      </c>
      <c r="H1175" s="54" t="s">
        <v>128</v>
      </c>
      <c r="I1175" s="54" t="s">
        <v>22</v>
      </c>
      <c r="J1175" s="54" t="s">
        <v>129</v>
      </c>
      <c r="K1175" s="56">
        <v>43440.82240740741</v>
      </c>
      <c r="L1175" s="56">
        <v>43440.888506944444</v>
      </c>
      <c r="M1175" s="57">
        <v>1.5863888880000001</v>
      </c>
      <c r="N1175" s="58">
        <v>0</v>
      </c>
      <c r="O1175" s="58">
        <v>254</v>
      </c>
      <c r="P1175" s="58">
        <v>0</v>
      </c>
      <c r="Q1175" s="58">
        <v>0</v>
      </c>
      <c r="R1175" s="59">
        <v>0</v>
      </c>
      <c r="S1175" s="59">
        <v>402.94277799999998</v>
      </c>
      <c r="T1175" s="59">
        <v>0</v>
      </c>
      <c r="U1175" s="59">
        <v>0</v>
      </c>
    </row>
    <row r="1176" spans="1:21" x14ac:dyDescent="0.3">
      <c r="A1176" s="61">
        <v>82442</v>
      </c>
      <c r="B1176" s="54">
        <v>1</v>
      </c>
      <c r="C1176" s="54" t="s">
        <v>78</v>
      </c>
      <c r="D1176" s="54" t="s">
        <v>106</v>
      </c>
      <c r="E1176" s="61" t="s">
        <v>1619</v>
      </c>
      <c r="F1176" s="61" t="s">
        <v>151</v>
      </c>
      <c r="G1176" s="54" t="s">
        <v>71</v>
      </c>
      <c r="H1176" s="54" t="s">
        <v>128</v>
      </c>
      <c r="I1176" s="54" t="s">
        <v>22</v>
      </c>
      <c r="J1176" s="54" t="s">
        <v>129</v>
      </c>
      <c r="K1176" s="56">
        <v>43440.76935185185</v>
      </c>
      <c r="L1176" s="56">
        <v>43440.875</v>
      </c>
      <c r="M1176" s="57">
        <v>2.5355555550000002</v>
      </c>
      <c r="N1176" s="58">
        <v>0</v>
      </c>
      <c r="O1176" s="58">
        <v>18</v>
      </c>
      <c r="P1176" s="58">
        <v>0</v>
      </c>
      <c r="Q1176" s="58">
        <v>0</v>
      </c>
      <c r="R1176" s="59">
        <v>0</v>
      </c>
      <c r="S1176" s="59">
        <v>45.64</v>
      </c>
      <c r="T1176" s="59">
        <v>0</v>
      </c>
      <c r="U1176" s="59">
        <v>0</v>
      </c>
    </row>
    <row r="1177" spans="1:21" x14ac:dyDescent="0.3">
      <c r="A1177" s="61">
        <v>82445</v>
      </c>
      <c r="B1177" s="54">
        <v>1</v>
      </c>
      <c r="C1177" s="54" t="s">
        <v>79</v>
      </c>
      <c r="D1177" s="54" t="s">
        <v>115</v>
      </c>
      <c r="E1177" s="61" t="s">
        <v>266</v>
      </c>
      <c r="F1177" s="61" t="s">
        <v>145</v>
      </c>
      <c r="G1177" s="54" t="s">
        <v>72</v>
      </c>
      <c r="H1177" s="54" t="s">
        <v>128</v>
      </c>
      <c r="I1177" s="54" t="s">
        <v>22</v>
      </c>
      <c r="J1177" s="54" t="s">
        <v>129</v>
      </c>
      <c r="K1177" s="56">
        <v>43440.871678240743</v>
      </c>
      <c r="L1177" s="56">
        <v>43440.928356481483</v>
      </c>
      <c r="M1177" s="57">
        <v>1.3602777770000001</v>
      </c>
      <c r="N1177" s="58">
        <v>0</v>
      </c>
      <c r="O1177" s="58">
        <v>1</v>
      </c>
      <c r="P1177" s="58">
        <v>0</v>
      </c>
      <c r="Q1177" s="58">
        <v>126</v>
      </c>
      <c r="R1177" s="59">
        <v>0</v>
      </c>
      <c r="S1177" s="59">
        <v>1.3602780000000001</v>
      </c>
      <c r="T1177" s="59">
        <v>0</v>
      </c>
      <c r="U1177" s="59">
        <v>171.39500000000001</v>
      </c>
    </row>
    <row r="1178" spans="1:21" x14ac:dyDescent="0.3">
      <c r="A1178" s="61">
        <v>82447</v>
      </c>
      <c r="B1178" s="54">
        <v>1</v>
      </c>
      <c r="C1178" s="54" t="s">
        <v>78</v>
      </c>
      <c r="D1178" s="54" t="s">
        <v>94</v>
      </c>
      <c r="E1178" s="61" t="s">
        <v>1620</v>
      </c>
      <c r="F1178" s="61" t="s">
        <v>151</v>
      </c>
      <c r="G1178" s="54" t="s">
        <v>71</v>
      </c>
      <c r="H1178" s="54" t="s">
        <v>128</v>
      </c>
      <c r="I1178" s="54" t="s">
        <v>22</v>
      </c>
      <c r="J1178" s="54" t="s">
        <v>129</v>
      </c>
      <c r="K1178" s="56">
        <v>43440.87740740741</v>
      </c>
      <c r="L1178" s="56">
        <v>43440.960902777777</v>
      </c>
      <c r="M1178" s="57">
        <v>2.0038888880000001</v>
      </c>
      <c r="N1178" s="58">
        <v>0</v>
      </c>
      <c r="O1178" s="58">
        <v>49</v>
      </c>
      <c r="P1178" s="58">
        <v>0</v>
      </c>
      <c r="Q1178" s="58">
        <v>0</v>
      </c>
      <c r="R1178" s="59">
        <v>0</v>
      </c>
      <c r="S1178" s="59">
        <v>98.190556000000001</v>
      </c>
      <c r="T1178" s="59">
        <v>0</v>
      </c>
      <c r="U1178" s="59">
        <v>0</v>
      </c>
    </row>
    <row r="1179" spans="1:21" x14ac:dyDescent="0.3">
      <c r="A1179" s="61">
        <v>82448</v>
      </c>
      <c r="B1179" s="54">
        <v>1</v>
      </c>
      <c r="C1179" s="54" t="s">
        <v>78</v>
      </c>
      <c r="D1179" s="54" t="s">
        <v>86</v>
      </c>
      <c r="E1179" s="61" t="s">
        <v>444</v>
      </c>
      <c r="F1179" s="61" t="s">
        <v>156</v>
      </c>
      <c r="G1179" s="54" t="s">
        <v>71</v>
      </c>
      <c r="H1179" s="54" t="s">
        <v>128</v>
      </c>
      <c r="I1179" s="54" t="s">
        <v>22</v>
      </c>
      <c r="J1179" s="54" t="s">
        <v>129</v>
      </c>
      <c r="K1179" s="56">
        <v>43440.741712962961</v>
      </c>
      <c r="L1179" s="56">
        <v>43440.96334490741</v>
      </c>
      <c r="M1179" s="57">
        <v>5.3191666660000001</v>
      </c>
      <c r="N1179" s="58">
        <v>0</v>
      </c>
      <c r="O1179" s="58">
        <v>813</v>
      </c>
      <c r="P1179" s="58">
        <v>0</v>
      </c>
      <c r="Q1179" s="58">
        <v>0</v>
      </c>
      <c r="R1179" s="59">
        <v>0</v>
      </c>
      <c r="S1179" s="59">
        <v>4324.4824989999997</v>
      </c>
      <c r="T1179" s="59">
        <v>0</v>
      </c>
      <c r="U1179" s="59">
        <v>0</v>
      </c>
    </row>
    <row r="1180" spans="1:21" x14ac:dyDescent="0.3">
      <c r="A1180" s="61">
        <v>82450</v>
      </c>
      <c r="B1180" s="54">
        <v>1</v>
      </c>
      <c r="C1180" s="54" t="s">
        <v>78</v>
      </c>
      <c r="D1180" s="54" t="s">
        <v>80</v>
      </c>
      <c r="E1180" s="61" t="s">
        <v>332</v>
      </c>
      <c r="F1180" s="61" t="s">
        <v>136</v>
      </c>
      <c r="G1180" s="54" t="s">
        <v>71</v>
      </c>
      <c r="H1180" s="54" t="s">
        <v>128</v>
      </c>
      <c r="I1180" s="54" t="s">
        <v>22</v>
      </c>
      <c r="J1180" s="54" t="s">
        <v>129</v>
      </c>
      <c r="K1180" s="56">
        <v>43440.876550925925</v>
      </c>
      <c r="L1180" s="56">
        <v>43440.922743055555</v>
      </c>
      <c r="M1180" s="57">
        <v>1.1086111110000001</v>
      </c>
      <c r="N1180" s="58">
        <v>0</v>
      </c>
      <c r="O1180" s="58">
        <v>118</v>
      </c>
      <c r="P1180" s="58">
        <v>0</v>
      </c>
      <c r="Q1180" s="58">
        <v>0</v>
      </c>
      <c r="R1180" s="59">
        <v>0</v>
      </c>
      <c r="S1180" s="59">
        <v>130.81611100000001</v>
      </c>
      <c r="T1180" s="59">
        <v>0</v>
      </c>
      <c r="U1180" s="59">
        <v>0</v>
      </c>
    </row>
    <row r="1181" spans="1:21" x14ac:dyDescent="0.3">
      <c r="A1181" s="61">
        <v>82451</v>
      </c>
      <c r="B1181" s="54">
        <v>1</v>
      </c>
      <c r="C1181" s="54" t="s">
        <v>78</v>
      </c>
      <c r="D1181" s="54" t="s">
        <v>101</v>
      </c>
      <c r="E1181" s="61" t="s">
        <v>1621</v>
      </c>
      <c r="F1181" s="61" t="s">
        <v>136</v>
      </c>
      <c r="G1181" s="54" t="s">
        <v>71</v>
      </c>
      <c r="H1181" s="54" t="s">
        <v>128</v>
      </c>
      <c r="I1181" s="54" t="s">
        <v>22</v>
      </c>
      <c r="J1181" s="54" t="s">
        <v>129</v>
      </c>
      <c r="K1181" s="56">
        <v>43440.883935185186</v>
      </c>
      <c r="L1181" s="56">
        <v>43440.900046296294</v>
      </c>
      <c r="M1181" s="57">
        <v>0.38666666599999999</v>
      </c>
      <c r="N1181" s="58">
        <v>0</v>
      </c>
      <c r="O1181" s="58">
        <v>77</v>
      </c>
      <c r="P1181" s="58">
        <v>0</v>
      </c>
      <c r="Q1181" s="58">
        <v>0</v>
      </c>
      <c r="R1181" s="59">
        <v>0</v>
      </c>
      <c r="S1181" s="59">
        <v>29.773333000000001</v>
      </c>
      <c r="T1181" s="59">
        <v>0</v>
      </c>
      <c r="U1181" s="59">
        <v>0</v>
      </c>
    </row>
    <row r="1182" spans="1:21" x14ac:dyDescent="0.3">
      <c r="A1182" s="61">
        <v>82452</v>
      </c>
      <c r="B1182" s="54">
        <v>1</v>
      </c>
      <c r="C1182" s="54" t="s">
        <v>78</v>
      </c>
      <c r="D1182" s="54" t="s">
        <v>86</v>
      </c>
      <c r="E1182" s="61" t="s">
        <v>1415</v>
      </c>
      <c r="F1182" s="61" t="s">
        <v>136</v>
      </c>
      <c r="G1182" s="54" t="s">
        <v>71</v>
      </c>
      <c r="H1182" s="54" t="s">
        <v>128</v>
      </c>
      <c r="I1182" s="54" t="s">
        <v>22</v>
      </c>
      <c r="J1182" s="54" t="s">
        <v>129</v>
      </c>
      <c r="K1182" s="56">
        <v>43440.813935185186</v>
      </c>
      <c r="L1182" s="56">
        <v>43440.911111111112</v>
      </c>
      <c r="M1182" s="57">
        <v>2.332222222</v>
      </c>
      <c r="N1182" s="58">
        <v>0</v>
      </c>
      <c r="O1182" s="58">
        <v>139</v>
      </c>
      <c r="P1182" s="58">
        <v>0</v>
      </c>
      <c r="Q1182" s="58">
        <v>0</v>
      </c>
      <c r="R1182" s="59">
        <v>0</v>
      </c>
      <c r="S1182" s="59">
        <v>324.17888900000003</v>
      </c>
      <c r="T1182" s="59">
        <v>0</v>
      </c>
      <c r="U1182" s="59">
        <v>0</v>
      </c>
    </row>
    <row r="1183" spans="1:21" x14ac:dyDescent="0.3">
      <c r="A1183" s="61">
        <v>82453</v>
      </c>
      <c r="B1183" s="54">
        <v>1</v>
      </c>
      <c r="C1183" s="54" t="s">
        <v>78</v>
      </c>
      <c r="D1183" s="54" t="s">
        <v>91</v>
      </c>
      <c r="E1183" s="61" t="s">
        <v>1622</v>
      </c>
      <c r="F1183" s="61" t="s">
        <v>137</v>
      </c>
      <c r="G1183" s="54" t="s">
        <v>71</v>
      </c>
      <c r="H1183" s="54" t="s">
        <v>128</v>
      </c>
      <c r="I1183" s="54" t="s">
        <v>22</v>
      </c>
      <c r="J1183" s="54" t="s">
        <v>129</v>
      </c>
      <c r="K1183" s="56">
        <v>43440.697071759263</v>
      </c>
      <c r="L1183" s="56">
        <v>43440.888194444444</v>
      </c>
      <c r="M1183" s="57">
        <v>4.5869444440000002</v>
      </c>
      <c r="N1183" s="58">
        <v>0</v>
      </c>
      <c r="O1183" s="58">
        <v>2</v>
      </c>
      <c r="P1183" s="58">
        <v>0</v>
      </c>
      <c r="Q1183" s="58">
        <v>0</v>
      </c>
      <c r="R1183" s="59">
        <v>0</v>
      </c>
      <c r="S1183" s="59">
        <v>9.1738890000000008</v>
      </c>
      <c r="T1183" s="59">
        <v>0</v>
      </c>
      <c r="U1183" s="59">
        <v>0</v>
      </c>
    </row>
    <row r="1184" spans="1:21" x14ac:dyDescent="0.3">
      <c r="A1184" s="61">
        <v>82454</v>
      </c>
      <c r="B1184" s="54">
        <v>1</v>
      </c>
      <c r="C1184" s="54" t="s">
        <v>78</v>
      </c>
      <c r="D1184" s="54" t="s">
        <v>95</v>
      </c>
      <c r="E1184" s="61" t="s">
        <v>1623</v>
      </c>
      <c r="F1184" s="61" t="s">
        <v>136</v>
      </c>
      <c r="G1184" s="54" t="s">
        <v>71</v>
      </c>
      <c r="H1184" s="54" t="s">
        <v>128</v>
      </c>
      <c r="I1184" s="54" t="s">
        <v>22</v>
      </c>
      <c r="J1184" s="54" t="s">
        <v>129</v>
      </c>
      <c r="K1184" s="56">
        <v>43440.880324074074</v>
      </c>
      <c r="L1184" s="56">
        <v>43441.02175925926</v>
      </c>
      <c r="M1184" s="57">
        <v>3.3944444439999999</v>
      </c>
      <c r="N1184" s="58">
        <v>0</v>
      </c>
      <c r="O1184" s="58">
        <v>37</v>
      </c>
      <c r="P1184" s="58">
        <v>0</v>
      </c>
      <c r="Q1184" s="58">
        <v>0</v>
      </c>
      <c r="R1184" s="59">
        <v>0</v>
      </c>
      <c r="S1184" s="59">
        <v>125.594444</v>
      </c>
      <c r="T1184" s="59">
        <v>0</v>
      </c>
      <c r="U1184" s="59">
        <v>0</v>
      </c>
    </row>
    <row r="1185" spans="1:21" x14ac:dyDescent="0.3">
      <c r="A1185" s="61">
        <v>82455</v>
      </c>
      <c r="B1185" s="54">
        <v>1</v>
      </c>
      <c r="C1185" s="54" t="s">
        <v>79</v>
      </c>
      <c r="D1185" s="54" t="s">
        <v>108</v>
      </c>
      <c r="E1185" s="61" t="s">
        <v>1562</v>
      </c>
      <c r="F1185" s="61" t="s">
        <v>206</v>
      </c>
      <c r="G1185" s="54" t="s">
        <v>72</v>
      </c>
      <c r="H1185" s="54" t="s">
        <v>128</v>
      </c>
      <c r="I1185" s="54" t="s">
        <v>22</v>
      </c>
      <c r="J1185" s="54" t="s">
        <v>129</v>
      </c>
      <c r="K1185" s="56">
        <v>43440.892083333332</v>
      </c>
      <c r="L1185" s="56">
        <v>43440.959502314814</v>
      </c>
      <c r="M1185" s="57">
        <v>1.618055555</v>
      </c>
      <c r="N1185" s="58">
        <v>1</v>
      </c>
      <c r="O1185" s="58">
        <v>88</v>
      </c>
      <c r="P1185" s="58">
        <v>0</v>
      </c>
      <c r="Q1185" s="58">
        <v>0</v>
      </c>
      <c r="R1185" s="59">
        <v>1.6180559999999999</v>
      </c>
      <c r="S1185" s="59">
        <v>142.38888900000001</v>
      </c>
      <c r="T1185" s="59">
        <v>0</v>
      </c>
      <c r="U1185" s="59">
        <v>0</v>
      </c>
    </row>
    <row r="1186" spans="1:21" x14ac:dyDescent="0.3">
      <c r="A1186" s="61">
        <v>82457</v>
      </c>
      <c r="B1186" s="54">
        <v>1</v>
      </c>
      <c r="C1186" s="54" t="s">
        <v>78</v>
      </c>
      <c r="D1186" s="54" t="s">
        <v>101</v>
      </c>
      <c r="E1186" s="61" t="s">
        <v>1624</v>
      </c>
      <c r="F1186" s="61" t="s">
        <v>140</v>
      </c>
      <c r="G1186" s="54" t="s">
        <v>72</v>
      </c>
      <c r="H1186" s="54" t="s">
        <v>128</v>
      </c>
      <c r="I1186" s="54" t="s">
        <v>22</v>
      </c>
      <c r="J1186" s="54" t="s">
        <v>129</v>
      </c>
      <c r="K1186" s="56">
        <v>43440.895046296297</v>
      </c>
      <c r="L1186" s="56">
        <v>43440.918703703705</v>
      </c>
      <c r="M1186" s="57">
        <v>0.56777777699999998</v>
      </c>
      <c r="N1186" s="58">
        <v>2</v>
      </c>
      <c r="O1186" s="58">
        <v>986</v>
      </c>
      <c r="P1186" s="58">
        <v>0</v>
      </c>
      <c r="Q1186" s="58">
        <v>2</v>
      </c>
      <c r="R1186" s="59">
        <v>1.135556</v>
      </c>
      <c r="S1186" s="59">
        <v>559.82888800000001</v>
      </c>
      <c r="T1186" s="59">
        <v>0</v>
      </c>
      <c r="U1186" s="59">
        <v>1.135556</v>
      </c>
    </row>
    <row r="1187" spans="1:21" x14ac:dyDescent="0.3">
      <c r="A1187" s="61">
        <v>82458</v>
      </c>
      <c r="B1187" s="54">
        <v>1</v>
      </c>
      <c r="C1187" s="54" t="s">
        <v>78</v>
      </c>
      <c r="D1187" s="54" t="s">
        <v>94</v>
      </c>
      <c r="E1187" s="61" t="s">
        <v>1625</v>
      </c>
      <c r="F1187" s="61" t="s">
        <v>140</v>
      </c>
      <c r="G1187" s="54" t="s">
        <v>72</v>
      </c>
      <c r="H1187" s="54" t="s">
        <v>128</v>
      </c>
      <c r="I1187" s="54" t="s">
        <v>22</v>
      </c>
      <c r="J1187" s="54" t="s">
        <v>129</v>
      </c>
      <c r="K1187" s="56">
        <v>43440.897766203707</v>
      </c>
      <c r="L1187" s="56">
        <v>43440.960891203707</v>
      </c>
      <c r="M1187" s="57">
        <v>1.5149999999999999</v>
      </c>
      <c r="N1187" s="58">
        <v>2</v>
      </c>
      <c r="O1187" s="58">
        <v>170</v>
      </c>
      <c r="P1187" s="58">
        <v>0</v>
      </c>
      <c r="Q1187" s="58">
        <v>0</v>
      </c>
      <c r="R1187" s="59">
        <v>3.03</v>
      </c>
      <c r="S1187" s="59">
        <v>257.55</v>
      </c>
      <c r="T1187" s="59">
        <v>0</v>
      </c>
      <c r="U1187" s="59">
        <v>0</v>
      </c>
    </row>
    <row r="1188" spans="1:21" x14ac:dyDescent="0.3">
      <c r="A1188" s="61">
        <v>82459</v>
      </c>
      <c r="B1188" s="54">
        <v>1</v>
      </c>
      <c r="C1188" s="54" t="s">
        <v>79</v>
      </c>
      <c r="D1188" s="54" t="s">
        <v>111</v>
      </c>
      <c r="E1188" s="61" t="s">
        <v>1626</v>
      </c>
      <c r="F1188" s="61" t="s">
        <v>145</v>
      </c>
      <c r="G1188" s="54" t="s">
        <v>72</v>
      </c>
      <c r="H1188" s="54" t="s">
        <v>128</v>
      </c>
      <c r="I1188" s="54" t="s">
        <v>22</v>
      </c>
      <c r="J1188" s="54" t="s">
        <v>129</v>
      </c>
      <c r="K1188" s="56">
        <v>43440.899317129632</v>
      </c>
      <c r="L1188" s="56">
        <v>43441.074849537035</v>
      </c>
      <c r="M1188" s="57">
        <v>4.2127777770000003</v>
      </c>
      <c r="N1188" s="58">
        <v>0</v>
      </c>
      <c r="O1188" s="58">
        <v>0</v>
      </c>
      <c r="P1188" s="58">
        <v>0</v>
      </c>
      <c r="Q1188" s="58">
        <v>50</v>
      </c>
      <c r="R1188" s="59">
        <v>0</v>
      </c>
      <c r="S1188" s="59">
        <v>0</v>
      </c>
      <c r="T1188" s="59">
        <v>0</v>
      </c>
      <c r="U1188" s="59">
        <v>210.63888900000001</v>
      </c>
    </row>
    <row r="1189" spans="1:21" x14ac:dyDescent="0.3">
      <c r="A1189" s="61">
        <v>82461</v>
      </c>
      <c r="B1189" s="54">
        <v>1</v>
      </c>
      <c r="C1189" s="54" t="s">
        <v>78</v>
      </c>
      <c r="D1189" s="54" t="s">
        <v>98</v>
      </c>
      <c r="E1189" s="61" t="s">
        <v>1627</v>
      </c>
      <c r="F1189" s="61" t="s">
        <v>136</v>
      </c>
      <c r="G1189" s="54" t="s">
        <v>71</v>
      </c>
      <c r="H1189" s="54" t="s">
        <v>128</v>
      </c>
      <c r="I1189" s="54" t="s">
        <v>22</v>
      </c>
      <c r="J1189" s="54" t="s">
        <v>129</v>
      </c>
      <c r="K1189" s="56">
        <v>43440.905682870369</v>
      </c>
      <c r="L1189" s="56">
        <v>43440.936192129629</v>
      </c>
      <c r="M1189" s="57">
        <v>0.73222222199999998</v>
      </c>
      <c r="N1189" s="58">
        <v>0</v>
      </c>
      <c r="O1189" s="58">
        <v>163</v>
      </c>
      <c r="P1189" s="58">
        <v>0</v>
      </c>
      <c r="Q1189" s="58">
        <v>0</v>
      </c>
      <c r="R1189" s="59">
        <v>0</v>
      </c>
      <c r="S1189" s="59">
        <v>119.352222</v>
      </c>
      <c r="T1189" s="59">
        <v>0</v>
      </c>
      <c r="U1189" s="59">
        <v>0</v>
      </c>
    </row>
    <row r="1190" spans="1:21" x14ac:dyDescent="0.3">
      <c r="A1190" s="61">
        <v>82462</v>
      </c>
      <c r="B1190" s="54">
        <v>1</v>
      </c>
      <c r="C1190" s="54" t="s">
        <v>79</v>
      </c>
      <c r="D1190" s="54" t="s">
        <v>108</v>
      </c>
      <c r="E1190" s="61" t="s">
        <v>1628</v>
      </c>
      <c r="F1190" s="61" t="s">
        <v>145</v>
      </c>
      <c r="G1190" s="54" t="s">
        <v>72</v>
      </c>
      <c r="H1190" s="54" t="s">
        <v>128</v>
      </c>
      <c r="I1190" s="54" t="s">
        <v>22</v>
      </c>
      <c r="J1190" s="54" t="s">
        <v>129</v>
      </c>
      <c r="K1190" s="56">
        <v>43440.904826388891</v>
      </c>
      <c r="L1190" s="56">
        <v>43441.069861111115</v>
      </c>
      <c r="M1190" s="57">
        <v>3.9608333330000001</v>
      </c>
      <c r="N1190" s="58">
        <v>0</v>
      </c>
      <c r="O1190" s="58">
        <v>172</v>
      </c>
      <c r="P1190" s="58">
        <v>0</v>
      </c>
      <c r="Q1190" s="58">
        <v>4</v>
      </c>
      <c r="R1190" s="59">
        <v>0</v>
      </c>
      <c r="S1190" s="59">
        <v>681.26333299999999</v>
      </c>
      <c r="T1190" s="59">
        <v>0</v>
      </c>
      <c r="U1190" s="59">
        <v>15.843332999999999</v>
      </c>
    </row>
    <row r="1191" spans="1:21" x14ac:dyDescent="0.3">
      <c r="A1191" s="61">
        <v>82463</v>
      </c>
      <c r="B1191" s="54">
        <v>1</v>
      </c>
      <c r="C1191" s="54" t="s">
        <v>78</v>
      </c>
      <c r="D1191" s="54" t="s">
        <v>95</v>
      </c>
      <c r="E1191" s="61" t="s">
        <v>1629</v>
      </c>
      <c r="F1191" s="61" t="s">
        <v>136</v>
      </c>
      <c r="G1191" s="54" t="s">
        <v>71</v>
      </c>
      <c r="H1191" s="54" t="s">
        <v>128</v>
      </c>
      <c r="I1191" s="54" t="s">
        <v>22</v>
      </c>
      <c r="J1191" s="54" t="s">
        <v>129</v>
      </c>
      <c r="K1191" s="56">
        <v>43440.899537037039</v>
      </c>
      <c r="L1191" s="56">
        <v>43440.937476851854</v>
      </c>
      <c r="M1191" s="57">
        <v>0.91055555499999996</v>
      </c>
      <c r="N1191" s="58">
        <v>0</v>
      </c>
      <c r="O1191" s="58">
        <v>296</v>
      </c>
      <c r="P1191" s="58">
        <v>0</v>
      </c>
      <c r="Q1191" s="58">
        <v>0</v>
      </c>
      <c r="R1191" s="59">
        <v>0</v>
      </c>
      <c r="S1191" s="59">
        <v>269.52444400000002</v>
      </c>
      <c r="T1191" s="59">
        <v>0</v>
      </c>
      <c r="U1191" s="59">
        <v>0</v>
      </c>
    </row>
    <row r="1192" spans="1:21" x14ac:dyDescent="0.3">
      <c r="A1192" s="61">
        <v>82465</v>
      </c>
      <c r="B1192" s="54">
        <v>1</v>
      </c>
      <c r="C1192" s="54" t="s">
        <v>79</v>
      </c>
      <c r="D1192" s="54" t="s">
        <v>123</v>
      </c>
      <c r="E1192" s="61" t="s">
        <v>1630</v>
      </c>
      <c r="F1192" s="61" t="s">
        <v>140</v>
      </c>
      <c r="G1192" s="54" t="s">
        <v>72</v>
      </c>
      <c r="H1192" s="54" t="s">
        <v>128</v>
      </c>
      <c r="I1192" s="54" t="s">
        <v>22</v>
      </c>
      <c r="J1192" s="54" t="s">
        <v>129</v>
      </c>
      <c r="K1192" s="56">
        <v>43440.905486111107</v>
      </c>
      <c r="L1192" s="56">
        <v>43440.969837962963</v>
      </c>
      <c r="M1192" s="57">
        <v>1.544444444</v>
      </c>
      <c r="N1192" s="58">
        <v>0</v>
      </c>
      <c r="O1192" s="58">
        <v>56</v>
      </c>
      <c r="P1192" s="58">
        <v>0</v>
      </c>
      <c r="Q1192" s="58">
        <v>0</v>
      </c>
      <c r="R1192" s="59">
        <v>0</v>
      </c>
      <c r="S1192" s="59">
        <v>86.488889</v>
      </c>
      <c r="T1192" s="59">
        <v>0</v>
      </c>
      <c r="U1192" s="59">
        <v>0</v>
      </c>
    </row>
    <row r="1193" spans="1:21" x14ac:dyDescent="0.3">
      <c r="A1193" s="61">
        <v>82466</v>
      </c>
      <c r="B1193" s="54">
        <v>1</v>
      </c>
      <c r="C1193" s="54" t="s">
        <v>78</v>
      </c>
      <c r="D1193" s="54" t="s">
        <v>98</v>
      </c>
      <c r="E1193" s="61" t="s">
        <v>1631</v>
      </c>
      <c r="F1193" s="61" t="s">
        <v>165</v>
      </c>
      <c r="G1193" s="54" t="s">
        <v>71</v>
      </c>
      <c r="H1193" s="54" t="s">
        <v>128</v>
      </c>
      <c r="I1193" s="54" t="s">
        <v>22</v>
      </c>
      <c r="J1193" s="54" t="s">
        <v>129</v>
      </c>
      <c r="K1193" s="56">
        <v>43440.89607638889</v>
      </c>
      <c r="L1193" s="56">
        <v>43440.963043981479</v>
      </c>
      <c r="M1193" s="57">
        <v>1.6072222220000001</v>
      </c>
      <c r="N1193" s="58">
        <v>0</v>
      </c>
      <c r="O1193" s="58">
        <v>17</v>
      </c>
      <c r="P1193" s="58">
        <v>0</v>
      </c>
      <c r="Q1193" s="58">
        <v>0</v>
      </c>
      <c r="R1193" s="59">
        <v>0</v>
      </c>
      <c r="S1193" s="59">
        <v>27.322778</v>
      </c>
      <c r="T1193" s="59">
        <v>0</v>
      </c>
      <c r="U1193" s="59">
        <v>0</v>
      </c>
    </row>
    <row r="1194" spans="1:21" x14ac:dyDescent="0.3">
      <c r="A1194" s="61">
        <v>82468</v>
      </c>
      <c r="B1194" s="54">
        <v>1</v>
      </c>
      <c r="C1194" s="54" t="s">
        <v>79</v>
      </c>
      <c r="D1194" s="54" t="s">
        <v>123</v>
      </c>
      <c r="E1194" s="61" t="s">
        <v>1632</v>
      </c>
      <c r="F1194" s="61" t="s">
        <v>145</v>
      </c>
      <c r="G1194" s="54" t="s">
        <v>72</v>
      </c>
      <c r="H1194" s="54" t="s">
        <v>128</v>
      </c>
      <c r="I1194" s="54" t="s">
        <v>22</v>
      </c>
      <c r="J1194" s="54" t="s">
        <v>129</v>
      </c>
      <c r="K1194" s="56">
        <v>43440.902395833335</v>
      </c>
      <c r="L1194" s="56">
        <v>43440.971782407411</v>
      </c>
      <c r="M1194" s="57">
        <v>1.665277777</v>
      </c>
      <c r="N1194" s="58">
        <v>0</v>
      </c>
      <c r="O1194" s="58">
        <v>85</v>
      </c>
      <c r="P1194" s="58">
        <v>0</v>
      </c>
      <c r="Q1194" s="58">
        <v>8</v>
      </c>
      <c r="R1194" s="59">
        <v>0</v>
      </c>
      <c r="S1194" s="59">
        <v>141.54861099999999</v>
      </c>
      <c r="T1194" s="59">
        <v>0</v>
      </c>
      <c r="U1194" s="59">
        <v>13.322222</v>
      </c>
    </row>
    <row r="1195" spans="1:21" x14ac:dyDescent="0.3">
      <c r="A1195" s="61">
        <v>82469</v>
      </c>
      <c r="B1195" s="54">
        <v>1</v>
      </c>
      <c r="C1195" s="54" t="s">
        <v>78</v>
      </c>
      <c r="D1195" s="54" t="s">
        <v>99</v>
      </c>
      <c r="E1195" s="61" t="s">
        <v>1633</v>
      </c>
      <c r="F1195" s="61" t="s">
        <v>202</v>
      </c>
      <c r="G1195" s="54" t="s">
        <v>71</v>
      </c>
      <c r="H1195" s="54" t="s">
        <v>128</v>
      </c>
      <c r="I1195" s="54" t="s">
        <v>22</v>
      </c>
      <c r="J1195" s="54" t="s">
        <v>129</v>
      </c>
      <c r="K1195" s="56">
        <v>43440.849305555559</v>
      </c>
      <c r="L1195" s="56">
        <v>43440.963842592595</v>
      </c>
      <c r="M1195" s="57">
        <v>2.7488888880000002</v>
      </c>
      <c r="N1195" s="58">
        <v>0</v>
      </c>
      <c r="O1195" s="58">
        <v>0</v>
      </c>
      <c r="P1195" s="58">
        <v>0</v>
      </c>
      <c r="Q1195" s="58">
        <v>3</v>
      </c>
      <c r="R1195" s="59">
        <v>0</v>
      </c>
      <c r="S1195" s="59">
        <v>0</v>
      </c>
      <c r="T1195" s="59">
        <v>0</v>
      </c>
      <c r="U1195" s="59">
        <v>8.2466670000000004</v>
      </c>
    </row>
    <row r="1196" spans="1:21" x14ac:dyDescent="0.3">
      <c r="A1196" s="61">
        <v>82470</v>
      </c>
      <c r="B1196" s="54">
        <v>1</v>
      </c>
      <c r="C1196" s="54" t="s">
        <v>78</v>
      </c>
      <c r="D1196" s="54" t="s">
        <v>95</v>
      </c>
      <c r="E1196" s="61" t="s">
        <v>1634</v>
      </c>
      <c r="F1196" s="61" t="s">
        <v>136</v>
      </c>
      <c r="G1196" s="54" t="s">
        <v>71</v>
      </c>
      <c r="H1196" s="54" t="s">
        <v>128</v>
      </c>
      <c r="I1196" s="54" t="s">
        <v>22</v>
      </c>
      <c r="J1196" s="54" t="s">
        <v>129</v>
      </c>
      <c r="K1196" s="56">
        <v>43440.900231481479</v>
      </c>
      <c r="L1196" s="56">
        <v>43440.918923611112</v>
      </c>
      <c r="M1196" s="57">
        <v>0.44861111100000001</v>
      </c>
      <c r="N1196" s="58">
        <v>0</v>
      </c>
      <c r="O1196" s="58">
        <v>274</v>
      </c>
      <c r="P1196" s="58">
        <v>0</v>
      </c>
      <c r="Q1196" s="58">
        <v>0</v>
      </c>
      <c r="R1196" s="59">
        <v>0</v>
      </c>
      <c r="S1196" s="59">
        <v>122.919444</v>
      </c>
      <c r="T1196" s="59">
        <v>0</v>
      </c>
      <c r="U1196" s="59">
        <v>0</v>
      </c>
    </row>
    <row r="1197" spans="1:21" x14ac:dyDescent="0.3">
      <c r="A1197" s="61">
        <v>82471</v>
      </c>
      <c r="B1197" s="54">
        <v>1</v>
      </c>
      <c r="C1197" s="54" t="s">
        <v>78</v>
      </c>
      <c r="D1197" s="54" t="s">
        <v>91</v>
      </c>
      <c r="E1197" s="61" t="s">
        <v>1593</v>
      </c>
      <c r="F1197" s="61" t="s">
        <v>151</v>
      </c>
      <c r="G1197" s="54" t="s">
        <v>71</v>
      </c>
      <c r="H1197" s="54" t="s">
        <v>128</v>
      </c>
      <c r="I1197" s="54" t="s">
        <v>22</v>
      </c>
      <c r="J1197" s="54" t="s">
        <v>129</v>
      </c>
      <c r="K1197" s="56">
        <v>43440.876006944447</v>
      </c>
      <c r="L1197" s="56">
        <v>43440.915972222225</v>
      </c>
      <c r="M1197" s="57">
        <v>0.959166666</v>
      </c>
      <c r="N1197" s="58">
        <v>0</v>
      </c>
      <c r="O1197" s="58">
        <v>66</v>
      </c>
      <c r="P1197" s="58">
        <v>0</v>
      </c>
      <c r="Q1197" s="58">
        <v>0</v>
      </c>
      <c r="R1197" s="59">
        <v>0</v>
      </c>
      <c r="S1197" s="59">
        <v>63.305</v>
      </c>
      <c r="T1197" s="59">
        <v>0</v>
      </c>
      <c r="U1197" s="59">
        <v>0</v>
      </c>
    </row>
    <row r="1198" spans="1:21" x14ac:dyDescent="0.3">
      <c r="A1198" s="61">
        <v>82472</v>
      </c>
      <c r="B1198" s="54">
        <v>1</v>
      </c>
      <c r="C1198" s="54" t="s">
        <v>78</v>
      </c>
      <c r="D1198" s="54" t="s">
        <v>106</v>
      </c>
      <c r="E1198" s="61" t="s">
        <v>1635</v>
      </c>
      <c r="F1198" s="61" t="s">
        <v>136</v>
      </c>
      <c r="G1198" s="54" t="s">
        <v>71</v>
      </c>
      <c r="H1198" s="54" t="s">
        <v>128</v>
      </c>
      <c r="I1198" s="54" t="s">
        <v>22</v>
      </c>
      <c r="J1198" s="54" t="s">
        <v>129</v>
      </c>
      <c r="K1198" s="56">
        <v>43440.612812499996</v>
      </c>
      <c r="L1198" s="56">
        <v>43440.881944444445</v>
      </c>
      <c r="M1198" s="57">
        <v>6.4591666659999998</v>
      </c>
      <c r="N1198" s="58">
        <v>0</v>
      </c>
      <c r="O1198" s="58">
        <v>41</v>
      </c>
      <c r="P1198" s="58">
        <v>0</v>
      </c>
      <c r="Q1198" s="58">
        <v>0</v>
      </c>
      <c r="R1198" s="59">
        <v>0</v>
      </c>
      <c r="S1198" s="59">
        <v>264.82583299999999</v>
      </c>
      <c r="T1198" s="59">
        <v>0</v>
      </c>
      <c r="U1198" s="59">
        <v>0</v>
      </c>
    </row>
    <row r="1199" spans="1:21" x14ac:dyDescent="0.3">
      <c r="A1199" s="61">
        <v>82473</v>
      </c>
      <c r="B1199" s="54">
        <v>1</v>
      </c>
      <c r="C1199" s="54" t="s">
        <v>78</v>
      </c>
      <c r="D1199" s="54" t="s">
        <v>95</v>
      </c>
      <c r="E1199" s="61" t="s">
        <v>1636</v>
      </c>
      <c r="F1199" s="61" t="s">
        <v>136</v>
      </c>
      <c r="G1199" s="54" t="s">
        <v>71</v>
      </c>
      <c r="H1199" s="54" t="s">
        <v>128</v>
      </c>
      <c r="I1199" s="54" t="s">
        <v>22</v>
      </c>
      <c r="J1199" s="54" t="s">
        <v>129</v>
      </c>
      <c r="K1199" s="56">
        <v>43440.904247685183</v>
      </c>
      <c r="L1199" s="56">
        <v>43440.941099537034</v>
      </c>
      <c r="M1199" s="57">
        <v>0.884444444</v>
      </c>
      <c r="N1199" s="58">
        <v>0</v>
      </c>
      <c r="O1199" s="58">
        <v>11</v>
      </c>
      <c r="P1199" s="58">
        <v>0</v>
      </c>
      <c r="Q1199" s="58">
        <v>0</v>
      </c>
      <c r="R1199" s="59">
        <v>0</v>
      </c>
      <c r="S1199" s="59">
        <v>9.7288890000000006</v>
      </c>
      <c r="T1199" s="59">
        <v>0</v>
      </c>
      <c r="U1199" s="59">
        <v>0</v>
      </c>
    </row>
    <row r="1200" spans="1:21" x14ac:dyDescent="0.3">
      <c r="A1200" s="61">
        <v>82474</v>
      </c>
      <c r="B1200" s="54">
        <v>1</v>
      </c>
      <c r="C1200" s="54" t="s">
        <v>78</v>
      </c>
      <c r="D1200" s="54" t="s">
        <v>96</v>
      </c>
      <c r="E1200" s="61" t="s">
        <v>1637</v>
      </c>
      <c r="F1200" s="61" t="s">
        <v>151</v>
      </c>
      <c r="G1200" s="54" t="s">
        <v>71</v>
      </c>
      <c r="H1200" s="54" t="s">
        <v>128</v>
      </c>
      <c r="I1200" s="54" t="s">
        <v>22</v>
      </c>
      <c r="J1200" s="54" t="s">
        <v>129</v>
      </c>
      <c r="K1200" s="56">
        <v>43440.793692129628</v>
      </c>
      <c r="L1200" s="56">
        <v>43440.920138888891</v>
      </c>
      <c r="M1200" s="57">
        <v>3.0347222220000001</v>
      </c>
      <c r="N1200" s="58">
        <v>0</v>
      </c>
      <c r="O1200" s="58">
        <v>2</v>
      </c>
      <c r="P1200" s="58">
        <v>0</v>
      </c>
      <c r="Q1200" s="58">
        <v>0</v>
      </c>
      <c r="R1200" s="59">
        <v>0</v>
      </c>
      <c r="S1200" s="59">
        <v>6.0694439999999998</v>
      </c>
      <c r="T1200" s="59">
        <v>0</v>
      </c>
      <c r="U1200" s="59">
        <v>0</v>
      </c>
    </row>
    <row r="1201" spans="1:21" x14ac:dyDescent="0.3">
      <c r="A1201" s="61">
        <v>82475</v>
      </c>
      <c r="B1201" s="54">
        <v>1</v>
      </c>
      <c r="C1201" s="54" t="s">
        <v>78</v>
      </c>
      <c r="D1201" s="54" t="s">
        <v>101</v>
      </c>
      <c r="E1201" s="61" t="s">
        <v>527</v>
      </c>
      <c r="F1201" s="61" t="s">
        <v>149</v>
      </c>
      <c r="G1201" s="54" t="s">
        <v>71</v>
      </c>
      <c r="H1201" s="54" t="s">
        <v>128</v>
      </c>
      <c r="I1201" s="54" t="s">
        <v>22</v>
      </c>
      <c r="J1201" s="54" t="s">
        <v>129</v>
      </c>
      <c r="K1201" s="56">
        <v>43440.919293981482</v>
      </c>
      <c r="L1201" s="56">
        <v>43440.977893518517</v>
      </c>
      <c r="M1201" s="57">
        <v>1.4063888879999999</v>
      </c>
      <c r="N1201" s="58">
        <v>0</v>
      </c>
      <c r="O1201" s="58">
        <v>209</v>
      </c>
      <c r="P1201" s="58">
        <v>0</v>
      </c>
      <c r="Q1201" s="58">
        <v>10</v>
      </c>
      <c r="R1201" s="59">
        <v>0</v>
      </c>
      <c r="S1201" s="59">
        <v>293.93527799999998</v>
      </c>
      <c r="T1201" s="59">
        <v>0</v>
      </c>
      <c r="U1201" s="59">
        <v>14.063889</v>
      </c>
    </row>
    <row r="1202" spans="1:21" x14ac:dyDescent="0.3">
      <c r="A1202" s="61">
        <v>82477</v>
      </c>
      <c r="B1202" s="54">
        <v>1</v>
      </c>
      <c r="C1202" s="54" t="s">
        <v>79</v>
      </c>
      <c r="D1202" s="54" t="s">
        <v>112</v>
      </c>
      <c r="E1202" s="61" t="s">
        <v>405</v>
      </c>
      <c r="F1202" s="61" t="s">
        <v>159</v>
      </c>
      <c r="G1202" s="54" t="s">
        <v>71</v>
      </c>
      <c r="H1202" s="54" t="s">
        <v>128</v>
      </c>
      <c r="I1202" s="54" t="s">
        <v>22</v>
      </c>
      <c r="J1202" s="54" t="s">
        <v>129</v>
      </c>
      <c r="K1202" s="56">
        <v>43440.903124999997</v>
      </c>
      <c r="L1202" s="56">
        <v>43440.930138888885</v>
      </c>
      <c r="M1202" s="57">
        <v>0.64833333299999996</v>
      </c>
      <c r="N1202" s="58">
        <v>0</v>
      </c>
      <c r="O1202" s="58">
        <v>28</v>
      </c>
      <c r="P1202" s="58">
        <v>0</v>
      </c>
      <c r="Q1202" s="58">
        <v>0</v>
      </c>
      <c r="R1202" s="59">
        <v>0</v>
      </c>
      <c r="S1202" s="59">
        <v>18.153333</v>
      </c>
      <c r="T1202" s="59">
        <v>0</v>
      </c>
      <c r="U1202" s="59">
        <v>0</v>
      </c>
    </row>
    <row r="1203" spans="1:21" x14ac:dyDescent="0.3">
      <c r="A1203" s="61">
        <v>82478</v>
      </c>
      <c r="B1203" s="54">
        <v>1</v>
      </c>
      <c r="C1203" s="54" t="s">
        <v>79</v>
      </c>
      <c r="D1203" s="54" t="s">
        <v>119</v>
      </c>
      <c r="E1203" s="61" t="s">
        <v>1638</v>
      </c>
      <c r="F1203" s="61" t="s">
        <v>145</v>
      </c>
      <c r="G1203" s="54" t="s">
        <v>72</v>
      </c>
      <c r="H1203" s="54" t="s">
        <v>128</v>
      </c>
      <c r="I1203" s="54" t="s">
        <v>22</v>
      </c>
      <c r="J1203" s="54" t="s">
        <v>129</v>
      </c>
      <c r="K1203" s="56">
        <v>43440.88145833333</v>
      </c>
      <c r="L1203" s="56">
        <v>43440.997800925928</v>
      </c>
      <c r="M1203" s="57">
        <v>2.7922222219999999</v>
      </c>
      <c r="N1203" s="58">
        <v>0</v>
      </c>
      <c r="O1203" s="58">
        <v>59</v>
      </c>
      <c r="P1203" s="58">
        <v>0</v>
      </c>
      <c r="Q1203" s="58">
        <v>13</v>
      </c>
      <c r="R1203" s="59">
        <v>0</v>
      </c>
      <c r="S1203" s="59">
        <v>164.74111099999999</v>
      </c>
      <c r="T1203" s="59">
        <v>0</v>
      </c>
      <c r="U1203" s="59">
        <v>36.298889000000003</v>
      </c>
    </row>
    <row r="1204" spans="1:21" x14ac:dyDescent="0.3">
      <c r="A1204" s="61">
        <v>82481</v>
      </c>
      <c r="B1204" s="54">
        <v>1</v>
      </c>
      <c r="C1204" s="54" t="s">
        <v>78</v>
      </c>
      <c r="D1204" s="54" t="s">
        <v>91</v>
      </c>
      <c r="E1204" s="61" t="s">
        <v>1639</v>
      </c>
      <c r="F1204" s="61" t="s">
        <v>137</v>
      </c>
      <c r="G1204" s="54" t="s">
        <v>71</v>
      </c>
      <c r="H1204" s="54" t="s">
        <v>128</v>
      </c>
      <c r="I1204" s="54" t="s">
        <v>22</v>
      </c>
      <c r="J1204" s="54" t="s">
        <v>129</v>
      </c>
      <c r="K1204" s="56">
        <v>43440.667314814811</v>
      </c>
      <c r="L1204" s="56">
        <v>43440.931944444441</v>
      </c>
      <c r="M1204" s="57">
        <v>6.3511111109999998</v>
      </c>
      <c r="N1204" s="58">
        <v>0</v>
      </c>
      <c r="O1204" s="58">
        <v>1</v>
      </c>
      <c r="P1204" s="58">
        <v>0</v>
      </c>
      <c r="Q1204" s="58">
        <v>0</v>
      </c>
      <c r="R1204" s="59">
        <v>0</v>
      </c>
      <c r="S1204" s="59">
        <v>6.3511110000000004</v>
      </c>
      <c r="T1204" s="59">
        <v>0</v>
      </c>
      <c r="U1204" s="59">
        <v>0</v>
      </c>
    </row>
    <row r="1205" spans="1:21" x14ac:dyDescent="0.3">
      <c r="A1205" s="61">
        <v>82482</v>
      </c>
      <c r="B1205" s="54">
        <v>1</v>
      </c>
      <c r="C1205" s="54" t="s">
        <v>78</v>
      </c>
      <c r="D1205" s="54" t="s">
        <v>95</v>
      </c>
      <c r="E1205" s="61" t="s">
        <v>618</v>
      </c>
      <c r="F1205" s="61" t="s">
        <v>136</v>
      </c>
      <c r="G1205" s="54" t="s">
        <v>71</v>
      </c>
      <c r="H1205" s="54" t="s">
        <v>128</v>
      </c>
      <c r="I1205" s="54" t="s">
        <v>22</v>
      </c>
      <c r="J1205" s="54" t="s">
        <v>129</v>
      </c>
      <c r="K1205" s="56">
        <v>43440.93178240741</v>
      </c>
      <c r="L1205" s="56">
        <v>43441.098912037036</v>
      </c>
      <c r="M1205" s="57">
        <v>4.011111111</v>
      </c>
      <c r="N1205" s="58">
        <v>0</v>
      </c>
      <c r="O1205" s="58">
        <v>322</v>
      </c>
      <c r="P1205" s="58">
        <v>0</v>
      </c>
      <c r="Q1205" s="58">
        <v>1</v>
      </c>
      <c r="R1205" s="59">
        <v>0</v>
      </c>
      <c r="S1205" s="59">
        <v>1291.5777780000001</v>
      </c>
      <c r="T1205" s="59">
        <v>0</v>
      </c>
      <c r="U1205" s="59">
        <v>4.0111109999999996</v>
      </c>
    </row>
    <row r="1206" spans="1:21" x14ac:dyDescent="0.3">
      <c r="A1206" s="61">
        <v>82484</v>
      </c>
      <c r="B1206" s="54">
        <v>1</v>
      </c>
      <c r="C1206" s="54" t="s">
        <v>78</v>
      </c>
      <c r="D1206" s="54" t="s">
        <v>104</v>
      </c>
      <c r="E1206" s="61" t="s">
        <v>185</v>
      </c>
      <c r="F1206" s="61" t="s">
        <v>137</v>
      </c>
      <c r="G1206" s="54" t="s">
        <v>71</v>
      </c>
      <c r="H1206" s="54" t="s">
        <v>128</v>
      </c>
      <c r="I1206" s="54" t="s">
        <v>22</v>
      </c>
      <c r="J1206" s="54" t="s">
        <v>129</v>
      </c>
      <c r="K1206" s="56">
        <v>43440.736747685187</v>
      </c>
      <c r="L1206" s="56">
        <v>43440.93472222222</v>
      </c>
      <c r="M1206" s="57">
        <v>4.7513888880000001</v>
      </c>
      <c r="N1206" s="58">
        <v>0</v>
      </c>
      <c r="O1206" s="58">
        <v>10</v>
      </c>
      <c r="P1206" s="58">
        <v>0</v>
      </c>
      <c r="Q1206" s="58">
        <v>0</v>
      </c>
      <c r="R1206" s="59">
        <v>0</v>
      </c>
      <c r="S1206" s="59">
        <v>47.513888999999999</v>
      </c>
      <c r="T1206" s="59">
        <v>0</v>
      </c>
      <c r="U1206" s="59">
        <v>0</v>
      </c>
    </row>
    <row r="1207" spans="1:21" x14ac:dyDescent="0.3">
      <c r="A1207" s="61">
        <v>82485</v>
      </c>
      <c r="B1207" s="54">
        <v>1</v>
      </c>
      <c r="C1207" s="54" t="s">
        <v>78</v>
      </c>
      <c r="D1207" s="54" t="s">
        <v>98</v>
      </c>
      <c r="E1207" s="61" t="s">
        <v>1640</v>
      </c>
      <c r="F1207" s="61" t="s">
        <v>130</v>
      </c>
      <c r="G1207" s="54" t="s">
        <v>71</v>
      </c>
      <c r="H1207" s="54" t="s">
        <v>128</v>
      </c>
      <c r="I1207" s="54" t="s">
        <v>22</v>
      </c>
      <c r="J1207" s="54" t="s">
        <v>129</v>
      </c>
      <c r="K1207" s="56">
        <v>43440.925543981481</v>
      </c>
      <c r="L1207" s="56">
        <v>43441.055902777778</v>
      </c>
      <c r="M1207" s="57">
        <v>3.1286111110000001</v>
      </c>
      <c r="N1207" s="58">
        <v>0</v>
      </c>
      <c r="O1207" s="58">
        <v>44</v>
      </c>
      <c r="P1207" s="58">
        <v>0</v>
      </c>
      <c r="Q1207" s="58">
        <v>0</v>
      </c>
      <c r="R1207" s="59">
        <v>0</v>
      </c>
      <c r="S1207" s="59">
        <v>137.65888899999999</v>
      </c>
      <c r="T1207" s="59">
        <v>0</v>
      </c>
      <c r="U1207" s="59">
        <v>0</v>
      </c>
    </row>
    <row r="1208" spans="1:21" x14ac:dyDescent="0.3">
      <c r="A1208" s="61">
        <v>82486</v>
      </c>
      <c r="B1208" s="54">
        <v>1</v>
      </c>
      <c r="C1208" s="54" t="s">
        <v>79</v>
      </c>
      <c r="D1208" s="54" t="s">
        <v>118</v>
      </c>
      <c r="E1208" s="61" t="s">
        <v>1641</v>
      </c>
      <c r="F1208" s="61" t="s">
        <v>139</v>
      </c>
      <c r="G1208" s="54" t="s">
        <v>71</v>
      </c>
      <c r="H1208" s="54" t="s">
        <v>128</v>
      </c>
      <c r="I1208" s="54" t="s">
        <v>22</v>
      </c>
      <c r="J1208" s="54" t="s">
        <v>129</v>
      </c>
      <c r="K1208" s="56">
        <v>43440.936574074076</v>
      </c>
      <c r="L1208" s="56">
        <v>43440.965590277774</v>
      </c>
      <c r="M1208" s="57">
        <v>0.69638888799999998</v>
      </c>
      <c r="N1208" s="58">
        <v>0</v>
      </c>
      <c r="O1208" s="58">
        <v>15</v>
      </c>
      <c r="P1208" s="58">
        <v>0</v>
      </c>
      <c r="Q1208" s="58">
        <v>0</v>
      </c>
      <c r="R1208" s="59">
        <v>0</v>
      </c>
      <c r="S1208" s="59">
        <v>10.445833</v>
      </c>
      <c r="T1208" s="59">
        <v>0</v>
      </c>
      <c r="U1208" s="59">
        <v>0</v>
      </c>
    </row>
    <row r="1209" spans="1:21" x14ac:dyDescent="0.3">
      <c r="A1209" s="61">
        <v>82488</v>
      </c>
      <c r="B1209" s="54">
        <v>1</v>
      </c>
      <c r="C1209" s="54" t="s">
        <v>78</v>
      </c>
      <c r="D1209" s="54" t="s">
        <v>106</v>
      </c>
      <c r="E1209" s="61" t="s">
        <v>1642</v>
      </c>
      <c r="F1209" s="61" t="s">
        <v>136</v>
      </c>
      <c r="G1209" s="54" t="s">
        <v>71</v>
      </c>
      <c r="H1209" s="54" t="s">
        <v>128</v>
      </c>
      <c r="I1209" s="54" t="s">
        <v>22</v>
      </c>
      <c r="J1209" s="54" t="s">
        <v>129</v>
      </c>
      <c r="K1209" s="56">
        <v>43440.86005787037</v>
      </c>
      <c r="L1209" s="56">
        <v>43440.920833333337</v>
      </c>
      <c r="M1209" s="57">
        <v>1.458611111</v>
      </c>
      <c r="N1209" s="58">
        <v>0</v>
      </c>
      <c r="O1209" s="58">
        <v>45</v>
      </c>
      <c r="P1209" s="58">
        <v>0</v>
      </c>
      <c r="Q1209" s="58">
        <v>0</v>
      </c>
      <c r="R1209" s="59">
        <v>0</v>
      </c>
      <c r="S1209" s="59">
        <v>65.637500000000003</v>
      </c>
      <c r="T1209" s="59">
        <v>0</v>
      </c>
      <c r="U1209" s="59">
        <v>0</v>
      </c>
    </row>
    <row r="1210" spans="1:21" x14ac:dyDescent="0.3">
      <c r="A1210" s="61">
        <v>82489</v>
      </c>
      <c r="B1210" s="54">
        <v>1</v>
      </c>
      <c r="C1210" s="54" t="s">
        <v>78</v>
      </c>
      <c r="D1210" s="54" t="s">
        <v>98</v>
      </c>
      <c r="E1210" s="61" t="s">
        <v>1643</v>
      </c>
      <c r="F1210" s="61" t="s">
        <v>136</v>
      </c>
      <c r="G1210" s="54" t="s">
        <v>71</v>
      </c>
      <c r="H1210" s="54" t="s">
        <v>128</v>
      </c>
      <c r="I1210" s="54" t="s">
        <v>22</v>
      </c>
      <c r="J1210" s="54" t="s">
        <v>129</v>
      </c>
      <c r="K1210" s="56">
        <v>43440.911168981482</v>
      </c>
      <c r="L1210" s="56">
        <v>43440.98128472222</v>
      </c>
      <c r="M1210" s="57">
        <v>1.6827777770000001</v>
      </c>
      <c r="N1210" s="58">
        <v>0</v>
      </c>
      <c r="O1210" s="58">
        <v>7</v>
      </c>
      <c r="P1210" s="58">
        <v>0</v>
      </c>
      <c r="Q1210" s="58">
        <v>0</v>
      </c>
      <c r="R1210" s="59">
        <v>0</v>
      </c>
      <c r="S1210" s="59">
        <v>11.779444</v>
      </c>
      <c r="T1210" s="59">
        <v>0</v>
      </c>
      <c r="U1210" s="59">
        <v>0</v>
      </c>
    </row>
    <row r="1211" spans="1:21" x14ac:dyDescent="0.3">
      <c r="A1211" s="61">
        <v>82490</v>
      </c>
      <c r="B1211" s="54">
        <v>1</v>
      </c>
      <c r="C1211" s="54" t="s">
        <v>78</v>
      </c>
      <c r="D1211" s="54" t="s">
        <v>106</v>
      </c>
      <c r="E1211" s="61" t="s">
        <v>870</v>
      </c>
      <c r="F1211" s="61" t="s">
        <v>139</v>
      </c>
      <c r="G1211" s="54" t="s">
        <v>71</v>
      </c>
      <c r="H1211" s="54" t="s">
        <v>128</v>
      </c>
      <c r="I1211" s="54" t="s">
        <v>22</v>
      </c>
      <c r="J1211" s="54" t="s">
        <v>129</v>
      </c>
      <c r="K1211" s="56">
        <v>43440.67251157407</v>
      </c>
      <c r="L1211" s="56">
        <v>43440.912499999999</v>
      </c>
      <c r="M1211" s="57">
        <v>5.7597222219999997</v>
      </c>
      <c r="N1211" s="58">
        <v>0</v>
      </c>
      <c r="O1211" s="58">
        <v>11</v>
      </c>
      <c r="P1211" s="58">
        <v>0</v>
      </c>
      <c r="Q1211" s="58">
        <v>0</v>
      </c>
      <c r="R1211" s="59">
        <v>0</v>
      </c>
      <c r="S1211" s="59">
        <v>63.356943999999999</v>
      </c>
      <c r="T1211" s="59">
        <v>0</v>
      </c>
      <c r="U1211" s="59">
        <v>0</v>
      </c>
    </row>
    <row r="1212" spans="1:21" x14ac:dyDescent="0.3">
      <c r="A1212" s="61">
        <v>82491</v>
      </c>
      <c r="B1212" s="54">
        <v>1</v>
      </c>
      <c r="C1212" s="54" t="s">
        <v>79</v>
      </c>
      <c r="D1212" s="54" t="s">
        <v>119</v>
      </c>
      <c r="E1212" s="61" t="s">
        <v>1644</v>
      </c>
      <c r="F1212" s="61" t="s">
        <v>172</v>
      </c>
      <c r="G1212" s="54" t="s">
        <v>71</v>
      </c>
      <c r="H1212" s="54" t="s">
        <v>128</v>
      </c>
      <c r="I1212" s="54" t="s">
        <v>22</v>
      </c>
      <c r="J1212" s="54" t="s">
        <v>129</v>
      </c>
      <c r="K1212" s="56">
        <v>43440.900324074071</v>
      </c>
      <c r="L1212" s="56">
        <v>43440.967233796298</v>
      </c>
      <c r="M1212" s="57">
        <v>1.6058333330000001</v>
      </c>
      <c r="N1212" s="58">
        <v>0</v>
      </c>
      <c r="O1212" s="58">
        <v>23</v>
      </c>
      <c r="P1212" s="58">
        <v>0</v>
      </c>
      <c r="Q1212" s="58">
        <v>15</v>
      </c>
      <c r="R1212" s="59">
        <v>0</v>
      </c>
      <c r="S1212" s="59">
        <v>36.934167000000002</v>
      </c>
      <c r="T1212" s="59">
        <v>0</v>
      </c>
      <c r="U1212" s="59">
        <v>24.087499999999999</v>
      </c>
    </row>
    <row r="1213" spans="1:21" x14ac:dyDescent="0.3">
      <c r="A1213" s="61">
        <v>82493</v>
      </c>
      <c r="B1213" s="54">
        <v>1</v>
      </c>
      <c r="C1213" s="54" t="s">
        <v>78</v>
      </c>
      <c r="D1213" s="54" t="s">
        <v>86</v>
      </c>
      <c r="E1213" s="61" t="s">
        <v>1645</v>
      </c>
      <c r="F1213" s="61" t="s">
        <v>159</v>
      </c>
      <c r="G1213" s="54" t="s">
        <v>71</v>
      </c>
      <c r="H1213" s="54" t="s">
        <v>128</v>
      </c>
      <c r="I1213" s="54" t="s">
        <v>22</v>
      </c>
      <c r="J1213" s="54" t="s">
        <v>129</v>
      </c>
      <c r="K1213" s="56">
        <v>43440.827048611114</v>
      </c>
      <c r="L1213" s="56">
        <v>43441.018194444448</v>
      </c>
      <c r="M1213" s="57">
        <v>4.5875000000000004</v>
      </c>
      <c r="N1213" s="58">
        <v>0</v>
      </c>
      <c r="O1213" s="58">
        <v>672</v>
      </c>
      <c r="P1213" s="58">
        <v>0</v>
      </c>
      <c r="Q1213" s="58">
        <v>0</v>
      </c>
      <c r="R1213" s="59">
        <v>0</v>
      </c>
      <c r="S1213" s="59">
        <v>3082.8</v>
      </c>
      <c r="T1213" s="59">
        <v>0</v>
      </c>
      <c r="U1213" s="59">
        <v>0</v>
      </c>
    </row>
    <row r="1214" spans="1:21" x14ac:dyDescent="0.3">
      <c r="A1214" s="61">
        <v>82494</v>
      </c>
      <c r="B1214" s="54">
        <v>1</v>
      </c>
      <c r="C1214" s="54" t="s">
        <v>78</v>
      </c>
      <c r="D1214" s="54" t="s">
        <v>101</v>
      </c>
      <c r="E1214" s="61" t="s">
        <v>1646</v>
      </c>
      <c r="F1214" s="61" t="s">
        <v>168</v>
      </c>
      <c r="G1214" s="54" t="s">
        <v>72</v>
      </c>
      <c r="H1214" s="54" t="s">
        <v>128</v>
      </c>
      <c r="I1214" s="54" t="s">
        <v>22</v>
      </c>
      <c r="J1214" s="54" t="s">
        <v>129</v>
      </c>
      <c r="K1214" s="56">
        <v>43440.952361111107</v>
      </c>
      <c r="L1214" s="56">
        <v>43441.042939814812</v>
      </c>
      <c r="M1214" s="57">
        <v>2.173888888</v>
      </c>
      <c r="N1214" s="58">
        <v>0</v>
      </c>
      <c r="O1214" s="58">
        <v>188</v>
      </c>
      <c r="P1214" s="58">
        <v>0</v>
      </c>
      <c r="Q1214" s="58">
        <v>7</v>
      </c>
      <c r="R1214" s="59">
        <v>0</v>
      </c>
      <c r="S1214" s="59">
        <v>408.69111099999998</v>
      </c>
      <c r="T1214" s="59">
        <v>0</v>
      </c>
      <c r="U1214" s="59">
        <v>15.217222</v>
      </c>
    </row>
    <row r="1215" spans="1:21" x14ac:dyDescent="0.3">
      <c r="A1215" s="61">
        <v>82495</v>
      </c>
      <c r="B1215" s="54">
        <v>1</v>
      </c>
      <c r="C1215" s="54" t="s">
        <v>78</v>
      </c>
      <c r="D1215" s="54" t="s">
        <v>102</v>
      </c>
      <c r="E1215" s="61" t="s">
        <v>1647</v>
      </c>
      <c r="F1215" s="61" t="s">
        <v>145</v>
      </c>
      <c r="G1215" s="54" t="s">
        <v>72</v>
      </c>
      <c r="H1215" s="54" t="s">
        <v>128</v>
      </c>
      <c r="I1215" s="54" t="s">
        <v>22</v>
      </c>
      <c r="J1215" s="54" t="s">
        <v>129</v>
      </c>
      <c r="K1215" s="56">
        <v>43440.772604166668</v>
      </c>
      <c r="L1215" s="56">
        <v>43440.954861111109</v>
      </c>
      <c r="M1215" s="57">
        <v>4.3741666659999998</v>
      </c>
      <c r="N1215" s="58">
        <v>0</v>
      </c>
      <c r="O1215" s="58">
        <v>0</v>
      </c>
      <c r="P1215" s="58">
        <v>0</v>
      </c>
      <c r="Q1215" s="58">
        <v>60</v>
      </c>
      <c r="R1215" s="59">
        <v>0</v>
      </c>
      <c r="S1215" s="59">
        <v>0</v>
      </c>
      <c r="T1215" s="59">
        <v>0</v>
      </c>
      <c r="U1215" s="59">
        <v>262.45</v>
      </c>
    </row>
    <row r="1216" spans="1:21" x14ac:dyDescent="0.3">
      <c r="A1216" s="61">
        <v>82501</v>
      </c>
      <c r="B1216" s="54">
        <v>1</v>
      </c>
      <c r="C1216" s="54" t="s">
        <v>78</v>
      </c>
      <c r="D1216" s="54" t="s">
        <v>96</v>
      </c>
      <c r="E1216" s="61" t="s">
        <v>524</v>
      </c>
      <c r="F1216" s="61" t="s">
        <v>140</v>
      </c>
      <c r="G1216" s="54" t="s">
        <v>72</v>
      </c>
      <c r="H1216" s="54" t="s">
        <v>128</v>
      </c>
      <c r="I1216" s="54" t="s">
        <v>22</v>
      </c>
      <c r="J1216" s="54" t="s">
        <v>129</v>
      </c>
      <c r="K1216" s="56">
        <v>43440.956261574072</v>
      </c>
      <c r="L1216" s="56">
        <v>43440.964583333334</v>
      </c>
      <c r="M1216" s="57">
        <v>0.199722222</v>
      </c>
      <c r="N1216" s="58">
        <v>5</v>
      </c>
      <c r="O1216" s="58">
        <v>1440</v>
      </c>
      <c r="P1216" s="58">
        <v>0</v>
      </c>
      <c r="Q1216" s="58">
        <v>25</v>
      </c>
      <c r="R1216" s="59">
        <v>0.99861100000000003</v>
      </c>
      <c r="S1216" s="59">
        <v>287.60000000000002</v>
      </c>
      <c r="T1216" s="59">
        <v>0</v>
      </c>
      <c r="U1216" s="59">
        <v>4.9930560000000002</v>
      </c>
    </row>
    <row r="1217" spans="1:21" x14ac:dyDescent="0.3">
      <c r="A1217" s="61">
        <v>82503</v>
      </c>
      <c r="B1217" s="54">
        <v>1</v>
      </c>
      <c r="C1217" s="54" t="s">
        <v>78</v>
      </c>
      <c r="D1217" s="54" t="s">
        <v>98</v>
      </c>
      <c r="E1217" s="61" t="s">
        <v>1648</v>
      </c>
      <c r="F1217" s="61" t="s">
        <v>137</v>
      </c>
      <c r="G1217" s="54" t="s">
        <v>71</v>
      </c>
      <c r="H1217" s="54" t="s">
        <v>128</v>
      </c>
      <c r="I1217" s="54" t="s">
        <v>22</v>
      </c>
      <c r="J1217" s="54" t="s">
        <v>129</v>
      </c>
      <c r="K1217" s="56">
        <v>43440.962129629632</v>
      </c>
      <c r="L1217" s="56">
        <v>43441.005555555559</v>
      </c>
      <c r="M1217" s="57">
        <v>1.0422222219999999</v>
      </c>
      <c r="N1217" s="58">
        <v>0</v>
      </c>
      <c r="O1217" s="58">
        <v>320</v>
      </c>
      <c r="P1217" s="58">
        <v>0</v>
      </c>
      <c r="Q1217" s="58">
        <v>0</v>
      </c>
      <c r="R1217" s="59">
        <v>0</v>
      </c>
      <c r="S1217" s="59">
        <v>333.51111100000003</v>
      </c>
      <c r="T1217" s="59">
        <v>0</v>
      </c>
      <c r="U1217" s="59">
        <v>0</v>
      </c>
    </row>
    <row r="1218" spans="1:21" x14ac:dyDescent="0.3">
      <c r="A1218" s="61">
        <v>82508</v>
      </c>
      <c r="B1218" s="54">
        <v>1</v>
      </c>
      <c r="C1218" s="54" t="s">
        <v>78</v>
      </c>
      <c r="D1218" s="54" t="s">
        <v>96</v>
      </c>
      <c r="E1218" s="61" t="s">
        <v>1649</v>
      </c>
      <c r="F1218" s="61" t="s">
        <v>136</v>
      </c>
      <c r="G1218" s="54" t="s">
        <v>71</v>
      </c>
      <c r="H1218" s="54" t="s">
        <v>128</v>
      </c>
      <c r="I1218" s="54" t="s">
        <v>22</v>
      </c>
      <c r="J1218" s="54" t="s">
        <v>129</v>
      </c>
      <c r="K1218" s="56">
        <v>43440.91369212963</v>
      </c>
      <c r="L1218" s="56">
        <v>43440.977777777778</v>
      </c>
      <c r="M1218" s="57">
        <v>1.5380555549999999</v>
      </c>
      <c r="N1218" s="58">
        <v>0</v>
      </c>
      <c r="O1218" s="58">
        <v>111</v>
      </c>
      <c r="P1218" s="58">
        <v>0</v>
      </c>
      <c r="Q1218" s="58">
        <v>0</v>
      </c>
      <c r="R1218" s="59">
        <v>0</v>
      </c>
      <c r="S1218" s="59">
        <v>170.72416699999999</v>
      </c>
      <c r="T1218" s="59">
        <v>0</v>
      </c>
      <c r="U1218" s="59">
        <v>0</v>
      </c>
    </row>
    <row r="1219" spans="1:21" x14ac:dyDescent="0.3">
      <c r="A1219" s="61">
        <v>82509</v>
      </c>
      <c r="B1219" s="54">
        <v>1</v>
      </c>
      <c r="C1219" s="54" t="s">
        <v>78</v>
      </c>
      <c r="D1219" s="54" t="s">
        <v>86</v>
      </c>
      <c r="E1219" s="61" t="s">
        <v>1650</v>
      </c>
      <c r="F1219" s="61" t="s">
        <v>156</v>
      </c>
      <c r="G1219" s="54" t="s">
        <v>71</v>
      </c>
      <c r="H1219" s="54" t="s">
        <v>128</v>
      </c>
      <c r="I1219" s="54" t="s">
        <v>22</v>
      </c>
      <c r="J1219" s="54" t="s">
        <v>129</v>
      </c>
      <c r="K1219" s="56">
        <v>43440.97378472222</v>
      </c>
      <c r="L1219" s="56">
        <v>43441.083935185183</v>
      </c>
      <c r="M1219" s="57">
        <v>2.6436111109999998</v>
      </c>
      <c r="N1219" s="58">
        <v>0</v>
      </c>
      <c r="O1219" s="58">
        <v>1</v>
      </c>
      <c r="P1219" s="58">
        <v>0</v>
      </c>
      <c r="Q1219" s="58">
        <v>0</v>
      </c>
      <c r="R1219" s="59">
        <v>0</v>
      </c>
      <c r="S1219" s="59">
        <v>2.6436109999999999</v>
      </c>
      <c r="T1219" s="59">
        <v>0</v>
      </c>
      <c r="U1219" s="59">
        <v>0</v>
      </c>
    </row>
    <row r="1220" spans="1:21" x14ac:dyDescent="0.3">
      <c r="A1220" s="61">
        <v>82510</v>
      </c>
      <c r="B1220" s="54">
        <v>1</v>
      </c>
      <c r="C1220" s="54" t="s">
        <v>79</v>
      </c>
      <c r="D1220" s="54" t="s">
        <v>112</v>
      </c>
      <c r="E1220" s="61" t="s">
        <v>1651</v>
      </c>
      <c r="F1220" s="61" t="s">
        <v>151</v>
      </c>
      <c r="G1220" s="54" t="s">
        <v>71</v>
      </c>
      <c r="H1220" s="54" t="s">
        <v>128</v>
      </c>
      <c r="I1220" s="54" t="s">
        <v>22</v>
      </c>
      <c r="J1220" s="54" t="s">
        <v>129</v>
      </c>
      <c r="K1220" s="56">
        <v>43440.977349537039</v>
      </c>
      <c r="L1220" s="56">
        <v>43440.985335648147</v>
      </c>
      <c r="M1220" s="57">
        <v>0.19166666600000001</v>
      </c>
      <c r="N1220" s="58">
        <v>0</v>
      </c>
      <c r="O1220" s="58">
        <v>79</v>
      </c>
      <c r="P1220" s="58">
        <v>0</v>
      </c>
      <c r="Q1220" s="58">
        <v>0</v>
      </c>
      <c r="R1220" s="59">
        <v>0</v>
      </c>
      <c r="S1220" s="59">
        <v>15.141667</v>
      </c>
      <c r="T1220" s="59">
        <v>0</v>
      </c>
      <c r="U1220" s="59">
        <v>0</v>
      </c>
    </row>
    <row r="1221" spans="1:21" x14ac:dyDescent="0.3">
      <c r="A1221" s="61">
        <v>82513</v>
      </c>
      <c r="B1221" s="54">
        <v>1</v>
      </c>
      <c r="C1221" s="54" t="s">
        <v>79</v>
      </c>
      <c r="D1221" s="54" t="s">
        <v>118</v>
      </c>
      <c r="E1221" s="61" t="s">
        <v>1652</v>
      </c>
      <c r="F1221" s="61" t="s">
        <v>130</v>
      </c>
      <c r="G1221" s="54" t="s">
        <v>71</v>
      </c>
      <c r="H1221" s="54" t="s">
        <v>128</v>
      </c>
      <c r="I1221" s="54" t="s">
        <v>22</v>
      </c>
      <c r="J1221" s="54" t="s">
        <v>129</v>
      </c>
      <c r="K1221" s="56">
        <v>43440.98332175926</v>
      </c>
      <c r="L1221" s="56">
        <v>43441.024583333332</v>
      </c>
      <c r="M1221" s="57">
        <v>0.99027777699999997</v>
      </c>
      <c r="N1221" s="58">
        <v>0</v>
      </c>
      <c r="O1221" s="58">
        <v>25</v>
      </c>
      <c r="P1221" s="58">
        <v>0</v>
      </c>
      <c r="Q1221" s="58">
        <v>0</v>
      </c>
      <c r="R1221" s="59">
        <v>0</v>
      </c>
      <c r="S1221" s="59">
        <v>24.756944000000001</v>
      </c>
      <c r="T1221" s="59">
        <v>0</v>
      </c>
      <c r="U1221" s="59">
        <v>0</v>
      </c>
    </row>
    <row r="1222" spans="1:21" x14ac:dyDescent="0.3">
      <c r="A1222" s="61">
        <v>82514</v>
      </c>
      <c r="B1222" s="54">
        <v>1</v>
      </c>
      <c r="C1222" s="54" t="s">
        <v>79</v>
      </c>
      <c r="D1222" s="54" t="s">
        <v>115</v>
      </c>
      <c r="E1222" s="61" t="s">
        <v>1653</v>
      </c>
      <c r="F1222" s="61" t="s">
        <v>181</v>
      </c>
      <c r="G1222" s="54" t="s">
        <v>71</v>
      </c>
      <c r="H1222" s="54" t="s">
        <v>128</v>
      </c>
      <c r="I1222" s="54" t="s">
        <v>22</v>
      </c>
      <c r="J1222" s="54" t="s">
        <v>129</v>
      </c>
      <c r="K1222" s="56">
        <v>43440.986701388887</v>
      </c>
      <c r="L1222" s="56">
        <v>43441.041724537034</v>
      </c>
      <c r="M1222" s="57">
        <v>1.3205555550000001</v>
      </c>
      <c r="N1222" s="58">
        <v>0</v>
      </c>
      <c r="O1222" s="58">
        <v>0</v>
      </c>
      <c r="P1222" s="58">
        <v>0</v>
      </c>
      <c r="Q1222" s="58">
        <v>12</v>
      </c>
      <c r="R1222" s="59">
        <v>0</v>
      </c>
      <c r="S1222" s="59">
        <v>0</v>
      </c>
      <c r="T1222" s="59">
        <v>0</v>
      </c>
      <c r="U1222" s="59">
        <v>15.846667</v>
      </c>
    </row>
    <row r="1223" spans="1:21" x14ac:dyDescent="0.3">
      <c r="A1223" s="61">
        <v>82515</v>
      </c>
      <c r="B1223" s="54">
        <v>1</v>
      </c>
      <c r="C1223" s="54" t="s">
        <v>78</v>
      </c>
      <c r="D1223" s="54" t="s">
        <v>80</v>
      </c>
      <c r="E1223" s="61" t="s">
        <v>661</v>
      </c>
      <c r="F1223" s="61" t="s">
        <v>136</v>
      </c>
      <c r="G1223" s="54" t="s">
        <v>71</v>
      </c>
      <c r="H1223" s="54" t="s">
        <v>128</v>
      </c>
      <c r="I1223" s="54" t="s">
        <v>22</v>
      </c>
      <c r="J1223" s="54" t="s">
        <v>129</v>
      </c>
      <c r="K1223" s="56">
        <v>43440.984513888892</v>
      </c>
      <c r="L1223" s="56">
        <v>43441.028113425928</v>
      </c>
      <c r="M1223" s="57">
        <v>1.0463888880000001</v>
      </c>
      <c r="N1223" s="58">
        <v>0</v>
      </c>
      <c r="O1223" s="58">
        <v>53</v>
      </c>
      <c r="P1223" s="58">
        <v>0</v>
      </c>
      <c r="Q1223" s="58">
        <v>0</v>
      </c>
      <c r="R1223" s="59">
        <v>0</v>
      </c>
      <c r="S1223" s="59">
        <v>55.458610999999998</v>
      </c>
      <c r="T1223" s="59">
        <v>0</v>
      </c>
      <c r="U1223" s="59">
        <v>0</v>
      </c>
    </row>
    <row r="1224" spans="1:21" x14ac:dyDescent="0.3">
      <c r="A1224" s="61">
        <v>82516</v>
      </c>
      <c r="B1224" s="54">
        <v>1</v>
      </c>
      <c r="C1224" s="54" t="s">
        <v>78</v>
      </c>
      <c r="D1224" s="54" t="s">
        <v>102</v>
      </c>
      <c r="E1224" s="61" t="s">
        <v>895</v>
      </c>
      <c r="F1224" s="61" t="s">
        <v>136</v>
      </c>
      <c r="G1224" s="54" t="s">
        <v>71</v>
      </c>
      <c r="H1224" s="54" t="s">
        <v>128</v>
      </c>
      <c r="I1224" s="54" t="s">
        <v>22</v>
      </c>
      <c r="J1224" s="54" t="s">
        <v>129</v>
      </c>
      <c r="K1224" s="56">
        <v>43440.969560185185</v>
      </c>
      <c r="L1224" s="56">
        <v>43440.990277777775</v>
      </c>
      <c r="M1224" s="57">
        <v>0.49722222199999999</v>
      </c>
      <c r="N1224" s="58">
        <v>0</v>
      </c>
      <c r="O1224" s="58">
        <v>178</v>
      </c>
      <c r="P1224" s="58">
        <v>0</v>
      </c>
      <c r="Q1224" s="58">
        <v>3</v>
      </c>
      <c r="R1224" s="59">
        <v>0</v>
      </c>
      <c r="S1224" s="59">
        <v>88.505555999999999</v>
      </c>
      <c r="T1224" s="59">
        <v>0</v>
      </c>
      <c r="U1224" s="59">
        <v>1.4916670000000001</v>
      </c>
    </row>
    <row r="1225" spans="1:21" x14ac:dyDescent="0.3">
      <c r="A1225" s="61">
        <v>82518</v>
      </c>
      <c r="B1225" s="54">
        <v>1</v>
      </c>
      <c r="C1225" s="54" t="s">
        <v>78</v>
      </c>
      <c r="D1225" s="54" t="s">
        <v>106</v>
      </c>
      <c r="E1225" s="61" t="s">
        <v>1654</v>
      </c>
      <c r="F1225" s="61" t="s">
        <v>151</v>
      </c>
      <c r="G1225" s="54" t="s">
        <v>71</v>
      </c>
      <c r="H1225" s="54" t="s">
        <v>128</v>
      </c>
      <c r="I1225" s="54" t="s">
        <v>22</v>
      </c>
      <c r="J1225" s="54" t="s">
        <v>129</v>
      </c>
      <c r="K1225" s="56">
        <v>43440.597013888888</v>
      </c>
      <c r="L1225" s="56">
        <v>43440.921527777777</v>
      </c>
      <c r="M1225" s="57">
        <v>7.7883333329999997</v>
      </c>
      <c r="N1225" s="58">
        <v>0</v>
      </c>
      <c r="O1225" s="58">
        <v>26</v>
      </c>
      <c r="P1225" s="58">
        <v>0</v>
      </c>
      <c r="Q1225" s="58">
        <v>0</v>
      </c>
      <c r="R1225" s="59">
        <v>0</v>
      </c>
      <c r="S1225" s="59">
        <v>202.496667</v>
      </c>
      <c r="T1225" s="59">
        <v>0</v>
      </c>
      <c r="U1225" s="59">
        <v>0</v>
      </c>
    </row>
    <row r="1226" spans="1:21" x14ac:dyDescent="0.3">
      <c r="A1226" s="61">
        <v>82519</v>
      </c>
      <c r="B1226" s="54">
        <v>1</v>
      </c>
      <c r="C1226" s="54" t="s">
        <v>78</v>
      </c>
      <c r="D1226" s="54" t="s">
        <v>104</v>
      </c>
      <c r="E1226" s="61" t="s">
        <v>185</v>
      </c>
      <c r="F1226" s="61" t="s">
        <v>137</v>
      </c>
      <c r="G1226" s="54" t="s">
        <v>71</v>
      </c>
      <c r="H1226" s="54" t="s">
        <v>128</v>
      </c>
      <c r="I1226" s="54" t="s">
        <v>22</v>
      </c>
      <c r="J1226" s="54" t="s">
        <v>129</v>
      </c>
      <c r="K1226" s="56">
        <v>43440.977523148147</v>
      </c>
      <c r="L1226" s="56">
        <v>43440.997916666667</v>
      </c>
      <c r="M1226" s="57">
        <v>0.48944444399999998</v>
      </c>
      <c r="N1226" s="58">
        <v>0</v>
      </c>
      <c r="O1226" s="58">
        <v>10</v>
      </c>
      <c r="P1226" s="58">
        <v>0</v>
      </c>
      <c r="Q1226" s="58">
        <v>0</v>
      </c>
      <c r="R1226" s="59">
        <v>0</v>
      </c>
      <c r="S1226" s="59">
        <v>4.894444</v>
      </c>
      <c r="T1226" s="59">
        <v>0</v>
      </c>
      <c r="U1226" s="59">
        <v>0</v>
      </c>
    </row>
    <row r="1227" spans="1:21" x14ac:dyDescent="0.3">
      <c r="A1227" s="61">
        <v>82521</v>
      </c>
      <c r="B1227" s="54">
        <v>1</v>
      </c>
      <c r="C1227" s="54" t="s">
        <v>78</v>
      </c>
      <c r="D1227" s="54" t="s">
        <v>94</v>
      </c>
      <c r="E1227" s="61" t="s">
        <v>1655</v>
      </c>
      <c r="F1227" s="61" t="s">
        <v>137</v>
      </c>
      <c r="G1227" s="54" t="s">
        <v>71</v>
      </c>
      <c r="H1227" s="54" t="s">
        <v>128</v>
      </c>
      <c r="I1227" s="54" t="s">
        <v>22</v>
      </c>
      <c r="J1227" s="54" t="s">
        <v>129</v>
      </c>
      <c r="K1227" s="56">
        <v>43440.964606481481</v>
      </c>
      <c r="L1227" s="56">
        <v>43441.062395833331</v>
      </c>
      <c r="M1227" s="57">
        <v>2.346944444</v>
      </c>
      <c r="N1227" s="58">
        <v>0</v>
      </c>
      <c r="O1227" s="58">
        <v>1</v>
      </c>
      <c r="P1227" s="58">
        <v>0</v>
      </c>
      <c r="Q1227" s="58">
        <v>0</v>
      </c>
      <c r="R1227" s="59">
        <v>0</v>
      </c>
      <c r="S1227" s="59">
        <v>2.3469440000000001</v>
      </c>
      <c r="T1227" s="59">
        <v>0</v>
      </c>
      <c r="U1227" s="59">
        <v>0</v>
      </c>
    </row>
    <row r="1228" spans="1:21" x14ac:dyDescent="0.3">
      <c r="A1228" s="61">
        <v>82522</v>
      </c>
      <c r="B1228" s="54">
        <v>1</v>
      </c>
      <c r="C1228" s="54" t="s">
        <v>78</v>
      </c>
      <c r="D1228" s="54" t="s">
        <v>91</v>
      </c>
      <c r="E1228" s="61" t="s">
        <v>1656</v>
      </c>
      <c r="F1228" s="61" t="s">
        <v>136</v>
      </c>
      <c r="G1228" s="54" t="s">
        <v>71</v>
      </c>
      <c r="H1228" s="54" t="s">
        <v>128</v>
      </c>
      <c r="I1228" s="54" t="s">
        <v>22</v>
      </c>
      <c r="J1228" s="54" t="s">
        <v>129</v>
      </c>
      <c r="K1228" s="56">
        <v>43440.969652777778</v>
      </c>
      <c r="L1228" s="56">
        <v>43441.004861111112</v>
      </c>
      <c r="M1228" s="57">
        <v>0.84499999999999997</v>
      </c>
      <c r="N1228" s="58">
        <v>0</v>
      </c>
      <c r="O1228" s="58">
        <v>0</v>
      </c>
      <c r="P1228" s="58">
        <v>0</v>
      </c>
      <c r="Q1228" s="58">
        <v>43</v>
      </c>
      <c r="R1228" s="59">
        <v>0</v>
      </c>
      <c r="S1228" s="59">
        <v>0</v>
      </c>
      <c r="T1228" s="59">
        <v>0</v>
      </c>
      <c r="U1228" s="59">
        <v>36.335000000000001</v>
      </c>
    </row>
    <row r="1229" spans="1:21" x14ac:dyDescent="0.3">
      <c r="A1229" s="61">
        <v>82523</v>
      </c>
      <c r="B1229" s="54">
        <v>1</v>
      </c>
      <c r="C1229" s="54" t="s">
        <v>79</v>
      </c>
      <c r="D1229" s="54" t="s">
        <v>108</v>
      </c>
      <c r="E1229" s="61" t="s">
        <v>617</v>
      </c>
      <c r="F1229" s="61" t="s">
        <v>140</v>
      </c>
      <c r="G1229" s="54" t="s">
        <v>72</v>
      </c>
      <c r="H1229" s="54" t="s">
        <v>128</v>
      </c>
      <c r="I1229" s="54" t="s">
        <v>22</v>
      </c>
      <c r="J1229" s="54" t="s">
        <v>129</v>
      </c>
      <c r="K1229" s="56">
        <v>43440.996840277774</v>
      </c>
      <c r="L1229" s="56">
        <v>43441.06385416667</v>
      </c>
      <c r="M1229" s="57">
        <v>1.608333333</v>
      </c>
      <c r="N1229" s="58">
        <v>0</v>
      </c>
      <c r="O1229" s="58">
        <v>86</v>
      </c>
      <c r="P1229" s="58">
        <v>0</v>
      </c>
      <c r="Q1229" s="58">
        <v>11</v>
      </c>
      <c r="R1229" s="59">
        <v>0</v>
      </c>
      <c r="S1229" s="59">
        <v>138.316667</v>
      </c>
      <c r="T1229" s="59">
        <v>0</v>
      </c>
      <c r="U1229" s="59">
        <v>17.691666999999999</v>
      </c>
    </row>
    <row r="1230" spans="1:21" x14ac:dyDescent="0.3">
      <c r="A1230" s="61">
        <v>82529</v>
      </c>
      <c r="B1230" s="54">
        <v>1</v>
      </c>
      <c r="C1230" s="54" t="s">
        <v>79</v>
      </c>
      <c r="D1230" s="54" t="s">
        <v>113</v>
      </c>
      <c r="E1230" s="61" t="s">
        <v>1657</v>
      </c>
      <c r="F1230" s="61" t="s">
        <v>140</v>
      </c>
      <c r="G1230" s="54" t="s">
        <v>72</v>
      </c>
      <c r="H1230" s="54" t="s">
        <v>128</v>
      </c>
      <c r="I1230" s="54" t="s">
        <v>22</v>
      </c>
      <c r="J1230" s="54" t="s">
        <v>129</v>
      </c>
      <c r="K1230" s="56">
        <v>43441.010868055557</v>
      </c>
      <c r="L1230" s="56">
        <v>43441.055115740739</v>
      </c>
      <c r="M1230" s="57">
        <v>1.0619444440000001</v>
      </c>
      <c r="N1230" s="58">
        <v>0</v>
      </c>
      <c r="O1230" s="58">
        <v>0</v>
      </c>
      <c r="P1230" s="58">
        <v>6</v>
      </c>
      <c r="Q1230" s="58">
        <v>301</v>
      </c>
      <c r="R1230" s="59">
        <v>0</v>
      </c>
      <c r="S1230" s="59">
        <v>0</v>
      </c>
      <c r="T1230" s="59">
        <v>6.3716670000000004</v>
      </c>
      <c r="U1230" s="59">
        <v>319.64527800000002</v>
      </c>
    </row>
    <row r="1231" spans="1:21" x14ac:dyDescent="0.3">
      <c r="A1231" s="61">
        <v>82531</v>
      </c>
      <c r="B1231" s="54">
        <v>1</v>
      </c>
      <c r="C1231" s="54" t="s">
        <v>78</v>
      </c>
      <c r="D1231" s="54" t="s">
        <v>98</v>
      </c>
      <c r="E1231" s="61" t="s">
        <v>1658</v>
      </c>
      <c r="F1231" s="61" t="s">
        <v>136</v>
      </c>
      <c r="G1231" s="54" t="s">
        <v>71</v>
      </c>
      <c r="H1231" s="54" t="s">
        <v>128</v>
      </c>
      <c r="I1231" s="54" t="s">
        <v>22</v>
      </c>
      <c r="J1231" s="54" t="s">
        <v>129</v>
      </c>
      <c r="K1231" s="56">
        <v>43441.001018518517</v>
      </c>
      <c r="L1231" s="56">
        <v>43441.031261574077</v>
      </c>
      <c r="M1231" s="57">
        <v>0.72583333299999997</v>
      </c>
      <c r="N1231" s="58">
        <v>0</v>
      </c>
      <c r="O1231" s="58">
        <v>55</v>
      </c>
      <c r="P1231" s="58">
        <v>0</v>
      </c>
      <c r="Q1231" s="58">
        <v>0</v>
      </c>
      <c r="R1231" s="59">
        <v>0</v>
      </c>
      <c r="S1231" s="59">
        <v>39.920833000000002</v>
      </c>
      <c r="T1231" s="59">
        <v>0</v>
      </c>
      <c r="U1231" s="59">
        <v>0</v>
      </c>
    </row>
    <row r="1232" spans="1:21" x14ac:dyDescent="0.3">
      <c r="A1232" s="61">
        <v>82533</v>
      </c>
      <c r="B1232" s="54">
        <v>1</v>
      </c>
      <c r="C1232" s="54" t="s">
        <v>78</v>
      </c>
      <c r="D1232" s="54" t="s">
        <v>96</v>
      </c>
      <c r="E1232" s="61" t="s">
        <v>1659</v>
      </c>
      <c r="F1232" s="61" t="s">
        <v>140</v>
      </c>
      <c r="G1232" s="54" t="s">
        <v>72</v>
      </c>
      <c r="H1232" s="54" t="s">
        <v>128</v>
      </c>
      <c r="I1232" s="54" t="s">
        <v>22</v>
      </c>
      <c r="J1232" s="54" t="s">
        <v>129</v>
      </c>
      <c r="K1232" s="56">
        <v>43440.957939814813</v>
      </c>
      <c r="L1232" s="56">
        <v>43441.016666666663</v>
      </c>
      <c r="M1232" s="57">
        <v>1.409444444</v>
      </c>
      <c r="N1232" s="58">
        <v>0</v>
      </c>
      <c r="O1232" s="58">
        <v>512</v>
      </c>
      <c r="P1232" s="58">
        <v>0</v>
      </c>
      <c r="Q1232" s="58">
        <v>16</v>
      </c>
      <c r="R1232" s="59">
        <v>0</v>
      </c>
      <c r="S1232" s="59">
        <v>721.63555499999995</v>
      </c>
      <c r="T1232" s="59">
        <v>0</v>
      </c>
      <c r="U1232" s="59">
        <v>22.551110999999999</v>
      </c>
    </row>
    <row r="1233" spans="1:21" x14ac:dyDescent="0.3">
      <c r="A1233" s="61">
        <v>82534</v>
      </c>
      <c r="B1233" s="54">
        <v>1</v>
      </c>
      <c r="C1233" s="54" t="s">
        <v>78</v>
      </c>
      <c r="D1233" s="54" t="s">
        <v>96</v>
      </c>
      <c r="E1233" s="61" t="s">
        <v>1660</v>
      </c>
      <c r="F1233" s="61" t="s">
        <v>136</v>
      </c>
      <c r="G1233" s="54" t="s">
        <v>71</v>
      </c>
      <c r="H1233" s="54" t="s">
        <v>128</v>
      </c>
      <c r="I1233" s="54" t="s">
        <v>22</v>
      </c>
      <c r="J1233" s="54" t="s">
        <v>129</v>
      </c>
      <c r="K1233" s="56">
        <v>43440.927407407406</v>
      </c>
      <c r="L1233" s="56">
        <v>43441.019444444442</v>
      </c>
      <c r="M1233" s="57">
        <v>2.2088888880000002</v>
      </c>
      <c r="N1233" s="58">
        <v>0</v>
      </c>
      <c r="O1233" s="58">
        <v>139</v>
      </c>
      <c r="P1233" s="58">
        <v>0</v>
      </c>
      <c r="Q1233" s="58">
        <v>0</v>
      </c>
      <c r="R1233" s="59">
        <v>0</v>
      </c>
      <c r="S1233" s="59">
        <v>307.03555499999999</v>
      </c>
      <c r="T1233" s="59">
        <v>0</v>
      </c>
      <c r="U1233" s="59">
        <v>0</v>
      </c>
    </row>
    <row r="1234" spans="1:21" x14ac:dyDescent="0.3">
      <c r="A1234" s="61">
        <v>82535</v>
      </c>
      <c r="B1234" s="54">
        <v>1</v>
      </c>
      <c r="C1234" s="54" t="s">
        <v>78</v>
      </c>
      <c r="D1234" s="54" t="s">
        <v>88</v>
      </c>
      <c r="E1234" s="61" t="s">
        <v>1661</v>
      </c>
      <c r="F1234" s="61" t="s">
        <v>136</v>
      </c>
      <c r="G1234" s="54" t="s">
        <v>71</v>
      </c>
      <c r="H1234" s="54" t="s">
        <v>128</v>
      </c>
      <c r="I1234" s="54" t="s">
        <v>22</v>
      </c>
      <c r="J1234" s="54" t="s">
        <v>129</v>
      </c>
      <c r="K1234" s="56">
        <v>43441.01284722222</v>
      </c>
      <c r="L1234" s="56">
        <v>43441.074733796297</v>
      </c>
      <c r="M1234" s="57">
        <v>1.4852777770000001</v>
      </c>
      <c r="N1234" s="58">
        <v>0</v>
      </c>
      <c r="O1234" s="58">
        <v>140</v>
      </c>
      <c r="P1234" s="58">
        <v>0</v>
      </c>
      <c r="Q1234" s="58">
        <v>0</v>
      </c>
      <c r="R1234" s="59">
        <v>0</v>
      </c>
      <c r="S1234" s="59">
        <v>207.93888899999999</v>
      </c>
      <c r="T1234" s="59">
        <v>0</v>
      </c>
      <c r="U1234" s="59">
        <v>0</v>
      </c>
    </row>
    <row r="1235" spans="1:21" x14ac:dyDescent="0.3">
      <c r="A1235" s="61">
        <v>82536</v>
      </c>
      <c r="B1235" s="54">
        <v>1</v>
      </c>
      <c r="C1235" s="54" t="s">
        <v>79</v>
      </c>
      <c r="D1235" s="54" t="s">
        <v>118</v>
      </c>
      <c r="E1235" s="61" t="s">
        <v>1662</v>
      </c>
      <c r="F1235" s="61" t="s">
        <v>136</v>
      </c>
      <c r="G1235" s="54" t="s">
        <v>71</v>
      </c>
      <c r="H1235" s="54" t="s">
        <v>128</v>
      </c>
      <c r="I1235" s="54" t="s">
        <v>22</v>
      </c>
      <c r="J1235" s="54" t="s">
        <v>129</v>
      </c>
      <c r="K1235" s="56">
        <v>43441.016446759262</v>
      </c>
      <c r="L1235" s="56">
        <v>43441.402372685188</v>
      </c>
      <c r="M1235" s="57">
        <v>9.2622222220000001</v>
      </c>
      <c r="N1235" s="58">
        <v>0</v>
      </c>
      <c r="O1235" s="58">
        <v>0</v>
      </c>
      <c r="P1235" s="58">
        <v>0</v>
      </c>
      <c r="Q1235" s="58">
        <v>7</v>
      </c>
      <c r="R1235" s="59">
        <v>0</v>
      </c>
      <c r="S1235" s="59">
        <v>0</v>
      </c>
      <c r="T1235" s="59">
        <v>0</v>
      </c>
      <c r="U1235" s="59">
        <v>64.835555999999997</v>
      </c>
    </row>
    <row r="1236" spans="1:21" x14ac:dyDescent="0.3">
      <c r="A1236" s="61">
        <v>82538</v>
      </c>
      <c r="B1236" s="54">
        <v>1</v>
      </c>
      <c r="C1236" s="54" t="s">
        <v>78</v>
      </c>
      <c r="D1236" s="54" t="s">
        <v>98</v>
      </c>
      <c r="E1236" s="61" t="s">
        <v>1663</v>
      </c>
      <c r="F1236" s="61" t="s">
        <v>136</v>
      </c>
      <c r="G1236" s="54" t="s">
        <v>71</v>
      </c>
      <c r="H1236" s="54" t="s">
        <v>128</v>
      </c>
      <c r="I1236" s="54" t="s">
        <v>22</v>
      </c>
      <c r="J1236" s="54" t="s">
        <v>129</v>
      </c>
      <c r="K1236" s="56">
        <v>43441.023032407407</v>
      </c>
      <c r="L1236" s="56">
        <v>43441.069432870368</v>
      </c>
      <c r="M1236" s="57">
        <v>1.113611111</v>
      </c>
      <c r="N1236" s="58">
        <v>0</v>
      </c>
      <c r="O1236" s="58">
        <v>111</v>
      </c>
      <c r="P1236" s="58">
        <v>0</v>
      </c>
      <c r="Q1236" s="58">
        <v>0</v>
      </c>
      <c r="R1236" s="59">
        <v>0</v>
      </c>
      <c r="S1236" s="59">
        <v>123.610833</v>
      </c>
      <c r="T1236" s="59">
        <v>0</v>
      </c>
      <c r="U1236" s="59">
        <v>0</v>
      </c>
    </row>
    <row r="1237" spans="1:21" x14ac:dyDescent="0.3">
      <c r="A1237" s="61">
        <v>82539</v>
      </c>
      <c r="B1237" s="54">
        <v>1</v>
      </c>
      <c r="C1237" s="54" t="s">
        <v>78</v>
      </c>
      <c r="D1237" s="54" t="s">
        <v>98</v>
      </c>
      <c r="E1237" s="61" t="s">
        <v>1664</v>
      </c>
      <c r="F1237" s="61" t="s">
        <v>136</v>
      </c>
      <c r="G1237" s="54" t="s">
        <v>71</v>
      </c>
      <c r="H1237" s="54" t="s">
        <v>128</v>
      </c>
      <c r="I1237" s="54" t="s">
        <v>22</v>
      </c>
      <c r="J1237" s="54" t="s">
        <v>129</v>
      </c>
      <c r="K1237" s="56">
        <v>43441.022152777776</v>
      </c>
      <c r="L1237" s="56">
        <v>43441.071979166663</v>
      </c>
      <c r="M1237" s="57">
        <v>1.1958333329999999</v>
      </c>
      <c r="N1237" s="58">
        <v>0</v>
      </c>
      <c r="O1237" s="58">
        <v>49</v>
      </c>
      <c r="P1237" s="58">
        <v>0</v>
      </c>
      <c r="Q1237" s="58">
        <v>0</v>
      </c>
      <c r="R1237" s="59">
        <v>0</v>
      </c>
      <c r="S1237" s="59">
        <v>58.595832999999999</v>
      </c>
      <c r="T1237" s="59">
        <v>0</v>
      </c>
      <c r="U1237" s="59">
        <v>0</v>
      </c>
    </row>
    <row r="1238" spans="1:21" x14ac:dyDescent="0.3">
      <c r="A1238" s="61">
        <v>82541</v>
      </c>
      <c r="B1238" s="54">
        <v>1</v>
      </c>
      <c r="C1238" s="54" t="s">
        <v>78</v>
      </c>
      <c r="D1238" s="54" t="s">
        <v>106</v>
      </c>
      <c r="E1238" s="61" t="s">
        <v>1665</v>
      </c>
      <c r="F1238" s="61" t="s">
        <v>145</v>
      </c>
      <c r="G1238" s="54" t="s">
        <v>72</v>
      </c>
      <c r="H1238" s="54" t="s">
        <v>128</v>
      </c>
      <c r="I1238" s="54" t="s">
        <v>22</v>
      </c>
      <c r="J1238" s="54" t="s">
        <v>129</v>
      </c>
      <c r="K1238" s="56">
        <v>43440.744259259256</v>
      </c>
      <c r="L1238" s="56">
        <v>43441.061805555553</v>
      </c>
      <c r="M1238" s="57">
        <v>7.6211111110000003</v>
      </c>
      <c r="N1238" s="58">
        <v>0</v>
      </c>
      <c r="O1238" s="58">
        <v>22</v>
      </c>
      <c r="P1238" s="58">
        <v>0</v>
      </c>
      <c r="Q1238" s="58">
        <v>0</v>
      </c>
      <c r="R1238" s="59">
        <v>0</v>
      </c>
      <c r="S1238" s="59">
        <v>167.664444</v>
      </c>
      <c r="T1238" s="59">
        <v>0</v>
      </c>
      <c r="U1238" s="59">
        <v>0</v>
      </c>
    </row>
    <row r="1239" spans="1:21" x14ac:dyDescent="0.3">
      <c r="A1239" s="61">
        <v>82543</v>
      </c>
      <c r="B1239" s="54">
        <v>1</v>
      </c>
      <c r="C1239" s="54" t="s">
        <v>78</v>
      </c>
      <c r="D1239" s="54" t="s">
        <v>102</v>
      </c>
      <c r="E1239" s="61" t="s">
        <v>1666</v>
      </c>
      <c r="F1239" s="61" t="s">
        <v>140</v>
      </c>
      <c r="G1239" s="54" t="s">
        <v>72</v>
      </c>
      <c r="H1239" s="54" t="s">
        <v>128</v>
      </c>
      <c r="I1239" s="54" t="s">
        <v>22</v>
      </c>
      <c r="J1239" s="54" t="s">
        <v>129</v>
      </c>
      <c r="K1239" s="56">
        <v>43440.852418981478</v>
      </c>
      <c r="L1239" s="56">
        <v>43441.409722222219</v>
      </c>
      <c r="M1239" s="57">
        <v>13.375277777000001</v>
      </c>
      <c r="N1239" s="58">
        <v>0</v>
      </c>
      <c r="O1239" s="58">
        <v>5</v>
      </c>
      <c r="P1239" s="58">
        <v>1</v>
      </c>
      <c r="Q1239" s="58">
        <v>263</v>
      </c>
      <c r="R1239" s="59">
        <v>0</v>
      </c>
      <c r="S1239" s="59">
        <v>66.876389000000003</v>
      </c>
      <c r="T1239" s="59">
        <v>13.375278</v>
      </c>
      <c r="U1239" s="59">
        <v>3517.6980549999998</v>
      </c>
    </row>
    <row r="1240" spans="1:21" x14ac:dyDescent="0.3">
      <c r="A1240" s="61">
        <v>82544</v>
      </c>
      <c r="B1240" s="54">
        <v>1</v>
      </c>
      <c r="C1240" s="54" t="s">
        <v>79</v>
      </c>
      <c r="D1240" s="54" t="s">
        <v>123</v>
      </c>
      <c r="E1240" s="61" t="s">
        <v>1667</v>
      </c>
      <c r="F1240" s="61" t="s">
        <v>145</v>
      </c>
      <c r="G1240" s="54" t="s">
        <v>72</v>
      </c>
      <c r="H1240" s="54" t="s">
        <v>128</v>
      </c>
      <c r="I1240" s="54" t="s">
        <v>22</v>
      </c>
      <c r="J1240" s="54" t="s">
        <v>129</v>
      </c>
      <c r="K1240" s="56">
        <v>43441.02851851852</v>
      </c>
      <c r="L1240" s="56">
        <v>43441.101134259261</v>
      </c>
      <c r="M1240" s="57">
        <v>1.7427777769999999</v>
      </c>
      <c r="N1240" s="58">
        <v>0</v>
      </c>
      <c r="O1240" s="58">
        <v>161</v>
      </c>
      <c r="P1240" s="58">
        <v>0</v>
      </c>
      <c r="Q1240" s="58">
        <v>0</v>
      </c>
      <c r="R1240" s="59">
        <v>0</v>
      </c>
      <c r="S1240" s="59">
        <v>280.587222</v>
      </c>
      <c r="T1240" s="59">
        <v>0</v>
      </c>
      <c r="U1240" s="59">
        <v>0</v>
      </c>
    </row>
    <row r="1241" spans="1:21" x14ac:dyDescent="0.3">
      <c r="A1241" s="61">
        <v>82551</v>
      </c>
      <c r="B1241" s="54">
        <v>1</v>
      </c>
      <c r="C1241" s="54" t="s">
        <v>78</v>
      </c>
      <c r="D1241" s="54" t="s">
        <v>88</v>
      </c>
      <c r="E1241" s="61" t="s">
        <v>1617</v>
      </c>
      <c r="F1241" s="61" t="s">
        <v>136</v>
      </c>
      <c r="G1241" s="54" t="s">
        <v>71</v>
      </c>
      <c r="H1241" s="54" t="s">
        <v>128</v>
      </c>
      <c r="I1241" s="54" t="s">
        <v>22</v>
      </c>
      <c r="J1241" s="54" t="s">
        <v>129</v>
      </c>
      <c r="K1241" s="56">
        <v>43441.090104166666</v>
      </c>
      <c r="L1241" s="56">
        <v>43441.111284722225</v>
      </c>
      <c r="M1241" s="57">
        <v>0.50833333300000005</v>
      </c>
      <c r="N1241" s="58">
        <v>0</v>
      </c>
      <c r="O1241" s="58">
        <v>1638</v>
      </c>
      <c r="P1241" s="58">
        <v>0</v>
      </c>
      <c r="Q1241" s="58">
        <v>0</v>
      </c>
      <c r="R1241" s="59">
        <v>0</v>
      </c>
      <c r="S1241" s="59">
        <v>832.64999899999998</v>
      </c>
      <c r="T1241" s="59">
        <v>0</v>
      </c>
      <c r="U1241" s="59">
        <v>0</v>
      </c>
    </row>
    <row r="1242" spans="1:21" x14ac:dyDescent="0.3">
      <c r="A1242" s="61">
        <v>82552</v>
      </c>
      <c r="B1242" s="54">
        <v>1</v>
      </c>
      <c r="C1242" s="54" t="s">
        <v>78</v>
      </c>
      <c r="D1242" s="54" t="s">
        <v>88</v>
      </c>
      <c r="E1242" s="61" t="s">
        <v>1668</v>
      </c>
      <c r="F1242" s="61" t="s">
        <v>144</v>
      </c>
      <c r="G1242" s="54" t="s">
        <v>71</v>
      </c>
      <c r="H1242" s="54" t="s">
        <v>128</v>
      </c>
      <c r="I1242" s="54" t="s">
        <v>22</v>
      </c>
      <c r="J1242" s="54" t="s">
        <v>129</v>
      </c>
      <c r="K1242" s="56">
        <v>43441.084479166668</v>
      </c>
      <c r="L1242" s="56">
        <v>43441.142997685187</v>
      </c>
      <c r="M1242" s="57">
        <v>1.4044444439999999</v>
      </c>
      <c r="N1242" s="58">
        <v>0</v>
      </c>
      <c r="O1242" s="58">
        <v>14</v>
      </c>
      <c r="P1242" s="58">
        <v>0</v>
      </c>
      <c r="Q1242" s="58">
        <v>0</v>
      </c>
      <c r="R1242" s="59">
        <v>0</v>
      </c>
      <c r="S1242" s="59">
        <v>19.662222</v>
      </c>
      <c r="T1242" s="59">
        <v>0</v>
      </c>
      <c r="U1242" s="59">
        <v>0</v>
      </c>
    </row>
    <row r="1243" spans="1:21" x14ac:dyDescent="0.3">
      <c r="A1243" s="61">
        <v>82553</v>
      </c>
      <c r="B1243" s="54">
        <v>1</v>
      </c>
      <c r="C1243" s="54" t="s">
        <v>78</v>
      </c>
      <c r="D1243" s="54" t="s">
        <v>106</v>
      </c>
      <c r="E1243" s="61" t="s">
        <v>1669</v>
      </c>
      <c r="F1243" s="61" t="s">
        <v>136</v>
      </c>
      <c r="G1243" s="54" t="s">
        <v>71</v>
      </c>
      <c r="H1243" s="54" t="s">
        <v>128</v>
      </c>
      <c r="I1243" s="54" t="s">
        <v>22</v>
      </c>
      <c r="J1243" s="54" t="s">
        <v>129</v>
      </c>
      <c r="K1243" s="56">
        <v>43440.658703703702</v>
      </c>
      <c r="L1243" s="56">
        <v>43441.09097222222</v>
      </c>
      <c r="M1243" s="57">
        <v>10.374444444</v>
      </c>
      <c r="N1243" s="58">
        <v>0</v>
      </c>
      <c r="O1243" s="58">
        <v>21</v>
      </c>
      <c r="P1243" s="58">
        <v>0</v>
      </c>
      <c r="Q1243" s="58">
        <v>0</v>
      </c>
      <c r="R1243" s="59">
        <v>0</v>
      </c>
      <c r="S1243" s="59">
        <v>217.86333300000001</v>
      </c>
      <c r="T1243" s="59">
        <v>0</v>
      </c>
      <c r="U1243" s="59">
        <v>0</v>
      </c>
    </row>
    <row r="1244" spans="1:21" x14ac:dyDescent="0.3">
      <c r="A1244" s="61">
        <v>82554</v>
      </c>
      <c r="B1244" s="54">
        <v>1</v>
      </c>
      <c r="C1244" s="54" t="s">
        <v>78</v>
      </c>
      <c r="D1244" s="54" t="s">
        <v>102</v>
      </c>
      <c r="E1244" s="61" t="s">
        <v>1670</v>
      </c>
      <c r="F1244" s="61" t="s">
        <v>136</v>
      </c>
      <c r="G1244" s="54" t="s">
        <v>71</v>
      </c>
      <c r="H1244" s="54" t="s">
        <v>128</v>
      </c>
      <c r="I1244" s="54" t="s">
        <v>22</v>
      </c>
      <c r="J1244" s="54" t="s">
        <v>129</v>
      </c>
      <c r="K1244" s="56">
        <v>43440.988518518519</v>
      </c>
      <c r="L1244" s="56">
        <v>43441.103009259255</v>
      </c>
      <c r="M1244" s="57">
        <v>2.747777777</v>
      </c>
      <c r="N1244" s="58">
        <v>0</v>
      </c>
      <c r="O1244" s="58">
        <v>5</v>
      </c>
      <c r="P1244" s="58">
        <v>0</v>
      </c>
      <c r="Q1244" s="58">
        <v>82</v>
      </c>
      <c r="R1244" s="59">
        <v>0</v>
      </c>
      <c r="S1244" s="59">
        <v>13.738889</v>
      </c>
      <c r="T1244" s="59">
        <v>0</v>
      </c>
      <c r="U1244" s="59">
        <v>225.317778</v>
      </c>
    </row>
    <row r="1245" spans="1:21" x14ac:dyDescent="0.3">
      <c r="A1245" s="61">
        <v>82555</v>
      </c>
      <c r="B1245" s="54">
        <v>1</v>
      </c>
      <c r="C1245" s="54" t="s">
        <v>78</v>
      </c>
      <c r="D1245" s="54" t="s">
        <v>96</v>
      </c>
      <c r="E1245" s="61" t="s">
        <v>1671</v>
      </c>
      <c r="F1245" s="61" t="s">
        <v>145</v>
      </c>
      <c r="G1245" s="54" t="s">
        <v>72</v>
      </c>
      <c r="H1245" s="54" t="s">
        <v>128</v>
      </c>
      <c r="I1245" s="54" t="s">
        <v>22</v>
      </c>
      <c r="J1245" s="54" t="s">
        <v>129</v>
      </c>
      <c r="K1245" s="56">
        <v>43441.027939814812</v>
      </c>
      <c r="L1245" s="56">
        <v>43441.100694444445</v>
      </c>
      <c r="M1245" s="57">
        <v>1.746111111</v>
      </c>
      <c r="N1245" s="58">
        <v>0</v>
      </c>
      <c r="O1245" s="58">
        <v>12</v>
      </c>
      <c r="P1245" s="58">
        <v>0</v>
      </c>
      <c r="Q1245" s="58">
        <v>0</v>
      </c>
      <c r="R1245" s="59">
        <v>0</v>
      </c>
      <c r="S1245" s="59">
        <v>20.953333000000001</v>
      </c>
      <c r="T1245" s="59">
        <v>0</v>
      </c>
      <c r="U1245" s="59">
        <v>0</v>
      </c>
    </row>
    <row r="1246" spans="1:21" x14ac:dyDescent="0.3">
      <c r="A1246" s="61">
        <v>82556</v>
      </c>
      <c r="B1246" s="54">
        <v>1</v>
      </c>
      <c r="C1246" s="54" t="s">
        <v>78</v>
      </c>
      <c r="D1246" s="54" t="s">
        <v>98</v>
      </c>
      <c r="E1246" s="61" t="s">
        <v>1672</v>
      </c>
      <c r="F1246" s="61" t="s">
        <v>149</v>
      </c>
      <c r="G1246" s="54" t="s">
        <v>71</v>
      </c>
      <c r="H1246" s="54" t="s">
        <v>128</v>
      </c>
      <c r="I1246" s="54" t="s">
        <v>22</v>
      </c>
      <c r="J1246" s="54" t="s">
        <v>129</v>
      </c>
      <c r="K1246" s="56">
        <v>43441.099386574075</v>
      </c>
      <c r="L1246" s="56">
        <v>43441.135740740741</v>
      </c>
      <c r="M1246" s="57">
        <v>0.87250000000000005</v>
      </c>
      <c r="N1246" s="58">
        <v>0</v>
      </c>
      <c r="O1246" s="58">
        <v>4</v>
      </c>
      <c r="P1246" s="58">
        <v>0</v>
      </c>
      <c r="Q1246" s="58">
        <v>0</v>
      </c>
      <c r="R1246" s="59">
        <v>0</v>
      </c>
      <c r="S1246" s="59">
        <v>3.49</v>
      </c>
      <c r="T1246" s="59">
        <v>0</v>
      </c>
      <c r="U1246" s="59">
        <v>0</v>
      </c>
    </row>
    <row r="1247" spans="1:21" x14ac:dyDescent="0.3">
      <c r="A1247" s="61">
        <v>82557</v>
      </c>
      <c r="B1247" s="54">
        <v>1</v>
      </c>
      <c r="C1247" s="54" t="s">
        <v>78</v>
      </c>
      <c r="D1247" s="54" t="s">
        <v>102</v>
      </c>
      <c r="E1247" s="61" t="s">
        <v>1379</v>
      </c>
      <c r="F1247" s="61" t="s">
        <v>172</v>
      </c>
      <c r="G1247" s="54" t="s">
        <v>71</v>
      </c>
      <c r="H1247" s="54" t="s">
        <v>128</v>
      </c>
      <c r="I1247" s="54" t="s">
        <v>22</v>
      </c>
      <c r="J1247" s="54" t="s">
        <v>129</v>
      </c>
      <c r="K1247" s="56">
        <v>43441.09034722222</v>
      </c>
      <c r="L1247" s="56">
        <v>43441.11377314815</v>
      </c>
      <c r="M1247" s="57">
        <v>0.56222222200000005</v>
      </c>
      <c r="N1247" s="58">
        <v>0</v>
      </c>
      <c r="O1247" s="58">
        <v>560</v>
      </c>
      <c r="P1247" s="58">
        <v>0</v>
      </c>
      <c r="Q1247" s="58">
        <v>5</v>
      </c>
      <c r="R1247" s="59">
        <v>0</v>
      </c>
      <c r="S1247" s="59">
        <v>314.84444400000001</v>
      </c>
      <c r="T1247" s="59">
        <v>0</v>
      </c>
      <c r="U1247" s="59">
        <v>2.8111109999999999</v>
      </c>
    </row>
    <row r="1248" spans="1:21" x14ac:dyDescent="0.3">
      <c r="A1248" s="61">
        <v>82560</v>
      </c>
      <c r="B1248" s="54">
        <v>1</v>
      </c>
      <c r="C1248" s="54" t="s">
        <v>79</v>
      </c>
      <c r="D1248" s="54" t="s">
        <v>108</v>
      </c>
      <c r="E1248" s="61" t="s">
        <v>1673</v>
      </c>
      <c r="F1248" s="61" t="s">
        <v>172</v>
      </c>
      <c r="G1248" s="54" t="s">
        <v>71</v>
      </c>
      <c r="H1248" s="54" t="s">
        <v>128</v>
      </c>
      <c r="I1248" s="54" t="s">
        <v>22</v>
      </c>
      <c r="J1248" s="54" t="s">
        <v>129</v>
      </c>
      <c r="K1248" s="56">
        <v>43441.130347222221</v>
      </c>
      <c r="L1248" s="56">
        <v>43441.15116898148</v>
      </c>
      <c r="M1248" s="57">
        <v>0.49972222199999999</v>
      </c>
      <c r="N1248" s="58">
        <v>0</v>
      </c>
      <c r="O1248" s="58">
        <v>21</v>
      </c>
      <c r="P1248" s="58">
        <v>0</v>
      </c>
      <c r="Q1248" s="58">
        <v>0</v>
      </c>
      <c r="R1248" s="59">
        <v>0</v>
      </c>
      <c r="S1248" s="59">
        <v>10.494166999999999</v>
      </c>
      <c r="T1248" s="59">
        <v>0</v>
      </c>
      <c r="U1248" s="59">
        <v>0</v>
      </c>
    </row>
    <row r="1249" spans="1:21" x14ac:dyDescent="0.3">
      <c r="A1249" s="61">
        <v>82561</v>
      </c>
      <c r="B1249" s="54">
        <v>1</v>
      </c>
      <c r="C1249" s="54" t="s">
        <v>78</v>
      </c>
      <c r="D1249" s="54" t="s">
        <v>106</v>
      </c>
      <c r="E1249" s="61" t="s">
        <v>1674</v>
      </c>
      <c r="F1249" s="61" t="s">
        <v>136</v>
      </c>
      <c r="G1249" s="54" t="s">
        <v>71</v>
      </c>
      <c r="H1249" s="54" t="s">
        <v>128</v>
      </c>
      <c r="I1249" s="54" t="s">
        <v>22</v>
      </c>
      <c r="J1249" s="54" t="s">
        <v>129</v>
      </c>
      <c r="K1249" s="56">
        <v>43440.756956018522</v>
      </c>
      <c r="L1249" s="56">
        <v>43441.133333333331</v>
      </c>
      <c r="M1249" s="57">
        <v>9.0330555550000007</v>
      </c>
      <c r="N1249" s="58">
        <v>0</v>
      </c>
      <c r="O1249" s="58">
        <v>8</v>
      </c>
      <c r="P1249" s="58">
        <v>0</v>
      </c>
      <c r="Q1249" s="58">
        <v>0</v>
      </c>
      <c r="R1249" s="59">
        <v>0</v>
      </c>
      <c r="S1249" s="59">
        <v>72.264443999999997</v>
      </c>
      <c r="T1249" s="59">
        <v>0</v>
      </c>
      <c r="U1249" s="59">
        <v>0</v>
      </c>
    </row>
    <row r="1250" spans="1:21" x14ac:dyDescent="0.3">
      <c r="A1250" s="61">
        <v>82562</v>
      </c>
      <c r="B1250" s="54">
        <v>1</v>
      </c>
      <c r="C1250" s="54" t="s">
        <v>78</v>
      </c>
      <c r="D1250" s="54" t="s">
        <v>102</v>
      </c>
      <c r="E1250" s="61" t="s">
        <v>1675</v>
      </c>
      <c r="F1250" s="61" t="s">
        <v>137</v>
      </c>
      <c r="G1250" s="54" t="s">
        <v>71</v>
      </c>
      <c r="H1250" s="54" t="s">
        <v>128</v>
      </c>
      <c r="I1250" s="54" t="s">
        <v>22</v>
      </c>
      <c r="J1250" s="54" t="s">
        <v>129</v>
      </c>
      <c r="K1250" s="56">
        <v>43440.809050925927</v>
      </c>
      <c r="L1250" s="56">
        <v>43441.164143518516</v>
      </c>
      <c r="M1250" s="57">
        <v>8.5222222219999999</v>
      </c>
      <c r="N1250" s="58">
        <v>0</v>
      </c>
      <c r="O1250" s="58">
        <v>0</v>
      </c>
      <c r="P1250" s="58">
        <v>0</v>
      </c>
      <c r="Q1250" s="58">
        <v>1</v>
      </c>
      <c r="R1250" s="59">
        <v>0</v>
      </c>
      <c r="S1250" s="59">
        <v>0</v>
      </c>
      <c r="T1250" s="59">
        <v>0</v>
      </c>
      <c r="U1250" s="59">
        <v>8.5222219999999993</v>
      </c>
    </row>
    <row r="1251" spans="1:21" x14ac:dyDescent="0.3">
      <c r="A1251" s="61">
        <v>82563</v>
      </c>
      <c r="B1251" s="54">
        <v>1</v>
      </c>
      <c r="C1251" s="54" t="s">
        <v>78</v>
      </c>
      <c r="D1251" s="54" t="s">
        <v>91</v>
      </c>
      <c r="E1251" s="61" t="s">
        <v>470</v>
      </c>
      <c r="F1251" s="61" t="s">
        <v>168</v>
      </c>
      <c r="G1251" s="54" t="s">
        <v>72</v>
      </c>
      <c r="H1251" s="54" t="s">
        <v>128</v>
      </c>
      <c r="I1251" s="54" t="s">
        <v>22</v>
      </c>
      <c r="J1251" s="54" t="s">
        <v>129</v>
      </c>
      <c r="K1251" s="56">
        <v>43441.084733796299</v>
      </c>
      <c r="L1251" s="56">
        <v>43441.189583333333</v>
      </c>
      <c r="M1251" s="57">
        <v>2.5163888879999998</v>
      </c>
      <c r="N1251" s="58">
        <v>0</v>
      </c>
      <c r="O1251" s="58">
        <v>1</v>
      </c>
      <c r="P1251" s="58">
        <v>3</v>
      </c>
      <c r="Q1251" s="58">
        <v>386</v>
      </c>
      <c r="R1251" s="59">
        <v>0</v>
      </c>
      <c r="S1251" s="59">
        <v>2.5163890000000002</v>
      </c>
      <c r="T1251" s="59">
        <v>7.5491669999999997</v>
      </c>
      <c r="U1251" s="59">
        <v>971.32611099999997</v>
      </c>
    </row>
    <row r="1252" spans="1:21" x14ac:dyDescent="0.3">
      <c r="A1252" s="61">
        <v>82564</v>
      </c>
      <c r="B1252" s="54">
        <v>1</v>
      </c>
      <c r="C1252" s="54" t="s">
        <v>78</v>
      </c>
      <c r="D1252" s="54" t="s">
        <v>98</v>
      </c>
      <c r="E1252" s="61" t="s">
        <v>753</v>
      </c>
      <c r="F1252" s="61" t="s">
        <v>140</v>
      </c>
      <c r="G1252" s="54" t="s">
        <v>72</v>
      </c>
      <c r="H1252" s="54" t="s">
        <v>128</v>
      </c>
      <c r="I1252" s="54" t="s">
        <v>22</v>
      </c>
      <c r="J1252" s="54" t="s">
        <v>129</v>
      </c>
      <c r="K1252" s="56">
        <v>43441.195023148146</v>
      </c>
      <c r="L1252" s="56">
        <v>43441.230902777781</v>
      </c>
      <c r="M1252" s="57">
        <v>0.86111111100000004</v>
      </c>
      <c r="N1252" s="58">
        <v>3</v>
      </c>
      <c r="O1252" s="58">
        <v>70</v>
      </c>
      <c r="P1252" s="58">
        <v>0</v>
      </c>
      <c r="Q1252" s="58">
        <v>2</v>
      </c>
      <c r="R1252" s="59">
        <v>2.5833330000000001</v>
      </c>
      <c r="S1252" s="59">
        <v>60.277777999999998</v>
      </c>
      <c r="T1252" s="59">
        <v>0</v>
      </c>
      <c r="U1252" s="59">
        <v>1.7222219999999999</v>
      </c>
    </row>
    <row r="1253" spans="1:21" x14ac:dyDescent="0.3">
      <c r="A1253" s="61">
        <v>82566</v>
      </c>
      <c r="B1253" s="54">
        <v>1</v>
      </c>
      <c r="C1253" s="54" t="s">
        <v>78</v>
      </c>
      <c r="D1253" s="54" t="s">
        <v>101</v>
      </c>
      <c r="E1253" s="61" t="s">
        <v>311</v>
      </c>
      <c r="F1253" s="61" t="s">
        <v>136</v>
      </c>
      <c r="G1253" s="54" t="s">
        <v>71</v>
      </c>
      <c r="H1253" s="54" t="s">
        <v>128</v>
      </c>
      <c r="I1253" s="54" t="s">
        <v>22</v>
      </c>
      <c r="J1253" s="54" t="s">
        <v>129</v>
      </c>
      <c r="K1253" s="56">
        <v>43441.207800925928</v>
      </c>
      <c r="L1253" s="56">
        <v>43441.257754629631</v>
      </c>
      <c r="M1253" s="57">
        <v>1.1988888879999999</v>
      </c>
      <c r="N1253" s="58">
        <v>0</v>
      </c>
      <c r="O1253" s="58">
        <v>57</v>
      </c>
      <c r="P1253" s="58">
        <v>0</v>
      </c>
      <c r="Q1253" s="58">
        <v>0</v>
      </c>
      <c r="R1253" s="59">
        <v>0</v>
      </c>
      <c r="S1253" s="59">
        <v>68.336667000000006</v>
      </c>
      <c r="T1253" s="59">
        <v>0</v>
      </c>
      <c r="U1253" s="59">
        <v>0</v>
      </c>
    </row>
    <row r="1254" spans="1:21" x14ac:dyDescent="0.3">
      <c r="A1254" s="61">
        <v>82567</v>
      </c>
      <c r="B1254" s="54">
        <v>1</v>
      </c>
      <c r="C1254" s="54" t="s">
        <v>78</v>
      </c>
      <c r="D1254" s="54" t="s">
        <v>95</v>
      </c>
      <c r="E1254" s="61" t="s">
        <v>1676</v>
      </c>
      <c r="F1254" s="61" t="s">
        <v>172</v>
      </c>
      <c r="G1254" s="54" t="s">
        <v>71</v>
      </c>
      <c r="H1254" s="54" t="s">
        <v>128</v>
      </c>
      <c r="I1254" s="54" t="s">
        <v>22</v>
      </c>
      <c r="J1254" s="54" t="s">
        <v>129</v>
      </c>
      <c r="K1254" s="56">
        <v>43441.224699074075</v>
      </c>
      <c r="L1254" s="56">
        <v>43441.332141203704</v>
      </c>
      <c r="M1254" s="57">
        <v>2.5786111109999998</v>
      </c>
      <c r="N1254" s="58">
        <v>0</v>
      </c>
      <c r="O1254" s="58">
        <v>338</v>
      </c>
      <c r="P1254" s="58">
        <v>0</v>
      </c>
      <c r="Q1254" s="58">
        <v>0</v>
      </c>
      <c r="R1254" s="59">
        <v>0</v>
      </c>
      <c r="S1254" s="59">
        <v>871.57055600000001</v>
      </c>
      <c r="T1254" s="59">
        <v>0</v>
      </c>
      <c r="U1254" s="59">
        <v>0</v>
      </c>
    </row>
    <row r="1255" spans="1:21" x14ac:dyDescent="0.3">
      <c r="A1255" s="61">
        <v>82568</v>
      </c>
      <c r="B1255" s="54">
        <v>1</v>
      </c>
      <c r="C1255" s="54" t="s">
        <v>79</v>
      </c>
      <c r="D1255" s="54" t="s">
        <v>109</v>
      </c>
      <c r="E1255" s="61" t="s">
        <v>1677</v>
      </c>
      <c r="F1255" s="61" t="s">
        <v>209</v>
      </c>
      <c r="G1255" s="54" t="s">
        <v>71</v>
      </c>
      <c r="H1255" s="54" t="s">
        <v>128</v>
      </c>
      <c r="I1255" s="54" t="s">
        <v>22</v>
      </c>
      <c r="J1255" s="54" t="s">
        <v>129</v>
      </c>
      <c r="K1255" s="56">
        <v>43441.246388888889</v>
      </c>
      <c r="L1255" s="56">
        <v>43441.308182870373</v>
      </c>
      <c r="M1255" s="57">
        <v>1.483055555</v>
      </c>
      <c r="N1255" s="58">
        <v>0</v>
      </c>
      <c r="O1255" s="58">
        <v>334</v>
      </c>
      <c r="P1255" s="58">
        <v>0</v>
      </c>
      <c r="Q1255" s="58">
        <v>0</v>
      </c>
      <c r="R1255" s="59">
        <v>0</v>
      </c>
      <c r="S1255" s="59">
        <v>495.34055499999999</v>
      </c>
      <c r="T1255" s="59">
        <v>0</v>
      </c>
      <c r="U1255" s="59">
        <v>0</v>
      </c>
    </row>
    <row r="1256" spans="1:21" x14ac:dyDescent="0.3">
      <c r="A1256" s="61">
        <v>82569</v>
      </c>
      <c r="B1256" s="54">
        <v>1</v>
      </c>
      <c r="C1256" s="54" t="s">
        <v>79</v>
      </c>
      <c r="D1256" s="54" t="s">
        <v>114</v>
      </c>
      <c r="E1256" s="61" t="s">
        <v>1678</v>
      </c>
      <c r="F1256" s="61" t="s">
        <v>349</v>
      </c>
      <c r="G1256" s="54" t="s">
        <v>72</v>
      </c>
      <c r="H1256" s="54" t="s">
        <v>128</v>
      </c>
      <c r="I1256" s="54" t="s">
        <v>22</v>
      </c>
      <c r="J1256" s="54" t="s">
        <v>129</v>
      </c>
      <c r="K1256" s="56">
        <v>43441.251388888886</v>
      </c>
      <c r="L1256" s="56">
        <v>43441.357141203705</v>
      </c>
      <c r="M1256" s="57">
        <v>2.5380555550000001</v>
      </c>
      <c r="N1256" s="58">
        <v>3</v>
      </c>
      <c r="O1256" s="58">
        <v>8802</v>
      </c>
      <c r="P1256" s="58">
        <v>0</v>
      </c>
      <c r="Q1256" s="58">
        <v>7</v>
      </c>
      <c r="R1256" s="59">
        <v>7.6141670000000001</v>
      </c>
      <c r="S1256" s="59">
        <v>22339.964994999998</v>
      </c>
      <c r="T1256" s="59">
        <v>0</v>
      </c>
      <c r="U1256" s="59">
        <v>17.766389</v>
      </c>
    </row>
    <row r="1257" spans="1:21" x14ac:dyDescent="0.3">
      <c r="A1257" s="61">
        <v>82571</v>
      </c>
      <c r="B1257" s="54">
        <v>1</v>
      </c>
      <c r="C1257" s="54" t="s">
        <v>78</v>
      </c>
      <c r="D1257" s="54" t="s">
        <v>88</v>
      </c>
      <c r="E1257" s="61" t="s">
        <v>1679</v>
      </c>
      <c r="F1257" s="61" t="s">
        <v>156</v>
      </c>
      <c r="G1257" s="54" t="s">
        <v>71</v>
      </c>
      <c r="H1257" s="54" t="s">
        <v>128</v>
      </c>
      <c r="I1257" s="54" t="s">
        <v>22</v>
      </c>
      <c r="J1257" s="54" t="s">
        <v>129</v>
      </c>
      <c r="K1257" s="56">
        <v>43441.267546296294</v>
      </c>
      <c r="L1257" s="56">
        <v>43441.362916666665</v>
      </c>
      <c r="M1257" s="57">
        <v>2.2888888879999998</v>
      </c>
      <c r="N1257" s="58">
        <v>0</v>
      </c>
      <c r="O1257" s="58">
        <v>50</v>
      </c>
      <c r="P1257" s="58">
        <v>0</v>
      </c>
      <c r="Q1257" s="58">
        <v>0</v>
      </c>
      <c r="R1257" s="59">
        <v>0</v>
      </c>
      <c r="S1257" s="59">
        <v>114.444444</v>
      </c>
      <c r="T1257" s="59">
        <v>0</v>
      </c>
      <c r="U1257" s="59">
        <v>0</v>
      </c>
    </row>
    <row r="1258" spans="1:21" x14ac:dyDescent="0.3">
      <c r="A1258" s="61">
        <v>82572</v>
      </c>
      <c r="B1258" s="54">
        <v>1</v>
      </c>
      <c r="C1258" s="54" t="s">
        <v>78</v>
      </c>
      <c r="D1258" s="54" t="s">
        <v>88</v>
      </c>
      <c r="E1258" s="61" t="s">
        <v>1680</v>
      </c>
      <c r="F1258" s="61" t="s">
        <v>152</v>
      </c>
      <c r="G1258" s="54" t="s">
        <v>71</v>
      </c>
      <c r="H1258" s="54" t="s">
        <v>128</v>
      </c>
      <c r="I1258" s="54" t="s">
        <v>22</v>
      </c>
      <c r="J1258" s="54" t="s">
        <v>129</v>
      </c>
      <c r="K1258" s="56">
        <v>43441.264745370368</v>
      </c>
      <c r="L1258" s="56">
        <v>43441.329409722224</v>
      </c>
      <c r="M1258" s="57">
        <v>1.5519444440000001</v>
      </c>
      <c r="N1258" s="58">
        <v>0</v>
      </c>
      <c r="O1258" s="58">
        <v>319</v>
      </c>
      <c r="P1258" s="58">
        <v>0</v>
      </c>
      <c r="Q1258" s="58">
        <v>0</v>
      </c>
      <c r="R1258" s="59">
        <v>0</v>
      </c>
      <c r="S1258" s="59">
        <v>495.07027799999997</v>
      </c>
      <c r="T1258" s="59">
        <v>0</v>
      </c>
      <c r="U1258" s="59">
        <v>0</v>
      </c>
    </row>
    <row r="1259" spans="1:21" x14ac:dyDescent="0.3">
      <c r="A1259" s="61">
        <v>82573</v>
      </c>
      <c r="B1259" s="54">
        <v>1</v>
      </c>
      <c r="C1259" s="54" t="s">
        <v>79</v>
      </c>
      <c r="D1259" s="54" t="s">
        <v>109</v>
      </c>
      <c r="E1259" s="61" t="s">
        <v>1681</v>
      </c>
      <c r="F1259" s="61" t="s">
        <v>172</v>
      </c>
      <c r="G1259" s="54" t="s">
        <v>71</v>
      </c>
      <c r="H1259" s="54" t="s">
        <v>128</v>
      </c>
      <c r="I1259" s="54" t="s">
        <v>22</v>
      </c>
      <c r="J1259" s="54" t="s">
        <v>129</v>
      </c>
      <c r="K1259" s="56">
        <v>43441.280370370368</v>
      </c>
      <c r="L1259" s="56">
        <v>43441.390231481484</v>
      </c>
      <c r="M1259" s="57">
        <v>2.636666666</v>
      </c>
      <c r="N1259" s="58">
        <v>0</v>
      </c>
      <c r="O1259" s="58">
        <v>0</v>
      </c>
      <c r="P1259" s="58">
        <v>1</v>
      </c>
      <c r="Q1259" s="58">
        <v>23</v>
      </c>
      <c r="R1259" s="59">
        <v>0</v>
      </c>
      <c r="S1259" s="59">
        <v>0</v>
      </c>
      <c r="T1259" s="59">
        <v>2.6366670000000001</v>
      </c>
      <c r="U1259" s="59">
        <v>60.643332999999998</v>
      </c>
    </row>
    <row r="1260" spans="1:21" x14ac:dyDescent="0.3">
      <c r="A1260" s="61">
        <v>82574</v>
      </c>
      <c r="B1260" s="54">
        <v>1</v>
      </c>
      <c r="C1260" s="54" t="s">
        <v>78</v>
      </c>
      <c r="D1260" s="54" t="s">
        <v>102</v>
      </c>
      <c r="E1260" s="61" t="s">
        <v>1682</v>
      </c>
      <c r="F1260" s="61" t="s">
        <v>144</v>
      </c>
      <c r="G1260" s="54" t="s">
        <v>71</v>
      </c>
      <c r="H1260" s="54" t="s">
        <v>128</v>
      </c>
      <c r="I1260" s="54" t="s">
        <v>22</v>
      </c>
      <c r="J1260" s="54" t="s">
        <v>129</v>
      </c>
      <c r="K1260" s="56">
        <v>43441.263599537036</v>
      </c>
      <c r="L1260" s="56">
        <v>43441.33357638889</v>
      </c>
      <c r="M1260" s="57">
        <v>1.679444444</v>
      </c>
      <c r="N1260" s="58">
        <v>0</v>
      </c>
      <c r="O1260" s="58">
        <v>5</v>
      </c>
      <c r="P1260" s="58">
        <v>0</v>
      </c>
      <c r="Q1260" s="58">
        <v>0</v>
      </c>
      <c r="R1260" s="59">
        <v>0</v>
      </c>
      <c r="S1260" s="59">
        <v>8.3972219999999993</v>
      </c>
      <c r="T1260" s="59">
        <v>0</v>
      </c>
      <c r="U1260" s="59">
        <v>0</v>
      </c>
    </row>
    <row r="1261" spans="1:21" x14ac:dyDescent="0.3">
      <c r="A1261" s="61">
        <v>82575</v>
      </c>
      <c r="B1261" s="54">
        <v>1</v>
      </c>
      <c r="C1261" s="54" t="s">
        <v>79</v>
      </c>
      <c r="D1261" s="54" t="s">
        <v>113</v>
      </c>
      <c r="E1261" s="61" t="s">
        <v>1683</v>
      </c>
      <c r="F1261" s="61" t="s">
        <v>145</v>
      </c>
      <c r="G1261" s="54" t="s">
        <v>72</v>
      </c>
      <c r="H1261" s="54" t="s">
        <v>128</v>
      </c>
      <c r="I1261" s="54" t="s">
        <v>22</v>
      </c>
      <c r="J1261" s="54" t="s">
        <v>129</v>
      </c>
      <c r="K1261" s="56">
        <v>43441.29383101852</v>
      </c>
      <c r="L1261" s="56">
        <v>43441.334351851852</v>
      </c>
      <c r="M1261" s="57">
        <v>0.97250000000000003</v>
      </c>
      <c r="N1261" s="58">
        <v>0</v>
      </c>
      <c r="O1261" s="58">
        <v>0</v>
      </c>
      <c r="P1261" s="58">
        <v>0</v>
      </c>
      <c r="Q1261" s="58">
        <v>22</v>
      </c>
      <c r="R1261" s="59">
        <v>0</v>
      </c>
      <c r="S1261" s="59">
        <v>0</v>
      </c>
      <c r="T1261" s="59">
        <v>0</v>
      </c>
      <c r="U1261" s="59">
        <v>21.395</v>
      </c>
    </row>
    <row r="1262" spans="1:21" x14ac:dyDescent="0.3">
      <c r="A1262" s="61">
        <v>82576</v>
      </c>
      <c r="B1262" s="54">
        <v>1</v>
      </c>
      <c r="C1262" s="54" t="s">
        <v>78</v>
      </c>
      <c r="D1262" s="54" t="s">
        <v>91</v>
      </c>
      <c r="E1262" s="61" t="s">
        <v>295</v>
      </c>
      <c r="F1262" s="61" t="s">
        <v>140</v>
      </c>
      <c r="G1262" s="54" t="s">
        <v>72</v>
      </c>
      <c r="H1262" s="54" t="s">
        <v>128</v>
      </c>
      <c r="I1262" s="54" t="s">
        <v>22</v>
      </c>
      <c r="J1262" s="54" t="s">
        <v>129</v>
      </c>
      <c r="K1262" s="56">
        <v>43441.279780092591</v>
      </c>
      <c r="L1262" s="56">
        <v>43441.298611111109</v>
      </c>
      <c r="M1262" s="57">
        <v>0.451944444</v>
      </c>
      <c r="N1262" s="58">
        <v>0</v>
      </c>
      <c r="O1262" s="58">
        <v>2</v>
      </c>
      <c r="P1262" s="58">
        <v>0</v>
      </c>
      <c r="Q1262" s="58">
        <v>376</v>
      </c>
      <c r="R1262" s="59">
        <v>0</v>
      </c>
      <c r="S1262" s="59">
        <v>0.90388900000000005</v>
      </c>
      <c r="T1262" s="59">
        <v>0</v>
      </c>
      <c r="U1262" s="59">
        <v>169.93111099999999</v>
      </c>
    </row>
    <row r="1263" spans="1:21" x14ac:dyDescent="0.3">
      <c r="A1263" s="61">
        <v>82579</v>
      </c>
      <c r="B1263" s="54">
        <v>1</v>
      </c>
      <c r="C1263" s="54" t="s">
        <v>78</v>
      </c>
      <c r="D1263" s="54" t="s">
        <v>126</v>
      </c>
      <c r="E1263" s="61" t="s">
        <v>1684</v>
      </c>
      <c r="F1263" s="61" t="s">
        <v>204</v>
      </c>
      <c r="G1263" s="54" t="s">
        <v>71</v>
      </c>
      <c r="H1263" s="54" t="s">
        <v>128</v>
      </c>
      <c r="I1263" s="54" t="s">
        <v>22</v>
      </c>
      <c r="J1263" s="54" t="s">
        <v>129</v>
      </c>
      <c r="K1263" s="56">
        <v>43441.299803240741</v>
      </c>
      <c r="L1263" s="56">
        <v>43441.397129629629</v>
      </c>
      <c r="M1263" s="57">
        <v>2.3358333330000001</v>
      </c>
      <c r="N1263" s="58">
        <v>0</v>
      </c>
      <c r="O1263" s="58">
        <v>193</v>
      </c>
      <c r="P1263" s="58">
        <v>0</v>
      </c>
      <c r="Q1263" s="58">
        <v>0</v>
      </c>
      <c r="R1263" s="59">
        <v>0</v>
      </c>
      <c r="S1263" s="59">
        <v>450.815833</v>
      </c>
      <c r="T1263" s="59">
        <v>0</v>
      </c>
      <c r="U1263" s="59">
        <v>0</v>
      </c>
    </row>
    <row r="1264" spans="1:21" x14ac:dyDescent="0.3">
      <c r="A1264" s="61">
        <v>82581</v>
      </c>
      <c r="B1264" s="54">
        <v>1</v>
      </c>
      <c r="C1264" s="54" t="s">
        <v>78</v>
      </c>
      <c r="D1264" s="54" t="s">
        <v>95</v>
      </c>
      <c r="E1264" s="61" t="s">
        <v>420</v>
      </c>
      <c r="F1264" s="61" t="s">
        <v>140</v>
      </c>
      <c r="G1264" s="54" t="s">
        <v>72</v>
      </c>
      <c r="H1264" s="54" t="s">
        <v>128</v>
      </c>
      <c r="I1264" s="54" t="s">
        <v>22</v>
      </c>
      <c r="J1264" s="54" t="s">
        <v>129</v>
      </c>
      <c r="K1264" s="56">
        <v>43441.306435185186</v>
      </c>
      <c r="L1264" s="56">
        <v>43441.335393518515</v>
      </c>
      <c r="M1264" s="57">
        <v>0.69499999999999995</v>
      </c>
      <c r="N1264" s="58">
        <v>1</v>
      </c>
      <c r="O1264" s="58">
        <v>275</v>
      </c>
      <c r="P1264" s="58">
        <v>0</v>
      </c>
      <c r="Q1264" s="58">
        <v>1</v>
      </c>
      <c r="R1264" s="59">
        <v>0.69499999999999995</v>
      </c>
      <c r="S1264" s="59">
        <v>191.125</v>
      </c>
      <c r="T1264" s="59">
        <v>0</v>
      </c>
      <c r="U1264" s="59">
        <v>0.69499999999999995</v>
      </c>
    </row>
    <row r="1265" spans="1:21" x14ac:dyDescent="0.3">
      <c r="A1265" s="61">
        <v>82582</v>
      </c>
      <c r="B1265" s="54">
        <v>1</v>
      </c>
      <c r="C1265" s="54" t="s">
        <v>78</v>
      </c>
      <c r="D1265" s="54" t="s">
        <v>88</v>
      </c>
      <c r="E1265" s="61" t="s">
        <v>1685</v>
      </c>
      <c r="F1265" s="61" t="s">
        <v>174</v>
      </c>
      <c r="G1265" s="54" t="s">
        <v>71</v>
      </c>
      <c r="H1265" s="54" t="s">
        <v>128</v>
      </c>
      <c r="I1265" s="54" t="s">
        <v>26</v>
      </c>
      <c r="J1265" s="54" t="s">
        <v>129</v>
      </c>
      <c r="K1265" s="56">
        <v>43441.331944444442</v>
      </c>
      <c r="L1265" s="56">
        <v>43441.346493055556</v>
      </c>
      <c r="M1265" s="57">
        <v>0.34916666600000001</v>
      </c>
      <c r="N1265" s="58">
        <v>0</v>
      </c>
      <c r="O1265" s="58">
        <v>1</v>
      </c>
      <c r="P1265" s="58">
        <v>0</v>
      </c>
      <c r="Q1265" s="58">
        <v>0</v>
      </c>
      <c r="R1265" s="59">
        <v>0</v>
      </c>
      <c r="S1265" s="59">
        <v>0.34916700000000001</v>
      </c>
      <c r="T1265" s="59">
        <v>0</v>
      </c>
      <c r="U1265" s="59">
        <v>0</v>
      </c>
    </row>
    <row r="1266" spans="1:21" x14ac:dyDescent="0.3">
      <c r="A1266" s="61">
        <v>82583</v>
      </c>
      <c r="B1266" s="54">
        <v>1</v>
      </c>
      <c r="C1266" s="54" t="s">
        <v>79</v>
      </c>
      <c r="D1266" s="54" t="s">
        <v>119</v>
      </c>
      <c r="E1266" s="61" t="s">
        <v>1686</v>
      </c>
      <c r="F1266" s="61" t="s">
        <v>172</v>
      </c>
      <c r="G1266" s="54" t="s">
        <v>71</v>
      </c>
      <c r="H1266" s="54" t="s">
        <v>128</v>
      </c>
      <c r="I1266" s="54" t="s">
        <v>22</v>
      </c>
      <c r="J1266" s="54" t="s">
        <v>129</v>
      </c>
      <c r="K1266" s="56">
        <v>43441.334340277775</v>
      </c>
      <c r="L1266" s="56">
        <v>43441.466863425929</v>
      </c>
      <c r="M1266" s="57">
        <v>3.1805555550000002</v>
      </c>
      <c r="N1266" s="58">
        <v>0</v>
      </c>
      <c r="O1266" s="58">
        <v>2</v>
      </c>
      <c r="P1266" s="58">
        <v>0</v>
      </c>
      <c r="Q1266" s="58">
        <v>2</v>
      </c>
      <c r="R1266" s="59">
        <v>0</v>
      </c>
      <c r="S1266" s="59">
        <v>6.3611110000000002</v>
      </c>
      <c r="T1266" s="59">
        <v>0</v>
      </c>
      <c r="U1266" s="59">
        <v>6.3611110000000002</v>
      </c>
    </row>
    <row r="1267" spans="1:21" x14ac:dyDescent="0.3">
      <c r="A1267" s="61">
        <v>82584</v>
      </c>
      <c r="B1267" s="54">
        <v>1</v>
      </c>
      <c r="C1267" s="54" t="s">
        <v>78</v>
      </c>
      <c r="D1267" s="54" t="s">
        <v>98</v>
      </c>
      <c r="E1267" s="61" t="s">
        <v>1687</v>
      </c>
      <c r="F1267" s="61" t="s">
        <v>156</v>
      </c>
      <c r="G1267" s="54" t="s">
        <v>71</v>
      </c>
      <c r="H1267" s="54" t="s">
        <v>128</v>
      </c>
      <c r="I1267" s="54" t="s">
        <v>22</v>
      </c>
      <c r="J1267" s="54" t="s">
        <v>129</v>
      </c>
      <c r="K1267" s="56">
        <v>43441.339097222226</v>
      </c>
      <c r="L1267" s="56">
        <v>43441.378240740742</v>
      </c>
      <c r="M1267" s="57">
        <v>0.93944444400000005</v>
      </c>
      <c r="N1267" s="58">
        <v>0</v>
      </c>
      <c r="O1267" s="58">
        <v>22</v>
      </c>
      <c r="P1267" s="58">
        <v>0</v>
      </c>
      <c r="Q1267" s="58">
        <v>0</v>
      </c>
      <c r="R1267" s="59">
        <v>0</v>
      </c>
      <c r="S1267" s="59">
        <v>20.667777999999998</v>
      </c>
      <c r="T1267" s="59">
        <v>0</v>
      </c>
      <c r="U1267" s="59">
        <v>0</v>
      </c>
    </row>
    <row r="1268" spans="1:21" x14ac:dyDescent="0.3">
      <c r="A1268" s="61">
        <v>82585</v>
      </c>
      <c r="B1268" s="54">
        <v>1</v>
      </c>
      <c r="C1268" s="54" t="s">
        <v>79</v>
      </c>
      <c r="D1268" s="54" t="s">
        <v>117</v>
      </c>
      <c r="E1268" s="61" t="s">
        <v>1688</v>
      </c>
      <c r="F1268" s="61" t="s">
        <v>145</v>
      </c>
      <c r="G1268" s="54" t="s">
        <v>72</v>
      </c>
      <c r="H1268" s="54" t="s">
        <v>128</v>
      </c>
      <c r="I1268" s="54" t="s">
        <v>22</v>
      </c>
      <c r="J1268" s="54" t="s">
        <v>129</v>
      </c>
      <c r="K1268" s="56">
        <v>43441.348530092589</v>
      </c>
      <c r="L1268" s="56">
        <v>43441.401134259257</v>
      </c>
      <c r="M1268" s="57">
        <v>1.2625</v>
      </c>
      <c r="N1268" s="58">
        <v>0</v>
      </c>
      <c r="O1268" s="58">
        <v>0</v>
      </c>
      <c r="P1268" s="58">
        <v>0</v>
      </c>
      <c r="Q1268" s="58">
        <v>23</v>
      </c>
      <c r="R1268" s="59">
        <v>0</v>
      </c>
      <c r="S1268" s="59">
        <v>0</v>
      </c>
      <c r="T1268" s="59">
        <v>0</v>
      </c>
      <c r="U1268" s="59">
        <v>29.037500000000001</v>
      </c>
    </row>
    <row r="1269" spans="1:21" x14ac:dyDescent="0.3">
      <c r="A1269" s="61">
        <v>82587</v>
      </c>
      <c r="B1269" s="54">
        <v>1</v>
      </c>
      <c r="C1269" s="54" t="s">
        <v>79</v>
      </c>
      <c r="D1269" s="54" t="s">
        <v>111</v>
      </c>
      <c r="E1269" s="61" t="s">
        <v>1689</v>
      </c>
      <c r="F1269" s="61" t="s">
        <v>159</v>
      </c>
      <c r="G1269" s="54" t="s">
        <v>71</v>
      </c>
      <c r="H1269" s="54" t="s">
        <v>128</v>
      </c>
      <c r="I1269" s="54" t="s">
        <v>22</v>
      </c>
      <c r="J1269" s="54" t="s">
        <v>129</v>
      </c>
      <c r="K1269" s="56">
        <v>43441.348819444444</v>
      </c>
      <c r="L1269" s="56">
        <v>43441.491342592592</v>
      </c>
      <c r="M1269" s="57">
        <v>3.420555555</v>
      </c>
      <c r="N1269" s="58">
        <v>0</v>
      </c>
      <c r="O1269" s="58">
        <v>0</v>
      </c>
      <c r="P1269" s="58">
        <v>0</v>
      </c>
      <c r="Q1269" s="58">
        <v>4</v>
      </c>
      <c r="R1269" s="59">
        <v>0</v>
      </c>
      <c r="S1269" s="59">
        <v>0</v>
      </c>
      <c r="T1269" s="59">
        <v>0</v>
      </c>
      <c r="U1269" s="59">
        <v>13.682221999999999</v>
      </c>
    </row>
    <row r="1270" spans="1:21" x14ac:dyDescent="0.3">
      <c r="A1270" s="61">
        <v>82589</v>
      </c>
      <c r="B1270" s="54">
        <v>1</v>
      </c>
      <c r="C1270" s="54" t="s">
        <v>78</v>
      </c>
      <c r="D1270" s="54" t="s">
        <v>102</v>
      </c>
      <c r="E1270" s="61" t="s">
        <v>1690</v>
      </c>
      <c r="F1270" s="61" t="s">
        <v>136</v>
      </c>
      <c r="G1270" s="54" t="s">
        <v>71</v>
      </c>
      <c r="H1270" s="54" t="s">
        <v>128</v>
      </c>
      <c r="I1270" s="54" t="s">
        <v>22</v>
      </c>
      <c r="J1270" s="54" t="s">
        <v>129</v>
      </c>
      <c r="K1270" s="56">
        <v>43441.302384259259</v>
      </c>
      <c r="L1270" s="56">
        <v>43441.389409722222</v>
      </c>
      <c r="M1270" s="57">
        <v>2.0886111110000001</v>
      </c>
      <c r="N1270" s="58">
        <v>0</v>
      </c>
      <c r="O1270" s="58">
        <v>0</v>
      </c>
      <c r="P1270" s="58">
        <v>0</v>
      </c>
      <c r="Q1270" s="58">
        <v>29</v>
      </c>
      <c r="R1270" s="59">
        <v>0</v>
      </c>
      <c r="S1270" s="59">
        <v>0</v>
      </c>
      <c r="T1270" s="59">
        <v>0</v>
      </c>
      <c r="U1270" s="59">
        <v>60.569721999999999</v>
      </c>
    </row>
    <row r="1271" spans="1:21" x14ac:dyDescent="0.3">
      <c r="A1271" s="61">
        <v>82591</v>
      </c>
      <c r="B1271" s="54">
        <v>1</v>
      </c>
      <c r="C1271" s="54" t="s">
        <v>78</v>
      </c>
      <c r="D1271" s="54" t="s">
        <v>102</v>
      </c>
      <c r="E1271" s="61" t="s">
        <v>296</v>
      </c>
      <c r="F1271" s="61" t="s">
        <v>140</v>
      </c>
      <c r="G1271" s="54" t="s">
        <v>72</v>
      </c>
      <c r="H1271" s="54" t="s">
        <v>128</v>
      </c>
      <c r="I1271" s="54" t="s">
        <v>22</v>
      </c>
      <c r="J1271" s="54" t="s">
        <v>129</v>
      </c>
      <c r="K1271" s="56">
        <v>43441.314930555556</v>
      </c>
      <c r="L1271" s="56">
        <v>43441.371076388888</v>
      </c>
      <c r="M1271" s="57">
        <v>1.3474999999999999</v>
      </c>
      <c r="N1271" s="58">
        <v>9</v>
      </c>
      <c r="O1271" s="58">
        <v>5783</v>
      </c>
      <c r="P1271" s="58">
        <v>0</v>
      </c>
      <c r="Q1271" s="58">
        <v>77</v>
      </c>
      <c r="R1271" s="59">
        <v>12.1275</v>
      </c>
      <c r="S1271" s="59">
        <v>7792.5924999999997</v>
      </c>
      <c r="T1271" s="59">
        <v>0</v>
      </c>
      <c r="U1271" s="59">
        <v>103.75749999999999</v>
      </c>
    </row>
    <row r="1272" spans="1:21" x14ac:dyDescent="0.3">
      <c r="A1272" s="61">
        <v>82596</v>
      </c>
      <c r="B1272" s="54">
        <v>1</v>
      </c>
      <c r="C1272" s="54" t="s">
        <v>78</v>
      </c>
      <c r="D1272" s="54" t="s">
        <v>95</v>
      </c>
      <c r="E1272" s="61" t="s">
        <v>1691</v>
      </c>
      <c r="F1272" s="61" t="s">
        <v>172</v>
      </c>
      <c r="G1272" s="54" t="s">
        <v>71</v>
      </c>
      <c r="H1272" s="54" t="s">
        <v>128</v>
      </c>
      <c r="I1272" s="54" t="s">
        <v>22</v>
      </c>
      <c r="J1272" s="54" t="s">
        <v>129</v>
      </c>
      <c r="K1272" s="56">
        <v>43441.320208333331</v>
      </c>
      <c r="L1272" s="56">
        <v>43441.408831018518</v>
      </c>
      <c r="M1272" s="57">
        <v>2.1269444439999998</v>
      </c>
      <c r="N1272" s="58">
        <v>0</v>
      </c>
      <c r="O1272" s="58">
        <v>168</v>
      </c>
      <c r="P1272" s="58">
        <v>0</v>
      </c>
      <c r="Q1272" s="58">
        <v>0</v>
      </c>
      <c r="R1272" s="59">
        <v>0</v>
      </c>
      <c r="S1272" s="59">
        <v>357.32666699999999</v>
      </c>
      <c r="T1272" s="59">
        <v>0</v>
      </c>
      <c r="U1272" s="59">
        <v>0</v>
      </c>
    </row>
    <row r="1273" spans="1:21" x14ac:dyDescent="0.3">
      <c r="A1273" s="61">
        <v>82600</v>
      </c>
      <c r="B1273" s="54">
        <v>1</v>
      </c>
      <c r="C1273" s="54" t="s">
        <v>78</v>
      </c>
      <c r="D1273" s="54" t="s">
        <v>91</v>
      </c>
      <c r="E1273" s="61" t="s">
        <v>1692</v>
      </c>
      <c r="F1273" s="61" t="s">
        <v>148</v>
      </c>
      <c r="G1273" s="54" t="s">
        <v>72</v>
      </c>
      <c r="H1273" s="54" t="s">
        <v>128</v>
      </c>
      <c r="I1273" s="54" t="s">
        <v>22</v>
      </c>
      <c r="J1273" s="54" t="s">
        <v>147</v>
      </c>
      <c r="K1273" s="56">
        <v>43441.359722222223</v>
      </c>
      <c r="L1273" s="56">
        <v>43441.363888888889</v>
      </c>
      <c r="M1273" s="57">
        <v>0.1</v>
      </c>
      <c r="N1273" s="58">
        <v>2</v>
      </c>
      <c r="O1273" s="58">
        <v>3635</v>
      </c>
      <c r="P1273" s="58">
        <v>0</v>
      </c>
      <c r="Q1273" s="58">
        <v>5</v>
      </c>
      <c r="R1273" s="59">
        <v>0.2</v>
      </c>
      <c r="S1273" s="59">
        <v>363.5</v>
      </c>
      <c r="T1273" s="59">
        <v>0</v>
      </c>
      <c r="U1273" s="59">
        <v>0.5</v>
      </c>
    </row>
    <row r="1274" spans="1:21" x14ac:dyDescent="0.3">
      <c r="A1274" s="61">
        <v>82604</v>
      </c>
      <c r="B1274" s="54">
        <v>1</v>
      </c>
      <c r="C1274" s="54" t="s">
        <v>78</v>
      </c>
      <c r="D1274" s="54" t="s">
        <v>103</v>
      </c>
      <c r="E1274" s="61" t="s">
        <v>1693</v>
      </c>
      <c r="F1274" s="61" t="s">
        <v>172</v>
      </c>
      <c r="G1274" s="54" t="s">
        <v>71</v>
      </c>
      <c r="H1274" s="54" t="s">
        <v>128</v>
      </c>
      <c r="I1274" s="54" t="s">
        <v>22</v>
      </c>
      <c r="J1274" s="54" t="s">
        <v>129</v>
      </c>
      <c r="K1274" s="56">
        <v>43441.36550925926</v>
      </c>
      <c r="L1274" s="56">
        <v>43441.532800925925</v>
      </c>
      <c r="M1274" s="57">
        <v>4.0149999999999997</v>
      </c>
      <c r="N1274" s="58">
        <v>0</v>
      </c>
      <c r="O1274" s="58">
        <v>2</v>
      </c>
      <c r="P1274" s="58">
        <v>0</v>
      </c>
      <c r="Q1274" s="58">
        <v>40</v>
      </c>
      <c r="R1274" s="59">
        <v>0</v>
      </c>
      <c r="S1274" s="59">
        <v>8.0299999999999994</v>
      </c>
      <c r="T1274" s="59">
        <v>0</v>
      </c>
      <c r="U1274" s="59">
        <v>160.6</v>
      </c>
    </row>
    <row r="1275" spans="1:21" x14ac:dyDescent="0.3">
      <c r="A1275" s="61">
        <v>82606</v>
      </c>
      <c r="B1275" s="54">
        <v>1</v>
      </c>
      <c r="C1275" s="54" t="s">
        <v>78</v>
      </c>
      <c r="D1275" s="54" t="s">
        <v>88</v>
      </c>
      <c r="E1275" s="61" t="s">
        <v>1694</v>
      </c>
      <c r="F1275" s="61" t="s">
        <v>137</v>
      </c>
      <c r="G1275" s="54" t="s">
        <v>71</v>
      </c>
      <c r="H1275" s="54" t="s">
        <v>128</v>
      </c>
      <c r="I1275" s="54" t="s">
        <v>22</v>
      </c>
      <c r="J1275" s="54" t="s">
        <v>129</v>
      </c>
      <c r="K1275" s="56">
        <v>43441.363634259258</v>
      </c>
      <c r="L1275" s="56">
        <v>43441.502083333333</v>
      </c>
      <c r="M1275" s="57">
        <v>3.3227777770000002</v>
      </c>
      <c r="N1275" s="58">
        <v>0</v>
      </c>
      <c r="O1275" s="58">
        <v>2</v>
      </c>
      <c r="P1275" s="58">
        <v>0</v>
      </c>
      <c r="Q1275" s="58">
        <v>0</v>
      </c>
      <c r="R1275" s="59">
        <v>0</v>
      </c>
      <c r="S1275" s="59">
        <v>6.645556</v>
      </c>
      <c r="T1275" s="59">
        <v>0</v>
      </c>
      <c r="U1275" s="59">
        <v>0</v>
      </c>
    </row>
    <row r="1276" spans="1:21" x14ac:dyDescent="0.3">
      <c r="A1276" s="61">
        <v>82607</v>
      </c>
      <c r="B1276" s="54">
        <v>1</v>
      </c>
      <c r="C1276" s="54" t="s">
        <v>78</v>
      </c>
      <c r="D1276" s="54" t="s">
        <v>95</v>
      </c>
      <c r="E1276" s="61" t="s">
        <v>1695</v>
      </c>
      <c r="F1276" s="61" t="s">
        <v>172</v>
      </c>
      <c r="G1276" s="54" t="s">
        <v>71</v>
      </c>
      <c r="H1276" s="54" t="s">
        <v>128</v>
      </c>
      <c r="I1276" s="54" t="s">
        <v>22</v>
      </c>
      <c r="J1276" s="54" t="s">
        <v>129</v>
      </c>
      <c r="K1276" s="56">
        <v>43441.360324074078</v>
      </c>
      <c r="L1276" s="56">
        <v>43441.405532407407</v>
      </c>
      <c r="M1276" s="57">
        <v>1.085</v>
      </c>
      <c r="N1276" s="58">
        <v>0</v>
      </c>
      <c r="O1276" s="58">
        <v>14</v>
      </c>
      <c r="P1276" s="58">
        <v>0</v>
      </c>
      <c r="Q1276" s="58">
        <v>0</v>
      </c>
      <c r="R1276" s="59">
        <v>0</v>
      </c>
      <c r="S1276" s="59">
        <v>15.19</v>
      </c>
      <c r="T1276" s="59">
        <v>0</v>
      </c>
      <c r="U1276" s="59">
        <v>0</v>
      </c>
    </row>
    <row r="1277" spans="1:21" x14ac:dyDescent="0.3">
      <c r="A1277" s="61">
        <v>82608</v>
      </c>
      <c r="B1277" s="54">
        <v>1</v>
      </c>
      <c r="C1277" s="54" t="s">
        <v>78</v>
      </c>
      <c r="D1277" s="54" t="s">
        <v>98</v>
      </c>
      <c r="E1277" s="61" t="s">
        <v>1696</v>
      </c>
      <c r="F1277" s="61" t="s">
        <v>172</v>
      </c>
      <c r="G1277" s="54" t="s">
        <v>71</v>
      </c>
      <c r="H1277" s="54" t="s">
        <v>128</v>
      </c>
      <c r="I1277" s="54" t="s">
        <v>22</v>
      </c>
      <c r="J1277" s="54" t="s">
        <v>129</v>
      </c>
      <c r="K1277" s="56">
        <v>43441.361967592595</v>
      </c>
      <c r="L1277" s="56">
        <v>43441.447812500002</v>
      </c>
      <c r="M1277" s="57">
        <v>2.060277777</v>
      </c>
      <c r="N1277" s="58">
        <v>0</v>
      </c>
      <c r="O1277" s="58">
        <v>426</v>
      </c>
      <c r="P1277" s="58">
        <v>0</v>
      </c>
      <c r="Q1277" s="58">
        <v>0</v>
      </c>
      <c r="R1277" s="59">
        <v>0</v>
      </c>
      <c r="S1277" s="59">
        <v>877.67833299999995</v>
      </c>
      <c r="T1277" s="59">
        <v>0</v>
      </c>
      <c r="U1277" s="59">
        <v>0</v>
      </c>
    </row>
    <row r="1278" spans="1:21" x14ac:dyDescent="0.3">
      <c r="A1278" s="61">
        <v>82609</v>
      </c>
      <c r="B1278" s="54">
        <v>1</v>
      </c>
      <c r="C1278" s="54" t="s">
        <v>78</v>
      </c>
      <c r="D1278" s="54" t="s">
        <v>82</v>
      </c>
      <c r="E1278" s="61" t="s">
        <v>1697</v>
      </c>
      <c r="F1278" s="61" t="s">
        <v>137</v>
      </c>
      <c r="G1278" s="54" t="s">
        <v>71</v>
      </c>
      <c r="H1278" s="54" t="s">
        <v>128</v>
      </c>
      <c r="I1278" s="54" t="s">
        <v>22</v>
      </c>
      <c r="J1278" s="54" t="s">
        <v>129</v>
      </c>
      <c r="K1278" s="56">
        <v>43441.363842592589</v>
      </c>
      <c r="L1278" s="56">
        <v>43441.424849537041</v>
      </c>
      <c r="M1278" s="57">
        <v>1.4641666659999999</v>
      </c>
      <c r="N1278" s="58">
        <v>0</v>
      </c>
      <c r="O1278" s="58">
        <v>1</v>
      </c>
      <c r="P1278" s="58">
        <v>0</v>
      </c>
      <c r="Q1278" s="58">
        <v>0</v>
      </c>
      <c r="R1278" s="59">
        <v>0</v>
      </c>
      <c r="S1278" s="59">
        <v>1.464167</v>
      </c>
      <c r="T1278" s="59">
        <v>0</v>
      </c>
      <c r="U1278" s="59">
        <v>0</v>
      </c>
    </row>
    <row r="1279" spans="1:21" x14ac:dyDescent="0.3">
      <c r="A1279" s="61">
        <v>82610</v>
      </c>
      <c r="B1279" s="54">
        <v>1</v>
      </c>
      <c r="C1279" s="54" t="s">
        <v>79</v>
      </c>
      <c r="D1279" s="54" t="s">
        <v>108</v>
      </c>
      <c r="E1279" s="61" t="s">
        <v>1698</v>
      </c>
      <c r="F1279" s="61" t="s">
        <v>151</v>
      </c>
      <c r="G1279" s="54" t="s">
        <v>71</v>
      </c>
      <c r="H1279" s="54" t="s">
        <v>128</v>
      </c>
      <c r="I1279" s="54" t="s">
        <v>22</v>
      </c>
      <c r="J1279" s="54" t="s">
        <v>129</v>
      </c>
      <c r="K1279" s="56">
        <v>43441.369687500002</v>
      </c>
      <c r="L1279" s="56">
        <v>43441.581909722219</v>
      </c>
      <c r="M1279" s="57">
        <v>5.0933333330000004</v>
      </c>
      <c r="N1279" s="58">
        <v>0</v>
      </c>
      <c r="O1279" s="58">
        <v>16</v>
      </c>
      <c r="P1279" s="58">
        <v>0</v>
      </c>
      <c r="Q1279" s="58">
        <v>0</v>
      </c>
      <c r="R1279" s="59">
        <v>0</v>
      </c>
      <c r="S1279" s="59">
        <v>81.493333000000007</v>
      </c>
      <c r="T1279" s="59">
        <v>0</v>
      </c>
      <c r="U1279" s="59">
        <v>0</v>
      </c>
    </row>
    <row r="1280" spans="1:21" x14ac:dyDescent="0.3">
      <c r="A1280" s="61">
        <v>82612</v>
      </c>
      <c r="B1280" s="54">
        <v>1</v>
      </c>
      <c r="C1280" s="54" t="s">
        <v>78</v>
      </c>
      <c r="D1280" s="54" t="s">
        <v>96</v>
      </c>
      <c r="E1280" s="61" t="s">
        <v>1699</v>
      </c>
      <c r="F1280" s="61" t="s">
        <v>148</v>
      </c>
      <c r="G1280" s="54" t="s">
        <v>71</v>
      </c>
      <c r="H1280" s="54" t="s">
        <v>128</v>
      </c>
      <c r="I1280" s="54" t="s">
        <v>22</v>
      </c>
      <c r="J1280" s="54" t="s">
        <v>147</v>
      </c>
      <c r="K1280" s="56">
        <v>43441.426666666666</v>
      </c>
      <c r="L1280" s="56">
        <v>43441.694444444445</v>
      </c>
      <c r="M1280" s="57">
        <v>6.426666666</v>
      </c>
      <c r="N1280" s="58">
        <v>0</v>
      </c>
      <c r="O1280" s="58">
        <v>28</v>
      </c>
      <c r="P1280" s="58">
        <v>0</v>
      </c>
      <c r="Q1280" s="58">
        <v>0</v>
      </c>
      <c r="R1280" s="59">
        <v>0</v>
      </c>
      <c r="S1280" s="59">
        <v>179.94666699999999</v>
      </c>
      <c r="T1280" s="59">
        <v>0</v>
      </c>
      <c r="U1280" s="59">
        <v>0</v>
      </c>
    </row>
    <row r="1281" spans="1:21" x14ac:dyDescent="0.3">
      <c r="A1281" s="61">
        <v>82613</v>
      </c>
      <c r="B1281" s="54">
        <v>1</v>
      </c>
      <c r="C1281" s="54" t="s">
        <v>78</v>
      </c>
      <c r="D1281" s="54" t="s">
        <v>88</v>
      </c>
      <c r="E1281" s="61" t="s">
        <v>1700</v>
      </c>
      <c r="F1281" s="61" t="s">
        <v>137</v>
      </c>
      <c r="G1281" s="54" t="s">
        <v>71</v>
      </c>
      <c r="H1281" s="54" t="s">
        <v>128</v>
      </c>
      <c r="I1281" s="54" t="s">
        <v>22</v>
      </c>
      <c r="J1281" s="54" t="s">
        <v>129</v>
      </c>
      <c r="K1281" s="56">
        <v>43441.374884259261</v>
      </c>
      <c r="L1281" s="56">
        <v>43441.435416666667</v>
      </c>
      <c r="M1281" s="57">
        <v>1.4527777770000001</v>
      </c>
      <c r="N1281" s="58">
        <v>0</v>
      </c>
      <c r="O1281" s="58">
        <v>1</v>
      </c>
      <c r="P1281" s="58">
        <v>0</v>
      </c>
      <c r="Q1281" s="58">
        <v>0</v>
      </c>
      <c r="R1281" s="59">
        <v>0</v>
      </c>
      <c r="S1281" s="59">
        <v>1.4527779999999999</v>
      </c>
      <c r="T1281" s="59">
        <v>0</v>
      </c>
      <c r="U1281" s="59">
        <v>0</v>
      </c>
    </row>
    <row r="1282" spans="1:21" x14ac:dyDescent="0.3">
      <c r="A1282" s="61">
        <v>82614</v>
      </c>
      <c r="B1282" s="54">
        <v>1</v>
      </c>
      <c r="C1282" s="54" t="s">
        <v>78</v>
      </c>
      <c r="D1282" s="54" t="s">
        <v>107</v>
      </c>
      <c r="E1282" s="61" t="s">
        <v>250</v>
      </c>
      <c r="F1282" s="61" t="s">
        <v>148</v>
      </c>
      <c r="G1282" s="54" t="s">
        <v>71</v>
      </c>
      <c r="H1282" s="54" t="s">
        <v>128</v>
      </c>
      <c r="I1282" s="54" t="s">
        <v>22</v>
      </c>
      <c r="J1282" s="54" t="s">
        <v>147</v>
      </c>
      <c r="K1282" s="56">
        <v>43441.391030092593</v>
      </c>
      <c r="L1282" s="56">
        <v>43441.708333333336</v>
      </c>
      <c r="M1282" s="57">
        <v>7.6152777770000002</v>
      </c>
      <c r="N1282" s="58">
        <v>0</v>
      </c>
      <c r="O1282" s="58">
        <v>194</v>
      </c>
      <c r="P1282" s="58">
        <v>0</v>
      </c>
      <c r="Q1282" s="58">
        <v>65</v>
      </c>
      <c r="R1282" s="59">
        <v>0</v>
      </c>
      <c r="S1282" s="59">
        <v>1477.363889</v>
      </c>
      <c r="T1282" s="59">
        <v>0</v>
      </c>
      <c r="U1282" s="59">
        <v>494.99305600000002</v>
      </c>
    </row>
    <row r="1283" spans="1:21" x14ac:dyDescent="0.3">
      <c r="A1283" s="61">
        <v>82615</v>
      </c>
      <c r="B1283" s="54">
        <v>1</v>
      </c>
      <c r="C1283" s="54" t="s">
        <v>78</v>
      </c>
      <c r="D1283" s="54" t="s">
        <v>88</v>
      </c>
      <c r="E1283" s="61" t="s">
        <v>1701</v>
      </c>
      <c r="F1283" s="61" t="s">
        <v>204</v>
      </c>
      <c r="G1283" s="54" t="s">
        <v>71</v>
      </c>
      <c r="H1283" s="54" t="s">
        <v>128</v>
      </c>
      <c r="I1283" s="54" t="s">
        <v>22</v>
      </c>
      <c r="J1283" s="54" t="s">
        <v>129</v>
      </c>
      <c r="K1283" s="56">
        <v>43441.381851851853</v>
      </c>
      <c r="L1283" s="56">
        <v>43441.493078703701</v>
      </c>
      <c r="M1283" s="57">
        <v>2.6694444439999998</v>
      </c>
      <c r="N1283" s="58">
        <v>0</v>
      </c>
      <c r="O1283" s="58">
        <v>178</v>
      </c>
      <c r="P1283" s="58">
        <v>0</v>
      </c>
      <c r="Q1283" s="58">
        <v>0</v>
      </c>
      <c r="R1283" s="59">
        <v>0</v>
      </c>
      <c r="S1283" s="59">
        <v>475.16111100000001</v>
      </c>
      <c r="T1283" s="59">
        <v>0</v>
      </c>
      <c r="U1283" s="59">
        <v>0</v>
      </c>
    </row>
    <row r="1284" spans="1:21" x14ac:dyDescent="0.3">
      <c r="A1284" s="61">
        <v>82617</v>
      </c>
      <c r="B1284" s="54">
        <v>1</v>
      </c>
      <c r="C1284" s="54" t="s">
        <v>78</v>
      </c>
      <c r="D1284" s="54" t="s">
        <v>103</v>
      </c>
      <c r="E1284" s="61" t="s">
        <v>1702</v>
      </c>
      <c r="F1284" s="61" t="s">
        <v>157</v>
      </c>
      <c r="G1284" s="54" t="s">
        <v>71</v>
      </c>
      <c r="H1284" s="54" t="s">
        <v>128</v>
      </c>
      <c r="I1284" s="54" t="s">
        <v>22</v>
      </c>
      <c r="J1284" s="54" t="s">
        <v>129</v>
      </c>
      <c r="K1284" s="56">
        <v>43441.406585648147</v>
      </c>
      <c r="L1284" s="56">
        <v>43441.436041666668</v>
      </c>
      <c r="M1284" s="57">
        <v>0.70694444400000001</v>
      </c>
      <c r="N1284" s="58">
        <v>0</v>
      </c>
      <c r="O1284" s="58">
        <v>0</v>
      </c>
      <c r="P1284" s="58">
        <v>0</v>
      </c>
      <c r="Q1284" s="58">
        <v>49</v>
      </c>
      <c r="R1284" s="59">
        <v>0</v>
      </c>
      <c r="S1284" s="59">
        <v>0</v>
      </c>
      <c r="T1284" s="59">
        <v>0</v>
      </c>
      <c r="U1284" s="59">
        <v>34.640278000000002</v>
      </c>
    </row>
    <row r="1285" spans="1:21" x14ac:dyDescent="0.3">
      <c r="A1285" s="61">
        <v>82618</v>
      </c>
      <c r="B1285" s="54">
        <v>1</v>
      </c>
      <c r="C1285" s="54" t="s">
        <v>78</v>
      </c>
      <c r="D1285" s="54" t="s">
        <v>125</v>
      </c>
      <c r="E1285" s="61" t="s">
        <v>1703</v>
      </c>
      <c r="F1285" s="61" t="s">
        <v>150</v>
      </c>
      <c r="G1285" s="54" t="s">
        <v>71</v>
      </c>
      <c r="H1285" s="54" t="s">
        <v>128</v>
      </c>
      <c r="I1285" s="54" t="s">
        <v>22</v>
      </c>
      <c r="J1285" s="54" t="s">
        <v>147</v>
      </c>
      <c r="K1285" s="56">
        <v>43441.382303240738</v>
      </c>
      <c r="L1285" s="56">
        <v>43441.509722222225</v>
      </c>
      <c r="M1285" s="57">
        <v>3.0580555550000001</v>
      </c>
      <c r="N1285" s="58">
        <v>0</v>
      </c>
      <c r="O1285" s="58">
        <v>212</v>
      </c>
      <c r="P1285" s="58">
        <v>0</v>
      </c>
      <c r="Q1285" s="58">
        <v>0</v>
      </c>
      <c r="R1285" s="59">
        <v>0</v>
      </c>
      <c r="S1285" s="59">
        <v>648.30777799999998</v>
      </c>
      <c r="T1285" s="59">
        <v>0</v>
      </c>
      <c r="U1285" s="59">
        <v>0</v>
      </c>
    </row>
    <row r="1286" spans="1:21" x14ac:dyDescent="0.3">
      <c r="A1286" s="61">
        <v>82620</v>
      </c>
      <c r="B1286" s="54">
        <v>1</v>
      </c>
      <c r="C1286" s="54" t="s">
        <v>78</v>
      </c>
      <c r="D1286" s="54" t="s">
        <v>91</v>
      </c>
      <c r="E1286" s="61" t="s">
        <v>1704</v>
      </c>
      <c r="F1286" s="61" t="s">
        <v>148</v>
      </c>
      <c r="G1286" s="54" t="s">
        <v>71</v>
      </c>
      <c r="H1286" s="54" t="s">
        <v>128</v>
      </c>
      <c r="I1286" s="54" t="s">
        <v>22</v>
      </c>
      <c r="J1286" s="54" t="s">
        <v>147</v>
      </c>
      <c r="K1286" s="56">
        <v>43441.476793981477</v>
      </c>
      <c r="L1286" s="56">
        <v>43441.704861111109</v>
      </c>
      <c r="M1286" s="57">
        <v>5.4736111110000003</v>
      </c>
      <c r="N1286" s="58">
        <v>0</v>
      </c>
      <c r="O1286" s="58">
        <v>95</v>
      </c>
      <c r="P1286" s="58">
        <v>0</v>
      </c>
      <c r="Q1286" s="58">
        <v>0</v>
      </c>
      <c r="R1286" s="59">
        <v>0</v>
      </c>
      <c r="S1286" s="59">
        <v>519.99305600000002</v>
      </c>
      <c r="T1286" s="59">
        <v>0</v>
      </c>
      <c r="U1286" s="59">
        <v>0</v>
      </c>
    </row>
    <row r="1287" spans="1:21" x14ac:dyDescent="0.3">
      <c r="A1287" s="61">
        <v>82621</v>
      </c>
      <c r="B1287" s="54">
        <v>1</v>
      </c>
      <c r="C1287" s="54" t="s">
        <v>78</v>
      </c>
      <c r="D1287" s="54" t="s">
        <v>101</v>
      </c>
      <c r="E1287" s="61" t="s">
        <v>1705</v>
      </c>
      <c r="F1287" s="61" t="s">
        <v>140</v>
      </c>
      <c r="G1287" s="54" t="s">
        <v>72</v>
      </c>
      <c r="H1287" s="54" t="s">
        <v>128</v>
      </c>
      <c r="I1287" s="54" t="s">
        <v>22</v>
      </c>
      <c r="J1287" s="54" t="s">
        <v>129</v>
      </c>
      <c r="K1287" s="56">
        <v>43441.389236111114</v>
      </c>
      <c r="L1287" s="56">
        <v>43441.415208333332</v>
      </c>
      <c r="M1287" s="57">
        <v>0.62333333300000004</v>
      </c>
      <c r="N1287" s="58">
        <v>2</v>
      </c>
      <c r="O1287" s="58">
        <v>0</v>
      </c>
      <c r="P1287" s="58">
        <v>0</v>
      </c>
      <c r="Q1287" s="58">
        <v>0</v>
      </c>
      <c r="R1287" s="59">
        <v>1.246667</v>
      </c>
      <c r="S1287" s="59">
        <v>0</v>
      </c>
      <c r="T1287" s="59">
        <v>0</v>
      </c>
      <c r="U1287" s="59">
        <v>0</v>
      </c>
    </row>
    <row r="1288" spans="1:21" x14ac:dyDescent="0.3">
      <c r="A1288" s="61">
        <v>82622</v>
      </c>
      <c r="B1288" s="54">
        <v>1</v>
      </c>
      <c r="C1288" s="54" t="s">
        <v>78</v>
      </c>
      <c r="D1288" s="54" t="s">
        <v>97</v>
      </c>
      <c r="E1288" s="61" t="s">
        <v>1706</v>
      </c>
      <c r="F1288" s="61" t="s">
        <v>150</v>
      </c>
      <c r="G1288" s="54" t="s">
        <v>71</v>
      </c>
      <c r="H1288" s="54" t="s">
        <v>128</v>
      </c>
      <c r="I1288" s="54" t="s">
        <v>22</v>
      </c>
      <c r="J1288" s="54" t="s">
        <v>147</v>
      </c>
      <c r="K1288" s="56">
        <v>43441.410069444442</v>
      </c>
      <c r="L1288" s="56">
        <v>43441.47084490741</v>
      </c>
      <c r="M1288" s="57">
        <v>1.458611111</v>
      </c>
      <c r="N1288" s="58">
        <v>0</v>
      </c>
      <c r="O1288" s="58">
        <v>0</v>
      </c>
      <c r="P1288" s="58">
        <v>0</v>
      </c>
      <c r="Q1288" s="58">
        <v>221</v>
      </c>
      <c r="R1288" s="59">
        <v>0</v>
      </c>
      <c r="S1288" s="59">
        <v>0</v>
      </c>
      <c r="T1288" s="59">
        <v>0</v>
      </c>
      <c r="U1288" s="59">
        <v>322.35305599999998</v>
      </c>
    </row>
    <row r="1289" spans="1:21" x14ac:dyDescent="0.3">
      <c r="A1289" s="61">
        <v>82623</v>
      </c>
      <c r="B1289" s="54">
        <v>1</v>
      </c>
      <c r="C1289" s="54" t="s">
        <v>78</v>
      </c>
      <c r="D1289" s="54" t="s">
        <v>102</v>
      </c>
      <c r="E1289" s="61" t="s">
        <v>687</v>
      </c>
      <c r="F1289" s="61" t="s">
        <v>148</v>
      </c>
      <c r="G1289" s="54" t="s">
        <v>71</v>
      </c>
      <c r="H1289" s="54" t="s">
        <v>128</v>
      </c>
      <c r="I1289" s="54" t="s">
        <v>22</v>
      </c>
      <c r="J1289" s="54" t="s">
        <v>147</v>
      </c>
      <c r="K1289" s="56">
        <v>43441.411516203705</v>
      </c>
      <c r="L1289" s="56">
        <v>43441.730555555558</v>
      </c>
      <c r="M1289" s="57">
        <v>7.6569444439999996</v>
      </c>
      <c r="N1289" s="58">
        <v>0</v>
      </c>
      <c r="O1289" s="58">
        <v>837</v>
      </c>
      <c r="P1289" s="58">
        <v>0</v>
      </c>
      <c r="Q1289" s="58">
        <v>0</v>
      </c>
      <c r="R1289" s="59">
        <v>0</v>
      </c>
      <c r="S1289" s="59">
        <v>6408.8625000000002</v>
      </c>
      <c r="T1289" s="59">
        <v>0</v>
      </c>
      <c r="U1289" s="59">
        <v>0</v>
      </c>
    </row>
    <row r="1290" spans="1:21" x14ac:dyDescent="0.3">
      <c r="A1290" s="61">
        <v>82624</v>
      </c>
      <c r="B1290" s="54">
        <v>1</v>
      </c>
      <c r="C1290" s="54" t="s">
        <v>79</v>
      </c>
      <c r="D1290" s="54" t="s">
        <v>109</v>
      </c>
      <c r="E1290" s="61" t="s">
        <v>1707</v>
      </c>
      <c r="F1290" s="61" t="s">
        <v>150</v>
      </c>
      <c r="G1290" s="54" t="s">
        <v>72</v>
      </c>
      <c r="H1290" s="54" t="s">
        <v>128</v>
      </c>
      <c r="I1290" s="54" t="s">
        <v>22</v>
      </c>
      <c r="J1290" s="54" t="s">
        <v>147</v>
      </c>
      <c r="K1290" s="56">
        <v>43441.395486111112</v>
      </c>
      <c r="L1290" s="56">
        <v>43441.516446759262</v>
      </c>
      <c r="M1290" s="57">
        <v>2.9030555549999999</v>
      </c>
      <c r="N1290" s="58">
        <v>0</v>
      </c>
      <c r="O1290" s="58">
        <v>15</v>
      </c>
      <c r="P1290" s="58">
        <v>15</v>
      </c>
      <c r="Q1290" s="58">
        <v>3211</v>
      </c>
      <c r="R1290" s="59">
        <v>0</v>
      </c>
      <c r="S1290" s="59">
        <v>43.545833000000002</v>
      </c>
      <c r="T1290" s="59">
        <v>43.545833000000002</v>
      </c>
      <c r="U1290" s="59">
        <v>9321.7113869999994</v>
      </c>
    </row>
    <row r="1291" spans="1:21" x14ac:dyDescent="0.3">
      <c r="A1291" s="61">
        <v>82626</v>
      </c>
      <c r="B1291" s="54">
        <v>1</v>
      </c>
      <c r="C1291" s="54" t="s">
        <v>79</v>
      </c>
      <c r="D1291" s="54" t="s">
        <v>108</v>
      </c>
      <c r="E1291" s="61" t="s">
        <v>1708</v>
      </c>
      <c r="F1291" s="61" t="s">
        <v>172</v>
      </c>
      <c r="G1291" s="54" t="s">
        <v>71</v>
      </c>
      <c r="H1291" s="54" t="s">
        <v>128</v>
      </c>
      <c r="I1291" s="54" t="s">
        <v>22</v>
      </c>
      <c r="J1291" s="54" t="s">
        <v>129</v>
      </c>
      <c r="K1291" s="56">
        <v>43441.394687499997</v>
      </c>
      <c r="L1291" s="56">
        <v>43441.541284722225</v>
      </c>
      <c r="M1291" s="57">
        <v>3.5183333330000002</v>
      </c>
      <c r="N1291" s="58">
        <v>0</v>
      </c>
      <c r="O1291" s="58">
        <v>43</v>
      </c>
      <c r="P1291" s="58">
        <v>0</v>
      </c>
      <c r="Q1291" s="58">
        <v>0</v>
      </c>
      <c r="R1291" s="59">
        <v>0</v>
      </c>
      <c r="S1291" s="59">
        <v>151.28833299999999</v>
      </c>
      <c r="T1291" s="59">
        <v>0</v>
      </c>
      <c r="U1291" s="59">
        <v>0</v>
      </c>
    </row>
    <row r="1292" spans="1:21" x14ac:dyDescent="0.3">
      <c r="A1292" s="61">
        <v>82627</v>
      </c>
      <c r="B1292" s="54">
        <v>1</v>
      </c>
      <c r="C1292" s="54" t="s">
        <v>78</v>
      </c>
      <c r="D1292" s="54" t="s">
        <v>104</v>
      </c>
      <c r="E1292" s="61" t="s">
        <v>1709</v>
      </c>
      <c r="F1292" s="61" t="s">
        <v>165</v>
      </c>
      <c r="G1292" s="54" t="s">
        <v>71</v>
      </c>
      <c r="H1292" s="54" t="s">
        <v>128</v>
      </c>
      <c r="I1292" s="54" t="s">
        <v>22</v>
      </c>
      <c r="J1292" s="54" t="s">
        <v>129</v>
      </c>
      <c r="K1292" s="56">
        <v>43441.30604166667</v>
      </c>
      <c r="L1292" s="56">
        <v>43441.397916666669</v>
      </c>
      <c r="M1292" s="57">
        <v>2.2050000000000001</v>
      </c>
      <c r="N1292" s="58">
        <v>0</v>
      </c>
      <c r="O1292" s="58">
        <v>0</v>
      </c>
      <c r="P1292" s="58">
        <v>0</v>
      </c>
      <c r="Q1292" s="58">
        <v>14</v>
      </c>
      <c r="R1292" s="59">
        <v>0</v>
      </c>
      <c r="S1292" s="59">
        <v>0</v>
      </c>
      <c r="T1292" s="59">
        <v>0</v>
      </c>
      <c r="U1292" s="59">
        <v>30.87</v>
      </c>
    </row>
    <row r="1293" spans="1:21" x14ac:dyDescent="0.3">
      <c r="A1293" s="61">
        <v>82628</v>
      </c>
      <c r="B1293" s="54">
        <v>1</v>
      </c>
      <c r="C1293" s="54" t="s">
        <v>78</v>
      </c>
      <c r="D1293" s="54" t="s">
        <v>92</v>
      </c>
      <c r="E1293" s="61" t="s">
        <v>1710</v>
      </c>
      <c r="F1293" s="61" t="s">
        <v>136</v>
      </c>
      <c r="G1293" s="54" t="s">
        <v>71</v>
      </c>
      <c r="H1293" s="54" t="s">
        <v>128</v>
      </c>
      <c r="I1293" s="54" t="s">
        <v>22</v>
      </c>
      <c r="J1293" s="54" t="s">
        <v>129</v>
      </c>
      <c r="K1293" s="56">
        <v>43441.394814814812</v>
      </c>
      <c r="L1293" s="56">
        <v>43441.742731481485</v>
      </c>
      <c r="M1293" s="57">
        <v>8.35</v>
      </c>
      <c r="N1293" s="58">
        <v>0</v>
      </c>
      <c r="O1293" s="58">
        <v>17</v>
      </c>
      <c r="P1293" s="58">
        <v>0</v>
      </c>
      <c r="Q1293" s="58">
        <v>0</v>
      </c>
      <c r="R1293" s="59">
        <v>0</v>
      </c>
      <c r="S1293" s="59">
        <v>141.94999999999999</v>
      </c>
      <c r="T1293" s="59">
        <v>0</v>
      </c>
      <c r="U1293" s="59">
        <v>0</v>
      </c>
    </row>
    <row r="1294" spans="1:21" x14ac:dyDescent="0.3">
      <c r="A1294" s="61">
        <v>82629</v>
      </c>
      <c r="B1294" s="54">
        <v>1</v>
      </c>
      <c r="C1294" s="54" t="s">
        <v>78</v>
      </c>
      <c r="D1294" s="54" t="s">
        <v>95</v>
      </c>
      <c r="E1294" s="61" t="s">
        <v>580</v>
      </c>
      <c r="F1294" s="61" t="s">
        <v>136</v>
      </c>
      <c r="G1294" s="54" t="s">
        <v>71</v>
      </c>
      <c r="H1294" s="54" t="s">
        <v>128</v>
      </c>
      <c r="I1294" s="54" t="s">
        <v>22</v>
      </c>
      <c r="J1294" s="54" t="s">
        <v>129</v>
      </c>
      <c r="K1294" s="56">
        <v>43441.38344907407</v>
      </c>
      <c r="L1294" s="56">
        <v>43441.500034722223</v>
      </c>
      <c r="M1294" s="57">
        <v>2.7980555549999999</v>
      </c>
      <c r="N1294" s="58">
        <v>0</v>
      </c>
      <c r="O1294" s="58">
        <v>40</v>
      </c>
      <c r="P1294" s="58">
        <v>0</v>
      </c>
      <c r="Q1294" s="58">
        <v>0</v>
      </c>
      <c r="R1294" s="59">
        <v>0</v>
      </c>
      <c r="S1294" s="59">
        <v>111.922222</v>
      </c>
      <c r="T1294" s="59">
        <v>0</v>
      </c>
      <c r="U1294" s="59">
        <v>0</v>
      </c>
    </row>
    <row r="1295" spans="1:21" x14ac:dyDescent="0.3">
      <c r="A1295" s="61">
        <v>82631</v>
      </c>
      <c r="B1295" s="54">
        <v>1</v>
      </c>
      <c r="C1295" s="54" t="s">
        <v>78</v>
      </c>
      <c r="D1295" s="54" t="s">
        <v>95</v>
      </c>
      <c r="E1295" s="61" t="s">
        <v>1711</v>
      </c>
      <c r="F1295" s="61" t="s">
        <v>148</v>
      </c>
      <c r="G1295" s="54" t="s">
        <v>71</v>
      </c>
      <c r="H1295" s="54" t="s">
        <v>128</v>
      </c>
      <c r="I1295" s="54" t="s">
        <v>22</v>
      </c>
      <c r="J1295" s="54" t="s">
        <v>147</v>
      </c>
      <c r="K1295" s="56">
        <v>43441.386388888888</v>
      </c>
      <c r="L1295" s="56">
        <v>43441.751898148148</v>
      </c>
      <c r="M1295" s="57">
        <v>8.7722222219999999</v>
      </c>
      <c r="N1295" s="58">
        <v>0</v>
      </c>
      <c r="O1295" s="58">
        <v>25</v>
      </c>
      <c r="P1295" s="58">
        <v>0</v>
      </c>
      <c r="Q1295" s="58">
        <v>0</v>
      </c>
      <c r="R1295" s="59">
        <v>0</v>
      </c>
      <c r="S1295" s="59">
        <v>219.305556</v>
      </c>
      <c r="T1295" s="59">
        <v>0</v>
      </c>
      <c r="U1295" s="59">
        <v>0</v>
      </c>
    </row>
    <row r="1296" spans="1:21" x14ac:dyDescent="0.3">
      <c r="A1296" s="61">
        <v>82634</v>
      </c>
      <c r="B1296" s="54">
        <v>1</v>
      </c>
      <c r="C1296" s="54" t="s">
        <v>78</v>
      </c>
      <c r="D1296" s="54" t="s">
        <v>104</v>
      </c>
      <c r="E1296" s="61" t="s">
        <v>1712</v>
      </c>
      <c r="F1296" s="61" t="s">
        <v>148</v>
      </c>
      <c r="G1296" s="54" t="s">
        <v>71</v>
      </c>
      <c r="H1296" s="54" t="s">
        <v>128</v>
      </c>
      <c r="I1296" s="54" t="s">
        <v>22</v>
      </c>
      <c r="J1296" s="54" t="s">
        <v>147</v>
      </c>
      <c r="K1296" s="56">
        <v>43441.413981481484</v>
      </c>
      <c r="L1296" s="56">
        <v>43441.652777777781</v>
      </c>
      <c r="M1296" s="57">
        <v>5.7311111109999997</v>
      </c>
      <c r="N1296" s="58">
        <v>0</v>
      </c>
      <c r="O1296" s="58">
        <v>8</v>
      </c>
      <c r="P1296" s="58">
        <v>0</v>
      </c>
      <c r="Q1296" s="58">
        <v>102</v>
      </c>
      <c r="R1296" s="59">
        <v>0</v>
      </c>
      <c r="S1296" s="59">
        <v>45.848889</v>
      </c>
      <c r="T1296" s="59">
        <v>0</v>
      </c>
      <c r="U1296" s="59">
        <v>584.57333300000005</v>
      </c>
    </row>
    <row r="1297" spans="1:21" x14ac:dyDescent="0.3">
      <c r="A1297" s="61">
        <v>82635</v>
      </c>
      <c r="B1297" s="54">
        <v>1</v>
      </c>
      <c r="C1297" s="54" t="s">
        <v>78</v>
      </c>
      <c r="D1297" s="54" t="s">
        <v>80</v>
      </c>
      <c r="E1297" s="61" t="s">
        <v>1713</v>
      </c>
      <c r="F1297" s="61" t="s">
        <v>146</v>
      </c>
      <c r="G1297" s="54" t="s">
        <v>71</v>
      </c>
      <c r="H1297" s="54" t="s">
        <v>128</v>
      </c>
      <c r="I1297" s="54" t="s">
        <v>22</v>
      </c>
      <c r="J1297" s="54" t="s">
        <v>147</v>
      </c>
      <c r="K1297" s="56">
        <v>43441.401747685188</v>
      </c>
      <c r="L1297" s="56">
        <v>43441.470833333333</v>
      </c>
      <c r="M1297" s="57">
        <v>1.658055555</v>
      </c>
      <c r="N1297" s="58">
        <v>0</v>
      </c>
      <c r="O1297" s="58">
        <v>677</v>
      </c>
      <c r="P1297" s="58">
        <v>0</v>
      </c>
      <c r="Q1297" s="58">
        <v>0</v>
      </c>
      <c r="R1297" s="59">
        <v>0</v>
      </c>
      <c r="S1297" s="59">
        <v>1122.5036110000001</v>
      </c>
      <c r="T1297" s="59">
        <v>0</v>
      </c>
      <c r="U1297" s="59">
        <v>0</v>
      </c>
    </row>
    <row r="1298" spans="1:21" x14ac:dyDescent="0.3">
      <c r="A1298" s="61">
        <v>82636</v>
      </c>
      <c r="B1298" s="54">
        <v>1</v>
      </c>
      <c r="C1298" s="54" t="s">
        <v>78</v>
      </c>
      <c r="D1298" s="54" t="s">
        <v>98</v>
      </c>
      <c r="E1298" s="61" t="s">
        <v>724</v>
      </c>
      <c r="F1298" s="61" t="s">
        <v>172</v>
      </c>
      <c r="G1298" s="54" t="s">
        <v>71</v>
      </c>
      <c r="H1298" s="54" t="s">
        <v>128</v>
      </c>
      <c r="I1298" s="54" t="s">
        <v>22</v>
      </c>
      <c r="J1298" s="54" t="s">
        <v>129</v>
      </c>
      <c r="K1298" s="56">
        <v>43441.398668981477</v>
      </c>
      <c r="L1298" s="56">
        <v>43441.520509259259</v>
      </c>
      <c r="M1298" s="57">
        <v>2.9241666660000001</v>
      </c>
      <c r="N1298" s="58">
        <v>0</v>
      </c>
      <c r="O1298" s="58">
        <v>311</v>
      </c>
      <c r="P1298" s="58">
        <v>0</v>
      </c>
      <c r="Q1298" s="58">
        <v>0</v>
      </c>
      <c r="R1298" s="59">
        <v>0</v>
      </c>
      <c r="S1298" s="59">
        <v>909.41583300000002</v>
      </c>
      <c r="T1298" s="59">
        <v>0</v>
      </c>
      <c r="U1298" s="59">
        <v>0</v>
      </c>
    </row>
    <row r="1299" spans="1:21" x14ac:dyDescent="0.3">
      <c r="A1299" s="61">
        <v>82637</v>
      </c>
      <c r="B1299" s="54">
        <v>1</v>
      </c>
      <c r="C1299" s="54" t="s">
        <v>79</v>
      </c>
      <c r="D1299" s="54" t="s">
        <v>109</v>
      </c>
      <c r="E1299" s="61" t="s">
        <v>1714</v>
      </c>
      <c r="F1299" s="61" t="s">
        <v>182</v>
      </c>
      <c r="G1299" s="54" t="s">
        <v>71</v>
      </c>
      <c r="H1299" s="54" t="s">
        <v>128</v>
      </c>
      <c r="I1299" s="54" t="s">
        <v>22</v>
      </c>
      <c r="J1299" s="54" t="s">
        <v>129</v>
      </c>
      <c r="K1299" s="56">
        <v>43441.392905092594</v>
      </c>
      <c r="L1299" s="56">
        <v>43441.702627314815</v>
      </c>
      <c r="M1299" s="57">
        <v>7.4333333330000002</v>
      </c>
      <c r="N1299" s="58">
        <v>0</v>
      </c>
      <c r="O1299" s="58">
        <v>0</v>
      </c>
      <c r="P1299" s="58">
        <v>0</v>
      </c>
      <c r="Q1299" s="58">
        <v>49</v>
      </c>
      <c r="R1299" s="59">
        <v>0</v>
      </c>
      <c r="S1299" s="59">
        <v>0</v>
      </c>
      <c r="T1299" s="59">
        <v>0</v>
      </c>
      <c r="U1299" s="59">
        <v>364.23333300000002</v>
      </c>
    </row>
    <row r="1300" spans="1:21" x14ac:dyDescent="0.3">
      <c r="A1300" s="61">
        <v>82638</v>
      </c>
      <c r="B1300" s="54">
        <v>1</v>
      </c>
      <c r="C1300" s="54" t="s">
        <v>79</v>
      </c>
      <c r="D1300" s="54" t="s">
        <v>124</v>
      </c>
      <c r="E1300" s="61" t="s">
        <v>1715</v>
      </c>
      <c r="F1300" s="61" t="s">
        <v>150</v>
      </c>
      <c r="G1300" s="54" t="s">
        <v>71</v>
      </c>
      <c r="H1300" s="54" t="s">
        <v>128</v>
      </c>
      <c r="I1300" s="54" t="s">
        <v>22</v>
      </c>
      <c r="J1300" s="54" t="s">
        <v>147</v>
      </c>
      <c r="K1300" s="56">
        <v>43441.591319444444</v>
      </c>
      <c r="L1300" s="56">
        <v>43441.64434027778</v>
      </c>
      <c r="M1300" s="57">
        <v>1.2725</v>
      </c>
      <c r="N1300" s="58">
        <v>0</v>
      </c>
      <c r="O1300" s="58">
        <v>9</v>
      </c>
      <c r="P1300" s="58">
        <v>0</v>
      </c>
      <c r="Q1300" s="58">
        <v>0</v>
      </c>
      <c r="R1300" s="59">
        <v>0</v>
      </c>
      <c r="S1300" s="59">
        <v>11.452500000000001</v>
      </c>
      <c r="T1300" s="59">
        <v>0</v>
      </c>
      <c r="U1300" s="59">
        <v>0</v>
      </c>
    </row>
    <row r="1301" spans="1:21" x14ac:dyDescent="0.3">
      <c r="A1301" s="61">
        <v>82640</v>
      </c>
      <c r="B1301" s="54">
        <v>1</v>
      </c>
      <c r="C1301" s="54" t="s">
        <v>78</v>
      </c>
      <c r="D1301" s="54" t="s">
        <v>94</v>
      </c>
      <c r="E1301" s="61" t="s">
        <v>1716</v>
      </c>
      <c r="F1301" s="61" t="s">
        <v>144</v>
      </c>
      <c r="G1301" s="54" t="s">
        <v>71</v>
      </c>
      <c r="H1301" s="54" t="s">
        <v>128</v>
      </c>
      <c r="I1301" s="54" t="s">
        <v>22</v>
      </c>
      <c r="J1301" s="54" t="s">
        <v>129</v>
      </c>
      <c r="K1301" s="56">
        <v>43441.381041666667</v>
      </c>
      <c r="L1301" s="56">
        <v>43441.513726851852</v>
      </c>
      <c r="M1301" s="57">
        <v>3.1844444439999999</v>
      </c>
      <c r="N1301" s="58">
        <v>0</v>
      </c>
      <c r="O1301" s="58">
        <v>1</v>
      </c>
      <c r="P1301" s="58">
        <v>0</v>
      </c>
      <c r="Q1301" s="58">
        <v>0</v>
      </c>
      <c r="R1301" s="59">
        <v>0</v>
      </c>
      <c r="S1301" s="59">
        <v>3.1844440000000001</v>
      </c>
      <c r="T1301" s="59">
        <v>0</v>
      </c>
      <c r="U1301" s="59">
        <v>0</v>
      </c>
    </row>
    <row r="1302" spans="1:21" x14ac:dyDescent="0.3">
      <c r="A1302" s="61">
        <v>82641</v>
      </c>
      <c r="B1302" s="54">
        <v>1</v>
      </c>
      <c r="C1302" s="54" t="s">
        <v>78</v>
      </c>
      <c r="D1302" s="54" t="s">
        <v>92</v>
      </c>
      <c r="E1302" s="61" t="s">
        <v>1717</v>
      </c>
      <c r="F1302" s="61" t="s">
        <v>202</v>
      </c>
      <c r="G1302" s="54" t="s">
        <v>71</v>
      </c>
      <c r="H1302" s="54" t="s">
        <v>128</v>
      </c>
      <c r="I1302" s="54" t="s">
        <v>22</v>
      </c>
      <c r="J1302" s="54" t="s">
        <v>129</v>
      </c>
      <c r="K1302" s="56">
        <v>43441.399479166663</v>
      </c>
      <c r="L1302" s="56">
        <v>43441.469212962962</v>
      </c>
      <c r="M1302" s="57">
        <v>1.673611111</v>
      </c>
      <c r="N1302" s="58">
        <v>0</v>
      </c>
      <c r="O1302" s="58">
        <v>0</v>
      </c>
      <c r="P1302" s="58">
        <v>0</v>
      </c>
      <c r="Q1302" s="58">
        <v>65</v>
      </c>
      <c r="R1302" s="59">
        <v>0</v>
      </c>
      <c r="S1302" s="59">
        <v>0</v>
      </c>
      <c r="T1302" s="59">
        <v>0</v>
      </c>
      <c r="U1302" s="59">
        <v>108.784722</v>
      </c>
    </row>
    <row r="1303" spans="1:21" x14ac:dyDescent="0.3">
      <c r="A1303" s="61">
        <v>82642</v>
      </c>
      <c r="B1303" s="54">
        <v>1</v>
      </c>
      <c r="C1303" s="54" t="s">
        <v>78</v>
      </c>
      <c r="D1303" s="54" t="s">
        <v>84</v>
      </c>
      <c r="E1303" s="61" t="s">
        <v>416</v>
      </c>
      <c r="F1303" s="61" t="s">
        <v>150</v>
      </c>
      <c r="G1303" s="54" t="s">
        <v>72</v>
      </c>
      <c r="H1303" s="54" t="s">
        <v>128</v>
      </c>
      <c r="I1303" s="54" t="s">
        <v>22</v>
      </c>
      <c r="J1303" s="54" t="s">
        <v>147</v>
      </c>
      <c r="K1303" s="56">
        <v>43441.395312499997</v>
      </c>
      <c r="L1303" s="56">
        <v>43441.567696759259</v>
      </c>
      <c r="M1303" s="57">
        <v>4.1372222220000001</v>
      </c>
      <c r="N1303" s="58">
        <v>0</v>
      </c>
      <c r="O1303" s="58">
        <v>63</v>
      </c>
      <c r="P1303" s="58">
        <v>0</v>
      </c>
      <c r="Q1303" s="58">
        <v>4</v>
      </c>
      <c r="R1303" s="59">
        <v>0</v>
      </c>
      <c r="S1303" s="59">
        <v>260.64499999999998</v>
      </c>
      <c r="T1303" s="59">
        <v>0</v>
      </c>
      <c r="U1303" s="59">
        <v>16.548888999999999</v>
      </c>
    </row>
    <row r="1304" spans="1:21" x14ac:dyDescent="0.3">
      <c r="A1304" s="61">
        <v>82645</v>
      </c>
      <c r="B1304" s="54">
        <v>1</v>
      </c>
      <c r="C1304" s="54" t="s">
        <v>78</v>
      </c>
      <c r="D1304" s="54" t="s">
        <v>95</v>
      </c>
      <c r="E1304" s="61" t="s">
        <v>1718</v>
      </c>
      <c r="F1304" s="61" t="s">
        <v>136</v>
      </c>
      <c r="G1304" s="54" t="s">
        <v>71</v>
      </c>
      <c r="H1304" s="54" t="s">
        <v>128</v>
      </c>
      <c r="I1304" s="54" t="s">
        <v>22</v>
      </c>
      <c r="J1304" s="54" t="s">
        <v>129</v>
      </c>
      <c r="K1304" s="56">
        <v>43441.400219907409</v>
      </c>
      <c r="L1304" s="56">
        <v>43441.527060185188</v>
      </c>
      <c r="M1304" s="57">
        <v>3.0441666660000002</v>
      </c>
      <c r="N1304" s="58">
        <v>0</v>
      </c>
      <c r="O1304" s="58">
        <v>86</v>
      </c>
      <c r="P1304" s="58">
        <v>0</v>
      </c>
      <c r="Q1304" s="58">
        <v>0</v>
      </c>
      <c r="R1304" s="59">
        <v>0</v>
      </c>
      <c r="S1304" s="59">
        <v>261.79833300000001</v>
      </c>
      <c r="T1304" s="59">
        <v>0</v>
      </c>
      <c r="U1304" s="59">
        <v>0</v>
      </c>
    </row>
    <row r="1305" spans="1:21" x14ac:dyDescent="0.3">
      <c r="A1305" s="61">
        <v>82646</v>
      </c>
      <c r="B1305" s="54">
        <v>1</v>
      </c>
      <c r="C1305" s="54" t="s">
        <v>78</v>
      </c>
      <c r="D1305" s="54" t="s">
        <v>82</v>
      </c>
      <c r="E1305" s="61" t="s">
        <v>1719</v>
      </c>
      <c r="F1305" s="61" t="s">
        <v>137</v>
      </c>
      <c r="G1305" s="54" t="s">
        <v>71</v>
      </c>
      <c r="H1305" s="54" t="s">
        <v>128</v>
      </c>
      <c r="I1305" s="54" t="s">
        <v>22</v>
      </c>
      <c r="J1305" s="54" t="s">
        <v>129</v>
      </c>
      <c r="K1305" s="56">
        <v>43441.401956018519</v>
      </c>
      <c r="L1305" s="56">
        <v>43441.45113425926</v>
      </c>
      <c r="M1305" s="57">
        <v>1.1802777769999999</v>
      </c>
      <c r="N1305" s="58">
        <v>0</v>
      </c>
      <c r="O1305" s="58">
        <v>4</v>
      </c>
      <c r="P1305" s="58">
        <v>0</v>
      </c>
      <c r="Q1305" s="58">
        <v>0</v>
      </c>
      <c r="R1305" s="59">
        <v>0</v>
      </c>
      <c r="S1305" s="59">
        <v>4.7211109999999996</v>
      </c>
      <c r="T1305" s="59">
        <v>0</v>
      </c>
      <c r="U1305" s="59">
        <v>0</v>
      </c>
    </row>
    <row r="1306" spans="1:21" x14ac:dyDescent="0.3">
      <c r="A1306" s="61">
        <v>82647</v>
      </c>
      <c r="B1306" s="54">
        <v>1</v>
      </c>
      <c r="C1306" s="54" t="s">
        <v>78</v>
      </c>
      <c r="D1306" s="54" t="s">
        <v>94</v>
      </c>
      <c r="E1306" s="61" t="s">
        <v>677</v>
      </c>
      <c r="F1306" s="61" t="s">
        <v>137</v>
      </c>
      <c r="G1306" s="54" t="s">
        <v>71</v>
      </c>
      <c r="H1306" s="54" t="s">
        <v>128</v>
      </c>
      <c r="I1306" s="54" t="s">
        <v>22</v>
      </c>
      <c r="J1306" s="54" t="s">
        <v>129</v>
      </c>
      <c r="K1306" s="56">
        <v>43441.391932870371</v>
      </c>
      <c r="L1306" s="56">
        <v>43441.472083333334</v>
      </c>
      <c r="M1306" s="57">
        <v>1.923611111</v>
      </c>
      <c r="N1306" s="58">
        <v>0</v>
      </c>
      <c r="O1306" s="58">
        <v>1</v>
      </c>
      <c r="P1306" s="58">
        <v>0</v>
      </c>
      <c r="Q1306" s="58">
        <v>0</v>
      </c>
      <c r="R1306" s="59">
        <v>0</v>
      </c>
      <c r="S1306" s="59">
        <v>1.923611</v>
      </c>
      <c r="T1306" s="59">
        <v>0</v>
      </c>
      <c r="U1306" s="59">
        <v>0</v>
      </c>
    </row>
    <row r="1307" spans="1:21" x14ac:dyDescent="0.3">
      <c r="A1307" s="61">
        <v>82648</v>
      </c>
      <c r="B1307" s="54">
        <v>1</v>
      </c>
      <c r="C1307" s="54" t="s">
        <v>78</v>
      </c>
      <c r="D1307" s="54" t="s">
        <v>92</v>
      </c>
      <c r="E1307" s="61" t="s">
        <v>1720</v>
      </c>
      <c r="F1307" s="61" t="s">
        <v>145</v>
      </c>
      <c r="G1307" s="54" t="s">
        <v>72</v>
      </c>
      <c r="H1307" s="54" t="s">
        <v>128</v>
      </c>
      <c r="I1307" s="54" t="s">
        <v>22</v>
      </c>
      <c r="J1307" s="54" t="s">
        <v>129</v>
      </c>
      <c r="K1307" s="56">
        <v>43441.40185185185</v>
      </c>
      <c r="L1307" s="56">
        <v>43441.466435185182</v>
      </c>
      <c r="M1307" s="57">
        <v>1.55</v>
      </c>
      <c r="N1307" s="58">
        <v>4</v>
      </c>
      <c r="O1307" s="58">
        <v>2225</v>
      </c>
      <c r="P1307" s="58">
        <v>0</v>
      </c>
      <c r="Q1307" s="58">
        <v>0</v>
      </c>
      <c r="R1307" s="59">
        <v>6.2</v>
      </c>
      <c r="S1307" s="59">
        <v>3448.75</v>
      </c>
      <c r="T1307" s="59">
        <v>0</v>
      </c>
      <c r="U1307" s="59">
        <v>0</v>
      </c>
    </row>
    <row r="1308" spans="1:21" x14ac:dyDescent="0.3">
      <c r="A1308" s="61">
        <v>82651</v>
      </c>
      <c r="B1308" s="54">
        <v>1</v>
      </c>
      <c r="C1308" s="54" t="s">
        <v>78</v>
      </c>
      <c r="D1308" s="54" t="s">
        <v>95</v>
      </c>
      <c r="E1308" s="61" t="s">
        <v>1400</v>
      </c>
      <c r="F1308" s="61" t="s">
        <v>148</v>
      </c>
      <c r="G1308" s="54" t="s">
        <v>72</v>
      </c>
      <c r="H1308" s="54" t="s">
        <v>128</v>
      </c>
      <c r="I1308" s="54" t="s">
        <v>22</v>
      </c>
      <c r="J1308" s="54" t="s">
        <v>147</v>
      </c>
      <c r="K1308" s="56">
        <v>43441.412523148145</v>
      </c>
      <c r="L1308" s="56">
        <v>43441.604166666664</v>
      </c>
      <c r="M1308" s="57">
        <v>4.5994444440000004</v>
      </c>
      <c r="N1308" s="58">
        <v>2</v>
      </c>
      <c r="O1308" s="58">
        <v>319</v>
      </c>
      <c r="P1308" s="58">
        <v>0</v>
      </c>
      <c r="Q1308" s="58">
        <v>0</v>
      </c>
      <c r="R1308" s="59">
        <v>9.1988889999999994</v>
      </c>
      <c r="S1308" s="59">
        <v>1467.2227780000001</v>
      </c>
      <c r="T1308" s="59">
        <v>0</v>
      </c>
      <c r="U1308" s="59">
        <v>0</v>
      </c>
    </row>
    <row r="1309" spans="1:21" x14ac:dyDescent="0.3">
      <c r="A1309" s="61">
        <v>82652</v>
      </c>
      <c r="B1309" s="54">
        <v>1</v>
      </c>
      <c r="C1309" s="54" t="s">
        <v>78</v>
      </c>
      <c r="D1309" s="54" t="s">
        <v>91</v>
      </c>
      <c r="E1309" s="61" t="s">
        <v>1721</v>
      </c>
      <c r="F1309" s="61" t="s">
        <v>145</v>
      </c>
      <c r="G1309" s="54" t="s">
        <v>72</v>
      </c>
      <c r="H1309" s="54" t="s">
        <v>128</v>
      </c>
      <c r="I1309" s="54" t="s">
        <v>22</v>
      </c>
      <c r="J1309" s="54" t="s">
        <v>129</v>
      </c>
      <c r="K1309" s="56">
        <v>43441.308229166665</v>
      </c>
      <c r="L1309" s="56">
        <v>43441.416666666664</v>
      </c>
      <c r="M1309" s="57">
        <v>2.6025</v>
      </c>
      <c r="N1309" s="58">
        <v>0</v>
      </c>
      <c r="O1309" s="58">
        <v>0</v>
      </c>
      <c r="P1309" s="58">
        <v>0</v>
      </c>
      <c r="Q1309" s="58">
        <v>95</v>
      </c>
      <c r="R1309" s="59">
        <v>0</v>
      </c>
      <c r="S1309" s="59">
        <v>0</v>
      </c>
      <c r="T1309" s="59">
        <v>0</v>
      </c>
      <c r="U1309" s="59">
        <v>247.23750000000001</v>
      </c>
    </row>
    <row r="1310" spans="1:21" x14ac:dyDescent="0.3">
      <c r="A1310" s="61">
        <v>82653</v>
      </c>
      <c r="B1310" s="54">
        <v>1</v>
      </c>
      <c r="C1310" s="54" t="s">
        <v>78</v>
      </c>
      <c r="D1310" s="54" t="s">
        <v>88</v>
      </c>
      <c r="E1310" s="61" t="s">
        <v>1722</v>
      </c>
      <c r="F1310" s="61" t="s">
        <v>137</v>
      </c>
      <c r="G1310" s="54" t="s">
        <v>71</v>
      </c>
      <c r="H1310" s="54" t="s">
        <v>128</v>
      </c>
      <c r="I1310" s="54" t="s">
        <v>22</v>
      </c>
      <c r="J1310" s="54" t="s">
        <v>129</v>
      </c>
      <c r="K1310" s="56">
        <v>43441.407094907408</v>
      </c>
      <c r="L1310" s="56">
        <v>43441.455405092594</v>
      </c>
      <c r="M1310" s="57">
        <v>1.159444444</v>
      </c>
      <c r="N1310" s="58">
        <v>0</v>
      </c>
      <c r="O1310" s="58">
        <v>1</v>
      </c>
      <c r="P1310" s="58">
        <v>0</v>
      </c>
      <c r="Q1310" s="58">
        <v>0</v>
      </c>
      <c r="R1310" s="59">
        <v>0</v>
      </c>
      <c r="S1310" s="59">
        <v>1.1594439999999999</v>
      </c>
      <c r="T1310" s="59">
        <v>0</v>
      </c>
      <c r="U1310" s="59">
        <v>0</v>
      </c>
    </row>
    <row r="1311" spans="1:21" x14ac:dyDescent="0.3">
      <c r="A1311" s="61">
        <v>82654</v>
      </c>
      <c r="B1311" s="54">
        <v>1</v>
      </c>
      <c r="C1311" s="54" t="s">
        <v>79</v>
      </c>
      <c r="D1311" s="54" t="s">
        <v>109</v>
      </c>
      <c r="E1311" s="61" t="s">
        <v>1723</v>
      </c>
      <c r="F1311" s="61" t="s">
        <v>131</v>
      </c>
      <c r="G1311" s="54" t="s">
        <v>71</v>
      </c>
      <c r="H1311" s="54" t="s">
        <v>128</v>
      </c>
      <c r="I1311" s="54" t="s">
        <v>22</v>
      </c>
      <c r="J1311" s="54" t="s">
        <v>129</v>
      </c>
      <c r="K1311" s="56">
        <v>43441.412060185183</v>
      </c>
      <c r="L1311" s="56">
        <v>43441.47550925926</v>
      </c>
      <c r="M1311" s="57">
        <v>1.5227777769999999</v>
      </c>
      <c r="N1311" s="58">
        <v>0</v>
      </c>
      <c r="O1311" s="58">
        <v>31</v>
      </c>
      <c r="P1311" s="58">
        <v>0</v>
      </c>
      <c r="Q1311" s="58">
        <v>0</v>
      </c>
      <c r="R1311" s="59">
        <v>0</v>
      </c>
      <c r="S1311" s="59">
        <v>47.206111</v>
      </c>
      <c r="T1311" s="59">
        <v>0</v>
      </c>
      <c r="U1311" s="59">
        <v>0</v>
      </c>
    </row>
    <row r="1312" spans="1:21" x14ac:dyDescent="0.3">
      <c r="A1312" s="61">
        <v>82655</v>
      </c>
      <c r="B1312" s="54">
        <v>1</v>
      </c>
      <c r="C1312" s="54" t="s">
        <v>78</v>
      </c>
      <c r="D1312" s="54" t="s">
        <v>92</v>
      </c>
      <c r="E1312" s="61" t="s">
        <v>1724</v>
      </c>
      <c r="F1312" s="61" t="s">
        <v>150</v>
      </c>
      <c r="G1312" s="54" t="s">
        <v>71</v>
      </c>
      <c r="H1312" s="54" t="s">
        <v>128</v>
      </c>
      <c r="I1312" s="54" t="s">
        <v>22</v>
      </c>
      <c r="J1312" s="54" t="s">
        <v>147</v>
      </c>
      <c r="K1312" s="56">
        <v>43441.418749999997</v>
      </c>
      <c r="L1312" s="56">
        <v>43441.663888888892</v>
      </c>
      <c r="M1312" s="57">
        <v>5.8833333330000004</v>
      </c>
      <c r="N1312" s="58">
        <v>0</v>
      </c>
      <c r="O1312" s="58">
        <v>1</v>
      </c>
      <c r="P1312" s="58">
        <v>0</v>
      </c>
      <c r="Q1312" s="58">
        <v>61</v>
      </c>
      <c r="R1312" s="59">
        <v>0</v>
      </c>
      <c r="S1312" s="59">
        <v>5.8833330000000004</v>
      </c>
      <c r="T1312" s="59">
        <v>0</v>
      </c>
      <c r="U1312" s="59">
        <v>358.88333299999999</v>
      </c>
    </row>
    <row r="1313" spans="1:21" x14ac:dyDescent="0.3">
      <c r="A1313" s="61">
        <v>82656</v>
      </c>
      <c r="B1313" s="54">
        <v>1</v>
      </c>
      <c r="C1313" s="54" t="s">
        <v>78</v>
      </c>
      <c r="D1313" s="54" t="s">
        <v>99</v>
      </c>
      <c r="E1313" s="61" t="s">
        <v>1554</v>
      </c>
      <c r="F1313" s="61" t="s">
        <v>151</v>
      </c>
      <c r="G1313" s="54" t="s">
        <v>71</v>
      </c>
      <c r="H1313" s="54" t="s">
        <v>128</v>
      </c>
      <c r="I1313" s="54" t="s">
        <v>22</v>
      </c>
      <c r="J1313" s="54" t="s">
        <v>129</v>
      </c>
      <c r="K1313" s="56">
        <v>43441.382060185184</v>
      </c>
      <c r="L1313" s="56">
        <v>43441.48033564815</v>
      </c>
      <c r="M1313" s="57">
        <v>2.3586111110000001</v>
      </c>
      <c r="N1313" s="58">
        <v>0</v>
      </c>
      <c r="O1313" s="58">
        <v>0</v>
      </c>
      <c r="P1313" s="58">
        <v>0</v>
      </c>
      <c r="Q1313" s="58">
        <v>10</v>
      </c>
      <c r="R1313" s="59">
        <v>0</v>
      </c>
      <c r="S1313" s="59">
        <v>0</v>
      </c>
      <c r="T1313" s="59">
        <v>0</v>
      </c>
      <c r="U1313" s="59">
        <v>23.586110999999999</v>
      </c>
    </row>
    <row r="1314" spans="1:21" x14ac:dyDescent="0.3">
      <c r="A1314" s="61">
        <v>82657</v>
      </c>
      <c r="B1314" s="54">
        <v>1</v>
      </c>
      <c r="C1314" s="54" t="s">
        <v>79</v>
      </c>
      <c r="D1314" s="54" t="s">
        <v>123</v>
      </c>
      <c r="E1314" s="61" t="s">
        <v>595</v>
      </c>
      <c r="F1314" s="61" t="s">
        <v>145</v>
      </c>
      <c r="G1314" s="54" t="s">
        <v>72</v>
      </c>
      <c r="H1314" s="54" t="s">
        <v>128</v>
      </c>
      <c r="I1314" s="54" t="s">
        <v>22</v>
      </c>
      <c r="J1314" s="54" t="s">
        <v>129</v>
      </c>
      <c r="K1314" s="56">
        <v>43441.418449074074</v>
      </c>
      <c r="L1314" s="56">
        <v>43441.498148148152</v>
      </c>
      <c r="M1314" s="57">
        <v>1.9127777770000001</v>
      </c>
      <c r="N1314" s="58">
        <v>0</v>
      </c>
      <c r="O1314" s="58">
        <v>3</v>
      </c>
      <c r="P1314" s="58">
        <v>0</v>
      </c>
      <c r="Q1314" s="58">
        <v>25</v>
      </c>
      <c r="R1314" s="59">
        <v>0</v>
      </c>
      <c r="S1314" s="59">
        <v>5.7383329999999999</v>
      </c>
      <c r="T1314" s="59">
        <v>0</v>
      </c>
      <c r="U1314" s="59">
        <v>47.819443999999997</v>
      </c>
    </row>
    <row r="1315" spans="1:21" x14ac:dyDescent="0.3">
      <c r="A1315" s="61">
        <v>82658</v>
      </c>
      <c r="B1315" s="54">
        <v>1</v>
      </c>
      <c r="C1315" s="54" t="s">
        <v>79</v>
      </c>
      <c r="D1315" s="54" t="s">
        <v>109</v>
      </c>
      <c r="E1315" s="61" t="s">
        <v>1725</v>
      </c>
      <c r="F1315" s="61" t="s">
        <v>156</v>
      </c>
      <c r="G1315" s="54" t="s">
        <v>71</v>
      </c>
      <c r="H1315" s="54" t="s">
        <v>128</v>
      </c>
      <c r="I1315" s="54" t="s">
        <v>22</v>
      </c>
      <c r="J1315" s="54" t="s">
        <v>129</v>
      </c>
      <c r="K1315" s="56">
        <v>43441.420578703706</v>
      </c>
      <c r="L1315" s="56">
        <v>43441.477233796293</v>
      </c>
      <c r="M1315" s="57">
        <v>1.359722222</v>
      </c>
      <c r="N1315" s="58">
        <v>0</v>
      </c>
      <c r="O1315" s="58">
        <v>21</v>
      </c>
      <c r="P1315" s="58">
        <v>0</v>
      </c>
      <c r="Q1315" s="58">
        <v>0</v>
      </c>
      <c r="R1315" s="59">
        <v>0</v>
      </c>
      <c r="S1315" s="59">
        <v>28.554167</v>
      </c>
      <c r="T1315" s="59">
        <v>0</v>
      </c>
      <c r="U1315" s="59">
        <v>0</v>
      </c>
    </row>
    <row r="1316" spans="1:21" x14ac:dyDescent="0.3">
      <c r="A1316" s="61">
        <v>82663</v>
      </c>
      <c r="B1316" s="54">
        <v>1</v>
      </c>
      <c r="C1316" s="54" t="s">
        <v>78</v>
      </c>
      <c r="D1316" s="54" t="s">
        <v>91</v>
      </c>
      <c r="E1316" s="61" t="s">
        <v>1726</v>
      </c>
      <c r="F1316" s="61" t="s">
        <v>168</v>
      </c>
      <c r="G1316" s="54" t="s">
        <v>72</v>
      </c>
      <c r="H1316" s="54" t="s">
        <v>128</v>
      </c>
      <c r="I1316" s="54" t="s">
        <v>22</v>
      </c>
      <c r="J1316" s="54" t="s">
        <v>129</v>
      </c>
      <c r="K1316" s="56">
        <v>43441.395567129628</v>
      </c>
      <c r="L1316" s="56">
        <v>43441.429166666669</v>
      </c>
      <c r="M1316" s="57">
        <v>0.80638888799999997</v>
      </c>
      <c r="N1316" s="58">
        <v>0</v>
      </c>
      <c r="O1316" s="58">
        <v>0</v>
      </c>
      <c r="P1316" s="58">
        <v>0</v>
      </c>
      <c r="Q1316" s="58">
        <v>72</v>
      </c>
      <c r="R1316" s="59">
        <v>0</v>
      </c>
      <c r="S1316" s="59">
        <v>0</v>
      </c>
      <c r="T1316" s="59">
        <v>0</v>
      </c>
      <c r="U1316" s="59">
        <v>58.06</v>
      </c>
    </row>
    <row r="1317" spans="1:21" x14ac:dyDescent="0.3">
      <c r="A1317" s="61">
        <v>82673</v>
      </c>
      <c r="B1317" s="54">
        <v>1</v>
      </c>
      <c r="C1317" s="54" t="s">
        <v>78</v>
      </c>
      <c r="D1317" s="54" t="s">
        <v>92</v>
      </c>
      <c r="E1317" s="61" t="s">
        <v>1727</v>
      </c>
      <c r="F1317" s="61" t="s">
        <v>172</v>
      </c>
      <c r="G1317" s="54" t="s">
        <v>71</v>
      </c>
      <c r="H1317" s="54" t="s">
        <v>128</v>
      </c>
      <c r="I1317" s="54" t="s">
        <v>22</v>
      </c>
      <c r="J1317" s="54" t="s">
        <v>129</v>
      </c>
      <c r="K1317" s="56">
        <v>43441.434479166666</v>
      </c>
      <c r="L1317" s="56">
        <v>43441.57471064815</v>
      </c>
      <c r="M1317" s="57">
        <v>3.3655555549999998</v>
      </c>
      <c r="N1317" s="58">
        <v>0</v>
      </c>
      <c r="O1317" s="58">
        <v>0</v>
      </c>
      <c r="P1317" s="58">
        <v>0</v>
      </c>
      <c r="Q1317" s="58">
        <v>5</v>
      </c>
      <c r="R1317" s="59">
        <v>0</v>
      </c>
      <c r="S1317" s="59">
        <v>0</v>
      </c>
      <c r="T1317" s="59">
        <v>0</v>
      </c>
      <c r="U1317" s="59">
        <v>16.827777999999999</v>
      </c>
    </row>
    <row r="1318" spans="1:21" x14ac:dyDescent="0.3">
      <c r="A1318" s="61">
        <v>82674</v>
      </c>
      <c r="B1318" s="54">
        <v>1</v>
      </c>
      <c r="C1318" s="54" t="s">
        <v>78</v>
      </c>
      <c r="D1318" s="54" t="s">
        <v>99</v>
      </c>
      <c r="E1318" s="61" t="s">
        <v>413</v>
      </c>
      <c r="F1318" s="61" t="s">
        <v>206</v>
      </c>
      <c r="G1318" s="54" t="s">
        <v>72</v>
      </c>
      <c r="H1318" s="54" t="s">
        <v>128</v>
      </c>
      <c r="I1318" s="54" t="s">
        <v>22</v>
      </c>
      <c r="J1318" s="54" t="s">
        <v>129</v>
      </c>
      <c r="K1318" s="56">
        <v>43441.434340277774</v>
      </c>
      <c r="L1318" s="56">
        <v>43441.632314814815</v>
      </c>
      <c r="M1318" s="57">
        <v>4.7513888880000001</v>
      </c>
      <c r="N1318" s="58">
        <v>0</v>
      </c>
      <c r="O1318" s="58">
        <v>174</v>
      </c>
      <c r="P1318" s="58">
        <v>0</v>
      </c>
      <c r="Q1318" s="58">
        <v>0</v>
      </c>
      <c r="R1318" s="59">
        <v>0</v>
      </c>
      <c r="S1318" s="59">
        <v>826.74166700000001</v>
      </c>
      <c r="T1318" s="59">
        <v>0</v>
      </c>
      <c r="U1318" s="59">
        <v>0</v>
      </c>
    </row>
    <row r="1319" spans="1:21" x14ac:dyDescent="0.3">
      <c r="A1319" s="61">
        <v>82675</v>
      </c>
      <c r="B1319" s="54">
        <v>1</v>
      </c>
      <c r="C1319" s="54" t="s">
        <v>78</v>
      </c>
      <c r="D1319" s="54" t="s">
        <v>101</v>
      </c>
      <c r="E1319" s="61" t="s">
        <v>234</v>
      </c>
      <c r="F1319" s="61" t="s">
        <v>148</v>
      </c>
      <c r="G1319" s="54" t="s">
        <v>71</v>
      </c>
      <c r="H1319" s="54" t="s">
        <v>128</v>
      </c>
      <c r="I1319" s="54" t="s">
        <v>22</v>
      </c>
      <c r="J1319" s="54" t="s">
        <v>147</v>
      </c>
      <c r="K1319" s="56">
        <v>43441.434305555558</v>
      </c>
      <c r="L1319" s="56">
        <v>43441.500694444447</v>
      </c>
      <c r="M1319" s="57">
        <v>1.5933333329999999</v>
      </c>
      <c r="N1319" s="58">
        <v>0</v>
      </c>
      <c r="O1319" s="58">
        <v>328</v>
      </c>
      <c r="P1319" s="58">
        <v>0</v>
      </c>
      <c r="Q1319" s="58">
        <v>0</v>
      </c>
      <c r="R1319" s="59">
        <v>0</v>
      </c>
      <c r="S1319" s="59">
        <v>522.61333300000001</v>
      </c>
      <c r="T1319" s="59">
        <v>0</v>
      </c>
      <c r="U1319" s="59">
        <v>0</v>
      </c>
    </row>
    <row r="1320" spans="1:21" x14ac:dyDescent="0.3">
      <c r="A1320" s="61">
        <v>82677</v>
      </c>
      <c r="B1320" s="54">
        <v>1</v>
      </c>
      <c r="C1320" s="54" t="s">
        <v>79</v>
      </c>
      <c r="D1320" s="54" t="s">
        <v>110</v>
      </c>
      <c r="E1320" s="61" t="s">
        <v>1728</v>
      </c>
      <c r="F1320" s="61" t="s">
        <v>145</v>
      </c>
      <c r="G1320" s="54" t="s">
        <v>72</v>
      </c>
      <c r="H1320" s="54" t="s">
        <v>128</v>
      </c>
      <c r="I1320" s="54" t="s">
        <v>22</v>
      </c>
      <c r="J1320" s="54" t="s">
        <v>129</v>
      </c>
      <c r="K1320" s="56">
        <v>43441.439259259263</v>
      </c>
      <c r="L1320" s="56">
        <v>43441.495648148149</v>
      </c>
      <c r="M1320" s="57">
        <v>1.3533333329999999</v>
      </c>
      <c r="N1320" s="58">
        <v>0</v>
      </c>
      <c r="O1320" s="58">
        <v>0</v>
      </c>
      <c r="P1320" s="58">
        <v>1</v>
      </c>
      <c r="Q1320" s="58">
        <v>246</v>
      </c>
      <c r="R1320" s="59">
        <v>0</v>
      </c>
      <c r="S1320" s="59">
        <v>0</v>
      </c>
      <c r="T1320" s="59">
        <v>1.3533329999999999</v>
      </c>
      <c r="U1320" s="59">
        <v>332.92</v>
      </c>
    </row>
    <row r="1321" spans="1:21" x14ac:dyDescent="0.3">
      <c r="A1321" s="61">
        <v>82678</v>
      </c>
      <c r="B1321" s="54">
        <v>1</v>
      </c>
      <c r="C1321" s="54" t="s">
        <v>78</v>
      </c>
      <c r="D1321" s="54" t="s">
        <v>105</v>
      </c>
      <c r="E1321" s="61" t="s">
        <v>1729</v>
      </c>
      <c r="F1321" s="61" t="s">
        <v>148</v>
      </c>
      <c r="G1321" s="54" t="s">
        <v>72</v>
      </c>
      <c r="H1321" s="54" t="s">
        <v>128</v>
      </c>
      <c r="I1321" s="54" t="s">
        <v>22</v>
      </c>
      <c r="J1321" s="54" t="s">
        <v>147</v>
      </c>
      <c r="K1321" s="56">
        <v>43441.438287037039</v>
      </c>
      <c r="L1321" s="56">
        <v>43441.459594907406</v>
      </c>
      <c r="M1321" s="57">
        <v>0.51138888800000004</v>
      </c>
      <c r="N1321" s="58">
        <v>1</v>
      </c>
      <c r="O1321" s="58">
        <v>489</v>
      </c>
      <c r="P1321" s="58">
        <v>0</v>
      </c>
      <c r="Q1321" s="58">
        <v>0</v>
      </c>
      <c r="R1321" s="59">
        <v>0.51138899999999998</v>
      </c>
      <c r="S1321" s="59">
        <v>250.069166</v>
      </c>
      <c r="T1321" s="59">
        <v>0</v>
      </c>
      <c r="U1321" s="59">
        <v>0</v>
      </c>
    </row>
    <row r="1322" spans="1:21" x14ac:dyDescent="0.3">
      <c r="A1322" s="61">
        <v>82679</v>
      </c>
      <c r="B1322" s="54">
        <v>1</v>
      </c>
      <c r="C1322" s="54" t="s">
        <v>78</v>
      </c>
      <c r="D1322" s="54" t="s">
        <v>94</v>
      </c>
      <c r="E1322" s="61" t="s">
        <v>1730</v>
      </c>
      <c r="F1322" s="61" t="s">
        <v>144</v>
      </c>
      <c r="G1322" s="54" t="s">
        <v>71</v>
      </c>
      <c r="H1322" s="54" t="s">
        <v>128</v>
      </c>
      <c r="I1322" s="54" t="s">
        <v>22</v>
      </c>
      <c r="J1322" s="54" t="s">
        <v>129</v>
      </c>
      <c r="K1322" s="56">
        <v>43441.441168981481</v>
      </c>
      <c r="L1322" s="56">
        <v>43441.487523148149</v>
      </c>
      <c r="M1322" s="57">
        <v>1.1125</v>
      </c>
      <c r="N1322" s="58">
        <v>0</v>
      </c>
      <c r="O1322" s="58">
        <v>1</v>
      </c>
      <c r="P1322" s="58">
        <v>0</v>
      </c>
      <c r="Q1322" s="58">
        <v>0</v>
      </c>
      <c r="R1322" s="59">
        <v>0</v>
      </c>
      <c r="S1322" s="59">
        <v>1.1125</v>
      </c>
      <c r="T1322" s="59">
        <v>0</v>
      </c>
      <c r="U1322" s="59">
        <v>0</v>
      </c>
    </row>
    <row r="1323" spans="1:21" x14ac:dyDescent="0.3">
      <c r="A1323" s="61">
        <v>82682</v>
      </c>
      <c r="B1323" s="54">
        <v>1</v>
      </c>
      <c r="C1323" s="54" t="s">
        <v>78</v>
      </c>
      <c r="D1323" s="54" t="s">
        <v>80</v>
      </c>
      <c r="E1323" s="61" t="s">
        <v>1731</v>
      </c>
      <c r="F1323" s="61" t="s">
        <v>137</v>
      </c>
      <c r="G1323" s="54" t="s">
        <v>71</v>
      </c>
      <c r="H1323" s="54" t="s">
        <v>128</v>
      </c>
      <c r="I1323" s="54" t="s">
        <v>22</v>
      </c>
      <c r="J1323" s="54" t="s">
        <v>129</v>
      </c>
      <c r="K1323" s="56">
        <v>43441.442986111113</v>
      </c>
      <c r="L1323" s="56">
        <v>43441.548506944448</v>
      </c>
      <c r="M1323" s="57">
        <v>2.5325000000000002</v>
      </c>
      <c r="N1323" s="58">
        <v>0</v>
      </c>
      <c r="O1323" s="58">
        <v>2</v>
      </c>
      <c r="P1323" s="58">
        <v>0</v>
      </c>
      <c r="Q1323" s="58">
        <v>0</v>
      </c>
      <c r="R1323" s="59">
        <v>0</v>
      </c>
      <c r="S1323" s="59">
        <v>5.0650000000000004</v>
      </c>
      <c r="T1323" s="59">
        <v>0</v>
      </c>
      <c r="U1323" s="59">
        <v>0</v>
      </c>
    </row>
    <row r="1324" spans="1:21" x14ac:dyDescent="0.3">
      <c r="A1324" s="61">
        <v>82688</v>
      </c>
      <c r="B1324" s="54">
        <v>1</v>
      </c>
      <c r="C1324" s="54" t="s">
        <v>79</v>
      </c>
      <c r="D1324" s="54" t="s">
        <v>108</v>
      </c>
      <c r="E1324" s="61" t="s">
        <v>1732</v>
      </c>
      <c r="F1324" s="61" t="s">
        <v>151</v>
      </c>
      <c r="G1324" s="54" t="s">
        <v>71</v>
      </c>
      <c r="H1324" s="54" t="s">
        <v>128</v>
      </c>
      <c r="I1324" s="54" t="s">
        <v>22</v>
      </c>
      <c r="J1324" s="54" t="s">
        <v>129</v>
      </c>
      <c r="K1324" s="56">
        <v>43441.442476851851</v>
      </c>
      <c r="L1324" s="56">
        <v>43441.536203703705</v>
      </c>
      <c r="M1324" s="57">
        <v>2.2494444439999999</v>
      </c>
      <c r="N1324" s="58">
        <v>0</v>
      </c>
      <c r="O1324" s="58">
        <v>6</v>
      </c>
      <c r="P1324" s="58">
        <v>0</v>
      </c>
      <c r="Q1324" s="58">
        <v>0</v>
      </c>
      <c r="R1324" s="59">
        <v>0</v>
      </c>
      <c r="S1324" s="59">
        <v>13.496667</v>
      </c>
      <c r="T1324" s="59">
        <v>0</v>
      </c>
      <c r="U1324" s="59">
        <v>0</v>
      </c>
    </row>
    <row r="1325" spans="1:21" x14ac:dyDescent="0.3">
      <c r="A1325" s="61">
        <v>82690</v>
      </c>
      <c r="B1325" s="54">
        <v>1</v>
      </c>
      <c r="C1325" s="54" t="s">
        <v>78</v>
      </c>
      <c r="D1325" s="54" t="s">
        <v>82</v>
      </c>
      <c r="E1325" s="61" t="s">
        <v>1733</v>
      </c>
      <c r="F1325" s="61" t="s">
        <v>184</v>
      </c>
      <c r="G1325" s="54" t="s">
        <v>71</v>
      </c>
      <c r="H1325" s="54" t="s">
        <v>128</v>
      </c>
      <c r="I1325" s="54" t="s">
        <v>22</v>
      </c>
      <c r="J1325" s="54" t="s">
        <v>129</v>
      </c>
      <c r="K1325" s="56">
        <v>43441.488541666666</v>
      </c>
      <c r="L1325" s="56">
        <v>43441.586493055554</v>
      </c>
      <c r="M1325" s="57">
        <v>2.3508333330000002</v>
      </c>
      <c r="N1325" s="58">
        <v>0</v>
      </c>
      <c r="O1325" s="58">
        <v>232</v>
      </c>
      <c r="P1325" s="58">
        <v>0</v>
      </c>
      <c r="Q1325" s="58">
        <v>0</v>
      </c>
      <c r="R1325" s="59">
        <v>0</v>
      </c>
      <c r="S1325" s="59">
        <v>545.39333299999998</v>
      </c>
      <c r="T1325" s="59">
        <v>0</v>
      </c>
      <c r="U1325" s="59">
        <v>0</v>
      </c>
    </row>
    <row r="1326" spans="1:21" x14ac:dyDescent="0.3">
      <c r="A1326" s="61">
        <v>82691</v>
      </c>
      <c r="B1326" s="54">
        <v>1</v>
      </c>
      <c r="C1326" s="54" t="s">
        <v>79</v>
      </c>
      <c r="D1326" s="54" t="s">
        <v>117</v>
      </c>
      <c r="E1326" s="61" t="s">
        <v>1734</v>
      </c>
      <c r="F1326" s="61" t="s">
        <v>140</v>
      </c>
      <c r="G1326" s="54" t="s">
        <v>72</v>
      </c>
      <c r="H1326" s="54" t="s">
        <v>128</v>
      </c>
      <c r="I1326" s="54" t="s">
        <v>22</v>
      </c>
      <c r="J1326" s="54" t="s">
        <v>129</v>
      </c>
      <c r="K1326" s="56">
        <v>43441.449814814812</v>
      </c>
      <c r="L1326" s="56">
        <v>43441.465509259258</v>
      </c>
      <c r="M1326" s="57">
        <v>0.37666666599999998</v>
      </c>
      <c r="N1326" s="58">
        <v>0</v>
      </c>
      <c r="O1326" s="58">
        <v>3</v>
      </c>
      <c r="P1326" s="58">
        <v>4</v>
      </c>
      <c r="Q1326" s="58">
        <v>434</v>
      </c>
      <c r="R1326" s="59">
        <v>0</v>
      </c>
      <c r="S1326" s="59">
        <v>1.1299999999999999</v>
      </c>
      <c r="T1326" s="59">
        <v>1.506667</v>
      </c>
      <c r="U1326" s="59">
        <v>163.473333</v>
      </c>
    </row>
    <row r="1327" spans="1:21" x14ac:dyDescent="0.3">
      <c r="A1327" s="61">
        <v>82693</v>
      </c>
      <c r="B1327" s="54">
        <v>1</v>
      </c>
      <c r="C1327" s="54" t="s">
        <v>78</v>
      </c>
      <c r="D1327" s="54" t="s">
        <v>92</v>
      </c>
      <c r="E1327" s="61" t="s">
        <v>525</v>
      </c>
      <c r="F1327" s="61" t="s">
        <v>145</v>
      </c>
      <c r="G1327" s="54" t="s">
        <v>72</v>
      </c>
      <c r="H1327" s="54" t="s">
        <v>128</v>
      </c>
      <c r="I1327" s="54" t="s">
        <v>22</v>
      </c>
      <c r="J1327" s="54" t="s">
        <v>129</v>
      </c>
      <c r="K1327" s="56">
        <v>43441.454861111109</v>
      </c>
      <c r="L1327" s="56">
        <v>43441.482499999998</v>
      </c>
      <c r="M1327" s="57">
        <v>0.66333333299999997</v>
      </c>
      <c r="N1327" s="58">
        <v>0</v>
      </c>
      <c r="O1327" s="58">
        <v>0</v>
      </c>
      <c r="P1327" s="58">
        <v>0</v>
      </c>
      <c r="Q1327" s="58">
        <v>155</v>
      </c>
      <c r="R1327" s="59">
        <v>0</v>
      </c>
      <c r="S1327" s="59">
        <v>0</v>
      </c>
      <c r="T1327" s="59">
        <v>0</v>
      </c>
      <c r="U1327" s="59">
        <v>102.816667</v>
      </c>
    </row>
    <row r="1328" spans="1:21" x14ac:dyDescent="0.3">
      <c r="A1328" s="61">
        <v>82695</v>
      </c>
      <c r="B1328" s="54">
        <v>1</v>
      </c>
      <c r="C1328" s="54" t="s">
        <v>78</v>
      </c>
      <c r="D1328" s="54" t="s">
        <v>99</v>
      </c>
      <c r="E1328" s="61" t="s">
        <v>1735</v>
      </c>
      <c r="F1328" s="61" t="s">
        <v>145</v>
      </c>
      <c r="G1328" s="54" t="s">
        <v>72</v>
      </c>
      <c r="H1328" s="54" t="s">
        <v>128</v>
      </c>
      <c r="I1328" s="54" t="s">
        <v>22</v>
      </c>
      <c r="J1328" s="54" t="s">
        <v>129</v>
      </c>
      <c r="K1328" s="56">
        <v>43441.418599537035</v>
      </c>
      <c r="L1328" s="56">
        <v>43441.529918981483</v>
      </c>
      <c r="M1328" s="57">
        <v>2.6716666660000001</v>
      </c>
      <c r="N1328" s="58">
        <v>0</v>
      </c>
      <c r="O1328" s="58">
        <v>689</v>
      </c>
      <c r="P1328" s="58">
        <v>0</v>
      </c>
      <c r="Q1328" s="58">
        <v>58</v>
      </c>
      <c r="R1328" s="59">
        <v>0</v>
      </c>
      <c r="S1328" s="59">
        <v>1840.778333</v>
      </c>
      <c r="T1328" s="59">
        <v>0</v>
      </c>
      <c r="U1328" s="59">
        <v>154.95666700000001</v>
      </c>
    </row>
    <row r="1329" spans="1:21" x14ac:dyDescent="0.3">
      <c r="A1329" s="61">
        <v>82698</v>
      </c>
      <c r="B1329" s="54">
        <v>1</v>
      </c>
      <c r="C1329" s="54" t="s">
        <v>79</v>
      </c>
      <c r="D1329" s="54" t="s">
        <v>120</v>
      </c>
      <c r="E1329" s="61" t="s">
        <v>1736</v>
      </c>
      <c r="F1329" s="61" t="s">
        <v>162</v>
      </c>
      <c r="G1329" s="54" t="s">
        <v>72</v>
      </c>
      <c r="H1329" s="54" t="s">
        <v>128</v>
      </c>
      <c r="I1329" s="54" t="s">
        <v>22</v>
      </c>
      <c r="J1329" s="54" t="s">
        <v>129</v>
      </c>
      <c r="K1329" s="56">
        <v>43441.47625</v>
      </c>
      <c r="L1329" s="56">
        <v>43441.485138888893</v>
      </c>
      <c r="M1329" s="57">
        <v>0.21333333300000001</v>
      </c>
      <c r="N1329" s="58">
        <v>2</v>
      </c>
      <c r="O1329" s="58">
        <v>598</v>
      </c>
      <c r="P1329" s="58">
        <v>0</v>
      </c>
      <c r="Q1329" s="58">
        <v>166</v>
      </c>
      <c r="R1329" s="59">
        <v>0.42666700000000002</v>
      </c>
      <c r="S1329" s="59">
        <v>127.57333300000001</v>
      </c>
      <c r="T1329" s="59">
        <v>0</v>
      </c>
      <c r="U1329" s="59">
        <v>35.413333000000002</v>
      </c>
    </row>
    <row r="1330" spans="1:21" x14ac:dyDescent="0.3">
      <c r="A1330" s="61">
        <v>82699</v>
      </c>
      <c r="B1330" s="54">
        <v>1</v>
      </c>
      <c r="C1330" s="54" t="s">
        <v>78</v>
      </c>
      <c r="D1330" s="54" t="s">
        <v>92</v>
      </c>
      <c r="E1330" s="61" t="s">
        <v>1737</v>
      </c>
      <c r="F1330" s="61" t="s">
        <v>204</v>
      </c>
      <c r="G1330" s="54" t="s">
        <v>71</v>
      </c>
      <c r="H1330" s="54" t="s">
        <v>128</v>
      </c>
      <c r="I1330" s="54" t="s">
        <v>22</v>
      </c>
      <c r="J1330" s="54" t="s">
        <v>129</v>
      </c>
      <c r="K1330" s="56">
        <v>43441.459745370368</v>
      </c>
      <c r="L1330" s="56">
        <v>43441.56082175926</v>
      </c>
      <c r="M1330" s="57">
        <v>2.4258333329999999</v>
      </c>
      <c r="N1330" s="58">
        <v>0</v>
      </c>
      <c r="O1330" s="58">
        <v>0</v>
      </c>
      <c r="P1330" s="58">
        <v>0</v>
      </c>
      <c r="Q1330" s="58">
        <v>2</v>
      </c>
      <c r="R1330" s="59">
        <v>0</v>
      </c>
      <c r="S1330" s="59">
        <v>0</v>
      </c>
      <c r="T1330" s="59">
        <v>0</v>
      </c>
      <c r="U1330" s="59">
        <v>4.851667</v>
      </c>
    </row>
    <row r="1331" spans="1:21" x14ac:dyDescent="0.3">
      <c r="A1331" s="61">
        <v>82700</v>
      </c>
      <c r="B1331" s="54">
        <v>1</v>
      </c>
      <c r="C1331" s="54" t="s">
        <v>78</v>
      </c>
      <c r="D1331" s="54" t="s">
        <v>91</v>
      </c>
      <c r="E1331" s="61" t="s">
        <v>1738</v>
      </c>
      <c r="F1331" s="61" t="s">
        <v>137</v>
      </c>
      <c r="G1331" s="54" t="s">
        <v>71</v>
      </c>
      <c r="H1331" s="54" t="s">
        <v>128</v>
      </c>
      <c r="I1331" s="54" t="s">
        <v>22</v>
      </c>
      <c r="J1331" s="54" t="s">
        <v>129</v>
      </c>
      <c r="K1331" s="56">
        <v>43441.392361111109</v>
      </c>
      <c r="L1331" s="56">
        <v>43441.474305555559</v>
      </c>
      <c r="M1331" s="57">
        <v>1.9666666660000001</v>
      </c>
      <c r="N1331" s="58">
        <v>0</v>
      </c>
      <c r="O1331" s="58">
        <v>1</v>
      </c>
      <c r="P1331" s="58">
        <v>0</v>
      </c>
      <c r="Q1331" s="58">
        <v>0</v>
      </c>
      <c r="R1331" s="59">
        <v>0</v>
      </c>
      <c r="S1331" s="59">
        <v>1.9666669999999999</v>
      </c>
      <c r="T1331" s="59">
        <v>0</v>
      </c>
      <c r="U1331" s="59">
        <v>0</v>
      </c>
    </row>
    <row r="1332" spans="1:21" x14ac:dyDescent="0.3">
      <c r="A1332" s="61">
        <v>82702</v>
      </c>
      <c r="B1332" s="54">
        <v>1</v>
      </c>
      <c r="C1332" s="54" t="s">
        <v>78</v>
      </c>
      <c r="D1332" s="54" t="s">
        <v>96</v>
      </c>
      <c r="E1332" s="61" t="s">
        <v>524</v>
      </c>
      <c r="F1332" s="61" t="s">
        <v>140</v>
      </c>
      <c r="G1332" s="54" t="s">
        <v>72</v>
      </c>
      <c r="H1332" s="54" t="s">
        <v>128</v>
      </c>
      <c r="I1332" s="54" t="s">
        <v>22</v>
      </c>
      <c r="J1332" s="54" t="s">
        <v>129</v>
      </c>
      <c r="K1332" s="56">
        <v>43441.431331018517</v>
      </c>
      <c r="L1332" s="56">
        <v>43441.474305555559</v>
      </c>
      <c r="M1332" s="57">
        <v>1.0313888879999999</v>
      </c>
      <c r="N1332" s="58">
        <v>5</v>
      </c>
      <c r="O1332" s="58">
        <v>1440</v>
      </c>
      <c r="P1332" s="58">
        <v>0</v>
      </c>
      <c r="Q1332" s="58">
        <v>25</v>
      </c>
      <c r="R1332" s="59">
        <v>5.1569440000000002</v>
      </c>
      <c r="S1332" s="59">
        <v>1485.1999989999999</v>
      </c>
      <c r="T1332" s="59">
        <v>0</v>
      </c>
      <c r="U1332" s="59">
        <v>25.784721999999999</v>
      </c>
    </row>
    <row r="1333" spans="1:21" x14ac:dyDescent="0.3">
      <c r="A1333" s="61">
        <v>82703</v>
      </c>
      <c r="B1333" s="54">
        <v>1</v>
      </c>
      <c r="C1333" s="54" t="s">
        <v>78</v>
      </c>
      <c r="D1333" s="54" t="s">
        <v>97</v>
      </c>
      <c r="E1333" s="61" t="s">
        <v>699</v>
      </c>
      <c r="F1333" s="61" t="s">
        <v>144</v>
      </c>
      <c r="G1333" s="54" t="s">
        <v>71</v>
      </c>
      <c r="H1333" s="54" t="s">
        <v>128</v>
      </c>
      <c r="I1333" s="54" t="s">
        <v>22</v>
      </c>
      <c r="J1333" s="54" t="s">
        <v>129</v>
      </c>
      <c r="K1333" s="56">
        <v>43441.470219907409</v>
      </c>
      <c r="L1333" s="56">
        <v>43441.494050925925</v>
      </c>
      <c r="M1333" s="57">
        <v>0.571944444</v>
      </c>
      <c r="N1333" s="58">
        <v>0</v>
      </c>
      <c r="O1333" s="58">
        <v>1</v>
      </c>
      <c r="P1333" s="58">
        <v>0</v>
      </c>
      <c r="Q1333" s="58">
        <v>0</v>
      </c>
      <c r="R1333" s="59">
        <v>0</v>
      </c>
      <c r="S1333" s="59">
        <v>0.57194400000000001</v>
      </c>
      <c r="T1333" s="59">
        <v>0</v>
      </c>
      <c r="U1333" s="59">
        <v>0</v>
      </c>
    </row>
    <row r="1334" spans="1:21" x14ac:dyDescent="0.3">
      <c r="A1334" s="61">
        <v>82704</v>
      </c>
      <c r="B1334" s="54">
        <v>1</v>
      </c>
      <c r="C1334" s="54" t="s">
        <v>78</v>
      </c>
      <c r="D1334" s="54" t="s">
        <v>81</v>
      </c>
      <c r="E1334" s="61" t="s">
        <v>1739</v>
      </c>
      <c r="F1334" s="61" t="s">
        <v>168</v>
      </c>
      <c r="G1334" s="54" t="s">
        <v>72</v>
      </c>
      <c r="H1334" s="54" t="s">
        <v>128</v>
      </c>
      <c r="I1334" s="54" t="s">
        <v>22</v>
      </c>
      <c r="J1334" s="54" t="s">
        <v>129</v>
      </c>
      <c r="K1334" s="56">
        <v>43441.473611111112</v>
      </c>
      <c r="L1334" s="56">
        <v>43441.500740740739</v>
      </c>
      <c r="M1334" s="57">
        <v>0.65111111099999996</v>
      </c>
      <c r="N1334" s="58">
        <v>0</v>
      </c>
      <c r="O1334" s="58">
        <v>1</v>
      </c>
      <c r="P1334" s="58">
        <v>0</v>
      </c>
      <c r="Q1334" s="58">
        <v>2</v>
      </c>
      <c r="R1334" s="59">
        <v>0</v>
      </c>
      <c r="S1334" s="59">
        <v>0.651111</v>
      </c>
      <c r="T1334" s="59">
        <v>0</v>
      </c>
      <c r="U1334" s="59">
        <v>1.302222</v>
      </c>
    </row>
    <row r="1335" spans="1:21" x14ac:dyDescent="0.3">
      <c r="A1335" s="61">
        <v>82705</v>
      </c>
      <c r="B1335" s="54">
        <v>1</v>
      </c>
      <c r="C1335" s="54" t="s">
        <v>78</v>
      </c>
      <c r="D1335" s="54" t="s">
        <v>102</v>
      </c>
      <c r="E1335" s="61" t="s">
        <v>1740</v>
      </c>
      <c r="F1335" s="61" t="s">
        <v>136</v>
      </c>
      <c r="G1335" s="54" t="s">
        <v>71</v>
      </c>
      <c r="H1335" s="54" t="s">
        <v>128</v>
      </c>
      <c r="I1335" s="54" t="s">
        <v>22</v>
      </c>
      <c r="J1335" s="54" t="s">
        <v>129</v>
      </c>
      <c r="K1335" s="56">
        <v>43441.411759259259</v>
      </c>
      <c r="L1335" s="56">
        <v>43441.452777777777</v>
      </c>
      <c r="M1335" s="57">
        <v>0.98444444399999997</v>
      </c>
      <c r="N1335" s="58">
        <v>0</v>
      </c>
      <c r="O1335" s="58">
        <v>4</v>
      </c>
      <c r="P1335" s="58">
        <v>0</v>
      </c>
      <c r="Q1335" s="58">
        <v>166</v>
      </c>
      <c r="R1335" s="59">
        <v>0</v>
      </c>
      <c r="S1335" s="59">
        <v>3.9377779999999998</v>
      </c>
      <c r="T1335" s="59">
        <v>0</v>
      </c>
      <c r="U1335" s="59">
        <v>163.417778</v>
      </c>
    </row>
    <row r="1336" spans="1:21" x14ac:dyDescent="0.3">
      <c r="A1336" s="61">
        <v>82708</v>
      </c>
      <c r="B1336" s="54">
        <v>1</v>
      </c>
      <c r="C1336" s="54" t="s">
        <v>78</v>
      </c>
      <c r="D1336" s="54" t="s">
        <v>104</v>
      </c>
      <c r="E1336" s="61" t="s">
        <v>1741</v>
      </c>
      <c r="F1336" s="61" t="s">
        <v>165</v>
      </c>
      <c r="G1336" s="54" t="s">
        <v>71</v>
      </c>
      <c r="H1336" s="54" t="s">
        <v>128</v>
      </c>
      <c r="I1336" s="54" t="s">
        <v>22</v>
      </c>
      <c r="J1336" s="54" t="s">
        <v>129</v>
      </c>
      <c r="K1336" s="56">
        <v>43441.387824074074</v>
      </c>
      <c r="L1336" s="56">
        <v>43441.479861111111</v>
      </c>
      <c r="M1336" s="57">
        <v>2.2088888880000002</v>
      </c>
      <c r="N1336" s="58">
        <v>0</v>
      </c>
      <c r="O1336" s="58">
        <v>0</v>
      </c>
      <c r="P1336" s="58">
        <v>0</v>
      </c>
      <c r="Q1336" s="58">
        <v>1</v>
      </c>
      <c r="R1336" s="59">
        <v>0</v>
      </c>
      <c r="S1336" s="59">
        <v>0</v>
      </c>
      <c r="T1336" s="59">
        <v>0</v>
      </c>
      <c r="U1336" s="59">
        <v>2.2088890000000001</v>
      </c>
    </row>
    <row r="1337" spans="1:21" x14ac:dyDescent="0.3">
      <c r="A1337" s="61">
        <v>82711</v>
      </c>
      <c r="B1337" s="54">
        <v>1</v>
      </c>
      <c r="C1337" s="54" t="s">
        <v>79</v>
      </c>
      <c r="D1337" s="54" t="s">
        <v>109</v>
      </c>
      <c r="E1337" s="61" t="s">
        <v>1742</v>
      </c>
      <c r="F1337" s="61" t="s">
        <v>148</v>
      </c>
      <c r="G1337" s="54" t="s">
        <v>71</v>
      </c>
      <c r="H1337" s="54" t="s">
        <v>128</v>
      </c>
      <c r="I1337" s="54" t="s">
        <v>22</v>
      </c>
      <c r="J1337" s="54" t="s">
        <v>147</v>
      </c>
      <c r="K1337" s="56">
        <v>43441.483333333337</v>
      </c>
      <c r="L1337" s="56">
        <v>43441.639490740738</v>
      </c>
      <c r="M1337" s="57">
        <v>3.747777777</v>
      </c>
      <c r="N1337" s="58">
        <v>0</v>
      </c>
      <c r="O1337" s="58">
        <v>0</v>
      </c>
      <c r="P1337" s="58">
        <v>0</v>
      </c>
      <c r="Q1337" s="58">
        <v>89</v>
      </c>
      <c r="R1337" s="59">
        <v>0</v>
      </c>
      <c r="S1337" s="59">
        <v>0</v>
      </c>
      <c r="T1337" s="59">
        <v>0</v>
      </c>
      <c r="U1337" s="59">
        <v>333.55222199999997</v>
      </c>
    </row>
    <row r="1338" spans="1:21" x14ac:dyDescent="0.3">
      <c r="A1338" s="61">
        <v>82712</v>
      </c>
      <c r="B1338" s="54">
        <v>1</v>
      </c>
      <c r="C1338" s="54" t="s">
        <v>79</v>
      </c>
      <c r="D1338" s="54" t="s">
        <v>118</v>
      </c>
      <c r="E1338" s="61" t="s">
        <v>1743</v>
      </c>
      <c r="F1338" s="61" t="s">
        <v>136</v>
      </c>
      <c r="G1338" s="54" t="s">
        <v>71</v>
      </c>
      <c r="H1338" s="54" t="s">
        <v>128</v>
      </c>
      <c r="I1338" s="54" t="s">
        <v>22</v>
      </c>
      <c r="J1338" s="54" t="s">
        <v>129</v>
      </c>
      <c r="K1338" s="56">
        <v>43441.485162037039</v>
      </c>
      <c r="L1338" s="56">
        <v>43441.552465277775</v>
      </c>
      <c r="M1338" s="57">
        <v>1.615277777</v>
      </c>
      <c r="N1338" s="58">
        <v>0</v>
      </c>
      <c r="O1338" s="58">
        <v>11</v>
      </c>
      <c r="P1338" s="58">
        <v>0</v>
      </c>
      <c r="Q1338" s="58">
        <v>0</v>
      </c>
      <c r="R1338" s="59">
        <v>0</v>
      </c>
      <c r="S1338" s="59">
        <v>17.768056000000001</v>
      </c>
      <c r="T1338" s="59">
        <v>0</v>
      </c>
      <c r="U1338" s="59">
        <v>0</v>
      </c>
    </row>
    <row r="1339" spans="1:21" x14ac:dyDescent="0.3">
      <c r="A1339" s="61">
        <v>82715</v>
      </c>
      <c r="B1339" s="54">
        <v>1</v>
      </c>
      <c r="C1339" s="54" t="s">
        <v>79</v>
      </c>
      <c r="D1339" s="54" t="s">
        <v>119</v>
      </c>
      <c r="E1339" s="61" t="s">
        <v>229</v>
      </c>
      <c r="F1339" s="61" t="s">
        <v>145</v>
      </c>
      <c r="G1339" s="54" t="s">
        <v>72</v>
      </c>
      <c r="H1339" s="54" t="s">
        <v>128</v>
      </c>
      <c r="I1339" s="54" t="s">
        <v>22</v>
      </c>
      <c r="J1339" s="54" t="s">
        <v>129</v>
      </c>
      <c r="K1339" s="56">
        <v>43441.474548611113</v>
      </c>
      <c r="L1339" s="56">
        <v>43441.555196759262</v>
      </c>
      <c r="M1339" s="57">
        <v>1.9355555550000001</v>
      </c>
      <c r="N1339" s="58">
        <v>2</v>
      </c>
      <c r="O1339" s="58">
        <v>384</v>
      </c>
      <c r="P1339" s="58">
        <v>0</v>
      </c>
      <c r="Q1339" s="58">
        <v>63</v>
      </c>
      <c r="R1339" s="59">
        <v>3.871111</v>
      </c>
      <c r="S1339" s="59">
        <v>743.253333</v>
      </c>
      <c r="T1339" s="59">
        <v>0</v>
      </c>
      <c r="U1339" s="59">
        <v>121.94</v>
      </c>
    </row>
    <row r="1340" spans="1:21" x14ac:dyDescent="0.3">
      <c r="A1340" s="61">
        <v>82717</v>
      </c>
      <c r="B1340" s="54">
        <v>1</v>
      </c>
      <c r="C1340" s="54" t="s">
        <v>79</v>
      </c>
      <c r="D1340" s="54" t="s">
        <v>111</v>
      </c>
      <c r="E1340" s="61" t="s">
        <v>1744</v>
      </c>
      <c r="F1340" s="61" t="s">
        <v>145</v>
      </c>
      <c r="G1340" s="54" t="s">
        <v>72</v>
      </c>
      <c r="H1340" s="54" t="s">
        <v>128</v>
      </c>
      <c r="I1340" s="54" t="s">
        <v>22</v>
      </c>
      <c r="J1340" s="54" t="s">
        <v>129</v>
      </c>
      <c r="K1340" s="56">
        <v>43441.491261574076</v>
      </c>
      <c r="L1340" s="56">
        <v>43441.56689814815</v>
      </c>
      <c r="M1340" s="57">
        <v>1.8152777769999999</v>
      </c>
      <c r="N1340" s="58">
        <v>0</v>
      </c>
      <c r="O1340" s="58">
        <v>1</v>
      </c>
      <c r="P1340" s="58">
        <v>0</v>
      </c>
      <c r="Q1340" s="58">
        <v>218</v>
      </c>
      <c r="R1340" s="59">
        <v>0</v>
      </c>
      <c r="S1340" s="59">
        <v>1.8152779999999999</v>
      </c>
      <c r="T1340" s="59">
        <v>0</v>
      </c>
      <c r="U1340" s="59">
        <v>395.73055499999998</v>
      </c>
    </row>
    <row r="1341" spans="1:21" x14ac:dyDescent="0.3">
      <c r="A1341" s="61">
        <v>82718</v>
      </c>
      <c r="B1341" s="54">
        <v>1</v>
      </c>
      <c r="C1341" s="54" t="s">
        <v>78</v>
      </c>
      <c r="D1341" s="54" t="s">
        <v>102</v>
      </c>
      <c r="E1341" s="61" t="s">
        <v>1745</v>
      </c>
      <c r="F1341" s="61" t="s">
        <v>145</v>
      </c>
      <c r="G1341" s="54" t="s">
        <v>72</v>
      </c>
      <c r="H1341" s="54" t="s">
        <v>128</v>
      </c>
      <c r="I1341" s="54" t="s">
        <v>22</v>
      </c>
      <c r="J1341" s="54" t="s">
        <v>129</v>
      </c>
      <c r="K1341" s="56">
        <v>43441.363796296297</v>
      </c>
      <c r="L1341" s="56">
        <v>43441.504166666666</v>
      </c>
      <c r="M1341" s="57">
        <v>3.3688888879999999</v>
      </c>
      <c r="N1341" s="58">
        <v>0</v>
      </c>
      <c r="O1341" s="58">
        <v>3</v>
      </c>
      <c r="P1341" s="58">
        <v>0</v>
      </c>
      <c r="Q1341" s="58">
        <v>25</v>
      </c>
      <c r="R1341" s="59">
        <v>0</v>
      </c>
      <c r="S1341" s="59">
        <v>10.106667</v>
      </c>
      <c r="T1341" s="59">
        <v>0</v>
      </c>
      <c r="U1341" s="59">
        <v>84.222222000000002</v>
      </c>
    </row>
    <row r="1342" spans="1:21" x14ac:dyDescent="0.3">
      <c r="A1342" s="61">
        <v>82723</v>
      </c>
      <c r="B1342" s="54">
        <v>1</v>
      </c>
      <c r="C1342" s="54" t="s">
        <v>78</v>
      </c>
      <c r="D1342" s="54" t="s">
        <v>104</v>
      </c>
      <c r="E1342" s="61" t="s">
        <v>1746</v>
      </c>
      <c r="F1342" s="61" t="s">
        <v>174</v>
      </c>
      <c r="G1342" s="54" t="s">
        <v>71</v>
      </c>
      <c r="H1342" s="54" t="s">
        <v>128</v>
      </c>
      <c r="I1342" s="54" t="s">
        <v>26</v>
      </c>
      <c r="J1342" s="54" t="s">
        <v>129</v>
      </c>
      <c r="K1342" s="56">
        <v>43441.499305555553</v>
      </c>
      <c r="L1342" s="56">
        <v>43441.513888888891</v>
      </c>
      <c r="M1342" s="57">
        <v>0.35</v>
      </c>
      <c r="N1342" s="58">
        <v>0</v>
      </c>
      <c r="O1342" s="58">
        <v>8</v>
      </c>
      <c r="P1342" s="58">
        <v>0</v>
      </c>
      <c r="Q1342" s="58">
        <v>0</v>
      </c>
      <c r="R1342" s="59">
        <v>0</v>
      </c>
      <c r="S1342" s="59">
        <v>2.8</v>
      </c>
      <c r="T1342" s="59">
        <v>0</v>
      </c>
      <c r="U1342" s="59">
        <v>0</v>
      </c>
    </row>
    <row r="1343" spans="1:21" x14ac:dyDescent="0.3">
      <c r="A1343" s="61">
        <v>82724</v>
      </c>
      <c r="B1343" s="54">
        <v>1</v>
      </c>
      <c r="C1343" s="54" t="s">
        <v>79</v>
      </c>
      <c r="D1343" s="54" t="s">
        <v>108</v>
      </c>
      <c r="E1343" s="61" t="s">
        <v>1747</v>
      </c>
      <c r="F1343" s="61" t="s">
        <v>174</v>
      </c>
      <c r="G1343" s="54" t="s">
        <v>71</v>
      </c>
      <c r="H1343" s="54" t="s">
        <v>128</v>
      </c>
      <c r="I1343" s="54" t="s">
        <v>24</v>
      </c>
      <c r="J1343" s="54" t="s">
        <v>129</v>
      </c>
      <c r="K1343" s="56">
        <v>43441.500277777777</v>
      </c>
      <c r="L1343" s="56">
        <v>43441.529768518521</v>
      </c>
      <c r="M1343" s="57">
        <v>0.707777777</v>
      </c>
      <c r="N1343" s="58">
        <v>0</v>
      </c>
      <c r="O1343" s="58">
        <v>104</v>
      </c>
      <c r="P1343" s="58">
        <v>0</v>
      </c>
      <c r="Q1343" s="58">
        <v>0</v>
      </c>
      <c r="R1343" s="59">
        <v>0</v>
      </c>
      <c r="S1343" s="59">
        <v>73.608889000000005</v>
      </c>
      <c r="T1343" s="59">
        <v>0</v>
      </c>
      <c r="U1343" s="59">
        <v>0</v>
      </c>
    </row>
    <row r="1344" spans="1:21" x14ac:dyDescent="0.3">
      <c r="A1344" s="61">
        <v>82725</v>
      </c>
      <c r="B1344" s="54">
        <v>1</v>
      </c>
      <c r="C1344" s="54" t="s">
        <v>78</v>
      </c>
      <c r="D1344" s="54" t="s">
        <v>125</v>
      </c>
      <c r="E1344" s="61" t="s">
        <v>308</v>
      </c>
      <c r="F1344" s="61" t="s">
        <v>148</v>
      </c>
      <c r="G1344" s="54" t="s">
        <v>71</v>
      </c>
      <c r="H1344" s="54" t="s">
        <v>128</v>
      </c>
      <c r="I1344" s="54" t="s">
        <v>22</v>
      </c>
      <c r="J1344" s="54" t="s">
        <v>147</v>
      </c>
      <c r="K1344" s="56">
        <v>43441.503333333334</v>
      </c>
      <c r="L1344" s="56">
        <v>43441.770833333336</v>
      </c>
      <c r="M1344" s="57">
        <v>6.42</v>
      </c>
      <c r="N1344" s="58">
        <v>0</v>
      </c>
      <c r="O1344" s="58">
        <v>748</v>
      </c>
      <c r="P1344" s="58">
        <v>0</v>
      </c>
      <c r="Q1344" s="58">
        <v>0</v>
      </c>
      <c r="R1344" s="59">
        <v>0</v>
      </c>
      <c r="S1344" s="59">
        <v>4802.16</v>
      </c>
      <c r="T1344" s="59">
        <v>0</v>
      </c>
      <c r="U1344" s="59">
        <v>0</v>
      </c>
    </row>
    <row r="1345" spans="1:21" x14ac:dyDescent="0.3">
      <c r="A1345" s="61">
        <v>82726</v>
      </c>
      <c r="B1345" s="54">
        <v>1</v>
      </c>
      <c r="C1345" s="54" t="s">
        <v>78</v>
      </c>
      <c r="D1345" s="54" t="s">
        <v>89</v>
      </c>
      <c r="E1345" s="61" t="s">
        <v>1748</v>
      </c>
      <c r="F1345" s="61" t="s">
        <v>144</v>
      </c>
      <c r="G1345" s="54" t="s">
        <v>71</v>
      </c>
      <c r="H1345" s="54" t="s">
        <v>128</v>
      </c>
      <c r="I1345" s="54" t="s">
        <v>22</v>
      </c>
      <c r="J1345" s="54" t="s">
        <v>129</v>
      </c>
      <c r="K1345" s="56">
        <v>43441.492013888892</v>
      </c>
      <c r="L1345" s="56">
        <v>43441.545694444445</v>
      </c>
      <c r="M1345" s="57">
        <v>1.288333333</v>
      </c>
      <c r="N1345" s="58">
        <v>0</v>
      </c>
      <c r="O1345" s="58">
        <v>0</v>
      </c>
      <c r="P1345" s="58">
        <v>0</v>
      </c>
      <c r="Q1345" s="58">
        <v>1</v>
      </c>
      <c r="R1345" s="59">
        <v>0</v>
      </c>
      <c r="S1345" s="59">
        <v>0</v>
      </c>
      <c r="T1345" s="59">
        <v>0</v>
      </c>
      <c r="U1345" s="59">
        <v>1.288333</v>
      </c>
    </row>
    <row r="1346" spans="1:21" x14ac:dyDescent="0.3">
      <c r="A1346" s="61">
        <v>82730</v>
      </c>
      <c r="B1346" s="54">
        <v>1</v>
      </c>
      <c r="C1346" s="54" t="s">
        <v>79</v>
      </c>
      <c r="D1346" s="54" t="s">
        <v>115</v>
      </c>
      <c r="E1346" s="61" t="s">
        <v>1749</v>
      </c>
      <c r="F1346" s="61" t="s">
        <v>130</v>
      </c>
      <c r="G1346" s="54" t="s">
        <v>71</v>
      </c>
      <c r="H1346" s="54" t="s">
        <v>128</v>
      </c>
      <c r="I1346" s="54" t="s">
        <v>22</v>
      </c>
      <c r="J1346" s="54" t="s">
        <v>129</v>
      </c>
      <c r="K1346" s="56">
        <v>43441.510798611111</v>
      </c>
      <c r="L1346" s="56">
        <v>43441.577569444446</v>
      </c>
      <c r="M1346" s="57">
        <v>1.6025</v>
      </c>
      <c r="N1346" s="58">
        <v>0</v>
      </c>
      <c r="O1346" s="58">
        <v>7</v>
      </c>
      <c r="P1346" s="58">
        <v>0</v>
      </c>
      <c r="Q1346" s="58">
        <v>0</v>
      </c>
      <c r="R1346" s="59">
        <v>0</v>
      </c>
      <c r="S1346" s="59">
        <v>11.217499999999999</v>
      </c>
      <c r="T1346" s="59">
        <v>0</v>
      </c>
      <c r="U1346" s="59">
        <v>0</v>
      </c>
    </row>
    <row r="1347" spans="1:21" x14ac:dyDescent="0.3">
      <c r="A1347" s="61">
        <v>82731</v>
      </c>
      <c r="B1347" s="54">
        <v>1</v>
      </c>
      <c r="C1347" s="54" t="s">
        <v>78</v>
      </c>
      <c r="D1347" s="54" t="s">
        <v>103</v>
      </c>
      <c r="E1347" s="61" t="s">
        <v>739</v>
      </c>
      <c r="F1347" s="61" t="s">
        <v>136</v>
      </c>
      <c r="G1347" s="54" t="s">
        <v>71</v>
      </c>
      <c r="H1347" s="54" t="s">
        <v>128</v>
      </c>
      <c r="I1347" s="54" t="s">
        <v>22</v>
      </c>
      <c r="J1347" s="54" t="s">
        <v>129</v>
      </c>
      <c r="K1347" s="56">
        <v>43441.446875000001</v>
      </c>
      <c r="L1347" s="56">
        <v>43441.598402777774</v>
      </c>
      <c r="M1347" s="57">
        <v>3.636666666</v>
      </c>
      <c r="N1347" s="58">
        <v>0</v>
      </c>
      <c r="O1347" s="58">
        <v>0</v>
      </c>
      <c r="P1347" s="58">
        <v>0</v>
      </c>
      <c r="Q1347" s="58">
        <v>30</v>
      </c>
      <c r="R1347" s="59">
        <v>0</v>
      </c>
      <c r="S1347" s="59">
        <v>0</v>
      </c>
      <c r="T1347" s="59">
        <v>0</v>
      </c>
      <c r="U1347" s="59">
        <v>109.1</v>
      </c>
    </row>
    <row r="1348" spans="1:21" x14ac:dyDescent="0.3">
      <c r="A1348" s="61">
        <v>82732</v>
      </c>
      <c r="B1348" s="54">
        <v>1</v>
      </c>
      <c r="C1348" s="54" t="s">
        <v>78</v>
      </c>
      <c r="D1348" s="54" t="s">
        <v>82</v>
      </c>
      <c r="E1348" s="61" t="s">
        <v>1750</v>
      </c>
      <c r="F1348" s="61" t="s">
        <v>137</v>
      </c>
      <c r="G1348" s="54" t="s">
        <v>71</v>
      </c>
      <c r="H1348" s="54" t="s">
        <v>128</v>
      </c>
      <c r="I1348" s="54" t="s">
        <v>22</v>
      </c>
      <c r="J1348" s="54" t="s">
        <v>129</v>
      </c>
      <c r="K1348" s="56">
        <v>43441.505335648151</v>
      </c>
      <c r="L1348" s="56">
        <v>43441.750775462962</v>
      </c>
      <c r="M1348" s="57">
        <v>5.8905555549999997</v>
      </c>
      <c r="N1348" s="58">
        <v>0</v>
      </c>
      <c r="O1348" s="58">
        <v>1</v>
      </c>
      <c r="P1348" s="58">
        <v>0</v>
      </c>
      <c r="Q1348" s="58">
        <v>0</v>
      </c>
      <c r="R1348" s="59">
        <v>0</v>
      </c>
      <c r="S1348" s="59">
        <v>5.8905560000000001</v>
      </c>
      <c r="T1348" s="59">
        <v>0</v>
      </c>
      <c r="U1348" s="59">
        <v>0</v>
      </c>
    </row>
    <row r="1349" spans="1:21" x14ac:dyDescent="0.3">
      <c r="A1349" s="61">
        <v>82733</v>
      </c>
      <c r="B1349" s="54">
        <v>1</v>
      </c>
      <c r="C1349" s="54" t="s">
        <v>78</v>
      </c>
      <c r="D1349" s="54" t="s">
        <v>96</v>
      </c>
      <c r="E1349" s="61" t="s">
        <v>1751</v>
      </c>
      <c r="F1349" s="61" t="s">
        <v>131</v>
      </c>
      <c r="G1349" s="54" t="s">
        <v>71</v>
      </c>
      <c r="H1349" s="54" t="s">
        <v>128</v>
      </c>
      <c r="I1349" s="54" t="s">
        <v>22</v>
      </c>
      <c r="J1349" s="54" t="s">
        <v>129</v>
      </c>
      <c r="K1349" s="56">
        <v>43441.513194444444</v>
      </c>
      <c r="L1349" s="56">
        <v>43441.666666666664</v>
      </c>
      <c r="M1349" s="57">
        <v>3.6833333330000002</v>
      </c>
      <c r="N1349" s="58">
        <v>0</v>
      </c>
      <c r="O1349" s="58">
        <v>24</v>
      </c>
      <c r="P1349" s="58">
        <v>0</v>
      </c>
      <c r="Q1349" s="58">
        <v>0</v>
      </c>
      <c r="R1349" s="59">
        <v>0</v>
      </c>
      <c r="S1349" s="59">
        <v>88.4</v>
      </c>
      <c r="T1349" s="59">
        <v>0</v>
      </c>
      <c r="U1349" s="59">
        <v>0</v>
      </c>
    </row>
    <row r="1350" spans="1:21" x14ac:dyDescent="0.3">
      <c r="A1350" s="61">
        <v>82734</v>
      </c>
      <c r="B1350" s="54">
        <v>1</v>
      </c>
      <c r="C1350" s="54" t="s">
        <v>79</v>
      </c>
      <c r="D1350" s="54" t="s">
        <v>111</v>
      </c>
      <c r="E1350" s="61" t="s">
        <v>1752</v>
      </c>
      <c r="F1350" s="61" t="s">
        <v>182</v>
      </c>
      <c r="G1350" s="54" t="s">
        <v>71</v>
      </c>
      <c r="H1350" s="54" t="s">
        <v>128</v>
      </c>
      <c r="I1350" s="54" t="s">
        <v>22</v>
      </c>
      <c r="J1350" s="54" t="s">
        <v>129</v>
      </c>
      <c r="K1350" s="56">
        <v>43441.498553240745</v>
      </c>
      <c r="L1350" s="56">
        <v>43441.646145833336</v>
      </c>
      <c r="M1350" s="57">
        <v>3.5422222219999999</v>
      </c>
      <c r="N1350" s="58">
        <v>0</v>
      </c>
      <c r="O1350" s="58">
        <v>0</v>
      </c>
      <c r="P1350" s="58">
        <v>0</v>
      </c>
      <c r="Q1350" s="58">
        <v>5</v>
      </c>
      <c r="R1350" s="59">
        <v>0</v>
      </c>
      <c r="S1350" s="59">
        <v>0</v>
      </c>
      <c r="T1350" s="59">
        <v>0</v>
      </c>
      <c r="U1350" s="59">
        <v>17.711110999999999</v>
      </c>
    </row>
    <row r="1351" spans="1:21" x14ac:dyDescent="0.3">
      <c r="A1351" s="61">
        <v>82735</v>
      </c>
      <c r="B1351" s="54">
        <v>1</v>
      </c>
      <c r="C1351" s="54" t="s">
        <v>78</v>
      </c>
      <c r="D1351" s="54" t="s">
        <v>87</v>
      </c>
      <c r="E1351" s="61" t="s">
        <v>1597</v>
      </c>
      <c r="F1351" s="61" t="s">
        <v>136</v>
      </c>
      <c r="G1351" s="54" t="s">
        <v>71</v>
      </c>
      <c r="H1351" s="54" t="s">
        <v>128</v>
      </c>
      <c r="I1351" s="54" t="s">
        <v>22</v>
      </c>
      <c r="J1351" s="54" t="s">
        <v>129</v>
      </c>
      <c r="K1351" s="56">
        <v>43441.5080787037</v>
      </c>
      <c r="L1351" s="56">
        <v>43441.535914351851</v>
      </c>
      <c r="M1351" s="57">
        <v>0.66805555500000002</v>
      </c>
      <c r="N1351" s="58">
        <v>0</v>
      </c>
      <c r="O1351" s="58">
        <v>46</v>
      </c>
      <c r="P1351" s="58">
        <v>0</v>
      </c>
      <c r="Q1351" s="58">
        <v>0</v>
      </c>
      <c r="R1351" s="59">
        <v>0</v>
      </c>
      <c r="S1351" s="59">
        <v>30.730556</v>
      </c>
      <c r="T1351" s="59">
        <v>0</v>
      </c>
      <c r="U1351" s="59">
        <v>0</v>
      </c>
    </row>
    <row r="1352" spans="1:21" x14ac:dyDescent="0.3">
      <c r="A1352" s="61">
        <v>82736</v>
      </c>
      <c r="B1352" s="54">
        <v>1</v>
      </c>
      <c r="C1352" s="54" t="s">
        <v>78</v>
      </c>
      <c r="D1352" s="54" t="s">
        <v>98</v>
      </c>
      <c r="E1352" s="61" t="s">
        <v>1753</v>
      </c>
      <c r="F1352" s="61" t="s">
        <v>148</v>
      </c>
      <c r="G1352" s="54" t="s">
        <v>72</v>
      </c>
      <c r="H1352" s="54" t="s">
        <v>128</v>
      </c>
      <c r="I1352" s="54" t="s">
        <v>22</v>
      </c>
      <c r="J1352" s="54" t="s">
        <v>147</v>
      </c>
      <c r="K1352" s="56">
        <v>43441.512152777781</v>
      </c>
      <c r="L1352" s="56">
        <v>43441.586805555555</v>
      </c>
      <c r="M1352" s="57">
        <v>1.791666666</v>
      </c>
      <c r="N1352" s="58">
        <v>0</v>
      </c>
      <c r="O1352" s="58">
        <v>2</v>
      </c>
      <c r="P1352" s="58">
        <v>0</v>
      </c>
      <c r="Q1352" s="58">
        <v>0</v>
      </c>
      <c r="R1352" s="59">
        <v>0</v>
      </c>
      <c r="S1352" s="59">
        <v>3.5833330000000001</v>
      </c>
      <c r="T1352" s="59">
        <v>0</v>
      </c>
      <c r="U1352" s="59">
        <v>0</v>
      </c>
    </row>
    <row r="1353" spans="1:21" x14ac:dyDescent="0.3">
      <c r="A1353" s="61">
        <v>82738</v>
      </c>
      <c r="B1353" s="54">
        <v>1</v>
      </c>
      <c r="C1353" s="54" t="s">
        <v>78</v>
      </c>
      <c r="D1353" s="54" t="s">
        <v>92</v>
      </c>
      <c r="E1353" s="61" t="s">
        <v>1754</v>
      </c>
      <c r="F1353" s="61" t="s">
        <v>140</v>
      </c>
      <c r="G1353" s="54" t="s">
        <v>72</v>
      </c>
      <c r="H1353" s="54" t="s">
        <v>128</v>
      </c>
      <c r="I1353" s="54" t="s">
        <v>22</v>
      </c>
      <c r="J1353" s="54" t="s">
        <v>129</v>
      </c>
      <c r="K1353" s="56">
        <v>43441.51258101852</v>
      </c>
      <c r="L1353" s="56">
        <v>43441.637685185182</v>
      </c>
      <c r="M1353" s="57">
        <v>3.0024999999999999</v>
      </c>
      <c r="N1353" s="58">
        <v>15</v>
      </c>
      <c r="O1353" s="58">
        <v>9556</v>
      </c>
      <c r="P1353" s="58">
        <v>0</v>
      </c>
      <c r="Q1353" s="58">
        <v>209</v>
      </c>
      <c r="R1353" s="59">
        <v>45.037500000000001</v>
      </c>
      <c r="S1353" s="59">
        <v>28691.89</v>
      </c>
      <c r="T1353" s="59">
        <v>0</v>
      </c>
      <c r="U1353" s="59">
        <v>627.52250000000004</v>
      </c>
    </row>
    <row r="1354" spans="1:21" x14ac:dyDescent="0.3">
      <c r="A1354" s="61">
        <v>82739</v>
      </c>
      <c r="B1354" s="54">
        <v>1</v>
      </c>
      <c r="C1354" s="54" t="s">
        <v>78</v>
      </c>
      <c r="D1354" s="54" t="s">
        <v>98</v>
      </c>
      <c r="E1354" s="61" t="s">
        <v>578</v>
      </c>
      <c r="F1354" s="61" t="s">
        <v>172</v>
      </c>
      <c r="G1354" s="54" t="s">
        <v>71</v>
      </c>
      <c r="H1354" s="54" t="s">
        <v>128</v>
      </c>
      <c r="I1354" s="54" t="s">
        <v>22</v>
      </c>
      <c r="J1354" s="54" t="s">
        <v>129</v>
      </c>
      <c r="K1354" s="56">
        <v>43441.50644675926</v>
      </c>
      <c r="L1354" s="56">
        <v>43441.548576388886</v>
      </c>
      <c r="M1354" s="57">
        <v>1.011111111</v>
      </c>
      <c r="N1354" s="58">
        <v>0</v>
      </c>
      <c r="O1354" s="58">
        <v>320</v>
      </c>
      <c r="P1354" s="58">
        <v>0</v>
      </c>
      <c r="Q1354" s="58">
        <v>0</v>
      </c>
      <c r="R1354" s="59">
        <v>0</v>
      </c>
      <c r="S1354" s="59">
        <v>323.55555600000002</v>
      </c>
      <c r="T1354" s="59">
        <v>0</v>
      </c>
      <c r="U1354" s="59">
        <v>0</v>
      </c>
    </row>
    <row r="1355" spans="1:21" x14ac:dyDescent="0.3">
      <c r="A1355" s="61">
        <v>82741</v>
      </c>
      <c r="B1355" s="54">
        <v>1</v>
      </c>
      <c r="C1355" s="54" t="s">
        <v>78</v>
      </c>
      <c r="D1355" s="54" t="s">
        <v>102</v>
      </c>
      <c r="E1355" s="61" t="s">
        <v>1755</v>
      </c>
      <c r="F1355" s="61" t="s">
        <v>136</v>
      </c>
      <c r="G1355" s="54" t="s">
        <v>71</v>
      </c>
      <c r="H1355" s="54" t="s">
        <v>128</v>
      </c>
      <c r="I1355" s="54" t="s">
        <v>22</v>
      </c>
      <c r="J1355" s="54" t="s">
        <v>129</v>
      </c>
      <c r="K1355" s="56">
        <v>43441.374351851853</v>
      </c>
      <c r="L1355" s="56">
        <v>43441.488194444442</v>
      </c>
      <c r="M1355" s="57">
        <v>2.7322222219999999</v>
      </c>
      <c r="N1355" s="58">
        <v>0</v>
      </c>
      <c r="O1355" s="58">
        <v>20</v>
      </c>
      <c r="P1355" s="58">
        <v>0</v>
      </c>
      <c r="Q1355" s="58">
        <v>25</v>
      </c>
      <c r="R1355" s="59">
        <v>0</v>
      </c>
      <c r="S1355" s="59">
        <v>54.644444</v>
      </c>
      <c r="T1355" s="59">
        <v>0</v>
      </c>
      <c r="U1355" s="59">
        <v>68.305555999999996</v>
      </c>
    </row>
    <row r="1356" spans="1:21" x14ac:dyDescent="0.3">
      <c r="A1356" s="61">
        <v>82743</v>
      </c>
      <c r="B1356" s="54">
        <v>1</v>
      </c>
      <c r="C1356" s="54" t="s">
        <v>79</v>
      </c>
      <c r="D1356" s="54" t="s">
        <v>109</v>
      </c>
      <c r="E1356" s="61" t="s">
        <v>744</v>
      </c>
      <c r="F1356" s="61" t="s">
        <v>136</v>
      </c>
      <c r="G1356" s="54" t="s">
        <v>71</v>
      </c>
      <c r="H1356" s="54" t="s">
        <v>128</v>
      </c>
      <c r="I1356" s="54" t="s">
        <v>22</v>
      </c>
      <c r="J1356" s="54" t="s">
        <v>129</v>
      </c>
      <c r="K1356" s="56">
        <v>43441.52103009259</v>
      </c>
      <c r="L1356" s="56">
        <v>43441.563634259262</v>
      </c>
      <c r="M1356" s="57">
        <v>1.0225</v>
      </c>
      <c r="N1356" s="58">
        <v>0</v>
      </c>
      <c r="O1356" s="58">
        <v>62</v>
      </c>
      <c r="P1356" s="58">
        <v>0</v>
      </c>
      <c r="Q1356" s="58">
        <v>0</v>
      </c>
      <c r="R1356" s="59">
        <v>0</v>
      </c>
      <c r="S1356" s="59">
        <v>63.395000000000003</v>
      </c>
      <c r="T1356" s="59">
        <v>0</v>
      </c>
      <c r="U1356" s="59">
        <v>0</v>
      </c>
    </row>
    <row r="1357" spans="1:21" x14ac:dyDescent="0.3">
      <c r="A1357" s="61">
        <v>82745</v>
      </c>
      <c r="B1357" s="54">
        <v>1</v>
      </c>
      <c r="C1357" s="54" t="s">
        <v>78</v>
      </c>
      <c r="D1357" s="54" t="s">
        <v>86</v>
      </c>
      <c r="E1357" s="61" t="s">
        <v>1756</v>
      </c>
      <c r="F1357" s="61" t="s">
        <v>156</v>
      </c>
      <c r="G1357" s="54" t="s">
        <v>71</v>
      </c>
      <c r="H1357" s="54" t="s">
        <v>128</v>
      </c>
      <c r="I1357" s="54" t="s">
        <v>22</v>
      </c>
      <c r="J1357" s="54" t="s">
        <v>129</v>
      </c>
      <c r="K1357" s="56">
        <v>43441.517384259263</v>
      </c>
      <c r="L1357" s="56">
        <v>43441.608055555553</v>
      </c>
      <c r="M1357" s="57">
        <v>2.176111111</v>
      </c>
      <c r="N1357" s="58">
        <v>0</v>
      </c>
      <c r="O1357" s="58">
        <v>64</v>
      </c>
      <c r="P1357" s="58">
        <v>0</v>
      </c>
      <c r="Q1357" s="58">
        <v>0</v>
      </c>
      <c r="R1357" s="59">
        <v>0</v>
      </c>
      <c r="S1357" s="59">
        <v>139.27111099999999</v>
      </c>
      <c r="T1357" s="59">
        <v>0</v>
      </c>
      <c r="U1357" s="59">
        <v>0</v>
      </c>
    </row>
    <row r="1358" spans="1:21" x14ac:dyDescent="0.3">
      <c r="A1358" s="61">
        <v>82747</v>
      </c>
      <c r="B1358" s="54">
        <v>1</v>
      </c>
      <c r="C1358" s="54" t="s">
        <v>78</v>
      </c>
      <c r="D1358" s="54" t="s">
        <v>125</v>
      </c>
      <c r="E1358" s="61" t="s">
        <v>1757</v>
      </c>
      <c r="F1358" s="61" t="s">
        <v>137</v>
      </c>
      <c r="G1358" s="54" t="s">
        <v>71</v>
      </c>
      <c r="H1358" s="54" t="s">
        <v>128</v>
      </c>
      <c r="I1358" s="54" t="s">
        <v>22</v>
      </c>
      <c r="J1358" s="54" t="s">
        <v>129</v>
      </c>
      <c r="K1358" s="56">
        <v>43441.529872685183</v>
      </c>
      <c r="L1358" s="56">
        <v>43441.658229166664</v>
      </c>
      <c r="M1358" s="57">
        <v>3.0805555550000001</v>
      </c>
      <c r="N1358" s="58">
        <v>0</v>
      </c>
      <c r="O1358" s="58">
        <v>1</v>
      </c>
      <c r="P1358" s="58">
        <v>0</v>
      </c>
      <c r="Q1358" s="58">
        <v>0</v>
      </c>
      <c r="R1358" s="59">
        <v>0</v>
      </c>
      <c r="S1358" s="59">
        <v>3.0805560000000001</v>
      </c>
      <c r="T1358" s="59">
        <v>0</v>
      </c>
      <c r="U1358" s="59">
        <v>0</v>
      </c>
    </row>
    <row r="1359" spans="1:21" x14ac:dyDescent="0.3">
      <c r="A1359" s="61">
        <v>82748</v>
      </c>
      <c r="B1359" s="54">
        <v>1</v>
      </c>
      <c r="C1359" s="54" t="s">
        <v>78</v>
      </c>
      <c r="D1359" s="54" t="s">
        <v>80</v>
      </c>
      <c r="E1359" s="61" t="s">
        <v>1758</v>
      </c>
      <c r="F1359" s="61" t="s">
        <v>144</v>
      </c>
      <c r="G1359" s="54" t="s">
        <v>71</v>
      </c>
      <c r="H1359" s="54" t="s">
        <v>128</v>
      </c>
      <c r="I1359" s="54" t="s">
        <v>22</v>
      </c>
      <c r="J1359" s="54" t="s">
        <v>129</v>
      </c>
      <c r="K1359" s="56">
        <v>43441.536620370374</v>
      </c>
      <c r="L1359" s="56">
        <v>43441.577210648145</v>
      </c>
      <c r="M1359" s="57">
        <v>0.97416666600000001</v>
      </c>
      <c r="N1359" s="58">
        <v>0</v>
      </c>
      <c r="O1359" s="58">
        <v>13</v>
      </c>
      <c r="P1359" s="58">
        <v>0</v>
      </c>
      <c r="Q1359" s="58">
        <v>0</v>
      </c>
      <c r="R1359" s="59">
        <v>0</v>
      </c>
      <c r="S1359" s="59">
        <v>12.664167000000001</v>
      </c>
      <c r="T1359" s="59">
        <v>0</v>
      </c>
      <c r="U1359" s="59">
        <v>0</v>
      </c>
    </row>
    <row r="1360" spans="1:21" x14ac:dyDescent="0.3">
      <c r="A1360" s="61">
        <v>82750</v>
      </c>
      <c r="B1360" s="54">
        <v>1</v>
      </c>
      <c r="C1360" s="54" t="s">
        <v>79</v>
      </c>
      <c r="D1360" s="54" t="s">
        <v>124</v>
      </c>
      <c r="E1360" s="61" t="s">
        <v>1759</v>
      </c>
      <c r="F1360" s="61" t="s">
        <v>145</v>
      </c>
      <c r="G1360" s="54" t="s">
        <v>72</v>
      </c>
      <c r="H1360" s="54" t="s">
        <v>128</v>
      </c>
      <c r="I1360" s="54" t="s">
        <v>22</v>
      </c>
      <c r="J1360" s="54" t="s">
        <v>129</v>
      </c>
      <c r="K1360" s="56">
        <v>43441.524606481486</v>
      </c>
      <c r="L1360" s="56">
        <v>43441.608159722222</v>
      </c>
      <c r="M1360" s="57">
        <v>2.0052777769999999</v>
      </c>
      <c r="N1360" s="58">
        <v>0</v>
      </c>
      <c r="O1360" s="58">
        <v>522</v>
      </c>
      <c r="P1360" s="58">
        <v>0</v>
      </c>
      <c r="Q1360" s="58">
        <v>172</v>
      </c>
      <c r="R1360" s="59">
        <v>0</v>
      </c>
      <c r="S1360" s="59">
        <v>1046.7550000000001</v>
      </c>
      <c r="T1360" s="59">
        <v>0</v>
      </c>
      <c r="U1360" s="59">
        <v>344.90777800000001</v>
      </c>
    </row>
    <row r="1361" spans="1:21" x14ac:dyDescent="0.3">
      <c r="A1361" s="61">
        <v>82758</v>
      </c>
      <c r="B1361" s="54">
        <v>1</v>
      </c>
      <c r="C1361" s="54" t="s">
        <v>78</v>
      </c>
      <c r="D1361" s="54" t="s">
        <v>104</v>
      </c>
      <c r="E1361" s="61" t="s">
        <v>1760</v>
      </c>
      <c r="F1361" s="61" t="s">
        <v>145</v>
      </c>
      <c r="G1361" s="54" t="s">
        <v>72</v>
      </c>
      <c r="H1361" s="54" t="s">
        <v>128</v>
      </c>
      <c r="I1361" s="54" t="s">
        <v>22</v>
      </c>
      <c r="J1361" s="54" t="s">
        <v>129</v>
      </c>
      <c r="K1361" s="56">
        <v>43441.374942129631</v>
      </c>
      <c r="L1361" s="56">
        <v>43441.55</v>
      </c>
      <c r="M1361" s="57">
        <v>4.2013888880000003</v>
      </c>
      <c r="N1361" s="58">
        <v>0</v>
      </c>
      <c r="O1361" s="58">
        <v>0</v>
      </c>
      <c r="P1361" s="58">
        <v>0</v>
      </c>
      <c r="Q1361" s="58">
        <v>52</v>
      </c>
      <c r="R1361" s="59">
        <v>0</v>
      </c>
      <c r="S1361" s="59">
        <v>0</v>
      </c>
      <c r="T1361" s="59">
        <v>0</v>
      </c>
      <c r="U1361" s="59">
        <v>218.47222199999999</v>
      </c>
    </row>
    <row r="1362" spans="1:21" x14ac:dyDescent="0.3">
      <c r="A1362" s="61">
        <v>82759</v>
      </c>
      <c r="B1362" s="54">
        <v>1</v>
      </c>
      <c r="C1362" s="54" t="s">
        <v>78</v>
      </c>
      <c r="D1362" s="54" t="s">
        <v>102</v>
      </c>
      <c r="E1362" s="61" t="s">
        <v>1761</v>
      </c>
      <c r="F1362" s="61" t="s">
        <v>162</v>
      </c>
      <c r="G1362" s="54" t="s">
        <v>72</v>
      </c>
      <c r="H1362" s="54" t="s">
        <v>128</v>
      </c>
      <c r="I1362" s="54" t="s">
        <v>22</v>
      </c>
      <c r="J1362" s="54" t="s">
        <v>147</v>
      </c>
      <c r="K1362" s="56">
        <v>43441.506249999999</v>
      </c>
      <c r="L1362" s="56">
        <v>43441.556250000001</v>
      </c>
      <c r="M1362" s="57">
        <v>1.2</v>
      </c>
      <c r="N1362" s="58">
        <v>0</v>
      </c>
      <c r="O1362" s="58">
        <v>5</v>
      </c>
      <c r="P1362" s="58">
        <v>19</v>
      </c>
      <c r="Q1362" s="58">
        <v>207</v>
      </c>
      <c r="R1362" s="59">
        <v>0</v>
      </c>
      <c r="S1362" s="59">
        <v>6</v>
      </c>
      <c r="T1362" s="59">
        <v>22.8</v>
      </c>
      <c r="U1362" s="59">
        <v>248.4</v>
      </c>
    </row>
    <row r="1363" spans="1:21" x14ac:dyDescent="0.3">
      <c r="A1363" s="61">
        <v>82760</v>
      </c>
      <c r="B1363" s="54">
        <v>1</v>
      </c>
      <c r="C1363" s="54" t="s">
        <v>78</v>
      </c>
      <c r="D1363" s="54" t="s">
        <v>98</v>
      </c>
      <c r="E1363" s="61" t="s">
        <v>1762</v>
      </c>
      <c r="F1363" s="61" t="s">
        <v>140</v>
      </c>
      <c r="G1363" s="54" t="s">
        <v>72</v>
      </c>
      <c r="H1363" s="54" t="s">
        <v>128</v>
      </c>
      <c r="I1363" s="54" t="s">
        <v>22</v>
      </c>
      <c r="J1363" s="54" t="s">
        <v>129</v>
      </c>
      <c r="K1363" s="56">
        <v>43441.523356481484</v>
      </c>
      <c r="L1363" s="56">
        <v>43441.574050925927</v>
      </c>
      <c r="M1363" s="57">
        <v>1.2166666660000001</v>
      </c>
      <c r="N1363" s="58">
        <v>4</v>
      </c>
      <c r="O1363" s="58">
        <v>73</v>
      </c>
      <c r="P1363" s="58">
        <v>0</v>
      </c>
      <c r="Q1363" s="58">
        <v>0</v>
      </c>
      <c r="R1363" s="59">
        <v>4.8666669999999996</v>
      </c>
      <c r="S1363" s="59">
        <v>88.816666999999995</v>
      </c>
      <c r="T1363" s="59">
        <v>0</v>
      </c>
      <c r="U1363" s="59">
        <v>0</v>
      </c>
    </row>
    <row r="1364" spans="1:21" x14ac:dyDescent="0.3">
      <c r="A1364" s="61">
        <v>82766</v>
      </c>
      <c r="B1364" s="54">
        <v>1</v>
      </c>
      <c r="C1364" s="54" t="s">
        <v>79</v>
      </c>
      <c r="D1364" s="54" t="s">
        <v>119</v>
      </c>
      <c r="E1364" s="61" t="s">
        <v>1763</v>
      </c>
      <c r="F1364" s="61" t="s">
        <v>172</v>
      </c>
      <c r="G1364" s="54" t="s">
        <v>71</v>
      </c>
      <c r="H1364" s="54" t="s">
        <v>128</v>
      </c>
      <c r="I1364" s="54" t="s">
        <v>22</v>
      </c>
      <c r="J1364" s="54" t="s">
        <v>129</v>
      </c>
      <c r="K1364" s="56">
        <v>43441.52857638889</v>
      </c>
      <c r="L1364" s="56">
        <v>43441.711412037039</v>
      </c>
      <c r="M1364" s="57">
        <v>4.3880555550000002</v>
      </c>
      <c r="N1364" s="58">
        <v>0</v>
      </c>
      <c r="O1364" s="58">
        <v>31</v>
      </c>
      <c r="P1364" s="58">
        <v>0</v>
      </c>
      <c r="Q1364" s="58">
        <v>13</v>
      </c>
      <c r="R1364" s="59">
        <v>0</v>
      </c>
      <c r="S1364" s="59">
        <v>136.02972199999999</v>
      </c>
      <c r="T1364" s="59">
        <v>0</v>
      </c>
      <c r="U1364" s="59">
        <v>57.044722</v>
      </c>
    </row>
    <row r="1365" spans="1:21" x14ac:dyDescent="0.3">
      <c r="A1365" s="61">
        <v>82767</v>
      </c>
      <c r="B1365" s="54">
        <v>1</v>
      </c>
      <c r="C1365" s="54" t="s">
        <v>79</v>
      </c>
      <c r="D1365" s="54" t="s">
        <v>123</v>
      </c>
      <c r="E1365" s="61" t="s">
        <v>595</v>
      </c>
      <c r="F1365" s="61" t="s">
        <v>145</v>
      </c>
      <c r="G1365" s="54" t="s">
        <v>72</v>
      </c>
      <c r="H1365" s="54" t="s">
        <v>128</v>
      </c>
      <c r="I1365" s="54" t="s">
        <v>22</v>
      </c>
      <c r="J1365" s="54" t="s">
        <v>129</v>
      </c>
      <c r="K1365" s="56">
        <v>43441.560416666667</v>
      </c>
      <c r="L1365" s="56">
        <v>43441.667291666665</v>
      </c>
      <c r="M1365" s="57">
        <v>2.5649999999999999</v>
      </c>
      <c r="N1365" s="58">
        <v>0</v>
      </c>
      <c r="O1365" s="58">
        <v>3</v>
      </c>
      <c r="P1365" s="58">
        <v>0</v>
      </c>
      <c r="Q1365" s="58">
        <v>25</v>
      </c>
      <c r="R1365" s="59">
        <v>0</v>
      </c>
      <c r="S1365" s="59">
        <v>7.6950000000000003</v>
      </c>
      <c r="T1365" s="59">
        <v>0</v>
      </c>
      <c r="U1365" s="59">
        <v>64.125</v>
      </c>
    </row>
    <row r="1366" spans="1:21" x14ac:dyDescent="0.3">
      <c r="A1366" s="61">
        <v>82768</v>
      </c>
      <c r="B1366" s="54">
        <v>1</v>
      </c>
      <c r="C1366" s="54" t="s">
        <v>79</v>
      </c>
      <c r="D1366" s="54" t="s">
        <v>122</v>
      </c>
      <c r="E1366" s="61" t="s">
        <v>1764</v>
      </c>
      <c r="F1366" s="61" t="s">
        <v>137</v>
      </c>
      <c r="G1366" s="54" t="s">
        <v>71</v>
      </c>
      <c r="H1366" s="54" t="s">
        <v>128</v>
      </c>
      <c r="I1366" s="54" t="s">
        <v>22</v>
      </c>
      <c r="J1366" s="54" t="s">
        <v>129</v>
      </c>
      <c r="K1366" s="56">
        <v>43441.560578703706</v>
      </c>
      <c r="L1366" s="56">
        <v>43441.603738425925</v>
      </c>
      <c r="M1366" s="57">
        <v>1.035833333</v>
      </c>
      <c r="N1366" s="58">
        <v>0</v>
      </c>
      <c r="O1366" s="58">
        <v>1</v>
      </c>
      <c r="P1366" s="58">
        <v>0</v>
      </c>
      <c r="Q1366" s="58">
        <v>0</v>
      </c>
      <c r="R1366" s="59">
        <v>0</v>
      </c>
      <c r="S1366" s="59">
        <v>1.035833</v>
      </c>
      <c r="T1366" s="59">
        <v>0</v>
      </c>
      <c r="U1366" s="59">
        <v>0</v>
      </c>
    </row>
    <row r="1367" spans="1:21" x14ac:dyDescent="0.3">
      <c r="A1367" s="61">
        <v>82769</v>
      </c>
      <c r="B1367" s="54">
        <v>1</v>
      </c>
      <c r="C1367" s="54" t="s">
        <v>78</v>
      </c>
      <c r="D1367" s="54" t="s">
        <v>90</v>
      </c>
      <c r="E1367" s="61" t="s">
        <v>1765</v>
      </c>
      <c r="F1367" s="61" t="s">
        <v>136</v>
      </c>
      <c r="G1367" s="54" t="s">
        <v>71</v>
      </c>
      <c r="H1367" s="54" t="s">
        <v>128</v>
      </c>
      <c r="I1367" s="54" t="s">
        <v>22</v>
      </c>
      <c r="J1367" s="54" t="s">
        <v>129</v>
      </c>
      <c r="K1367" s="56">
        <v>43441.514745370368</v>
      </c>
      <c r="L1367" s="56">
        <v>43441.597916666666</v>
      </c>
      <c r="M1367" s="57">
        <v>1.996111111</v>
      </c>
      <c r="N1367" s="58">
        <v>0</v>
      </c>
      <c r="O1367" s="58">
        <v>73</v>
      </c>
      <c r="P1367" s="58">
        <v>0</v>
      </c>
      <c r="Q1367" s="58">
        <v>1</v>
      </c>
      <c r="R1367" s="59">
        <v>0</v>
      </c>
      <c r="S1367" s="59">
        <v>145.71611100000001</v>
      </c>
      <c r="T1367" s="59">
        <v>0</v>
      </c>
      <c r="U1367" s="59">
        <v>1.996111</v>
      </c>
    </row>
    <row r="1368" spans="1:21" x14ac:dyDescent="0.3">
      <c r="A1368" s="61">
        <v>82772</v>
      </c>
      <c r="B1368" s="54">
        <v>1</v>
      </c>
      <c r="C1368" s="54" t="s">
        <v>78</v>
      </c>
      <c r="D1368" s="54" t="s">
        <v>93</v>
      </c>
      <c r="E1368" s="61" t="s">
        <v>1766</v>
      </c>
      <c r="F1368" s="61" t="s">
        <v>182</v>
      </c>
      <c r="G1368" s="54" t="s">
        <v>71</v>
      </c>
      <c r="H1368" s="54" t="s">
        <v>128</v>
      </c>
      <c r="I1368" s="54" t="s">
        <v>22</v>
      </c>
      <c r="J1368" s="54" t="s">
        <v>129</v>
      </c>
      <c r="K1368" s="56">
        <v>43441.564166666663</v>
      </c>
      <c r="L1368" s="56">
        <v>43441.613275462965</v>
      </c>
      <c r="M1368" s="57">
        <v>1.1786111109999999</v>
      </c>
      <c r="N1368" s="58">
        <v>0</v>
      </c>
      <c r="O1368" s="58">
        <v>108</v>
      </c>
      <c r="P1368" s="58">
        <v>0</v>
      </c>
      <c r="Q1368" s="58">
        <v>0</v>
      </c>
      <c r="R1368" s="59">
        <v>0</v>
      </c>
      <c r="S1368" s="59">
        <v>127.29</v>
      </c>
      <c r="T1368" s="59">
        <v>0</v>
      </c>
      <c r="U1368" s="59">
        <v>0</v>
      </c>
    </row>
    <row r="1369" spans="1:21" x14ac:dyDescent="0.3">
      <c r="A1369" s="61">
        <v>82773</v>
      </c>
      <c r="B1369" s="54">
        <v>1</v>
      </c>
      <c r="C1369" s="54" t="s">
        <v>79</v>
      </c>
      <c r="D1369" s="54" t="s">
        <v>114</v>
      </c>
      <c r="E1369" s="61" t="s">
        <v>1767</v>
      </c>
      <c r="F1369" s="61" t="s">
        <v>181</v>
      </c>
      <c r="G1369" s="54" t="s">
        <v>71</v>
      </c>
      <c r="H1369" s="54" t="s">
        <v>128</v>
      </c>
      <c r="I1369" s="54" t="s">
        <v>22</v>
      </c>
      <c r="J1369" s="54" t="s">
        <v>129</v>
      </c>
      <c r="K1369" s="56">
        <v>43441.559270833335</v>
      </c>
      <c r="L1369" s="56">
        <v>43441.606666666667</v>
      </c>
      <c r="M1369" s="57">
        <v>1.1375</v>
      </c>
      <c r="N1369" s="58">
        <v>0</v>
      </c>
      <c r="O1369" s="58">
        <v>57</v>
      </c>
      <c r="P1369" s="58">
        <v>0</v>
      </c>
      <c r="Q1369" s="58">
        <v>0</v>
      </c>
      <c r="R1369" s="59">
        <v>0</v>
      </c>
      <c r="S1369" s="59">
        <v>64.837500000000006</v>
      </c>
      <c r="T1369" s="59">
        <v>0</v>
      </c>
      <c r="U1369" s="59">
        <v>0</v>
      </c>
    </row>
    <row r="1370" spans="1:21" x14ac:dyDescent="0.3">
      <c r="A1370" s="61">
        <v>82776</v>
      </c>
      <c r="B1370" s="54">
        <v>1</v>
      </c>
      <c r="C1370" s="54" t="s">
        <v>78</v>
      </c>
      <c r="D1370" s="54" t="s">
        <v>81</v>
      </c>
      <c r="E1370" s="61" t="s">
        <v>1768</v>
      </c>
      <c r="F1370" s="61" t="s">
        <v>144</v>
      </c>
      <c r="G1370" s="54" t="s">
        <v>71</v>
      </c>
      <c r="H1370" s="54" t="s">
        <v>128</v>
      </c>
      <c r="I1370" s="54" t="s">
        <v>22</v>
      </c>
      <c r="J1370" s="54" t="s">
        <v>129</v>
      </c>
      <c r="K1370" s="56">
        <v>43441.568749999999</v>
      </c>
      <c r="L1370" s="56">
        <v>43441.594097222223</v>
      </c>
      <c r="M1370" s="57">
        <v>0.60833333300000003</v>
      </c>
      <c r="N1370" s="58">
        <v>0</v>
      </c>
      <c r="O1370" s="58">
        <v>3</v>
      </c>
      <c r="P1370" s="58">
        <v>0</v>
      </c>
      <c r="Q1370" s="58">
        <v>0</v>
      </c>
      <c r="R1370" s="59">
        <v>0</v>
      </c>
      <c r="S1370" s="59">
        <v>1.825</v>
      </c>
      <c r="T1370" s="59">
        <v>0</v>
      </c>
      <c r="U1370" s="59">
        <v>0</v>
      </c>
    </row>
    <row r="1371" spans="1:21" x14ac:dyDescent="0.3">
      <c r="A1371" s="61">
        <v>82778</v>
      </c>
      <c r="B1371" s="54">
        <v>1</v>
      </c>
      <c r="C1371" s="54" t="s">
        <v>78</v>
      </c>
      <c r="D1371" s="54" t="s">
        <v>102</v>
      </c>
      <c r="E1371" s="61" t="s">
        <v>713</v>
      </c>
      <c r="F1371" s="61" t="s">
        <v>172</v>
      </c>
      <c r="G1371" s="54" t="s">
        <v>71</v>
      </c>
      <c r="H1371" s="54" t="s">
        <v>128</v>
      </c>
      <c r="I1371" s="54" t="s">
        <v>22</v>
      </c>
      <c r="J1371" s="54" t="s">
        <v>129</v>
      </c>
      <c r="K1371" s="56">
        <v>43441.495462962965</v>
      </c>
      <c r="L1371" s="56">
        <v>43441.583969907406</v>
      </c>
      <c r="M1371" s="57">
        <v>2.1241666659999998</v>
      </c>
      <c r="N1371" s="58">
        <v>0</v>
      </c>
      <c r="O1371" s="58">
        <v>19</v>
      </c>
      <c r="P1371" s="58">
        <v>0</v>
      </c>
      <c r="Q1371" s="58">
        <v>0</v>
      </c>
      <c r="R1371" s="59">
        <v>0</v>
      </c>
      <c r="S1371" s="59">
        <v>40.359166999999999</v>
      </c>
      <c r="T1371" s="59">
        <v>0</v>
      </c>
      <c r="U1371" s="59">
        <v>0</v>
      </c>
    </row>
    <row r="1372" spans="1:21" x14ac:dyDescent="0.3">
      <c r="A1372" s="61">
        <v>82779</v>
      </c>
      <c r="B1372" s="54">
        <v>1</v>
      </c>
      <c r="C1372" s="54" t="s">
        <v>79</v>
      </c>
      <c r="D1372" s="54" t="s">
        <v>113</v>
      </c>
      <c r="E1372" s="61" t="s">
        <v>521</v>
      </c>
      <c r="F1372" s="61" t="s">
        <v>327</v>
      </c>
      <c r="G1372" s="54" t="s">
        <v>72</v>
      </c>
      <c r="H1372" s="54" t="s">
        <v>128</v>
      </c>
      <c r="I1372" s="54" t="s">
        <v>22</v>
      </c>
      <c r="J1372" s="54" t="s">
        <v>129</v>
      </c>
      <c r="K1372" s="56">
        <v>43441.570358796293</v>
      </c>
      <c r="L1372" s="56">
        <v>43441.613425925927</v>
      </c>
      <c r="M1372" s="57">
        <v>1.0336111109999999</v>
      </c>
      <c r="N1372" s="58">
        <v>0</v>
      </c>
      <c r="O1372" s="58">
        <v>0</v>
      </c>
      <c r="P1372" s="58">
        <v>0</v>
      </c>
      <c r="Q1372" s="58">
        <v>93</v>
      </c>
      <c r="R1372" s="59">
        <v>0</v>
      </c>
      <c r="S1372" s="59">
        <v>0</v>
      </c>
      <c r="T1372" s="59">
        <v>0</v>
      </c>
      <c r="U1372" s="59">
        <v>96.125833</v>
      </c>
    </row>
    <row r="1373" spans="1:21" x14ac:dyDescent="0.3">
      <c r="A1373" s="61">
        <v>82780</v>
      </c>
      <c r="B1373" s="54">
        <v>1</v>
      </c>
      <c r="C1373" s="54" t="s">
        <v>79</v>
      </c>
      <c r="D1373" s="54" t="s">
        <v>111</v>
      </c>
      <c r="E1373" s="61" t="s">
        <v>1769</v>
      </c>
      <c r="F1373" s="61" t="s">
        <v>172</v>
      </c>
      <c r="G1373" s="54" t="s">
        <v>71</v>
      </c>
      <c r="H1373" s="54" t="s">
        <v>128</v>
      </c>
      <c r="I1373" s="54" t="s">
        <v>22</v>
      </c>
      <c r="J1373" s="54" t="s">
        <v>129</v>
      </c>
      <c r="K1373" s="56">
        <v>43441.572453703702</v>
      </c>
      <c r="L1373" s="56">
        <v>43441.66070601852</v>
      </c>
      <c r="M1373" s="57">
        <v>2.1180555550000002</v>
      </c>
      <c r="N1373" s="58">
        <v>0</v>
      </c>
      <c r="O1373" s="58">
        <v>0</v>
      </c>
      <c r="P1373" s="58">
        <v>0</v>
      </c>
      <c r="Q1373" s="58">
        <v>29</v>
      </c>
      <c r="R1373" s="59">
        <v>0</v>
      </c>
      <c r="S1373" s="59">
        <v>0</v>
      </c>
      <c r="T1373" s="59">
        <v>0</v>
      </c>
      <c r="U1373" s="59">
        <v>61.423611000000001</v>
      </c>
    </row>
    <row r="1374" spans="1:21" x14ac:dyDescent="0.3">
      <c r="A1374" s="61">
        <v>82782</v>
      </c>
      <c r="B1374" s="54">
        <v>1</v>
      </c>
      <c r="C1374" s="54" t="s">
        <v>78</v>
      </c>
      <c r="D1374" s="54" t="s">
        <v>96</v>
      </c>
      <c r="E1374" s="61" t="s">
        <v>1770</v>
      </c>
      <c r="F1374" s="61" t="s">
        <v>186</v>
      </c>
      <c r="G1374" s="54" t="s">
        <v>72</v>
      </c>
      <c r="H1374" s="54" t="s">
        <v>128</v>
      </c>
      <c r="I1374" s="54" t="s">
        <v>22</v>
      </c>
      <c r="J1374" s="54" t="s">
        <v>129</v>
      </c>
      <c r="K1374" s="56">
        <v>43441.457708333335</v>
      </c>
      <c r="L1374" s="56">
        <v>43441.641666666663</v>
      </c>
      <c r="M1374" s="57">
        <v>4.415</v>
      </c>
      <c r="N1374" s="58">
        <v>0</v>
      </c>
      <c r="O1374" s="58">
        <v>12</v>
      </c>
      <c r="P1374" s="58">
        <v>0</v>
      </c>
      <c r="Q1374" s="58">
        <v>0</v>
      </c>
      <c r="R1374" s="59">
        <v>0</v>
      </c>
      <c r="S1374" s="59">
        <v>52.98</v>
      </c>
      <c r="T1374" s="59">
        <v>0</v>
      </c>
      <c r="U1374" s="59">
        <v>0</v>
      </c>
    </row>
    <row r="1375" spans="1:21" x14ac:dyDescent="0.3">
      <c r="A1375" s="61">
        <v>82784</v>
      </c>
      <c r="B1375" s="54">
        <v>1</v>
      </c>
      <c r="C1375" s="54" t="s">
        <v>78</v>
      </c>
      <c r="D1375" s="54" t="s">
        <v>90</v>
      </c>
      <c r="E1375" s="61" t="s">
        <v>1771</v>
      </c>
      <c r="F1375" s="61" t="s">
        <v>172</v>
      </c>
      <c r="G1375" s="54" t="s">
        <v>71</v>
      </c>
      <c r="H1375" s="54" t="s">
        <v>128</v>
      </c>
      <c r="I1375" s="54" t="s">
        <v>22</v>
      </c>
      <c r="J1375" s="54" t="s">
        <v>129</v>
      </c>
      <c r="K1375" s="56">
        <v>43441.575659722221</v>
      </c>
      <c r="L1375" s="56">
        <v>43441.60125</v>
      </c>
      <c r="M1375" s="57">
        <v>0.61416666600000003</v>
      </c>
      <c r="N1375" s="58">
        <v>0</v>
      </c>
      <c r="O1375" s="58">
        <v>86</v>
      </c>
      <c r="P1375" s="58">
        <v>0</v>
      </c>
      <c r="Q1375" s="58">
        <v>0</v>
      </c>
      <c r="R1375" s="59">
        <v>0</v>
      </c>
      <c r="S1375" s="59">
        <v>52.818333000000003</v>
      </c>
      <c r="T1375" s="59">
        <v>0</v>
      </c>
      <c r="U1375" s="59">
        <v>0</v>
      </c>
    </row>
    <row r="1376" spans="1:21" x14ac:dyDescent="0.3">
      <c r="A1376" s="61">
        <v>82787</v>
      </c>
      <c r="B1376" s="54">
        <v>1</v>
      </c>
      <c r="C1376" s="54" t="s">
        <v>78</v>
      </c>
      <c r="D1376" s="54" t="s">
        <v>94</v>
      </c>
      <c r="E1376" s="61" t="s">
        <v>1772</v>
      </c>
      <c r="F1376" s="61" t="s">
        <v>144</v>
      </c>
      <c r="G1376" s="54" t="s">
        <v>71</v>
      </c>
      <c r="H1376" s="54" t="s">
        <v>128</v>
      </c>
      <c r="I1376" s="54" t="s">
        <v>22</v>
      </c>
      <c r="J1376" s="54" t="s">
        <v>129</v>
      </c>
      <c r="K1376" s="56">
        <v>43441.58017361111</v>
      </c>
      <c r="L1376" s="56">
        <v>43441.973611111112</v>
      </c>
      <c r="M1376" s="57">
        <v>9.4425000000000008</v>
      </c>
      <c r="N1376" s="58">
        <v>0</v>
      </c>
      <c r="O1376" s="58">
        <v>33</v>
      </c>
      <c r="P1376" s="58">
        <v>0</v>
      </c>
      <c r="Q1376" s="58">
        <v>0</v>
      </c>
      <c r="R1376" s="59">
        <v>0</v>
      </c>
      <c r="S1376" s="59">
        <v>311.60250000000002</v>
      </c>
      <c r="T1376" s="59">
        <v>0</v>
      </c>
      <c r="U1376" s="59">
        <v>0</v>
      </c>
    </row>
    <row r="1377" spans="1:21" x14ac:dyDescent="0.3">
      <c r="A1377" s="61">
        <v>82789</v>
      </c>
      <c r="B1377" s="54">
        <v>1</v>
      </c>
      <c r="C1377" s="54" t="s">
        <v>79</v>
      </c>
      <c r="D1377" s="54" t="s">
        <v>120</v>
      </c>
      <c r="E1377" s="61" t="s">
        <v>1773</v>
      </c>
      <c r="F1377" s="61" t="s">
        <v>137</v>
      </c>
      <c r="G1377" s="54" t="s">
        <v>71</v>
      </c>
      <c r="H1377" s="54" t="s">
        <v>128</v>
      </c>
      <c r="I1377" s="54" t="s">
        <v>22</v>
      </c>
      <c r="J1377" s="54" t="s">
        <v>129</v>
      </c>
      <c r="K1377" s="56">
        <v>43441.574930555558</v>
      </c>
      <c r="L1377" s="56">
        <v>43441.608460648145</v>
      </c>
      <c r="M1377" s="57">
        <v>0.80472222199999999</v>
      </c>
      <c r="N1377" s="58">
        <v>0</v>
      </c>
      <c r="O1377" s="58">
        <v>1</v>
      </c>
      <c r="P1377" s="58">
        <v>0</v>
      </c>
      <c r="Q1377" s="58">
        <v>0</v>
      </c>
      <c r="R1377" s="59">
        <v>0</v>
      </c>
      <c r="S1377" s="59">
        <v>0.80472200000000005</v>
      </c>
      <c r="T1377" s="59">
        <v>0</v>
      </c>
      <c r="U1377" s="59">
        <v>0</v>
      </c>
    </row>
    <row r="1378" spans="1:21" x14ac:dyDescent="0.3">
      <c r="A1378" s="61">
        <v>82795</v>
      </c>
      <c r="B1378" s="54">
        <v>1</v>
      </c>
      <c r="C1378" s="54" t="s">
        <v>78</v>
      </c>
      <c r="D1378" s="54" t="s">
        <v>88</v>
      </c>
      <c r="E1378" s="61" t="s">
        <v>1685</v>
      </c>
      <c r="F1378" s="61" t="s">
        <v>137</v>
      </c>
      <c r="G1378" s="54" t="s">
        <v>71</v>
      </c>
      <c r="H1378" s="54" t="s">
        <v>128</v>
      </c>
      <c r="I1378" s="54" t="s">
        <v>22</v>
      </c>
      <c r="J1378" s="54" t="s">
        <v>129</v>
      </c>
      <c r="K1378" s="56">
        <v>43441.589074074072</v>
      </c>
      <c r="L1378" s="56">
        <v>43441.631111111114</v>
      </c>
      <c r="M1378" s="57">
        <v>1.008888888</v>
      </c>
      <c r="N1378" s="58">
        <v>0</v>
      </c>
      <c r="O1378" s="58">
        <v>1</v>
      </c>
      <c r="P1378" s="58">
        <v>0</v>
      </c>
      <c r="Q1378" s="58">
        <v>0</v>
      </c>
      <c r="R1378" s="59">
        <v>0</v>
      </c>
      <c r="S1378" s="59">
        <v>1.0088889999999999</v>
      </c>
      <c r="T1378" s="59">
        <v>0</v>
      </c>
      <c r="U1378" s="59">
        <v>0</v>
      </c>
    </row>
    <row r="1379" spans="1:21" x14ac:dyDescent="0.3">
      <c r="A1379" s="61">
        <v>82798</v>
      </c>
      <c r="B1379" s="54">
        <v>1</v>
      </c>
      <c r="C1379" s="54" t="s">
        <v>78</v>
      </c>
      <c r="D1379" s="54" t="s">
        <v>95</v>
      </c>
      <c r="E1379" s="61" t="s">
        <v>207</v>
      </c>
      <c r="F1379" s="61" t="s">
        <v>211</v>
      </c>
      <c r="G1379" s="54" t="s">
        <v>72</v>
      </c>
      <c r="H1379" s="54" t="s">
        <v>128</v>
      </c>
      <c r="I1379" s="54" t="s">
        <v>22</v>
      </c>
      <c r="J1379" s="54" t="s">
        <v>129</v>
      </c>
      <c r="K1379" s="56">
        <v>43441.600439814814</v>
      </c>
      <c r="L1379" s="56">
        <v>43441.622152777782</v>
      </c>
      <c r="M1379" s="57">
        <v>0.52111111099999996</v>
      </c>
      <c r="N1379" s="58">
        <v>3</v>
      </c>
      <c r="O1379" s="58">
        <v>1337</v>
      </c>
      <c r="P1379" s="58">
        <v>0</v>
      </c>
      <c r="Q1379" s="58">
        <v>14</v>
      </c>
      <c r="R1379" s="59">
        <v>1.5633330000000001</v>
      </c>
      <c r="S1379" s="59">
        <v>696.72555499999999</v>
      </c>
      <c r="T1379" s="59">
        <v>0</v>
      </c>
      <c r="U1379" s="59">
        <v>7.2955560000000004</v>
      </c>
    </row>
    <row r="1380" spans="1:21" x14ac:dyDescent="0.3">
      <c r="A1380" s="61">
        <v>82799</v>
      </c>
      <c r="B1380" s="54">
        <v>1</v>
      </c>
      <c r="C1380" s="54" t="s">
        <v>78</v>
      </c>
      <c r="D1380" s="54" t="s">
        <v>91</v>
      </c>
      <c r="E1380" s="61" t="s">
        <v>1774</v>
      </c>
      <c r="F1380" s="61" t="s">
        <v>140</v>
      </c>
      <c r="G1380" s="54" t="s">
        <v>72</v>
      </c>
      <c r="H1380" s="54" t="s">
        <v>128</v>
      </c>
      <c r="I1380" s="54" t="s">
        <v>22</v>
      </c>
      <c r="J1380" s="54" t="s">
        <v>129</v>
      </c>
      <c r="K1380" s="56">
        <v>43441.421111111107</v>
      </c>
      <c r="L1380" s="56">
        <v>43441.599305555559</v>
      </c>
      <c r="M1380" s="57">
        <v>4.2766666659999997</v>
      </c>
      <c r="N1380" s="58">
        <v>0</v>
      </c>
      <c r="O1380" s="58">
        <v>1</v>
      </c>
      <c r="P1380" s="58">
        <v>0</v>
      </c>
      <c r="Q1380" s="58">
        <v>290</v>
      </c>
      <c r="R1380" s="59">
        <v>0</v>
      </c>
      <c r="S1380" s="59">
        <v>4.2766669999999998</v>
      </c>
      <c r="T1380" s="59">
        <v>0</v>
      </c>
      <c r="U1380" s="59">
        <v>1240.2333329999999</v>
      </c>
    </row>
    <row r="1381" spans="1:21" x14ac:dyDescent="0.3">
      <c r="A1381" s="61">
        <v>82800</v>
      </c>
      <c r="B1381" s="54">
        <v>1</v>
      </c>
      <c r="C1381" s="54" t="s">
        <v>78</v>
      </c>
      <c r="D1381" s="54" t="s">
        <v>102</v>
      </c>
      <c r="E1381" s="61" t="s">
        <v>1775</v>
      </c>
      <c r="F1381" s="61" t="s">
        <v>136</v>
      </c>
      <c r="G1381" s="54" t="s">
        <v>71</v>
      </c>
      <c r="H1381" s="54" t="s">
        <v>128</v>
      </c>
      <c r="I1381" s="54" t="s">
        <v>22</v>
      </c>
      <c r="J1381" s="54" t="s">
        <v>129</v>
      </c>
      <c r="K1381" s="56">
        <v>43441.523634259262</v>
      </c>
      <c r="L1381" s="56">
        <v>43441.626504629632</v>
      </c>
      <c r="M1381" s="57">
        <v>2.4688888879999999</v>
      </c>
      <c r="N1381" s="58">
        <v>0</v>
      </c>
      <c r="O1381" s="58">
        <v>201</v>
      </c>
      <c r="P1381" s="58">
        <v>0</v>
      </c>
      <c r="Q1381" s="58">
        <v>1</v>
      </c>
      <c r="R1381" s="59">
        <v>0</v>
      </c>
      <c r="S1381" s="59">
        <v>496.246666</v>
      </c>
      <c r="T1381" s="59">
        <v>0</v>
      </c>
      <c r="U1381" s="59">
        <v>2.4688889999999999</v>
      </c>
    </row>
    <row r="1382" spans="1:21" x14ac:dyDescent="0.3">
      <c r="A1382" s="61">
        <v>82803</v>
      </c>
      <c r="B1382" s="54">
        <v>1</v>
      </c>
      <c r="C1382" s="54" t="s">
        <v>78</v>
      </c>
      <c r="D1382" s="54" t="s">
        <v>97</v>
      </c>
      <c r="E1382" s="61" t="s">
        <v>1776</v>
      </c>
      <c r="F1382" s="61" t="s">
        <v>150</v>
      </c>
      <c r="G1382" s="54" t="s">
        <v>71</v>
      </c>
      <c r="H1382" s="54" t="s">
        <v>128</v>
      </c>
      <c r="I1382" s="54" t="s">
        <v>22</v>
      </c>
      <c r="J1382" s="54" t="s">
        <v>147</v>
      </c>
      <c r="K1382" s="56">
        <v>43441.605752314812</v>
      </c>
      <c r="L1382" s="56">
        <v>43441.638275462959</v>
      </c>
      <c r="M1382" s="57">
        <v>0.78055555499999996</v>
      </c>
      <c r="N1382" s="58">
        <v>0</v>
      </c>
      <c r="O1382" s="58">
        <v>0</v>
      </c>
      <c r="P1382" s="58">
        <v>0</v>
      </c>
      <c r="Q1382" s="58">
        <v>95</v>
      </c>
      <c r="R1382" s="59">
        <v>0</v>
      </c>
      <c r="S1382" s="59">
        <v>0</v>
      </c>
      <c r="T1382" s="59">
        <v>0</v>
      </c>
      <c r="U1382" s="59">
        <v>74.152777999999998</v>
      </c>
    </row>
    <row r="1383" spans="1:21" x14ac:dyDescent="0.3">
      <c r="A1383" s="61">
        <v>82807</v>
      </c>
      <c r="B1383" s="54">
        <v>1</v>
      </c>
      <c r="C1383" s="54" t="s">
        <v>78</v>
      </c>
      <c r="D1383" s="54" t="s">
        <v>103</v>
      </c>
      <c r="E1383" s="61" t="s">
        <v>1777</v>
      </c>
      <c r="F1383" s="61" t="s">
        <v>136</v>
      </c>
      <c r="G1383" s="54" t="s">
        <v>71</v>
      </c>
      <c r="H1383" s="54" t="s">
        <v>128</v>
      </c>
      <c r="I1383" s="54" t="s">
        <v>22</v>
      </c>
      <c r="J1383" s="54" t="s">
        <v>129</v>
      </c>
      <c r="K1383" s="56">
        <v>43441.603298611109</v>
      </c>
      <c r="L1383" s="56">
        <v>43441.715370370373</v>
      </c>
      <c r="M1383" s="57">
        <v>2.6897222219999999</v>
      </c>
      <c r="N1383" s="58">
        <v>0</v>
      </c>
      <c r="O1383" s="58">
        <v>79</v>
      </c>
      <c r="P1383" s="58">
        <v>0</v>
      </c>
      <c r="Q1383" s="58">
        <v>0</v>
      </c>
      <c r="R1383" s="59">
        <v>0</v>
      </c>
      <c r="S1383" s="59">
        <v>212.488056</v>
      </c>
      <c r="T1383" s="59">
        <v>0</v>
      </c>
      <c r="U1383" s="59">
        <v>0</v>
      </c>
    </row>
    <row r="1384" spans="1:21" x14ac:dyDescent="0.3">
      <c r="A1384" s="61">
        <v>82810</v>
      </c>
      <c r="B1384" s="54">
        <v>1</v>
      </c>
      <c r="C1384" s="54" t="s">
        <v>79</v>
      </c>
      <c r="D1384" s="54" t="s">
        <v>118</v>
      </c>
      <c r="E1384" s="61" t="s">
        <v>1778</v>
      </c>
      <c r="F1384" s="61" t="s">
        <v>156</v>
      </c>
      <c r="G1384" s="54" t="s">
        <v>71</v>
      </c>
      <c r="H1384" s="54" t="s">
        <v>128</v>
      </c>
      <c r="I1384" s="54" t="s">
        <v>22</v>
      </c>
      <c r="J1384" s="54" t="s">
        <v>129</v>
      </c>
      <c r="K1384" s="56">
        <v>43441.606828703705</v>
      </c>
      <c r="L1384" s="56">
        <v>43441.631539351853</v>
      </c>
      <c r="M1384" s="57">
        <v>0.59305555499999996</v>
      </c>
      <c r="N1384" s="58">
        <v>0</v>
      </c>
      <c r="O1384" s="58">
        <v>71</v>
      </c>
      <c r="P1384" s="58">
        <v>0</v>
      </c>
      <c r="Q1384" s="58">
        <v>0</v>
      </c>
      <c r="R1384" s="59">
        <v>0</v>
      </c>
      <c r="S1384" s="59">
        <v>42.106943999999999</v>
      </c>
      <c r="T1384" s="59">
        <v>0</v>
      </c>
      <c r="U1384" s="59">
        <v>0</v>
      </c>
    </row>
    <row r="1385" spans="1:21" x14ac:dyDescent="0.3">
      <c r="A1385" s="61">
        <v>82811</v>
      </c>
      <c r="B1385" s="54">
        <v>1</v>
      </c>
      <c r="C1385" s="54" t="s">
        <v>78</v>
      </c>
      <c r="D1385" s="54" t="s">
        <v>90</v>
      </c>
      <c r="E1385" s="61" t="s">
        <v>1779</v>
      </c>
      <c r="F1385" s="61" t="s">
        <v>136</v>
      </c>
      <c r="G1385" s="54" t="s">
        <v>71</v>
      </c>
      <c r="H1385" s="54" t="s">
        <v>128</v>
      </c>
      <c r="I1385" s="54" t="s">
        <v>22</v>
      </c>
      <c r="J1385" s="54" t="s">
        <v>129</v>
      </c>
      <c r="K1385" s="56">
        <v>43441.610752314817</v>
      </c>
      <c r="L1385" s="56">
        <v>43441.656458333331</v>
      </c>
      <c r="M1385" s="57">
        <v>1.096944444</v>
      </c>
      <c r="N1385" s="58">
        <v>0</v>
      </c>
      <c r="O1385" s="58">
        <v>32</v>
      </c>
      <c r="P1385" s="58">
        <v>0</v>
      </c>
      <c r="Q1385" s="58">
        <v>1</v>
      </c>
      <c r="R1385" s="59">
        <v>0</v>
      </c>
      <c r="S1385" s="59">
        <v>35.102221999999998</v>
      </c>
      <c r="T1385" s="59">
        <v>0</v>
      </c>
      <c r="U1385" s="59">
        <v>1.0969439999999999</v>
      </c>
    </row>
    <row r="1386" spans="1:21" x14ac:dyDescent="0.3">
      <c r="A1386" s="61">
        <v>82812</v>
      </c>
      <c r="B1386" s="54">
        <v>1</v>
      </c>
      <c r="C1386" s="54" t="s">
        <v>78</v>
      </c>
      <c r="D1386" s="54" t="s">
        <v>126</v>
      </c>
      <c r="E1386" s="61" t="s">
        <v>1780</v>
      </c>
      <c r="F1386" s="61" t="s">
        <v>150</v>
      </c>
      <c r="G1386" s="54" t="s">
        <v>71</v>
      </c>
      <c r="H1386" s="54" t="s">
        <v>128</v>
      </c>
      <c r="I1386" s="54" t="s">
        <v>22</v>
      </c>
      <c r="J1386" s="54" t="s">
        <v>147</v>
      </c>
      <c r="K1386" s="56">
        <v>43441.618576388886</v>
      </c>
      <c r="L1386" s="56">
        <v>43441.635416666664</v>
      </c>
      <c r="M1386" s="57">
        <v>0.40416666600000001</v>
      </c>
      <c r="N1386" s="58">
        <v>0</v>
      </c>
      <c r="O1386" s="58">
        <v>716</v>
      </c>
      <c r="P1386" s="58">
        <v>0</v>
      </c>
      <c r="Q1386" s="58">
        <v>4</v>
      </c>
      <c r="R1386" s="59">
        <v>0</v>
      </c>
      <c r="S1386" s="59">
        <v>289.38333299999999</v>
      </c>
      <c r="T1386" s="59">
        <v>0</v>
      </c>
      <c r="U1386" s="59">
        <v>1.6166670000000001</v>
      </c>
    </row>
    <row r="1387" spans="1:21" x14ac:dyDescent="0.3">
      <c r="A1387" s="61">
        <v>82813</v>
      </c>
      <c r="B1387" s="54">
        <v>1</v>
      </c>
      <c r="C1387" s="54" t="s">
        <v>79</v>
      </c>
      <c r="D1387" s="54" t="s">
        <v>117</v>
      </c>
      <c r="E1387" s="61" t="s">
        <v>1781</v>
      </c>
      <c r="F1387" s="61" t="s">
        <v>145</v>
      </c>
      <c r="G1387" s="54" t="s">
        <v>72</v>
      </c>
      <c r="H1387" s="54" t="s">
        <v>128</v>
      </c>
      <c r="I1387" s="54" t="s">
        <v>22</v>
      </c>
      <c r="J1387" s="54" t="s">
        <v>129</v>
      </c>
      <c r="K1387" s="56">
        <v>43441.605312500003</v>
      </c>
      <c r="L1387" s="56">
        <v>43441.640057870369</v>
      </c>
      <c r="M1387" s="57">
        <v>0.83388888800000005</v>
      </c>
      <c r="N1387" s="58">
        <v>0</v>
      </c>
      <c r="O1387" s="58">
        <v>1</v>
      </c>
      <c r="P1387" s="58">
        <v>0</v>
      </c>
      <c r="Q1387" s="58">
        <v>72</v>
      </c>
      <c r="R1387" s="59">
        <v>0</v>
      </c>
      <c r="S1387" s="59">
        <v>0.83388899999999999</v>
      </c>
      <c r="T1387" s="59">
        <v>0</v>
      </c>
      <c r="U1387" s="59">
        <v>60.04</v>
      </c>
    </row>
    <row r="1388" spans="1:21" x14ac:dyDescent="0.3">
      <c r="A1388" s="61">
        <v>82814</v>
      </c>
      <c r="B1388" s="54">
        <v>1</v>
      </c>
      <c r="C1388" s="54" t="s">
        <v>79</v>
      </c>
      <c r="D1388" s="54" t="s">
        <v>108</v>
      </c>
      <c r="E1388" s="61" t="s">
        <v>1782</v>
      </c>
      <c r="F1388" s="61" t="s">
        <v>137</v>
      </c>
      <c r="G1388" s="54" t="s">
        <v>71</v>
      </c>
      <c r="H1388" s="54" t="s">
        <v>128</v>
      </c>
      <c r="I1388" s="54" t="s">
        <v>22</v>
      </c>
      <c r="J1388" s="54" t="s">
        <v>129</v>
      </c>
      <c r="K1388" s="56">
        <v>43441.613900462966</v>
      </c>
      <c r="L1388" s="56">
        <v>43441.640104166669</v>
      </c>
      <c r="M1388" s="57">
        <v>0.62888888799999998</v>
      </c>
      <c r="N1388" s="58">
        <v>0</v>
      </c>
      <c r="O1388" s="58">
        <v>1</v>
      </c>
      <c r="P1388" s="58">
        <v>0</v>
      </c>
      <c r="Q1388" s="58">
        <v>0</v>
      </c>
      <c r="R1388" s="59">
        <v>0</v>
      </c>
      <c r="S1388" s="59">
        <v>0.62888900000000003</v>
      </c>
      <c r="T1388" s="59">
        <v>0</v>
      </c>
      <c r="U1388" s="59">
        <v>0</v>
      </c>
    </row>
    <row r="1389" spans="1:21" x14ac:dyDescent="0.3">
      <c r="A1389" s="61">
        <v>82815</v>
      </c>
      <c r="B1389" s="54">
        <v>1</v>
      </c>
      <c r="C1389" s="54" t="s">
        <v>78</v>
      </c>
      <c r="D1389" s="54" t="s">
        <v>80</v>
      </c>
      <c r="E1389" s="61" t="s">
        <v>1758</v>
      </c>
      <c r="F1389" s="61" t="s">
        <v>137</v>
      </c>
      <c r="G1389" s="54" t="s">
        <v>71</v>
      </c>
      <c r="H1389" s="54" t="s">
        <v>128</v>
      </c>
      <c r="I1389" s="54" t="s">
        <v>22</v>
      </c>
      <c r="J1389" s="54" t="s">
        <v>129</v>
      </c>
      <c r="K1389" s="56">
        <v>43441.618078703701</v>
      </c>
      <c r="L1389" s="56">
        <v>43441.811932870369</v>
      </c>
      <c r="M1389" s="57">
        <v>4.6524999999999999</v>
      </c>
      <c r="N1389" s="58">
        <v>0</v>
      </c>
      <c r="O1389" s="58">
        <v>13</v>
      </c>
      <c r="P1389" s="58">
        <v>0</v>
      </c>
      <c r="Q1389" s="58">
        <v>0</v>
      </c>
      <c r="R1389" s="59">
        <v>0</v>
      </c>
      <c r="S1389" s="59">
        <v>60.482500000000002</v>
      </c>
      <c r="T1389" s="59">
        <v>0</v>
      </c>
      <c r="U1389" s="59">
        <v>0</v>
      </c>
    </row>
    <row r="1390" spans="1:21" x14ac:dyDescent="0.3">
      <c r="A1390" s="61">
        <v>82816</v>
      </c>
      <c r="B1390" s="54">
        <v>1</v>
      </c>
      <c r="C1390" s="54" t="s">
        <v>78</v>
      </c>
      <c r="D1390" s="54" t="s">
        <v>88</v>
      </c>
      <c r="E1390" s="61" t="s">
        <v>1783</v>
      </c>
      <c r="F1390" s="61" t="s">
        <v>137</v>
      </c>
      <c r="G1390" s="54" t="s">
        <v>71</v>
      </c>
      <c r="H1390" s="54" t="s">
        <v>128</v>
      </c>
      <c r="I1390" s="54" t="s">
        <v>22</v>
      </c>
      <c r="J1390" s="54" t="s">
        <v>129</v>
      </c>
      <c r="K1390" s="56">
        <v>43441.61010416667</v>
      </c>
      <c r="L1390" s="56">
        <v>43441.861585648148</v>
      </c>
      <c r="M1390" s="57">
        <v>6.0355555550000002</v>
      </c>
      <c r="N1390" s="58">
        <v>0</v>
      </c>
      <c r="O1390" s="58">
        <v>1</v>
      </c>
      <c r="P1390" s="58">
        <v>0</v>
      </c>
      <c r="Q1390" s="58">
        <v>0</v>
      </c>
      <c r="R1390" s="59">
        <v>0</v>
      </c>
      <c r="S1390" s="59">
        <v>6.0355559999999997</v>
      </c>
      <c r="T1390" s="59">
        <v>0</v>
      </c>
      <c r="U1390" s="59">
        <v>0</v>
      </c>
    </row>
    <row r="1391" spans="1:21" x14ac:dyDescent="0.3">
      <c r="A1391" s="61">
        <v>82819</v>
      </c>
      <c r="B1391" s="54">
        <v>1</v>
      </c>
      <c r="C1391" s="54" t="s">
        <v>78</v>
      </c>
      <c r="D1391" s="54" t="s">
        <v>80</v>
      </c>
      <c r="E1391" s="61" t="s">
        <v>1784</v>
      </c>
      <c r="F1391" s="61" t="s">
        <v>137</v>
      </c>
      <c r="G1391" s="54" t="s">
        <v>71</v>
      </c>
      <c r="H1391" s="54" t="s">
        <v>128</v>
      </c>
      <c r="I1391" s="54" t="s">
        <v>22</v>
      </c>
      <c r="J1391" s="54" t="s">
        <v>129</v>
      </c>
      <c r="K1391" s="56">
        <v>43441.62358796296</v>
      </c>
      <c r="L1391" s="56">
        <v>43441.759664351848</v>
      </c>
      <c r="M1391" s="57">
        <v>3.2658333329999998</v>
      </c>
      <c r="N1391" s="58">
        <v>0</v>
      </c>
      <c r="O1391" s="58">
        <v>2</v>
      </c>
      <c r="P1391" s="58">
        <v>0</v>
      </c>
      <c r="Q1391" s="58">
        <v>0</v>
      </c>
      <c r="R1391" s="59">
        <v>0</v>
      </c>
      <c r="S1391" s="59">
        <v>6.5316669999999997</v>
      </c>
      <c r="T1391" s="59">
        <v>0</v>
      </c>
      <c r="U1391" s="59">
        <v>0</v>
      </c>
    </row>
    <row r="1392" spans="1:21" x14ac:dyDescent="0.3">
      <c r="A1392" s="61">
        <v>82820</v>
      </c>
      <c r="B1392" s="54">
        <v>1</v>
      </c>
      <c r="C1392" s="54" t="s">
        <v>79</v>
      </c>
      <c r="D1392" s="54" t="s">
        <v>117</v>
      </c>
      <c r="E1392" s="61" t="s">
        <v>175</v>
      </c>
      <c r="F1392" s="61" t="s">
        <v>145</v>
      </c>
      <c r="G1392" s="54" t="s">
        <v>72</v>
      </c>
      <c r="H1392" s="54" t="s">
        <v>128</v>
      </c>
      <c r="I1392" s="54" t="s">
        <v>22</v>
      </c>
      <c r="J1392" s="54" t="s">
        <v>129</v>
      </c>
      <c r="K1392" s="56">
        <v>43441.625196759262</v>
      </c>
      <c r="L1392" s="56">
        <v>43441.641701388886</v>
      </c>
      <c r="M1392" s="57">
        <v>0.39611111100000002</v>
      </c>
      <c r="N1392" s="58">
        <v>0</v>
      </c>
      <c r="O1392" s="58">
        <v>1</v>
      </c>
      <c r="P1392" s="58">
        <v>0</v>
      </c>
      <c r="Q1392" s="58">
        <v>147</v>
      </c>
      <c r="R1392" s="59">
        <v>0</v>
      </c>
      <c r="S1392" s="59">
        <v>0.39611099999999999</v>
      </c>
      <c r="T1392" s="59">
        <v>0</v>
      </c>
      <c r="U1392" s="59">
        <v>58.228332999999999</v>
      </c>
    </row>
    <row r="1393" spans="1:21" x14ac:dyDescent="0.3">
      <c r="A1393" s="61">
        <v>82821</v>
      </c>
      <c r="B1393" s="54">
        <v>1</v>
      </c>
      <c r="C1393" s="54" t="s">
        <v>79</v>
      </c>
      <c r="D1393" s="54" t="s">
        <v>119</v>
      </c>
      <c r="E1393" s="61" t="s">
        <v>1187</v>
      </c>
      <c r="F1393" s="61" t="s">
        <v>204</v>
      </c>
      <c r="G1393" s="54" t="s">
        <v>71</v>
      </c>
      <c r="H1393" s="54" t="s">
        <v>128</v>
      </c>
      <c r="I1393" s="54" t="s">
        <v>22</v>
      </c>
      <c r="J1393" s="54" t="s">
        <v>129</v>
      </c>
      <c r="K1393" s="56">
        <v>43441.624583333331</v>
      </c>
      <c r="L1393" s="56">
        <v>43441.660960648151</v>
      </c>
      <c r="M1393" s="57">
        <v>0.87305555499999998</v>
      </c>
      <c r="N1393" s="58">
        <v>0</v>
      </c>
      <c r="O1393" s="58">
        <v>27</v>
      </c>
      <c r="P1393" s="58">
        <v>0</v>
      </c>
      <c r="Q1393" s="58">
        <v>5</v>
      </c>
      <c r="R1393" s="59">
        <v>0</v>
      </c>
      <c r="S1393" s="59">
        <v>23.572500000000002</v>
      </c>
      <c r="T1393" s="59">
        <v>0</v>
      </c>
      <c r="U1393" s="59">
        <v>4.365278</v>
      </c>
    </row>
    <row r="1394" spans="1:21" x14ac:dyDescent="0.3">
      <c r="A1394" s="61">
        <v>82822</v>
      </c>
      <c r="B1394" s="54">
        <v>1</v>
      </c>
      <c r="C1394" s="54" t="s">
        <v>79</v>
      </c>
      <c r="D1394" s="54" t="s">
        <v>111</v>
      </c>
      <c r="E1394" s="61" t="s">
        <v>1785</v>
      </c>
      <c r="F1394" s="61" t="s">
        <v>131</v>
      </c>
      <c r="G1394" s="54" t="s">
        <v>71</v>
      </c>
      <c r="H1394" s="54" t="s">
        <v>128</v>
      </c>
      <c r="I1394" s="54" t="s">
        <v>22</v>
      </c>
      <c r="J1394" s="54" t="s">
        <v>129</v>
      </c>
      <c r="K1394" s="56">
        <v>43441.624722222223</v>
      </c>
      <c r="L1394" s="56">
        <v>43441.750740740739</v>
      </c>
      <c r="M1394" s="57">
        <v>3.0244444439999998</v>
      </c>
      <c r="N1394" s="58">
        <v>0</v>
      </c>
      <c r="O1394" s="58">
        <v>0</v>
      </c>
      <c r="P1394" s="58">
        <v>0</v>
      </c>
      <c r="Q1394" s="58">
        <v>6</v>
      </c>
      <c r="R1394" s="59">
        <v>0</v>
      </c>
      <c r="S1394" s="59">
        <v>0</v>
      </c>
      <c r="T1394" s="59">
        <v>0</v>
      </c>
      <c r="U1394" s="59">
        <v>18.146667000000001</v>
      </c>
    </row>
    <row r="1395" spans="1:21" x14ac:dyDescent="0.3">
      <c r="A1395" s="61">
        <v>82823</v>
      </c>
      <c r="B1395" s="54">
        <v>1</v>
      </c>
      <c r="C1395" s="54" t="s">
        <v>78</v>
      </c>
      <c r="D1395" s="54" t="s">
        <v>88</v>
      </c>
      <c r="E1395" s="61" t="s">
        <v>1786</v>
      </c>
      <c r="F1395" s="61" t="s">
        <v>130</v>
      </c>
      <c r="G1395" s="54" t="s">
        <v>71</v>
      </c>
      <c r="H1395" s="54" t="s">
        <v>128</v>
      </c>
      <c r="I1395" s="54" t="s">
        <v>22</v>
      </c>
      <c r="J1395" s="54" t="s">
        <v>129</v>
      </c>
      <c r="K1395" s="56">
        <v>43441.638067129628</v>
      </c>
      <c r="L1395" s="56">
        <v>43441.740486111114</v>
      </c>
      <c r="M1395" s="57">
        <v>2.4580555550000001</v>
      </c>
      <c r="N1395" s="58">
        <v>0</v>
      </c>
      <c r="O1395" s="58">
        <v>11</v>
      </c>
      <c r="P1395" s="58">
        <v>0</v>
      </c>
      <c r="Q1395" s="58">
        <v>0</v>
      </c>
      <c r="R1395" s="59">
        <v>0</v>
      </c>
      <c r="S1395" s="59">
        <v>27.038611</v>
      </c>
      <c r="T1395" s="59">
        <v>0</v>
      </c>
      <c r="U1395" s="59">
        <v>0</v>
      </c>
    </row>
    <row r="1396" spans="1:21" x14ac:dyDescent="0.3">
      <c r="A1396" s="61">
        <v>82829</v>
      </c>
      <c r="B1396" s="54">
        <v>1</v>
      </c>
      <c r="C1396" s="54" t="s">
        <v>78</v>
      </c>
      <c r="D1396" s="54" t="s">
        <v>125</v>
      </c>
      <c r="E1396" s="61" t="s">
        <v>1787</v>
      </c>
      <c r="F1396" s="61" t="s">
        <v>137</v>
      </c>
      <c r="G1396" s="54" t="s">
        <v>71</v>
      </c>
      <c r="H1396" s="54" t="s">
        <v>128</v>
      </c>
      <c r="I1396" s="54" t="s">
        <v>22</v>
      </c>
      <c r="J1396" s="54" t="s">
        <v>129</v>
      </c>
      <c r="K1396" s="56">
        <v>43441.614687499998</v>
      </c>
      <c r="L1396" s="56">
        <v>43441.744027777779</v>
      </c>
      <c r="M1396" s="57">
        <v>3.1041666659999998</v>
      </c>
      <c r="N1396" s="58">
        <v>0</v>
      </c>
      <c r="O1396" s="58">
        <v>2</v>
      </c>
      <c r="P1396" s="58">
        <v>0</v>
      </c>
      <c r="Q1396" s="58">
        <v>0</v>
      </c>
      <c r="R1396" s="59">
        <v>0</v>
      </c>
      <c r="S1396" s="59">
        <v>6.2083329999999997</v>
      </c>
      <c r="T1396" s="59">
        <v>0</v>
      </c>
      <c r="U1396" s="59">
        <v>0</v>
      </c>
    </row>
    <row r="1397" spans="1:21" x14ac:dyDescent="0.3">
      <c r="A1397" s="61">
        <v>82833</v>
      </c>
      <c r="B1397" s="54">
        <v>1</v>
      </c>
      <c r="C1397" s="54" t="s">
        <v>78</v>
      </c>
      <c r="D1397" s="54" t="s">
        <v>94</v>
      </c>
      <c r="E1397" s="61" t="s">
        <v>1788</v>
      </c>
      <c r="F1397" s="61" t="s">
        <v>136</v>
      </c>
      <c r="G1397" s="54" t="s">
        <v>71</v>
      </c>
      <c r="H1397" s="54" t="s">
        <v>128</v>
      </c>
      <c r="I1397" s="54" t="s">
        <v>22</v>
      </c>
      <c r="J1397" s="54" t="s">
        <v>129</v>
      </c>
      <c r="K1397" s="56">
        <v>43441.6403587963</v>
      </c>
      <c r="L1397" s="56">
        <v>43441.755208333336</v>
      </c>
      <c r="M1397" s="57">
        <v>2.756388888</v>
      </c>
      <c r="N1397" s="58">
        <v>0</v>
      </c>
      <c r="O1397" s="58">
        <v>14</v>
      </c>
      <c r="P1397" s="58">
        <v>0</v>
      </c>
      <c r="Q1397" s="58">
        <v>0</v>
      </c>
      <c r="R1397" s="59">
        <v>0</v>
      </c>
      <c r="S1397" s="59">
        <v>38.589444</v>
      </c>
      <c r="T1397" s="59">
        <v>0</v>
      </c>
      <c r="U1397" s="59">
        <v>0</v>
      </c>
    </row>
    <row r="1398" spans="1:21" x14ac:dyDescent="0.3">
      <c r="A1398" s="61">
        <v>82834</v>
      </c>
      <c r="B1398" s="54">
        <v>1</v>
      </c>
      <c r="C1398" s="54" t="s">
        <v>78</v>
      </c>
      <c r="D1398" s="54" t="s">
        <v>82</v>
      </c>
      <c r="E1398" s="61" t="s">
        <v>1789</v>
      </c>
      <c r="F1398" s="61" t="s">
        <v>137</v>
      </c>
      <c r="G1398" s="54" t="s">
        <v>71</v>
      </c>
      <c r="H1398" s="54" t="s">
        <v>128</v>
      </c>
      <c r="I1398" s="54" t="s">
        <v>22</v>
      </c>
      <c r="J1398" s="54" t="s">
        <v>129</v>
      </c>
      <c r="K1398" s="56">
        <v>43441.634768518517</v>
      </c>
      <c r="L1398" s="56">
        <v>43441.814826388887</v>
      </c>
      <c r="M1398" s="57">
        <v>4.3213888880000004</v>
      </c>
      <c r="N1398" s="58">
        <v>0</v>
      </c>
      <c r="O1398" s="58">
        <v>3</v>
      </c>
      <c r="P1398" s="58">
        <v>0</v>
      </c>
      <c r="Q1398" s="58">
        <v>0</v>
      </c>
      <c r="R1398" s="59">
        <v>0</v>
      </c>
      <c r="S1398" s="59">
        <v>12.964167</v>
      </c>
      <c r="T1398" s="59">
        <v>0</v>
      </c>
      <c r="U1398" s="59">
        <v>0</v>
      </c>
    </row>
    <row r="1399" spans="1:21" x14ac:dyDescent="0.3">
      <c r="A1399" s="61">
        <v>82837</v>
      </c>
      <c r="B1399" s="54">
        <v>1</v>
      </c>
      <c r="C1399" s="54" t="s">
        <v>78</v>
      </c>
      <c r="D1399" s="54" t="s">
        <v>97</v>
      </c>
      <c r="E1399" s="61" t="s">
        <v>1790</v>
      </c>
      <c r="F1399" s="61" t="s">
        <v>136</v>
      </c>
      <c r="G1399" s="54" t="s">
        <v>71</v>
      </c>
      <c r="H1399" s="54" t="s">
        <v>128</v>
      </c>
      <c r="I1399" s="54" t="s">
        <v>22</v>
      </c>
      <c r="J1399" s="54" t="s">
        <v>129</v>
      </c>
      <c r="K1399" s="56">
        <v>43441.640115740738</v>
      </c>
      <c r="L1399" s="56">
        <v>43441.852326388893</v>
      </c>
      <c r="M1399" s="57">
        <v>5.0930555550000003</v>
      </c>
      <c r="N1399" s="58">
        <v>0</v>
      </c>
      <c r="O1399" s="58">
        <v>12</v>
      </c>
      <c r="P1399" s="58">
        <v>0</v>
      </c>
      <c r="Q1399" s="58">
        <v>0</v>
      </c>
      <c r="R1399" s="59">
        <v>0</v>
      </c>
      <c r="S1399" s="59">
        <v>61.116667</v>
      </c>
      <c r="T1399" s="59">
        <v>0</v>
      </c>
      <c r="U1399" s="59">
        <v>0</v>
      </c>
    </row>
    <row r="1400" spans="1:21" x14ac:dyDescent="0.3">
      <c r="A1400" s="61">
        <v>82838</v>
      </c>
      <c r="B1400" s="54">
        <v>1</v>
      </c>
      <c r="C1400" s="54" t="s">
        <v>78</v>
      </c>
      <c r="D1400" s="54" t="s">
        <v>104</v>
      </c>
      <c r="E1400" s="61" t="s">
        <v>1791</v>
      </c>
      <c r="F1400" s="61" t="s">
        <v>145</v>
      </c>
      <c r="G1400" s="54" t="s">
        <v>72</v>
      </c>
      <c r="H1400" s="54" t="s">
        <v>128</v>
      </c>
      <c r="I1400" s="54" t="s">
        <v>22</v>
      </c>
      <c r="J1400" s="54" t="s">
        <v>129</v>
      </c>
      <c r="K1400" s="56">
        <v>43441.580381944441</v>
      </c>
      <c r="L1400" s="56">
        <v>43441.663194444445</v>
      </c>
      <c r="M1400" s="57">
        <v>1.9875</v>
      </c>
      <c r="N1400" s="58">
        <v>0</v>
      </c>
      <c r="O1400" s="58">
        <v>0</v>
      </c>
      <c r="P1400" s="58">
        <v>0</v>
      </c>
      <c r="Q1400" s="58">
        <v>19</v>
      </c>
      <c r="R1400" s="59">
        <v>0</v>
      </c>
      <c r="S1400" s="59">
        <v>0</v>
      </c>
      <c r="T1400" s="59">
        <v>0</v>
      </c>
      <c r="U1400" s="59">
        <v>37.762500000000003</v>
      </c>
    </row>
    <row r="1401" spans="1:21" x14ac:dyDescent="0.3">
      <c r="A1401" s="61">
        <v>82843</v>
      </c>
      <c r="B1401" s="54">
        <v>1</v>
      </c>
      <c r="C1401" s="54" t="s">
        <v>79</v>
      </c>
      <c r="D1401" s="54" t="s">
        <v>124</v>
      </c>
      <c r="E1401" s="61" t="s">
        <v>1792</v>
      </c>
      <c r="F1401" s="61" t="s">
        <v>156</v>
      </c>
      <c r="G1401" s="54" t="s">
        <v>71</v>
      </c>
      <c r="H1401" s="54" t="s">
        <v>128</v>
      </c>
      <c r="I1401" s="54" t="s">
        <v>22</v>
      </c>
      <c r="J1401" s="54" t="s">
        <v>129</v>
      </c>
      <c r="K1401" s="56">
        <v>43441.655624999999</v>
      </c>
      <c r="L1401" s="56">
        <v>43441.692986111113</v>
      </c>
      <c r="M1401" s="57">
        <v>0.896666666</v>
      </c>
      <c r="N1401" s="58">
        <v>0</v>
      </c>
      <c r="O1401" s="58">
        <v>401</v>
      </c>
      <c r="P1401" s="58">
        <v>0</v>
      </c>
      <c r="Q1401" s="58">
        <v>0</v>
      </c>
      <c r="R1401" s="59">
        <v>0</v>
      </c>
      <c r="S1401" s="59">
        <v>359.563333</v>
      </c>
      <c r="T1401" s="59">
        <v>0</v>
      </c>
      <c r="U1401" s="59">
        <v>0</v>
      </c>
    </row>
    <row r="1402" spans="1:21" x14ac:dyDescent="0.3">
      <c r="A1402" s="61">
        <v>82844</v>
      </c>
      <c r="B1402" s="54">
        <v>1</v>
      </c>
      <c r="C1402" s="54" t="s">
        <v>78</v>
      </c>
      <c r="D1402" s="54" t="s">
        <v>82</v>
      </c>
      <c r="E1402" s="61" t="s">
        <v>1793</v>
      </c>
      <c r="F1402" s="61" t="s">
        <v>137</v>
      </c>
      <c r="G1402" s="54" t="s">
        <v>71</v>
      </c>
      <c r="H1402" s="54" t="s">
        <v>128</v>
      </c>
      <c r="I1402" s="54" t="s">
        <v>22</v>
      </c>
      <c r="J1402" s="54" t="s">
        <v>129</v>
      </c>
      <c r="K1402" s="56">
        <v>43441.60800925926</v>
      </c>
      <c r="L1402" s="56">
        <v>43441.861875000002</v>
      </c>
      <c r="M1402" s="57">
        <v>6.0927777770000002</v>
      </c>
      <c r="N1402" s="58">
        <v>0</v>
      </c>
      <c r="O1402" s="58">
        <v>0</v>
      </c>
      <c r="P1402" s="58">
        <v>0</v>
      </c>
      <c r="Q1402" s="58">
        <v>1</v>
      </c>
      <c r="R1402" s="59">
        <v>0</v>
      </c>
      <c r="S1402" s="59">
        <v>0</v>
      </c>
      <c r="T1402" s="59">
        <v>0</v>
      </c>
      <c r="U1402" s="59">
        <v>6.092778</v>
      </c>
    </row>
    <row r="1403" spans="1:21" x14ac:dyDescent="0.3">
      <c r="A1403" s="61">
        <v>82846</v>
      </c>
      <c r="B1403" s="54">
        <v>1</v>
      </c>
      <c r="C1403" s="54" t="s">
        <v>78</v>
      </c>
      <c r="D1403" s="54" t="s">
        <v>91</v>
      </c>
      <c r="E1403" s="61" t="s">
        <v>1794</v>
      </c>
      <c r="F1403" s="61" t="s">
        <v>151</v>
      </c>
      <c r="G1403" s="54" t="s">
        <v>71</v>
      </c>
      <c r="H1403" s="54" t="s">
        <v>128</v>
      </c>
      <c r="I1403" s="54" t="s">
        <v>22</v>
      </c>
      <c r="J1403" s="54" t="s">
        <v>129</v>
      </c>
      <c r="K1403" s="56">
        <v>43441.630972222221</v>
      </c>
      <c r="L1403" s="56">
        <v>43441.668055555558</v>
      </c>
      <c r="M1403" s="57">
        <v>0.89</v>
      </c>
      <c r="N1403" s="58">
        <v>0</v>
      </c>
      <c r="O1403" s="58">
        <v>0</v>
      </c>
      <c r="P1403" s="58">
        <v>0</v>
      </c>
      <c r="Q1403" s="58">
        <v>16</v>
      </c>
      <c r="R1403" s="59">
        <v>0</v>
      </c>
      <c r="S1403" s="59">
        <v>0</v>
      </c>
      <c r="T1403" s="59">
        <v>0</v>
      </c>
      <c r="U1403" s="59">
        <v>14.24</v>
      </c>
    </row>
    <row r="1404" spans="1:21" x14ac:dyDescent="0.3">
      <c r="A1404" s="61">
        <v>82847</v>
      </c>
      <c r="B1404" s="54">
        <v>1</v>
      </c>
      <c r="C1404" s="54" t="s">
        <v>78</v>
      </c>
      <c r="D1404" s="54" t="s">
        <v>95</v>
      </c>
      <c r="E1404" s="61" t="s">
        <v>1795</v>
      </c>
      <c r="F1404" s="61" t="s">
        <v>136</v>
      </c>
      <c r="G1404" s="54" t="s">
        <v>71</v>
      </c>
      <c r="H1404" s="54" t="s">
        <v>128</v>
      </c>
      <c r="I1404" s="54" t="s">
        <v>22</v>
      </c>
      <c r="J1404" s="54" t="s">
        <v>129</v>
      </c>
      <c r="K1404" s="56">
        <v>43441.667939814812</v>
      </c>
      <c r="L1404" s="56">
        <v>43441.775497685187</v>
      </c>
      <c r="M1404" s="57">
        <v>2.5813888880000002</v>
      </c>
      <c r="N1404" s="58">
        <v>0</v>
      </c>
      <c r="O1404" s="58">
        <v>12</v>
      </c>
      <c r="P1404" s="58">
        <v>0</v>
      </c>
      <c r="Q1404" s="58">
        <v>1</v>
      </c>
      <c r="R1404" s="59">
        <v>0</v>
      </c>
      <c r="S1404" s="59">
        <v>30.976666999999999</v>
      </c>
      <c r="T1404" s="59">
        <v>0</v>
      </c>
      <c r="U1404" s="59">
        <v>2.5813890000000002</v>
      </c>
    </row>
    <row r="1405" spans="1:21" x14ac:dyDescent="0.3">
      <c r="A1405" s="61">
        <v>82848</v>
      </c>
      <c r="B1405" s="54">
        <v>1</v>
      </c>
      <c r="C1405" s="54" t="s">
        <v>78</v>
      </c>
      <c r="D1405" s="54" t="s">
        <v>102</v>
      </c>
      <c r="E1405" s="61" t="s">
        <v>1755</v>
      </c>
      <c r="F1405" s="61" t="s">
        <v>136</v>
      </c>
      <c r="G1405" s="54" t="s">
        <v>71</v>
      </c>
      <c r="H1405" s="54" t="s">
        <v>128</v>
      </c>
      <c r="I1405" s="54" t="s">
        <v>22</v>
      </c>
      <c r="J1405" s="54" t="s">
        <v>129</v>
      </c>
      <c r="K1405" s="56">
        <v>43441.614317129628</v>
      </c>
      <c r="L1405" s="56">
        <v>43441.699756944443</v>
      </c>
      <c r="M1405" s="57">
        <v>2.0505555549999999</v>
      </c>
      <c r="N1405" s="58">
        <v>0</v>
      </c>
      <c r="O1405" s="58">
        <v>20</v>
      </c>
      <c r="P1405" s="58">
        <v>0</v>
      </c>
      <c r="Q1405" s="58">
        <v>25</v>
      </c>
      <c r="R1405" s="59">
        <v>0</v>
      </c>
      <c r="S1405" s="59">
        <v>41.011111</v>
      </c>
      <c r="T1405" s="59">
        <v>0</v>
      </c>
      <c r="U1405" s="59">
        <v>51.263888999999999</v>
      </c>
    </row>
    <row r="1406" spans="1:21" x14ac:dyDescent="0.3">
      <c r="A1406" s="61">
        <v>82849</v>
      </c>
      <c r="B1406" s="54">
        <v>1</v>
      </c>
      <c r="C1406" s="54" t="s">
        <v>78</v>
      </c>
      <c r="D1406" s="54" t="s">
        <v>91</v>
      </c>
      <c r="E1406" s="61" t="s">
        <v>1796</v>
      </c>
      <c r="F1406" s="61" t="s">
        <v>151</v>
      </c>
      <c r="G1406" s="54" t="s">
        <v>71</v>
      </c>
      <c r="H1406" s="54" t="s">
        <v>128</v>
      </c>
      <c r="I1406" s="54" t="s">
        <v>22</v>
      </c>
      <c r="J1406" s="54" t="s">
        <v>129</v>
      </c>
      <c r="K1406" s="56">
        <v>43441.412893518514</v>
      </c>
      <c r="L1406" s="56">
        <v>43441.670833333337</v>
      </c>
      <c r="M1406" s="57">
        <v>6.1905555550000004</v>
      </c>
      <c r="N1406" s="58">
        <v>0</v>
      </c>
      <c r="O1406" s="58">
        <v>39</v>
      </c>
      <c r="P1406" s="58">
        <v>0</v>
      </c>
      <c r="Q1406" s="58">
        <v>0</v>
      </c>
      <c r="R1406" s="59">
        <v>0</v>
      </c>
      <c r="S1406" s="59">
        <v>241.431667</v>
      </c>
      <c r="T1406" s="59">
        <v>0</v>
      </c>
      <c r="U1406" s="59">
        <v>0</v>
      </c>
    </row>
    <row r="1407" spans="1:21" x14ac:dyDescent="0.3">
      <c r="A1407" s="61">
        <v>82852</v>
      </c>
      <c r="B1407" s="54">
        <v>1</v>
      </c>
      <c r="C1407" s="54" t="s">
        <v>79</v>
      </c>
      <c r="D1407" s="54" t="s">
        <v>112</v>
      </c>
      <c r="E1407" s="61" t="s">
        <v>1797</v>
      </c>
      <c r="F1407" s="61" t="s">
        <v>140</v>
      </c>
      <c r="G1407" s="54" t="s">
        <v>72</v>
      </c>
      <c r="H1407" s="54" t="s">
        <v>128</v>
      </c>
      <c r="I1407" s="54" t="s">
        <v>22</v>
      </c>
      <c r="J1407" s="54" t="s">
        <v>129</v>
      </c>
      <c r="K1407" s="56">
        <v>43441.676250000004</v>
      </c>
      <c r="L1407" s="56">
        <v>43441.691747685181</v>
      </c>
      <c r="M1407" s="57">
        <v>0.37194444399999999</v>
      </c>
      <c r="N1407" s="58">
        <v>0</v>
      </c>
      <c r="O1407" s="58">
        <v>1046</v>
      </c>
      <c r="P1407" s="58">
        <v>0</v>
      </c>
      <c r="Q1407" s="58">
        <v>0</v>
      </c>
      <c r="R1407" s="59">
        <v>0</v>
      </c>
      <c r="S1407" s="59">
        <v>389.05388799999997</v>
      </c>
      <c r="T1407" s="59">
        <v>0</v>
      </c>
      <c r="U1407" s="59">
        <v>0</v>
      </c>
    </row>
    <row r="1408" spans="1:21" x14ac:dyDescent="0.3">
      <c r="A1408" s="61">
        <v>82858</v>
      </c>
      <c r="B1408" s="54">
        <v>1</v>
      </c>
      <c r="C1408" s="54" t="s">
        <v>78</v>
      </c>
      <c r="D1408" s="54" t="s">
        <v>80</v>
      </c>
      <c r="E1408" s="61" t="s">
        <v>1798</v>
      </c>
      <c r="F1408" s="61" t="s">
        <v>144</v>
      </c>
      <c r="G1408" s="54" t="s">
        <v>71</v>
      </c>
      <c r="H1408" s="54" t="s">
        <v>128</v>
      </c>
      <c r="I1408" s="54" t="s">
        <v>22</v>
      </c>
      <c r="J1408" s="54" t="s">
        <v>129</v>
      </c>
      <c r="K1408" s="56">
        <v>43441.660821759258</v>
      </c>
      <c r="L1408" s="56">
        <v>43441.845127314817</v>
      </c>
      <c r="M1408" s="57">
        <v>4.4233333330000004</v>
      </c>
      <c r="N1408" s="58">
        <v>0</v>
      </c>
      <c r="O1408" s="58">
        <v>10</v>
      </c>
      <c r="P1408" s="58">
        <v>0</v>
      </c>
      <c r="Q1408" s="58">
        <v>0</v>
      </c>
      <c r="R1408" s="59">
        <v>0</v>
      </c>
      <c r="S1408" s="59">
        <v>44.233333000000002</v>
      </c>
      <c r="T1408" s="59">
        <v>0</v>
      </c>
      <c r="U1408" s="59">
        <v>0</v>
      </c>
    </row>
    <row r="1409" spans="1:21" x14ac:dyDescent="0.3">
      <c r="A1409" s="61">
        <v>82862</v>
      </c>
      <c r="B1409" s="54">
        <v>1</v>
      </c>
      <c r="C1409" s="54" t="s">
        <v>78</v>
      </c>
      <c r="D1409" s="54" t="s">
        <v>88</v>
      </c>
      <c r="E1409" s="61" t="s">
        <v>1799</v>
      </c>
      <c r="F1409" s="61" t="s">
        <v>137</v>
      </c>
      <c r="G1409" s="54" t="s">
        <v>71</v>
      </c>
      <c r="H1409" s="54" t="s">
        <v>128</v>
      </c>
      <c r="I1409" s="54" t="s">
        <v>22</v>
      </c>
      <c r="J1409" s="54" t="s">
        <v>129</v>
      </c>
      <c r="K1409" s="56">
        <v>43441.664340277777</v>
      </c>
      <c r="L1409" s="56">
        <v>43441.820370370369</v>
      </c>
      <c r="M1409" s="57">
        <v>3.744722222</v>
      </c>
      <c r="N1409" s="58">
        <v>0</v>
      </c>
      <c r="O1409" s="58">
        <v>2</v>
      </c>
      <c r="P1409" s="58">
        <v>0</v>
      </c>
      <c r="Q1409" s="58">
        <v>0</v>
      </c>
      <c r="R1409" s="59">
        <v>0</v>
      </c>
      <c r="S1409" s="59">
        <v>7.4894439999999998</v>
      </c>
      <c r="T1409" s="59">
        <v>0</v>
      </c>
      <c r="U1409" s="59">
        <v>0</v>
      </c>
    </row>
    <row r="1410" spans="1:21" x14ac:dyDescent="0.3">
      <c r="A1410" s="61">
        <v>82864</v>
      </c>
      <c r="B1410" s="54">
        <v>1</v>
      </c>
      <c r="C1410" s="54" t="s">
        <v>78</v>
      </c>
      <c r="D1410" s="54" t="s">
        <v>102</v>
      </c>
      <c r="E1410" s="61" t="s">
        <v>1800</v>
      </c>
      <c r="F1410" s="61" t="s">
        <v>137</v>
      </c>
      <c r="G1410" s="54" t="s">
        <v>71</v>
      </c>
      <c r="H1410" s="54" t="s">
        <v>128</v>
      </c>
      <c r="I1410" s="54" t="s">
        <v>22</v>
      </c>
      <c r="J1410" s="54" t="s">
        <v>129</v>
      </c>
      <c r="K1410" s="56">
        <v>43441.407696759255</v>
      </c>
      <c r="L1410" s="56">
        <v>43441.666666666664</v>
      </c>
      <c r="M1410" s="57">
        <v>6.2152777769999998</v>
      </c>
      <c r="N1410" s="58">
        <v>0</v>
      </c>
      <c r="O1410" s="58">
        <v>0</v>
      </c>
      <c r="P1410" s="58">
        <v>0</v>
      </c>
      <c r="Q1410" s="58">
        <v>1</v>
      </c>
      <c r="R1410" s="59">
        <v>0</v>
      </c>
      <c r="S1410" s="59">
        <v>0</v>
      </c>
      <c r="T1410" s="59">
        <v>0</v>
      </c>
      <c r="U1410" s="59">
        <v>6.2152779999999996</v>
      </c>
    </row>
    <row r="1411" spans="1:21" x14ac:dyDescent="0.3">
      <c r="A1411" s="61">
        <v>82870</v>
      </c>
      <c r="B1411" s="54">
        <v>1</v>
      </c>
      <c r="C1411" s="54" t="s">
        <v>78</v>
      </c>
      <c r="D1411" s="54" t="s">
        <v>95</v>
      </c>
      <c r="E1411" s="61" t="s">
        <v>1801</v>
      </c>
      <c r="F1411" s="61" t="s">
        <v>136</v>
      </c>
      <c r="G1411" s="54" t="s">
        <v>71</v>
      </c>
      <c r="H1411" s="54" t="s">
        <v>128</v>
      </c>
      <c r="I1411" s="54" t="s">
        <v>22</v>
      </c>
      <c r="J1411" s="54" t="s">
        <v>129</v>
      </c>
      <c r="K1411" s="56">
        <v>43441.677800925929</v>
      </c>
      <c r="L1411" s="56">
        <v>43441.772789351853</v>
      </c>
      <c r="M1411" s="57">
        <v>2.2797222220000002</v>
      </c>
      <c r="N1411" s="58">
        <v>0</v>
      </c>
      <c r="O1411" s="58">
        <v>12</v>
      </c>
      <c r="P1411" s="58">
        <v>0</v>
      </c>
      <c r="Q1411" s="58">
        <v>0</v>
      </c>
      <c r="R1411" s="59">
        <v>0</v>
      </c>
      <c r="S1411" s="59">
        <v>27.356667000000002</v>
      </c>
      <c r="T1411" s="59">
        <v>0</v>
      </c>
      <c r="U1411" s="59">
        <v>0</v>
      </c>
    </row>
    <row r="1412" spans="1:21" x14ac:dyDescent="0.3">
      <c r="A1412" s="61">
        <v>82871</v>
      </c>
      <c r="B1412" s="54">
        <v>1</v>
      </c>
      <c r="C1412" s="54" t="s">
        <v>78</v>
      </c>
      <c r="D1412" s="54" t="s">
        <v>83</v>
      </c>
      <c r="E1412" s="61" t="s">
        <v>1802</v>
      </c>
      <c r="F1412" s="61" t="s">
        <v>137</v>
      </c>
      <c r="G1412" s="54" t="s">
        <v>71</v>
      </c>
      <c r="H1412" s="54" t="s">
        <v>128</v>
      </c>
      <c r="I1412" s="54" t="s">
        <v>22</v>
      </c>
      <c r="J1412" s="54" t="s">
        <v>129</v>
      </c>
      <c r="K1412" s="56">
        <v>43441.661539351851</v>
      </c>
      <c r="L1412" s="56">
        <v>43441.766111111108</v>
      </c>
      <c r="M1412" s="57">
        <v>2.5097222220000002</v>
      </c>
      <c r="N1412" s="58">
        <v>0</v>
      </c>
      <c r="O1412" s="58">
        <v>2</v>
      </c>
      <c r="P1412" s="58">
        <v>0</v>
      </c>
      <c r="Q1412" s="58">
        <v>0</v>
      </c>
      <c r="R1412" s="59">
        <v>0</v>
      </c>
      <c r="S1412" s="59">
        <v>5.019444</v>
      </c>
      <c r="T1412" s="59">
        <v>0</v>
      </c>
      <c r="U1412" s="59">
        <v>0</v>
      </c>
    </row>
    <row r="1413" spans="1:21" x14ac:dyDescent="0.3">
      <c r="A1413" s="61">
        <v>82873</v>
      </c>
      <c r="B1413" s="54">
        <v>1</v>
      </c>
      <c r="C1413" s="54" t="s">
        <v>79</v>
      </c>
      <c r="D1413" s="54" t="s">
        <v>114</v>
      </c>
      <c r="E1413" s="61" t="s">
        <v>1803</v>
      </c>
      <c r="F1413" s="61" t="s">
        <v>136</v>
      </c>
      <c r="G1413" s="54" t="s">
        <v>71</v>
      </c>
      <c r="H1413" s="54" t="s">
        <v>128</v>
      </c>
      <c r="I1413" s="54" t="s">
        <v>22</v>
      </c>
      <c r="J1413" s="54" t="s">
        <v>129</v>
      </c>
      <c r="K1413" s="56">
        <v>43441.685300925928</v>
      </c>
      <c r="L1413" s="56">
        <v>43441.726898148147</v>
      </c>
      <c r="M1413" s="57">
        <v>0.99833333300000004</v>
      </c>
      <c r="N1413" s="58">
        <v>0</v>
      </c>
      <c r="O1413" s="58">
        <v>0</v>
      </c>
      <c r="P1413" s="58">
        <v>0</v>
      </c>
      <c r="Q1413" s="58">
        <v>31</v>
      </c>
      <c r="R1413" s="59">
        <v>0</v>
      </c>
      <c r="S1413" s="59">
        <v>0</v>
      </c>
      <c r="T1413" s="59">
        <v>0</v>
      </c>
      <c r="U1413" s="59">
        <v>30.948333000000002</v>
      </c>
    </row>
    <row r="1414" spans="1:21" x14ac:dyDescent="0.3">
      <c r="A1414" s="61">
        <v>82874</v>
      </c>
      <c r="B1414" s="54">
        <v>1</v>
      </c>
      <c r="C1414" s="54" t="s">
        <v>79</v>
      </c>
      <c r="D1414" s="54" t="s">
        <v>114</v>
      </c>
      <c r="E1414" s="61" t="s">
        <v>509</v>
      </c>
      <c r="F1414" s="61" t="s">
        <v>145</v>
      </c>
      <c r="G1414" s="54" t="s">
        <v>72</v>
      </c>
      <c r="H1414" s="54" t="s">
        <v>128</v>
      </c>
      <c r="I1414" s="54" t="s">
        <v>22</v>
      </c>
      <c r="J1414" s="54" t="s">
        <v>129</v>
      </c>
      <c r="K1414" s="56">
        <v>43441.697094907409</v>
      </c>
      <c r="L1414" s="56">
        <v>43441.769953703704</v>
      </c>
      <c r="M1414" s="57">
        <v>1.748611111</v>
      </c>
      <c r="N1414" s="58">
        <v>0</v>
      </c>
      <c r="O1414" s="58">
        <v>86</v>
      </c>
      <c r="P1414" s="58">
        <v>0</v>
      </c>
      <c r="Q1414" s="58">
        <v>2</v>
      </c>
      <c r="R1414" s="59">
        <v>0</v>
      </c>
      <c r="S1414" s="59">
        <v>150.38055600000001</v>
      </c>
      <c r="T1414" s="59">
        <v>0</v>
      </c>
      <c r="U1414" s="59">
        <v>3.4972219999999998</v>
      </c>
    </row>
    <row r="1415" spans="1:21" x14ac:dyDescent="0.3">
      <c r="A1415" s="61">
        <v>82878</v>
      </c>
      <c r="B1415" s="54">
        <v>1</v>
      </c>
      <c r="C1415" s="54" t="s">
        <v>78</v>
      </c>
      <c r="D1415" s="54" t="s">
        <v>103</v>
      </c>
      <c r="E1415" s="61" t="s">
        <v>1804</v>
      </c>
      <c r="F1415" s="61" t="s">
        <v>136</v>
      </c>
      <c r="G1415" s="54" t="s">
        <v>71</v>
      </c>
      <c r="H1415" s="54" t="s">
        <v>128</v>
      </c>
      <c r="I1415" s="54" t="s">
        <v>22</v>
      </c>
      <c r="J1415" s="54" t="s">
        <v>129</v>
      </c>
      <c r="K1415" s="56">
        <v>43441.611921296295</v>
      </c>
      <c r="L1415" s="56">
        <v>43441.719212962962</v>
      </c>
      <c r="M1415" s="57">
        <v>2.5750000000000002</v>
      </c>
      <c r="N1415" s="58">
        <v>0</v>
      </c>
      <c r="O1415" s="58">
        <v>1</v>
      </c>
      <c r="P1415" s="58">
        <v>0</v>
      </c>
      <c r="Q1415" s="58">
        <v>30</v>
      </c>
      <c r="R1415" s="59">
        <v>0</v>
      </c>
      <c r="S1415" s="59">
        <v>2.5750000000000002</v>
      </c>
      <c r="T1415" s="59">
        <v>0</v>
      </c>
      <c r="U1415" s="59">
        <v>77.25</v>
      </c>
    </row>
    <row r="1416" spans="1:21" x14ac:dyDescent="0.3">
      <c r="A1416" s="61">
        <v>82879</v>
      </c>
      <c r="B1416" s="54">
        <v>1</v>
      </c>
      <c r="C1416" s="54" t="s">
        <v>78</v>
      </c>
      <c r="D1416" s="54" t="s">
        <v>95</v>
      </c>
      <c r="E1416" s="61" t="s">
        <v>1805</v>
      </c>
      <c r="F1416" s="61" t="s">
        <v>145</v>
      </c>
      <c r="G1416" s="54" t="s">
        <v>72</v>
      </c>
      <c r="H1416" s="54" t="s">
        <v>128</v>
      </c>
      <c r="I1416" s="54" t="s">
        <v>22</v>
      </c>
      <c r="J1416" s="54" t="s">
        <v>129</v>
      </c>
      <c r="K1416" s="56">
        <v>43441.698553240742</v>
      </c>
      <c r="L1416" s="56">
        <v>43441.784884259258</v>
      </c>
      <c r="M1416" s="57">
        <v>2.0719444440000001</v>
      </c>
      <c r="N1416" s="58">
        <v>4</v>
      </c>
      <c r="O1416" s="58">
        <v>106</v>
      </c>
      <c r="P1416" s="58">
        <v>0</v>
      </c>
      <c r="Q1416" s="58">
        <v>0</v>
      </c>
      <c r="R1416" s="59">
        <v>8.2877779999999994</v>
      </c>
      <c r="S1416" s="59">
        <v>219.62611100000001</v>
      </c>
      <c r="T1416" s="59">
        <v>0</v>
      </c>
      <c r="U1416" s="59">
        <v>0</v>
      </c>
    </row>
    <row r="1417" spans="1:21" x14ac:dyDescent="0.3">
      <c r="A1417" s="61">
        <v>82880</v>
      </c>
      <c r="B1417" s="54">
        <v>1</v>
      </c>
      <c r="C1417" s="54" t="s">
        <v>79</v>
      </c>
      <c r="D1417" s="54" t="s">
        <v>109</v>
      </c>
      <c r="E1417" s="61" t="s">
        <v>1806</v>
      </c>
      <c r="F1417" s="61" t="s">
        <v>144</v>
      </c>
      <c r="G1417" s="54" t="s">
        <v>71</v>
      </c>
      <c r="H1417" s="54" t="s">
        <v>128</v>
      </c>
      <c r="I1417" s="54" t="s">
        <v>22</v>
      </c>
      <c r="J1417" s="54" t="s">
        <v>129</v>
      </c>
      <c r="K1417" s="56">
        <v>43441.69935185185</v>
      </c>
      <c r="L1417" s="56">
        <v>43441.77039351852</v>
      </c>
      <c r="M1417" s="57">
        <v>1.7050000000000001</v>
      </c>
      <c r="N1417" s="58">
        <v>0</v>
      </c>
      <c r="O1417" s="58">
        <v>1</v>
      </c>
      <c r="P1417" s="58">
        <v>0</v>
      </c>
      <c r="Q1417" s="58">
        <v>0</v>
      </c>
      <c r="R1417" s="59">
        <v>0</v>
      </c>
      <c r="S1417" s="59">
        <v>1.7050000000000001</v>
      </c>
      <c r="T1417" s="59">
        <v>0</v>
      </c>
      <c r="U1417" s="59">
        <v>0</v>
      </c>
    </row>
    <row r="1418" spans="1:21" x14ac:dyDescent="0.3">
      <c r="A1418" s="61">
        <v>82883</v>
      </c>
      <c r="B1418" s="54">
        <v>1</v>
      </c>
      <c r="C1418" s="54" t="s">
        <v>78</v>
      </c>
      <c r="D1418" s="54" t="s">
        <v>87</v>
      </c>
      <c r="E1418" s="61" t="s">
        <v>1807</v>
      </c>
      <c r="F1418" s="61" t="s">
        <v>144</v>
      </c>
      <c r="G1418" s="54" t="s">
        <v>71</v>
      </c>
      <c r="H1418" s="54" t="s">
        <v>128</v>
      </c>
      <c r="I1418" s="54" t="s">
        <v>22</v>
      </c>
      <c r="J1418" s="54" t="s">
        <v>129</v>
      </c>
      <c r="K1418" s="56">
        <v>43441.693310185183</v>
      </c>
      <c r="L1418" s="56">
        <v>43441.717118055552</v>
      </c>
      <c r="M1418" s="57">
        <v>0.57138888799999998</v>
      </c>
      <c r="N1418" s="58">
        <v>0</v>
      </c>
      <c r="O1418" s="58">
        <v>1</v>
      </c>
      <c r="P1418" s="58">
        <v>0</v>
      </c>
      <c r="Q1418" s="58">
        <v>0</v>
      </c>
      <c r="R1418" s="59">
        <v>0</v>
      </c>
      <c r="S1418" s="59">
        <v>0.57138900000000004</v>
      </c>
      <c r="T1418" s="59">
        <v>0</v>
      </c>
      <c r="U1418" s="59">
        <v>0</v>
      </c>
    </row>
    <row r="1419" spans="1:21" x14ac:dyDescent="0.3">
      <c r="A1419" s="61">
        <v>82886</v>
      </c>
      <c r="B1419" s="54">
        <v>1</v>
      </c>
      <c r="C1419" s="54" t="s">
        <v>79</v>
      </c>
      <c r="D1419" s="54" t="s">
        <v>123</v>
      </c>
      <c r="E1419" s="61" t="s">
        <v>1808</v>
      </c>
      <c r="F1419" s="61" t="s">
        <v>156</v>
      </c>
      <c r="G1419" s="54" t="s">
        <v>71</v>
      </c>
      <c r="H1419" s="54" t="s">
        <v>128</v>
      </c>
      <c r="I1419" s="54" t="s">
        <v>22</v>
      </c>
      <c r="J1419" s="54" t="s">
        <v>129</v>
      </c>
      <c r="K1419" s="56">
        <v>43441.696122685185</v>
      </c>
      <c r="L1419" s="56">
        <v>43441.72865740741</v>
      </c>
      <c r="M1419" s="57">
        <v>0.78083333300000002</v>
      </c>
      <c r="N1419" s="58">
        <v>0</v>
      </c>
      <c r="O1419" s="58">
        <v>106</v>
      </c>
      <c r="P1419" s="58">
        <v>0</v>
      </c>
      <c r="Q1419" s="58">
        <v>0</v>
      </c>
      <c r="R1419" s="59">
        <v>0</v>
      </c>
      <c r="S1419" s="59">
        <v>82.768332999999998</v>
      </c>
      <c r="T1419" s="59">
        <v>0</v>
      </c>
      <c r="U1419" s="59">
        <v>0</v>
      </c>
    </row>
    <row r="1420" spans="1:21" x14ac:dyDescent="0.3">
      <c r="A1420" s="61">
        <v>82891</v>
      </c>
      <c r="B1420" s="54">
        <v>1</v>
      </c>
      <c r="C1420" s="54" t="s">
        <v>78</v>
      </c>
      <c r="D1420" s="54" t="s">
        <v>94</v>
      </c>
      <c r="E1420" s="61" t="s">
        <v>1809</v>
      </c>
      <c r="F1420" s="61" t="s">
        <v>136</v>
      </c>
      <c r="G1420" s="54" t="s">
        <v>71</v>
      </c>
      <c r="H1420" s="54" t="s">
        <v>128</v>
      </c>
      <c r="I1420" s="54" t="s">
        <v>22</v>
      </c>
      <c r="J1420" s="54" t="s">
        <v>129</v>
      </c>
      <c r="K1420" s="56">
        <v>43441.701631944445</v>
      </c>
      <c r="L1420" s="56">
        <v>43441.754432870373</v>
      </c>
      <c r="M1420" s="57">
        <v>1.267222222</v>
      </c>
      <c r="N1420" s="58">
        <v>3</v>
      </c>
      <c r="O1420" s="58">
        <v>288</v>
      </c>
      <c r="P1420" s="58">
        <v>0</v>
      </c>
      <c r="Q1420" s="58">
        <v>0</v>
      </c>
      <c r="R1420" s="59">
        <v>3.8016670000000001</v>
      </c>
      <c r="S1420" s="59">
        <v>364.96</v>
      </c>
      <c r="T1420" s="59">
        <v>0</v>
      </c>
      <c r="U1420" s="59">
        <v>0</v>
      </c>
    </row>
    <row r="1421" spans="1:21" x14ac:dyDescent="0.3">
      <c r="A1421" s="61">
        <v>82895</v>
      </c>
      <c r="B1421" s="54">
        <v>1</v>
      </c>
      <c r="C1421" s="54" t="s">
        <v>78</v>
      </c>
      <c r="D1421" s="54" t="s">
        <v>102</v>
      </c>
      <c r="E1421" s="61" t="s">
        <v>1810</v>
      </c>
      <c r="F1421" s="61" t="s">
        <v>151</v>
      </c>
      <c r="G1421" s="54" t="s">
        <v>71</v>
      </c>
      <c r="H1421" s="54" t="s">
        <v>128</v>
      </c>
      <c r="I1421" s="54" t="s">
        <v>22</v>
      </c>
      <c r="J1421" s="54" t="s">
        <v>129</v>
      </c>
      <c r="K1421" s="56">
        <v>43441.672696759262</v>
      </c>
      <c r="L1421" s="56">
        <v>43441.722916666666</v>
      </c>
      <c r="M1421" s="57">
        <v>1.2052777770000001</v>
      </c>
      <c r="N1421" s="58">
        <v>0</v>
      </c>
      <c r="O1421" s="58">
        <v>71</v>
      </c>
      <c r="P1421" s="58">
        <v>0</v>
      </c>
      <c r="Q1421" s="58">
        <v>0</v>
      </c>
      <c r="R1421" s="59">
        <v>0</v>
      </c>
      <c r="S1421" s="59">
        <v>85.574721999999994</v>
      </c>
      <c r="T1421" s="59">
        <v>0</v>
      </c>
      <c r="U1421" s="59">
        <v>0</v>
      </c>
    </row>
    <row r="1422" spans="1:21" x14ac:dyDescent="0.3">
      <c r="A1422" s="61">
        <v>82896</v>
      </c>
      <c r="B1422" s="54">
        <v>1</v>
      </c>
      <c r="C1422" s="54" t="s">
        <v>78</v>
      </c>
      <c r="D1422" s="54" t="s">
        <v>91</v>
      </c>
      <c r="E1422" s="61" t="s">
        <v>1811</v>
      </c>
      <c r="F1422" s="61" t="s">
        <v>137</v>
      </c>
      <c r="G1422" s="54" t="s">
        <v>71</v>
      </c>
      <c r="H1422" s="54" t="s">
        <v>128</v>
      </c>
      <c r="I1422" s="54" t="s">
        <v>22</v>
      </c>
      <c r="J1422" s="54" t="s">
        <v>129</v>
      </c>
      <c r="K1422" s="56">
        <v>43441.408587962964</v>
      </c>
      <c r="L1422" s="56">
        <v>43441.734027777777</v>
      </c>
      <c r="M1422" s="57">
        <v>7.8105555549999997</v>
      </c>
      <c r="N1422" s="58">
        <v>0</v>
      </c>
      <c r="O1422" s="58">
        <v>0</v>
      </c>
      <c r="P1422" s="58">
        <v>0</v>
      </c>
      <c r="Q1422" s="58">
        <v>1</v>
      </c>
      <c r="R1422" s="59">
        <v>0</v>
      </c>
      <c r="S1422" s="59">
        <v>0</v>
      </c>
      <c r="T1422" s="59">
        <v>0</v>
      </c>
      <c r="U1422" s="59">
        <v>7.8105560000000001</v>
      </c>
    </row>
    <row r="1423" spans="1:21" x14ac:dyDescent="0.3">
      <c r="A1423" s="61">
        <v>82903</v>
      </c>
      <c r="B1423" s="54">
        <v>1</v>
      </c>
      <c r="C1423" s="54" t="s">
        <v>78</v>
      </c>
      <c r="D1423" s="54" t="s">
        <v>96</v>
      </c>
      <c r="E1423" s="61" t="s">
        <v>1812</v>
      </c>
      <c r="F1423" s="61" t="s">
        <v>285</v>
      </c>
      <c r="G1423" s="54" t="s">
        <v>71</v>
      </c>
      <c r="H1423" s="54" t="s">
        <v>128</v>
      </c>
      <c r="I1423" s="54" t="s">
        <v>22</v>
      </c>
      <c r="J1423" s="54" t="s">
        <v>129</v>
      </c>
      <c r="K1423" s="56">
        <v>43441.445057870369</v>
      </c>
      <c r="L1423" s="56">
        <v>43441.722916666666</v>
      </c>
      <c r="M1423" s="57">
        <v>6.6686111109999997</v>
      </c>
      <c r="N1423" s="58">
        <v>0</v>
      </c>
      <c r="O1423" s="58">
        <v>21</v>
      </c>
      <c r="P1423" s="58">
        <v>0</v>
      </c>
      <c r="Q1423" s="58">
        <v>0</v>
      </c>
      <c r="R1423" s="59">
        <v>0</v>
      </c>
      <c r="S1423" s="59">
        <v>140.04083299999999</v>
      </c>
      <c r="T1423" s="59">
        <v>0</v>
      </c>
      <c r="U1423" s="59">
        <v>0</v>
      </c>
    </row>
    <row r="1424" spans="1:21" x14ac:dyDescent="0.3">
      <c r="A1424" s="61">
        <v>82905</v>
      </c>
      <c r="B1424" s="54">
        <v>1</v>
      </c>
      <c r="C1424" s="54" t="s">
        <v>78</v>
      </c>
      <c r="D1424" s="54" t="s">
        <v>81</v>
      </c>
      <c r="E1424" s="61" t="s">
        <v>1813</v>
      </c>
      <c r="F1424" s="61" t="s">
        <v>144</v>
      </c>
      <c r="G1424" s="54" t="s">
        <v>71</v>
      </c>
      <c r="H1424" s="54" t="s">
        <v>128</v>
      </c>
      <c r="I1424" s="54" t="s">
        <v>22</v>
      </c>
      <c r="J1424" s="54" t="s">
        <v>129</v>
      </c>
      <c r="K1424" s="56">
        <v>43441.726099537038</v>
      </c>
      <c r="L1424" s="56">
        <v>43441.749131944445</v>
      </c>
      <c r="M1424" s="57">
        <v>0.55277777699999997</v>
      </c>
      <c r="N1424" s="58">
        <v>0</v>
      </c>
      <c r="O1424" s="58">
        <v>3</v>
      </c>
      <c r="P1424" s="58">
        <v>0</v>
      </c>
      <c r="Q1424" s="58">
        <v>0</v>
      </c>
      <c r="R1424" s="59">
        <v>0</v>
      </c>
      <c r="S1424" s="59">
        <v>1.6583330000000001</v>
      </c>
      <c r="T1424" s="59">
        <v>0</v>
      </c>
      <c r="U1424" s="59">
        <v>0</v>
      </c>
    </row>
    <row r="1425" spans="1:21" x14ac:dyDescent="0.3">
      <c r="A1425" s="61">
        <v>82906</v>
      </c>
      <c r="B1425" s="54">
        <v>1</v>
      </c>
      <c r="C1425" s="54" t="s">
        <v>79</v>
      </c>
      <c r="D1425" s="54" t="s">
        <v>109</v>
      </c>
      <c r="E1425" s="61" t="s">
        <v>1814</v>
      </c>
      <c r="F1425" s="61" t="s">
        <v>137</v>
      </c>
      <c r="G1425" s="54" t="s">
        <v>71</v>
      </c>
      <c r="H1425" s="54" t="s">
        <v>128</v>
      </c>
      <c r="I1425" s="54" t="s">
        <v>22</v>
      </c>
      <c r="J1425" s="54" t="s">
        <v>129</v>
      </c>
      <c r="K1425" s="56">
        <v>43441.729039351849</v>
      </c>
      <c r="L1425" s="56">
        <v>43441.853599537033</v>
      </c>
      <c r="M1425" s="57">
        <v>2.9894444440000001</v>
      </c>
      <c r="N1425" s="58">
        <v>0</v>
      </c>
      <c r="O1425" s="58">
        <v>0</v>
      </c>
      <c r="P1425" s="58">
        <v>0</v>
      </c>
      <c r="Q1425" s="58">
        <v>1</v>
      </c>
      <c r="R1425" s="59">
        <v>0</v>
      </c>
      <c r="S1425" s="59">
        <v>0</v>
      </c>
      <c r="T1425" s="59">
        <v>0</v>
      </c>
      <c r="U1425" s="59">
        <v>2.9894440000000002</v>
      </c>
    </row>
    <row r="1426" spans="1:21" x14ac:dyDescent="0.3">
      <c r="A1426" s="61">
        <v>82913</v>
      </c>
      <c r="B1426" s="54">
        <v>1</v>
      </c>
      <c r="C1426" s="54" t="s">
        <v>78</v>
      </c>
      <c r="D1426" s="54" t="s">
        <v>97</v>
      </c>
      <c r="E1426" s="61" t="s">
        <v>1815</v>
      </c>
      <c r="F1426" s="61" t="s">
        <v>136</v>
      </c>
      <c r="G1426" s="54" t="s">
        <v>71</v>
      </c>
      <c r="H1426" s="54" t="s">
        <v>128</v>
      </c>
      <c r="I1426" s="54" t="s">
        <v>22</v>
      </c>
      <c r="J1426" s="54" t="s">
        <v>129</v>
      </c>
      <c r="K1426" s="56">
        <v>43441.735960648148</v>
      </c>
      <c r="L1426" s="56">
        <v>43441.854143518518</v>
      </c>
      <c r="M1426" s="57">
        <v>2.8363888880000001</v>
      </c>
      <c r="N1426" s="58">
        <v>0</v>
      </c>
      <c r="O1426" s="58">
        <v>56</v>
      </c>
      <c r="P1426" s="58">
        <v>0</v>
      </c>
      <c r="Q1426" s="58">
        <v>0</v>
      </c>
      <c r="R1426" s="59">
        <v>0</v>
      </c>
      <c r="S1426" s="59">
        <v>158.83777799999999</v>
      </c>
      <c r="T1426" s="59">
        <v>0</v>
      </c>
      <c r="U1426" s="59">
        <v>0</v>
      </c>
    </row>
    <row r="1427" spans="1:21" x14ac:dyDescent="0.3">
      <c r="A1427" s="61">
        <v>82917</v>
      </c>
      <c r="B1427" s="54">
        <v>1</v>
      </c>
      <c r="C1427" s="54" t="s">
        <v>79</v>
      </c>
      <c r="D1427" s="54" t="s">
        <v>124</v>
      </c>
      <c r="E1427" s="61" t="s">
        <v>1521</v>
      </c>
      <c r="F1427" s="61" t="s">
        <v>204</v>
      </c>
      <c r="G1427" s="54" t="s">
        <v>71</v>
      </c>
      <c r="H1427" s="54" t="s">
        <v>128</v>
      </c>
      <c r="I1427" s="54" t="s">
        <v>22</v>
      </c>
      <c r="J1427" s="54" t="s">
        <v>129</v>
      </c>
      <c r="K1427" s="56">
        <v>43441.75409722222</v>
      </c>
      <c r="L1427" s="56">
        <v>43441.92119212963</v>
      </c>
      <c r="M1427" s="57">
        <v>4.0102777769999998</v>
      </c>
      <c r="N1427" s="58">
        <v>0</v>
      </c>
      <c r="O1427" s="58">
        <v>0</v>
      </c>
      <c r="P1427" s="58">
        <v>0</v>
      </c>
      <c r="Q1427" s="58">
        <v>22</v>
      </c>
      <c r="R1427" s="59">
        <v>0</v>
      </c>
      <c r="S1427" s="59">
        <v>0</v>
      </c>
      <c r="T1427" s="59">
        <v>0</v>
      </c>
      <c r="U1427" s="59">
        <v>88.226111000000003</v>
      </c>
    </row>
    <row r="1428" spans="1:21" x14ac:dyDescent="0.3">
      <c r="A1428" s="61">
        <v>82919</v>
      </c>
      <c r="B1428" s="54">
        <v>1</v>
      </c>
      <c r="C1428" s="54" t="s">
        <v>78</v>
      </c>
      <c r="D1428" s="54" t="s">
        <v>91</v>
      </c>
      <c r="E1428" s="61" t="s">
        <v>1816</v>
      </c>
      <c r="F1428" s="61" t="s">
        <v>137</v>
      </c>
      <c r="G1428" s="54" t="s">
        <v>71</v>
      </c>
      <c r="H1428" s="54" t="s">
        <v>128</v>
      </c>
      <c r="I1428" s="54" t="s">
        <v>22</v>
      </c>
      <c r="J1428" s="54" t="s">
        <v>129</v>
      </c>
      <c r="K1428" s="56">
        <v>43441.413194444445</v>
      </c>
      <c r="L1428" s="56">
        <v>43441.72152777778</v>
      </c>
      <c r="M1428" s="57">
        <v>7.4</v>
      </c>
      <c r="N1428" s="58">
        <v>0</v>
      </c>
      <c r="O1428" s="58">
        <v>0</v>
      </c>
      <c r="P1428" s="58">
        <v>0</v>
      </c>
      <c r="Q1428" s="58">
        <v>2</v>
      </c>
      <c r="R1428" s="59">
        <v>0</v>
      </c>
      <c r="S1428" s="59">
        <v>0</v>
      </c>
      <c r="T1428" s="59">
        <v>0</v>
      </c>
      <c r="U1428" s="59">
        <v>14.8</v>
      </c>
    </row>
    <row r="1429" spans="1:21" x14ac:dyDescent="0.3">
      <c r="A1429" s="61">
        <v>82921</v>
      </c>
      <c r="B1429" s="54">
        <v>1</v>
      </c>
      <c r="C1429" s="54" t="s">
        <v>78</v>
      </c>
      <c r="D1429" s="54" t="s">
        <v>90</v>
      </c>
      <c r="E1429" s="61" t="s">
        <v>1817</v>
      </c>
      <c r="F1429" s="61" t="s">
        <v>136</v>
      </c>
      <c r="G1429" s="54" t="s">
        <v>71</v>
      </c>
      <c r="H1429" s="54" t="s">
        <v>128</v>
      </c>
      <c r="I1429" s="54" t="s">
        <v>22</v>
      </c>
      <c r="J1429" s="54" t="s">
        <v>129</v>
      </c>
      <c r="K1429" s="56">
        <v>43441.746655092589</v>
      </c>
      <c r="L1429" s="56">
        <v>43441.833587962959</v>
      </c>
      <c r="M1429" s="57">
        <v>2.0863888880000001</v>
      </c>
      <c r="N1429" s="58">
        <v>0</v>
      </c>
      <c r="O1429" s="58">
        <v>2</v>
      </c>
      <c r="P1429" s="58">
        <v>0</v>
      </c>
      <c r="Q1429" s="58">
        <v>0</v>
      </c>
      <c r="R1429" s="59">
        <v>0</v>
      </c>
      <c r="S1429" s="59">
        <v>4.1727780000000001</v>
      </c>
      <c r="T1429" s="59">
        <v>0</v>
      </c>
      <c r="U1429" s="59">
        <v>0</v>
      </c>
    </row>
    <row r="1430" spans="1:21" x14ac:dyDescent="0.3">
      <c r="A1430" s="61">
        <v>82922</v>
      </c>
      <c r="B1430" s="54">
        <v>1</v>
      </c>
      <c r="C1430" s="54" t="s">
        <v>78</v>
      </c>
      <c r="D1430" s="54" t="s">
        <v>88</v>
      </c>
      <c r="E1430" s="61" t="s">
        <v>918</v>
      </c>
      <c r="F1430" s="61" t="s">
        <v>136</v>
      </c>
      <c r="G1430" s="54" t="s">
        <v>71</v>
      </c>
      <c r="H1430" s="54" t="s">
        <v>128</v>
      </c>
      <c r="I1430" s="54" t="s">
        <v>22</v>
      </c>
      <c r="J1430" s="54" t="s">
        <v>129</v>
      </c>
      <c r="K1430" s="56">
        <v>43441.74900462963</v>
      </c>
      <c r="L1430" s="56">
        <v>43441.781585648147</v>
      </c>
      <c r="M1430" s="57">
        <v>0.78194444399999996</v>
      </c>
      <c r="N1430" s="58">
        <v>0</v>
      </c>
      <c r="O1430" s="58">
        <v>181</v>
      </c>
      <c r="P1430" s="58">
        <v>0</v>
      </c>
      <c r="Q1430" s="58">
        <v>0</v>
      </c>
      <c r="R1430" s="59">
        <v>0</v>
      </c>
      <c r="S1430" s="59">
        <v>141.53194400000001</v>
      </c>
      <c r="T1430" s="59">
        <v>0</v>
      </c>
      <c r="U1430" s="59">
        <v>0</v>
      </c>
    </row>
    <row r="1431" spans="1:21" x14ac:dyDescent="0.3">
      <c r="A1431" s="61">
        <v>82925</v>
      </c>
      <c r="B1431" s="54">
        <v>1</v>
      </c>
      <c r="C1431" s="54" t="s">
        <v>78</v>
      </c>
      <c r="D1431" s="54" t="s">
        <v>81</v>
      </c>
      <c r="E1431" s="61" t="s">
        <v>1818</v>
      </c>
      <c r="F1431" s="61" t="s">
        <v>130</v>
      </c>
      <c r="G1431" s="54" t="s">
        <v>71</v>
      </c>
      <c r="H1431" s="54" t="s">
        <v>128</v>
      </c>
      <c r="I1431" s="54" t="s">
        <v>22</v>
      </c>
      <c r="J1431" s="54" t="s">
        <v>129</v>
      </c>
      <c r="K1431" s="56">
        <v>43441.767222222225</v>
      </c>
      <c r="L1431" s="56">
        <v>43441.856550925928</v>
      </c>
      <c r="M1431" s="57">
        <v>2.1438888880000002</v>
      </c>
      <c r="N1431" s="58">
        <v>0</v>
      </c>
      <c r="O1431" s="58">
        <v>2</v>
      </c>
      <c r="P1431" s="58">
        <v>0</v>
      </c>
      <c r="Q1431" s="58">
        <v>0</v>
      </c>
      <c r="R1431" s="59">
        <v>0</v>
      </c>
      <c r="S1431" s="59">
        <v>4.2877780000000003</v>
      </c>
      <c r="T1431" s="59">
        <v>0</v>
      </c>
      <c r="U1431" s="59">
        <v>0</v>
      </c>
    </row>
    <row r="1432" spans="1:21" x14ac:dyDescent="0.3">
      <c r="A1432" s="61">
        <v>82926</v>
      </c>
      <c r="B1432" s="54">
        <v>1</v>
      </c>
      <c r="C1432" s="54" t="s">
        <v>79</v>
      </c>
      <c r="D1432" s="54" t="s">
        <v>114</v>
      </c>
      <c r="E1432" s="61" t="s">
        <v>1819</v>
      </c>
      <c r="F1432" s="61" t="s">
        <v>156</v>
      </c>
      <c r="G1432" s="54" t="s">
        <v>71</v>
      </c>
      <c r="H1432" s="54" t="s">
        <v>128</v>
      </c>
      <c r="I1432" s="54" t="s">
        <v>22</v>
      </c>
      <c r="J1432" s="54" t="s">
        <v>129</v>
      </c>
      <c r="K1432" s="56">
        <v>43441.762291666666</v>
      </c>
      <c r="L1432" s="56">
        <v>43441.782569444447</v>
      </c>
      <c r="M1432" s="57">
        <v>0.48666666600000003</v>
      </c>
      <c r="N1432" s="58">
        <v>0</v>
      </c>
      <c r="O1432" s="58">
        <v>76</v>
      </c>
      <c r="P1432" s="58">
        <v>0</v>
      </c>
      <c r="Q1432" s="58">
        <v>0</v>
      </c>
      <c r="R1432" s="59">
        <v>0</v>
      </c>
      <c r="S1432" s="59">
        <v>36.986666999999997</v>
      </c>
      <c r="T1432" s="59">
        <v>0</v>
      </c>
      <c r="U1432" s="59">
        <v>0</v>
      </c>
    </row>
    <row r="1433" spans="1:21" x14ac:dyDescent="0.3">
      <c r="A1433" s="61">
        <v>82928</v>
      </c>
      <c r="B1433" s="54">
        <v>1</v>
      </c>
      <c r="C1433" s="54" t="s">
        <v>78</v>
      </c>
      <c r="D1433" s="54" t="s">
        <v>103</v>
      </c>
      <c r="E1433" s="61" t="s">
        <v>306</v>
      </c>
      <c r="F1433" s="61" t="s">
        <v>136</v>
      </c>
      <c r="G1433" s="54" t="s">
        <v>71</v>
      </c>
      <c r="H1433" s="54" t="s">
        <v>128</v>
      </c>
      <c r="I1433" s="54" t="s">
        <v>22</v>
      </c>
      <c r="J1433" s="54" t="s">
        <v>129</v>
      </c>
      <c r="K1433" s="56">
        <v>43441.755393518521</v>
      </c>
      <c r="L1433" s="56">
        <v>43441.809386574074</v>
      </c>
      <c r="M1433" s="57">
        <v>1.295833333</v>
      </c>
      <c r="N1433" s="58">
        <v>0</v>
      </c>
      <c r="O1433" s="58">
        <v>0</v>
      </c>
      <c r="P1433" s="58">
        <v>0</v>
      </c>
      <c r="Q1433" s="58">
        <v>19</v>
      </c>
      <c r="R1433" s="59">
        <v>0</v>
      </c>
      <c r="S1433" s="59">
        <v>0</v>
      </c>
      <c r="T1433" s="59">
        <v>0</v>
      </c>
      <c r="U1433" s="59">
        <v>24.620833000000001</v>
      </c>
    </row>
    <row r="1434" spans="1:21" x14ac:dyDescent="0.3">
      <c r="A1434" s="61">
        <v>82932</v>
      </c>
      <c r="B1434" s="54">
        <v>1</v>
      </c>
      <c r="C1434" s="54" t="s">
        <v>79</v>
      </c>
      <c r="D1434" s="54" t="s">
        <v>114</v>
      </c>
      <c r="E1434" s="61" t="s">
        <v>1056</v>
      </c>
      <c r="F1434" s="61" t="s">
        <v>159</v>
      </c>
      <c r="G1434" s="54" t="s">
        <v>71</v>
      </c>
      <c r="H1434" s="54" t="s">
        <v>128</v>
      </c>
      <c r="I1434" s="54" t="s">
        <v>22</v>
      </c>
      <c r="J1434" s="54" t="s">
        <v>129</v>
      </c>
      <c r="K1434" s="56">
        <v>43441.762499999997</v>
      </c>
      <c r="L1434" s="56">
        <v>43441.824548611112</v>
      </c>
      <c r="M1434" s="57">
        <v>1.489166666</v>
      </c>
      <c r="N1434" s="58">
        <v>0</v>
      </c>
      <c r="O1434" s="58">
        <v>0</v>
      </c>
      <c r="P1434" s="58">
        <v>0</v>
      </c>
      <c r="Q1434" s="58">
        <v>7</v>
      </c>
      <c r="R1434" s="59">
        <v>0</v>
      </c>
      <c r="S1434" s="59">
        <v>0</v>
      </c>
      <c r="T1434" s="59">
        <v>0</v>
      </c>
      <c r="U1434" s="59">
        <v>10.424167000000001</v>
      </c>
    </row>
    <row r="1435" spans="1:21" x14ac:dyDescent="0.3">
      <c r="A1435" s="61">
        <v>82937</v>
      </c>
      <c r="B1435" s="54">
        <v>1</v>
      </c>
      <c r="C1435" s="54" t="s">
        <v>78</v>
      </c>
      <c r="D1435" s="54" t="s">
        <v>90</v>
      </c>
      <c r="E1435" s="61" t="s">
        <v>1583</v>
      </c>
      <c r="F1435" s="61" t="s">
        <v>140</v>
      </c>
      <c r="G1435" s="54" t="s">
        <v>72</v>
      </c>
      <c r="H1435" s="54" t="s">
        <v>128</v>
      </c>
      <c r="I1435" s="54" t="s">
        <v>22</v>
      </c>
      <c r="J1435" s="54" t="s">
        <v>129</v>
      </c>
      <c r="K1435" s="56">
        <v>43441.757245370369</v>
      </c>
      <c r="L1435" s="56">
        <v>43441.832696759258</v>
      </c>
      <c r="M1435" s="57">
        <v>1.8108333329999999</v>
      </c>
      <c r="N1435" s="58">
        <v>0</v>
      </c>
      <c r="O1435" s="58">
        <v>791</v>
      </c>
      <c r="P1435" s="58">
        <v>0</v>
      </c>
      <c r="Q1435" s="58">
        <v>0</v>
      </c>
      <c r="R1435" s="59">
        <v>0</v>
      </c>
      <c r="S1435" s="59">
        <v>1432.369166</v>
      </c>
      <c r="T1435" s="59">
        <v>0</v>
      </c>
      <c r="U1435" s="59">
        <v>0</v>
      </c>
    </row>
    <row r="1436" spans="1:21" x14ac:dyDescent="0.3">
      <c r="A1436" s="61">
        <v>82940</v>
      </c>
      <c r="B1436" s="54">
        <v>1</v>
      </c>
      <c r="C1436" s="54" t="s">
        <v>79</v>
      </c>
      <c r="D1436" s="54" t="s">
        <v>119</v>
      </c>
      <c r="E1436" s="61" t="s">
        <v>1820</v>
      </c>
      <c r="F1436" s="61" t="s">
        <v>141</v>
      </c>
      <c r="G1436" s="54" t="s">
        <v>71</v>
      </c>
      <c r="H1436" s="54" t="s">
        <v>128</v>
      </c>
      <c r="I1436" s="54" t="s">
        <v>22</v>
      </c>
      <c r="J1436" s="54" t="s">
        <v>129</v>
      </c>
      <c r="K1436" s="56">
        <v>43441.776724537034</v>
      </c>
      <c r="L1436" s="56">
        <v>43441.811111111114</v>
      </c>
      <c r="M1436" s="57">
        <v>0.82527777700000005</v>
      </c>
      <c r="N1436" s="58">
        <v>0</v>
      </c>
      <c r="O1436" s="58">
        <v>37</v>
      </c>
      <c r="P1436" s="58">
        <v>0</v>
      </c>
      <c r="Q1436" s="58">
        <v>8</v>
      </c>
      <c r="R1436" s="59">
        <v>0</v>
      </c>
      <c r="S1436" s="59">
        <v>30.535278000000002</v>
      </c>
      <c r="T1436" s="59">
        <v>0</v>
      </c>
      <c r="U1436" s="59">
        <v>6.6022220000000003</v>
      </c>
    </row>
    <row r="1437" spans="1:21" x14ac:dyDescent="0.3">
      <c r="A1437" s="61">
        <v>82942</v>
      </c>
      <c r="B1437" s="54">
        <v>1</v>
      </c>
      <c r="C1437" s="54" t="s">
        <v>78</v>
      </c>
      <c r="D1437" s="54" t="s">
        <v>91</v>
      </c>
      <c r="E1437" s="61" t="s">
        <v>1821</v>
      </c>
      <c r="F1437" s="61" t="s">
        <v>137</v>
      </c>
      <c r="G1437" s="54" t="s">
        <v>71</v>
      </c>
      <c r="H1437" s="54" t="s">
        <v>128</v>
      </c>
      <c r="I1437" s="54" t="s">
        <v>22</v>
      </c>
      <c r="J1437" s="54" t="s">
        <v>129</v>
      </c>
      <c r="K1437" s="56">
        <v>43441.509699074071</v>
      </c>
      <c r="L1437" s="56">
        <v>43441.731249999997</v>
      </c>
      <c r="M1437" s="57">
        <v>5.3172222219999998</v>
      </c>
      <c r="N1437" s="58">
        <v>0</v>
      </c>
      <c r="O1437" s="58">
        <v>0</v>
      </c>
      <c r="P1437" s="58">
        <v>0</v>
      </c>
      <c r="Q1437" s="58">
        <v>1</v>
      </c>
      <c r="R1437" s="59">
        <v>0</v>
      </c>
      <c r="S1437" s="59">
        <v>0</v>
      </c>
      <c r="T1437" s="59">
        <v>0</v>
      </c>
      <c r="U1437" s="59">
        <v>5.3172220000000001</v>
      </c>
    </row>
    <row r="1438" spans="1:21" x14ac:dyDescent="0.3">
      <c r="A1438" s="61">
        <v>82943</v>
      </c>
      <c r="B1438" s="54">
        <v>1</v>
      </c>
      <c r="C1438" s="54" t="s">
        <v>78</v>
      </c>
      <c r="D1438" s="54" t="s">
        <v>82</v>
      </c>
      <c r="E1438" s="61" t="s">
        <v>1822</v>
      </c>
      <c r="F1438" s="61" t="s">
        <v>184</v>
      </c>
      <c r="G1438" s="54" t="s">
        <v>71</v>
      </c>
      <c r="H1438" s="54" t="s">
        <v>128</v>
      </c>
      <c r="I1438" s="54" t="s">
        <v>22</v>
      </c>
      <c r="J1438" s="54" t="s">
        <v>129</v>
      </c>
      <c r="K1438" s="56">
        <v>43441.754386574074</v>
      </c>
      <c r="L1438" s="56">
        <v>43441.921435185184</v>
      </c>
      <c r="M1438" s="57">
        <v>4.0091666659999996</v>
      </c>
      <c r="N1438" s="58">
        <v>0</v>
      </c>
      <c r="O1438" s="58">
        <v>4</v>
      </c>
      <c r="P1438" s="58">
        <v>0</v>
      </c>
      <c r="Q1438" s="58">
        <v>0</v>
      </c>
      <c r="R1438" s="59">
        <v>0</v>
      </c>
      <c r="S1438" s="59">
        <v>16.036667000000001</v>
      </c>
      <c r="T1438" s="59">
        <v>0</v>
      </c>
      <c r="U1438" s="59">
        <v>0</v>
      </c>
    </row>
    <row r="1439" spans="1:21" x14ac:dyDescent="0.3">
      <c r="A1439" s="61">
        <v>82946</v>
      </c>
      <c r="B1439" s="54">
        <v>1</v>
      </c>
      <c r="C1439" s="54" t="s">
        <v>78</v>
      </c>
      <c r="D1439" s="54" t="s">
        <v>95</v>
      </c>
      <c r="E1439" s="61" t="s">
        <v>1823</v>
      </c>
      <c r="F1439" s="61" t="s">
        <v>136</v>
      </c>
      <c r="G1439" s="54" t="s">
        <v>71</v>
      </c>
      <c r="H1439" s="54" t="s">
        <v>128</v>
      </c>
      <c r="I1439" s="54" t="s">
        <v>22</v>
      </c>
      <c r="J1439" s="54" t="s">
        <v>129</v>
      </c>
      <c r="K1439" s="56">
        <v>43441.784907407404</v>
      </c>
      <c r="L1439" s="56">
        <v>43441.877210648148</v>
      </c>
      <c r="M1439" s="57">
        <v>2.2152777769999998</v>
      </c>
      <c r="N1439" s="58">
        <v>0</v>
      </c>
      <c r="O1439" s="58">
        <v>23</v>
      </c>
      <c r="P1439" s="58">
        <v>0</v>
      </c>
      <c r="Q1439" s="58">
        <v>0</v>
      </c>
      <c r="R1439" s="59">
        <v>0</v>
      </c>
      <c r="S1439" s="59">
        <v>50.951388999999999</v>
      </c>
      <c r="T1439" s="59">
        <v>0</v>
      </c>
      <c r="U1439" s="59">
        <v>0</v>
      </c>
    </row>
    <row r="1440" spans="1:21" x14ac:dyDescent="0.3">
      <c r="A1440" s="61">
        <v>82947</v>
      </c>
      <c r="B1440" s="54">
        <v>1</v>
      </c>
      <c r="C1440" s="54" t="s">
        <v>78</v>
      </c>
      <c r="D1440" s="54" t="s">
        <v>87</v>
      </c>
      <c r="E1440" s="61" t="s">
        <v>1824</v>
      </c>
      <c r="F1440" s="61" t="s">
        <v>156</v>
      </c>
      <c r="G1440" s="54" t="s">
        <v>71</v>
      </c>
      <c r="H1440" s="54" t="s">
        <v>128</v>
      </c>
      <c r="I1440" s="54" t="s">
        <v>22</v>
      </c>
      <c r="J1440" s="54" t="s">
        <v>129</v>
      </c>
      <c r="K1440" s="56">
        <v>43441.769247685188</v>
      </c>
      <c r="L1440" s="56">
        <v>43441.838101851856</v>
      </c>
      <c r="M1440" s="57">
        <v>1.6525000000000001</v>
      </c>
      <c r="N1440" s="58">
        <v>0</v>
      </c>
      <c r="O1440" s="58">
        <v>98</v>
      </c>
      <c r="P1440" s="58">
        <v>0</v>
      </c>
      <c r="Q1440" s="58">
        <v>0</v>
      </c>
      <c r="R1440" s="59">
        <v>0</v>
      </c>
      <c r="S1440" s="59">
        <v>161.94499999999999</v>
      </c>
      <c r="T1440" s="59">
        <v>0</v>
      </c>
      <c r="U1440" s="59">
        <v>0</v>
      </c>
    </row>
    <row r="1441" spans="1:21" x14ac:dyDescent="0.3">
      <c r="A1441" s="61">
        <v>82949</v>
      </c>
      <c r="B1441" s="54">
        <v>1</v>
      </c>
      <c r="C1441" s="54" t="s">
        <v>79</v>
      </c>
      <c r="D1441" s="54" t="s">
        <v>116</v>
      </c>
      <c r="E1441" s="61" t="s">
        <v>615</v>
      </c>
      <c r="F1441" s="61" t="s">
        <v>140</v>
      </c>
      <c r="G1441" s="54" t="s">
        <v>72</v>
      </c>
      <c r="H1441" s="54" t="s">
        <v>128</v>
      </c>
      <c r="I1441" s="54" t="s">
        <v>22</v>
      </c>
      <c r="J1441" s="54" t="s">
        <v>129</v>
      </c>
      <c r="K1441" s="56">
        <v>43441.795532407406</v>
      </c>
      <c r="L1441" s="56">
        <v>43441.867181863425</v>
      </c>
      <c r="M1441" s="57">
        <v>1.719586944</v>
      </c>
      <c r="N1441" s="58">
        <v>2</v>
      </c>
      <c r="O1441" s="58">
        <v>1148</v>
      </c>
      <c r="P1441" s="58">
        <v>0</v>
      </c>
      <c r="Q1441" s="58">
        <v>2</v>
      </c>
      <c r="R1441" s="59">
        <v>3.439174</v>
      </c>
      <c r="S1441" s="59">
        <v>1974.085812</v>
      </c>
      <c r="T1441" s="59">
        <v>0</v>
      </c>
      <c r="U1441" s="59">
        <v>3.439174</v>
      </c>
    </row>
    <row r="1442" spans="1:21" x14ac:dyDescent="0.3">
      <c r="A1442" s="61">
        <v>82950</v>
      </c>
      <c r="B1442" s="54">
        <v>1</v>
      </c>
      <c r="C1442" s="54" t="s">
        <v>78</v>
      </c>
      <c r="D1442" s="54" t="s">
        <v>95</v>
      </c>
      <c r="E1442" s="61" t="s">
        <v>257</v>
      </c>
      <c r="F1442" s="61" t="s">
        <v>136</v>
      </c>
      <c r="G1442" s="54" t="s">
        <v>71</v>
      </c>
      <c r="H1442" s="54" t="s">
        <v>128</v>
      </c>
      <c r="I1442" s="54" t="s">
        <v>22</v>
      </c>
      <c r="J1442" s="54" t="s">
        <v>129</v>
      </c>
      <c r="K1442" s="56">
        <v>43441.757384259261</v>
      </c>
      <c r="L1442" s="56">
        <v>43441.876192129632</v>
      </c>
      <c r="M1442" s="57">
        <v>2.8513888879999998</v>
      </c>
      <c r="N1442" s="58">
        <v>0</v>
      </c>
      <c r="O1442" s="58">
        <v>45</v>
      </c>
      <c r="P1442" s="58">
        <v>0</v>
      </c>
      <c r="Q1442" s="58">
        <v>0</v>
      </c>
      <c r="R1442" s="59">
        <v>0</v>
      </c>
      <c r="S1442" s="59">
        <v>128.3125</v>
      </c>
      <c r="T1442" s="59">
        <v>0</v>
      </c>
      <c r="U1442" s="59">
        <v>0</v>
      </c>
    </row>
    <row r="1443" spans="1:21" x14ac:dyDescent="0.3">
      <c r="A1443" s="61">
        <v>82951</v>
      </c>
      <c r="B1443" s="54">
        <v>1</v>
      </c>
      <c r="C1443" s="54" t="s">
        <v>78</v>
      </c>
      <c r="D1443" s="54" t="s">
        <v>95</v>
      </c>
      <c r="E1443" s="61" t="s">
        <v>1825</v>
      </c>
      <c r="F1443" s="61" t="s">
        <v>145</v>
      </c>
      <c r="G1443" s="54" t="s">
        <v>72</v>
      </c>
      <c r="H1443" s="54" t="s">
        <v>128</v>
      </c>
      <c r="I1443" s="54" t="s">
        <v>22</v>
      </c>
      <c r="J1443" s="54" t="s">
        <v>129</v>
      </c>
      <c r="K1443" s="56">
        <v>43441.779386574075</v>
      </c>
      <c r="L1443" s="56">
        <v>43441.881782407407</v>
      </c>
      <c r="M1443" s="57">
        <v>2.4575</v>
      </c>
      <c r="N1443" s="58">
        <v>0</v>
      </c>
      <c r="O1443" s="58">
        <v>179</v>
      </c>
      <c r="P1443" s="58">
        <v>0</v>
      </c>
      <c r="Q1443" s="58">
        <v>0</v>
      </c>
      <c r="R1443" s="59">
        <v>0</v>
      </c>
      <c r="S1443" s="59">
        <v>439.89249999999998</v>
      </c>
      <c r="T1443" s="59">
        <v>0</v>
      </c>
      <c r="U1443" s="59">
        <v>0</v>
      </c>
    </row>
    <row r="1444" spans="1:21" x14ac:dyDescent="0.3">
      <c r="A1444" s="61">
        <v>82952</v>
      </c>
      <c r="B1444" s="54">
        <v>1</v>
      </c>
      <c r="C1444" s="54" t="s">
        <v>78</v>
      </c>
      <c r="D1444" s="54" t="s">
        <v>82</v>
      </c>
      <c r="E1444" s="61" t="s">
        <v>1826</v>
      </c>
      <c r="F1444" s="61" t="s">
        <v>130</v>
      </c>
      <c r="G1444" s="54" t="s">
        <v>71</v>
      </c>
      <c r="H1444" s="54" t="s">
        <v>128</v>
      </c>
      <c r="I1444" s="54" t="s">
        <v>22</v>
      </c>
      <c r="J1444" s="54" t="s">
        <v>129</v>
      </c>
      <c r="K1444" s="56">
        <v>43441.781284722223</v>
      </c>
      <c r="L1444" s="56">
        <v>43441.90179398148</v>
      </c>
      <c r="M1444" s="57">
        <v>2.892222222</v>
      </c>
      <c r="N1444" s="58">
        <v>0</v>
      </c>
      <c r="O1444" s="58">
        <v>1</v>
      </c>
      <c r="P1444" s="58">
        <v>0</v>
      </c>
      <c r="Q1444" s="58">
        <v>0</v>
      </c>
      <c r="R1444" s="59">
        <v>0</v>
      </c>
      <c r="S1444" s="59">
        <v>2.8922219999999998</v>
      </c>
      <c r="T1444" s="59">
        <v>0</v>
      </c>
      <c r="U1444" s="59">
        <v>0</v>
      </c>
    </row>
    <row r="1445" spans="1:21" x14ac:dyDescent="0.3">
      <c r="A1445" s="61">
        <v>82953</v>
      </c>
      <c r="B1445" s="54">
        <v>1</v>
      </c>
      <c r="C1445" s="54" t="s">
        <v>78</v>
      </c>
      <c r="D1445" s="54" t="s">
        <v>91</v>
      </c>
      <c r="E1445" s="61" t="s">
        <v>1827</v>
      </c>
      <c r="F1445" s="61" t="s">
        <v>137</v>
      </c>
      <c r="G1445" s="54" t="s">
        <v>71</v>
      </c>
      <c r="H1445" s="54" t="s">
        <v>128</v>
      </c>
      <c r="I1445" s="54" t="s">
        <v>22</v>
      </c>
      <c r="J1445" s="54" t="s">
        <v>129</v>
      </c>
      <c r="K1445" s="56">
        <v>43441.761296296296</v>
      </c>
      <c r="L1445" s="56">
        <v>43441.804166666669</v>
      </c>
      <c r="M1445" s="57">
        <v>1.028888888</v>
      </c>
      <c r="N1445" s="58">
        <v>0</v>
      </c>
      <c r="O1445" s="58">
        <v>1</v>
      </c>
      <c r="P1445" s="58">
        <v>0</v>
      </c>
      <c r="Q1445" s="58">
        <v>0</v>
      </c>
      <c r="R1445" s="59">
        <v>0</v>
      </c>
      <c r="S1445" s="59">
        <v>1.0288889999999999</v>
      </c>
      <c r="T1445" s="59">
        <v>0</v>
      </c>
      <c r="U1445" s="59">
        <v>0</v>
      </c>
    </row>
    <row r="1446" spans="1:21" x14ac:dyDescent="0.3">
      <c r="A1446" s="61">
        <v>82954</v>
      </c>
      <c r="B1446" s="54">
        <v>1</v>
      </c>
      <c r="C1446" s="54" t="s">
        <v>78</v>
      </c>
      <c r="D1446" s="54" t="s">
        <v>102</v>
      </c>
      <c r="E1446" s="61" t="s">
        <v>1828</v>
      </c>
      <c r="F1446" s="61" t="s">
        <v>137</v>
      </c>
      <c r="G1446" s="54" t="s">
        <v>71</v>
      </c>
      <c r="H1446" s="54" t="s">
        <v>128</v>
      </c>
      <c r="I1446" s="54" t="s">
        <v>22</v>
      </c>
      <c r="J1446" s="54" t="s">
        <v>129</v>
      </c>
      <c r="K1446" s="56">
        <v>43441.60361111111</v>
      </c>
      <c r="L1446" s="56">
        <v>43441.828946759262</v>
      </c>
      <c r="M1446" s="57">
        <v>5.4080555549999998</v>
      </c>
      <c r="N1446" s="58">
        <v>0</v>
      </c>
      <c r="O1446" s="58">
        <v>0</v>
      </c>
      <c r="P1446" s="58">
        <v>0</v>
      </c>
      <c r="Q1446" s="58">
        <v>1</v>
      </c>
      <c r="R1446" s="59">
        <v>0</v>
      </c>
      <c r="S1446" s="59">
        <v>0</v>
      </c>
      <c r="T1446" s="59">
        <v>0</v>
      </c>
      <c r="U1446" s="59">
        <v>5.4080560000000002</v>
      </c>
    </row>
    <row r="1447" spans="1:21" x14ac:dyDescent="0.3">
      <c r="A1447" s="61">
        <v>82958</v>
      </c>
      <c r="B1447" s="54">
        <v>1</v>
      </c>
      <c r="C1447" s="54" t="s">
        <v>78</v>
      </c>
      <c r="D1447" s="54" t="s">
        <v>102</v>
      </c>
      <c r="E1447" s="61" t="s">
        <v>713</v>
      </c>
      <c r="F1447" s="61" t="s">
        <v>172</v>
      </c>
      <c r="G1447" s="54" t="s">
        <v>71</v>
      </c>
      <c r="H1447" s="54" t="s">
        <v>128</v>
      </c>
      <c r="I1447" s="54" t="s">
        <v>22</v>
      </c>
      <c r="J1447" s="54" t="s">
        <v>129</v>
      </c>
      <c r="K1447" s="56">
        <v>43441.723113425927</v>
      </c>
      <c r="L1447" s="56">
        <v>43441.793055555558</v>
      </c>
      <c r="M1447" s="57">
        <v>1.6786111109999999</v>
      </c>
      <c r="N1447" s="58">
        <v>0</v>
      </c>
      <c r="O1447" s="58">
        <v>19</v>
      </c>
      <c r="P1447" s="58">
        <v>0</v>
      </c>
      <c r="Q1447" s="58">
        <v>0</v>
      </c>
      <c r="R1447" s="59">
        <v>0</v>
      </c>
      <c r="S1447" s="59">
        <v>31.893611</v>
      </c>
      <c r="T1447" s="59">
        <v>0</v>
      </c>
      <c r="U1447" s="59">
        <v>0</v>
      </c>
    </row>
    <row r="1448" spans="1:21" x14ac:dyDescent="0.3">
      <c r="A1448" s="61">
        <v>82962</v>
      </c>
      <c r="B1448" s="54">
        <v>1</v>
      </c>
      <c r="C1448" s="54" t="s">
        <v>78</v>
      </c>
      <c r="D1448" s="54" t="s">
        <v>86</v>
      </c>
      <c r="E1448" s="61" t="s">
        <v>1829</v>
      </c>
      <c r="F1448" s="61" t="s">
        <v>144</v>
      </c>
      <c r="G1448" s="54" t="s">
        <v>71</v>
      </c>
      <c r="H1448" s="54" t="s">
        <v>128</v>
      </c>
      <c r="I1448" s="54" t="s">
        <v>22</v>
      </c>
      <c r="J1448" s="54" t="s">
        <v>129</v>
      </c>
      <c r="K1448" s="56">
        <v>43441.798819444448</v>
      </c>
      <c r="L1448" s="56">
        <v>43441.923194444447</v>
      </c>
      <c r="M1448" s="57">
        <v>2.9849999999999999</v>
      </c>
      <c r="N1448" s="58">
        <v>0</v>
      </c>
      <c r="O1448" s="58">
        <v>1</v>
      </c>
      <c r="P1448" s="58">
        <v>0</v>
      </c>
      <c r="Q1448" s="58">
        <v>0</v>
      </c>
      <c r="R1448" s="59">
        <v>0</v>
      </c>
      <c r="S1448" s="59">
        <v>2.9849999999999999</v>
      </c>
      <c r="T1448" s="59">
        <v>0</v>
      </c>
      <c r="U1448" s="59">
        <v>0</v>
      </c>
    </row>
    <row r="1449" spans="1:21" x14ac:dyDescent="0.3">
      <c r="A1449" s="61">
        <v>82964</v>
      </c>
      <c r="B1449" s="54">
        <v>1</v>
      </c>
      <c r="C1449" s="54" t="s">
        <v>78</v>
      </c>
      <c r="D1449" s="54" t="s">
        <v>97</v>
      </c>
      <c r="E1449" s="61" t="s">
        <v>1830</v>
      </c>
      <c r="F1449" s="61" t="s">
        <v>144</v>
      </c>
      <c r="G1449" s="54" t="s">
        <v>71</v>
      </c>
      <c r="H1449" s="54" t="s">
        <v>128</v>
      </c>
      <c r="I1449" s="54" t="s">
        <v>22</v>
      </c>
      <c r="J1449" s="54" t="s">
        <v>129</v>
      </c>
      <c r="K1449" s="56">
        <v>43441.814618055556</v>
      </c>
      <c r="L1449" s="56">
        <v>43441.839837962965</v>
      </c>
      <c r="M1449" s="57">
        <v>0.60527777699999996</v>
      </c>
      <c r="N1449" s="58">
        <v>0</v>
      </c>
      <c r="O1449" s="58">
        <v>1</v>
      </c>
      <c r="P1449" s="58">
        <v>0</v>
      </c>
      <c r="Q1449" s="58">
        <v>0</v>
      </c>
      <c r="R1449" s="59">
        <v>0</v>
      </c>
      <c r="S1449" s="59">
        <v>0.60527799999999998</v>
      </c>
      <c r="T1449" s="59">
        <v>0</v>
      </c>
      <c r="U1449" s="59">
        <v>0</v>
      </c>
    </row>
    <row r="1450" spans="1:21" x14ac:dyDescent="0.3">
      <c r="A1450" s="61">
        <v>82965</v>
      </c>
      <c r="B1450" s="54">
        <v>1</v>
      </c>
      <c r="C1450" s="54" t="s">
        <v>79</v>
      </c>
      <c r="D1450" s="54" t="s">
        <v>118</v>
      </c>
      <c r="E1450" s="61" t="s">
        <v>1831</v>
      </c>
      <c r="F1450" s="61" t="s">
        <v>137</v>
      </c>
      <c r="G1450" s="54" t="s">
        <v>71</v>
      </c>
      <c r="H1450" s="54" t="s">
        <v>128</v>
      </c>
      <c r="I1450" s="54" t="s">
        <v>22</v>
      </c>
      <c r="J1450" s="54" t="s">
        <v>129</v>
      </c>
      <c r="K1450" s="56">
        <v>43441.811655092592</v>
      </c>
      <c r="L1450" s="56">
        <v>43441.993206018517</v>
      </c>
      <c r="M1450" s="57">
        <v>4.3572222219999999</v>
      </c>
      <c r="N1450" s="58">
        <v>0</v>
      </c>
      <c r="O1450" s="58">
        <v>0</v>
      </c>
      <c r="P1450" s="58">
        <v>0</v>
      </c>
      <c r="Q1450" s="58">
        <v>1</v>
      </c>
      <c r="R1450" s="59">
        <v>0</v>
      </c>
      <c r="S1450" s="59">
        <v>0</v>
      </c>
      <c r="T1450" s="59">
        <v>0</v>
      </c>
      <c r="U1450" s="59">
        <v>4.3572220000000002</v>
      </c>
    </row>
    <row r="1451" spans="1:21" x14ac:dyDescent="0.3">
      <c r="A1451" s="61">
        <v>82967</v>
      </c>
      <c r="B1451" s="54">
        <v>1</v>
      </c>
      <c r="C1451" s="54" t="s">
        <v>78</v>
      </c>
      <c r="D1451" s="54" t="s">
        <v>81</v>
      </c>
      <c r="E1451" s="61" t="s">
        <v>1832</v>
      </c>
      <c r="F1451" s="61" t="s">
        <v>137</v>
      </c>
      <c r="G1451" s="54" t="s">
        <v>71</v>
      </c>
      <c r="H1451" s="54" t="s">
        <v>128</v>
      </c>
      <c r="I1451" s="54" t="s">
        <v>22</v>
      </c>
      <c r="J1451" s="54" t="s">
        <v>129</v>
      </c>
      <c r="K1451" s="56">
        <v>43441.784722222219</v>
      </c>
      <c r="L1451" s="56">
        <v>43441.861481481479</v>
      </c>
      <c r="M1451" s="57">
        <v>1.842222222</v>
      </c>
      <c r="N1451" s="58">
        <v>0</v>
      </c>
      <c r="O1451" s="58">
        <v>1</v>
      </c>
      <c r="P1451" s="58">
        <v>0</v>
      </c>
      <c r="Q1451" s="58">
        <v>0</v>
      </c>
      <c r="R1451" s="59">
        <v>0</v>
      </c>
      <c r="S1451" s="59">
        <v>1.842222</v>
      </c>
      <c r="T1451" s="59">
        <v>0</v>
      </c>
      <c r="U1451" s="59">
        <v>0</v>
      </c>
    </row>
    <row r="1452" spans="1:21" x14ac:dyDescent="0.3">
      <c r="A1452" s="61">
        <v>82973</v>
      </c>
      <c r="B1452" s="54">
        <v>1</v>
      </c>
      <c r="C1452" s="54" t="s">
        <v>78</v>
      </c>
      <c r="D1452" s="54" t="s">
        <v>125</v>
      </c>
      <c r="E1452" s="61" t="s">
        <v>1833</v>
      </c>
      <c r="F1452" s="61" t="s">
        <v>172</v>
      </c>
      <c r="G1452" s="54" t="s">
        <v>71</v>
      </c>
      <c r="H1452" s="54" t="s">
        <v>128</v>
      </c>
      <c r="I1452" s="54" t="s">
        <v>22</v>
      </c>
      <c r="J1452" s="54" t="s">
        <v>129</v>
      </c>
      <c r="K1452" s="56">
        <v>43441.824490740742</v>
      </c>
      <c r="L1452" s="56">
        <v>43441.873078703706</v>
      </c>
      <c r="M1452" s="57">
        <v>1.166111111</v>
      </c>
      <c r="N1452" s="58">
        <v>0</v>
      </c>
      <c r="O1452" s="58">
        <v>172</v>
      </c>
      <c r="P1452" s="58">
        <v>0</v>
      </c>
      <c r="Q1452" s="58">
        <v>0</v>
      </c>
      <c r="R1452" s="59">
        <v>0</v>
      </c>
      <c r="S1452" s="59">
        <v>200.571111</v>
      </c>
      <c r="T1452" s="59">
        <v>0</v>
      </c>
      <c r="U1452" s="59">
        <v>0</v>
      </c>
    </row>
    <row r="1453" spans="1:21" x14ac:dyDescent="0.3">
      <c r="A1453" s="61">
        <v>82974</v>
      </c>
      <c r="B1453" s="54">
        <v>1</v>
      </c>
      <c r="C1453" s="54" t="s">
        <v>78</v>
      </c>
      <c r="D1453" s="54" t="s">
        <v>103</v>
      </c>
      <c r="E1453" s="61" t="s">
        <v>1834</v>
      </c>
      <c r="F1453" s="61" t="s">
        <v>156</v>
      </c>
      <c r="G1453" s="54" t="s">
        <v>71</v>
      </c>
      <c r="H1453" s="54" t="s">
        <v>128</v>
      </c>
      <c r="I1453" s="54" t="s">
        <v>22</v>
      </c>
      <c r="J1453" s="54" t="s">
        <v>129</v>
      </c>
      <c r="K1453" s="56">
        <v>43441.840462962966</v>
      </c>
      <c r="L1453" s="56">
        <v>43441.851782407408</v>
      </c>
      <c r="M1453" s="57">
        <v>0.271666666</v>
      </c>
      <c r="N1453" s="58">
        <v>0</v>
      </c>
      <c r="O1453" s="58">
        <v>32</v>
      </c>
      <c r="P1453" s="58">
        <v>0</v>
      </c>
      <c r="Q1453" s="58">
        <v>0</v>
      </c>
      <c r="R1453" s="59">
        <v>0</v>
      </c>
      <c r="S1453" s="59">
        <v>8.6933330000000009</v>
      </c>
      <c r="T1453" s="59">
        <v>0</v>
      </c>
      <c r="U1453" s="59">
        <v>0</v>
      </c>
    </row>
    <row r="1454" spans="1:21" x14ac:dyDescent="0.3">
      <c r="A1454" s="61">
        <v>82975</v>
      </c>
      <c r="B1454" s="54">
        <v>1</v>
      </c>
      <c r="C1454" s="54" t="s">
        <v>78</v>
      </c>
      <c r="D1454" s="54" t="s">
        <v>85</v>
      </c>
      <c r="E1454" s="61" t="s">
        <v>1835</v>
      </c>
      <c r="F1454" s="61" t="s">
        <v>136</v>
      </c>
      <c r="G1454" s="54" t="s">
        <v>71</v>
      </c>
      <c r="H1454" s="54" t="s">
        <v>128</v>
      </c>
      <c r="I1454" s="54" t="s">
        <v>22</v>
      </c>
      <c r="J1454" s="54" t="s">
        <v>129</v>
      </c>
      <c r="K1454" s="56">
        <v>43441.840833333335</v>
      </c>
      <c r="L1454" s="56">
        <v>43441.859722222223</v>
      </c>
      <c r="M1454" s="57">
        <v>0.453333333</v>
      </c>
      <c r="N1454" s="58">
        <v>0</v>
      </c>
      <c r="O1454" s="58">
        <v>92</v>
      </c>
      <c r="P1454" s="58">
        <v>0</v>
      </c>
      <c r="Q1454" s="58">
        <v>0</v>
      </c>
      <c r="R1454" s="59">
        <v>0</v>
      </c>
      <c r="S1454" s="59">
        <v>41.706667000000003</v>
      </c>
      <c r="T1454" s="59">
        <v>0</v>
      </c>
      <c r="U1454" s="59">
        <v>0</v>
      </c>
    </row>
    <row r="1455" spans="1:21" x14ac:dyDescent="0.3">
      <c r="A1455" s="61">
        <v>82976</v>
      </c>
      <c r="B1455" s="54">
        <v>1</v>
      </c>
      <c r="C1455" s="54" t="s">
        <v>78</v>
      </c>
      <c r="D1455" s="54" t="s">
        <v>80</v>
      </c>
      <c r="E1455" s="61" t="s">
        <v>1836</v>
      </c>
      <c r="F1455" s="61" t="s">
        <v>205</v>
      </c>
      <c r="G1455" s="54" t="s">
        <v>71</v>
      </c>
      <c r="H1455" s="54" t="s">
        <v>128</v>
      </c>
      <c r="I1455" s="54" t="s">
        <v>22</v>
      </c>
      <c r="J1455" s="54" t="s">
        <v>129</v>
      </c>
      <c r="K1455" s="56">
        <v>43441.83803240741</v>
      </c>
      <c r="L1455" s="56">
        <v>43441.867685185185</v>
      </c>
      <c r="M1455" s="57">
        <v>0.71166666599999995</v>
      </c>
      <c r="N1455" s="58">
        <v>0</v>
      </c>
      <c r="O1455" s="58">
        <v>84</v>
      </c>
      <c r="P1455" s="58">
        <v>0</v>
      </c>
      <c r="Q1455" s="58">
        <v>0</v>
      </c>
      <c r="R1455" s="59">
        <v>0</v>
      </c>
      <c r="S1455" s="59">
        <v>59.78</v>
      </c>
      <c r="T1455" s="59">
        <v>0</v>
      </c>
      <c r="U1455" s="59">
        <v>0</v>
      </c>
    </row>
    <row r="1456" spans="1:21" x14ac:dyDescent="0.3">
      <c r="A1456" s="61">
        <v>82981</v>
      </c>
      <c r="B1456" s="54">
        <v>1</v>
      </c>
      <c r="C1456" s="54" t="s">
        <v>78</v>
      </c>
      <c r="D1456" s="54" t="s">
        <v>102</v>
      </c>
      <c r="E1456" s="61" t="s">
        <v>1837</v>
      </c>
      <c r="F1456" s="61" t="s">
        <v>149</v>
      </c>
      <c r="G1456" s="54" t="s">
        <v>71</v>
      </c>
      <c r="H1456" s="54" t="s">
        <v>128</v>
      </c>
      <c r="I1456" s="54" t="s">
        <v>22</v>
      </c>
      <c r="J1456" s="54" t="s">
        <v>129</v>
      </c>
      <c r="K1456" s="56">
        <v>43441.61072916667</v>
      </c>
      <c r="L1456" s="56">
        <v>43441.938622685186</v>
      </c>
      <c r="M1456" s="57">
        <v>7.869444444</v>
      </c>
      <c r="N1456" s="58">
        <v>0</v>
      </c>
      <c r="O1456" s="58">
        <v>0</v>
      </c>
      <c r="P1456" s="58">
        <v>0</v>
      </c>
      <c r="Q1456" s="58">
        <v>2</v>
      </c>
      <c r="R1456" s="59">
        <v>0</v>
      </c>
      <c r="S1456" s="59">
        <v>0</v>
      </c>
      <c r="T1456" s="59">
        <v>0</v>
      </c>
      <c r="U1456" s="59">
        <v>15.738889</v>
      </c>
    </row>
    <row r="1457" spans="1:21" x14ac:dyDescent="0.3">
      <c r="A1457" s="61">
        <v>82983</v>
      </c>
      <c r="B1457" s="54">
        <v>1</v>
      </c>
      <c r="C1457" s="54" t="s">
        <v>78</v>
      </c>
      <c r="D1457" s="54" t="s">
        <v>107</v>
      </c>
      <c r="E1457" s="61" t="s">
        <v>1838</v>
      </c>
      <c r="F1457" s="61" t="s">
        <v>137</v>
      </c>
      <c r="G1457" s="54" t="s">
        <v>71</v>
      </c>
      <c r="H1457" s="54" t="s">
        <v>128</v>
      </c>
      <c r="I1457" s="54" t="s">
        <v>22</v>
      </c>
      <c r="J1457" s="54" t="s">
        <v>129</v>
      </c>
      <c r="K1457" s="56">
        <v>43441.803749999999</v>
      </c>
      <c r="L1457" s="56">
        <v>43441.820138888892</v>
      </c>
      <c r="M1457" s="57">
        <v>0.39333333300000001</v>
      </c>
      <c r="N1457" s="58">
        <v>0</v>
      </c>
      <c r="O1457" s="58">
        <v>4</v>
      </c>
      <c r="P1457" s="58">
        <v>0</v>
      </c>
      <c r="Q1457" s="58">
        <v>0</v>
      </c>
      <c r="R1457" s="59">
        <v>0</v>
      </c>
      <c r="S1457" s="59">
        <v>1.5733330000000001</v>
      </c>
      <c r="T1457" s="59">
        <v>0</v>
      </c>
      <c r="U1457" s="59">
        <v>0</v>
      </c>
    </row>
    <row r="1458" spans="1:21" x14ac:dyDescent="0.3">
      <c r="A1458" s="61">
        <v>82985</v>
      </c>
      <c r="B1458" s="54">
        <v>1</v>
      </c>
      <c r="C1458" s="54" t="s">
        <v>78</v>
      </c>
      <c r="D1458" s="54" t="s">
        <v>87</v>
      </c>
      <c r="E1458" s="61" t="s">
        <v>1597</v>
      </c>
      <c r="F1458" s="61" t="s">
        <v>136</v>
      </c>
      <c r="G1458" s="54" t="s">
        <v>71</v>
      </c>
      <c r="H1458" s="54" t="s">
        <v>128</v>
      </c>
      <c r="I1458" s="54" t="s">
        <v>22</v>
      </c>
      <c r="J1458" s="54" t="s">
        <v>129</v>
      </c>
      <c r="K1458" s="56">
        <v>43441.856817129628</v>
      </c>
      <c r="L1458" s="56">
        <v>43441.889236111114</v>
      </c>
      <c r="M1458" s="57">
        <v>0.77805555500000001</v>
      </c>
      <c r="N1458" s="58">
        <v>0</v>
      </c>
      <c r="O1458" s="58">
        <v>46</v>
      </c>
      <c r="P1458" s="58">
        <v>0</v>
      </c>
      <c r="Q1458" s="58">
        <v>0</v>
      </c>
      <c r="R1458" s="59">
        <v>0</v>
      </c>
      <c r="S1458" s="59">
        <v>35.790556000000002</v>
      </c>
      <c r="T1458" s="59">
        <v>0</v>
      </c>
      <c r="U1458" s="59">
        <v>0</v>
      </c>
    </row>
    <row r="1459" spans="1:21" x14ac:dyDescent="0.3">
      <c r="A1459" s="61">
        <v>82991</v>
      </c>
      <c r="B1459" s="54">
        <v>1</v>
      </c>
      <c r="C1459" s="54" t="s">
        <v>79</v>
      </c>
      <c r="D1459" s="54" t="s">
        <v>122</v>
      </c>
      <c r="E1459" s="61" t="s">
        <v>566</v>
      </c>
      <c r="F1459" s="61" t="s">
        <v>145</v>
      </c>
      <c r="G1459" s="54" t="s">
        <v>72</v>
      </c>
      <c r="H1459" s="54" t="s">
        <v>128</v>
      </c>
      <c r="I1459" s="54" t="s">
        <v>22</v>
      </c>
      <c r="J1459" s="54" t="s">
        <v>129</v>
      </c>
      <c r="K1459" s="56">
        <v>43441.875</v>
      </c>
      <c r="L1459" s="56">
        <v>43441.893854166665</v>
      </c>
      <c r="M1459" s="57">
        <v>0.45250000000000001</v>
      </c>
      <c r="N1459" s="58">
        <v>0</v>
      </c>
      <c r="O1459" s="58">
        <v>0</v>
      </c>
      <c r="P1459" s="58">
        <v>0</v>
      </c>
      <c r="Q1459" s="58">
        <v>40</v>
      </c>
      <c r="R1459" s="59">
        <v>0</v>
      </c>
      <c r="S1459" s="59">
        <v>0</v>
      </c>
      <c r="T1459" s="59">
        <v>0</v>
      </c>
      <c r="U1459" s="59">
        <v>18.100000000000001</v>
      </c>
    </row>
    <row r="1460" spans="1:21" x14ac:dyDescent="0.3">
      <c r="A1460" s="61">
        <v>82994</v>
      </c>
      <c r="B1460" s="54">
        <v>1</v>
      </c>
      <c r="C1460" s="54" t="s">
        <v>78</v>
      </c>
      <c r="D1460" s="54" t="s">
        <v>88</v>
      </c>
      <c r="E1460" s="61" t="s">
        <v>1839</v>
      </c>
      <c r="F1460" s="61" t="s">
        <v>152</v>
      </c>
      <c r="G1460" s="54" t="s">
        <v>71</v>
      </c>
      <c r="H1460" s="54" t="s">
        <v>128</v>
      </c>
      <c r="I1460" s="54" t="s">
        <v>22</v>
      </c>
      <c r="J1460" s="54" t="s">
        <v>129</v>
      </c>
      <c r="K1460" s="56">
        <v>43441.871203703704</v>
      </c>
      <c r="L1460" s="56">
        <v>43442.149733796294</v>
      </c>
      <c r="M1460" s="57">
        <v>6.6847222220000004</v>
      </c>
      <c r="N1460" s="58">
        <v>0</v>
      </c>
      <c r="O1460" s="58">
        <v>838</v>
      </c>
      <c r="P1460" s="58">
        <v>0</v>
      </c>
      <c r="Q1460" s="58">
        <v>0</v>
      </c>
      <c r="R1460" s="59">
        <v>0</v>
      </c>
      <c r="S1460" s="59">
        <v>5601.7972220000001</v>
      </c>
      <c r="T1460" s="59">
        <v>0</v>
      </c>
      <c r="U1460" s="59">
        <v>0</v>
      </c>
    </row>
    <row r="1461" spans="1:21" x14ac:dyDescent="0.3">
      <c r="A1461" s="61">
        <v>82995</v>
      </c>
      <c r="B1461" s="54">
        <v>1</v>
      </c>
      <c r="C1461" s="54" t="s">
        <v>78</v>
      </c>
      <c r="D1461" s="54" t="s">
        <v>80</v>
      </c>
      <c r="E1461" s="61" t="s">
        <v>601</v>
      </c>
      <c r="F1461" s="61" t="s">
        <v>172</v>
      </c>
      <c r="G1461" s="54" t="s">
        <v>71</v>
      </c>
      <c r="H1461" s="54" t="s">
        <v>128</v>
      </c>
      <c r="I1461" s="54" t="s">
        <v>22</v>
      </c>
      <c r="J1461" s="54" t="s">
        <v>129</v>
      </c>
      <c r="K1461" s="56">
        <v>43441.878877314812</v>
      </c>
      <c r="L1461" s="56">
        <v>43441.919062499997</v>
      </c>
      <c r="M1461" s="57">
        <v>0.96444444399999996</v>
      </c>
      <c r="N1461" s="58">
        <v>2</v>
      </c>
      <c r="O1461" s="58">
        <v>366</v>
      </c>
      <c r="P1461" s="58">
        <v>0</v>
      </c>
      <c r="Q1461" s="58">
        <v>0</v>
      </c>
      <c r="R1461" s="59">
        <v>1.9288890000000001</v>
      </c>
      <c r="S1461" s="59">
        <v>352.98666700000001</v>
      </c>
      <c r="T1461" s="59">
        <v>0</v>
      </c>
      <c r="U1461" s="59">
        <v>0</v>
      </c>
    </row>
    <row r="1462" spans="1:21" x14ac:dyDescent="0.3">
      <c r="A1462" s="61">
        <v>82997</v>
      </c>
      <c r="B1462" s="54">
        <v>1</v>
      </c>
      <c r="C1462" s="54" t="s">
        <v>78</v>
      </c>
      <c r="D1462" s="54" t="s">
        <v>94</v>
      </c>
      <c r="E1462" s="61" t="s">
        <v>1840</v>
      </c>
      <c r="F1462" s="61" t="s">
        <v>151</v>
      </c>
      <c r="G1462" s="54" t="s">
        <v>71</v>
      </c>
      <c r="H1462" s="54" t="s">
        <v>128</v>
      </c>
      <c r="I1462" s="54" t="s">
        <v>22</v>
      </c>
      <c r="J1462" s="54" t="s">
        <v>129</v>
      </c>
      <c r="K1462" s="56">
        <v>43441.89634259259</v>
      </c>
      <c r="L1462" s="56">
        <v>43441.939699074072</v>
      </c>
      <c r="M1462" s="57">
        <v>1.0405555550000001</v>
      </c>
      <c r="N1462" s="58">
        <v>0</v>
      </c>
      <c r="O1462" s="58">
        <v>218</v>
      </c>
      <c r="P1462" s="58">
        <v>0</v>
      </c>
      <c r="Q1462" s="58">
        <v>0</v>
      </c>
      <c r="R1462" s="59">
        <v>0</v>
      </c>
      <c r="S1462" s="59">
        <v>226.84111100000001</v>
      </c>
      <c r="T1462" s="59">
        <v>0</v>
      </c>
      <c r="U1462" s="59">
        <v>0</v>
      </c>
    </row>
    <row r="1463" spans="1:21" x14ac:dyDescent="0.3">
      <c r="A1463" s="61">
        <v>82998</v>
      </c>
      <c r="B1463" s="54">
        <v>1</v>
      </c>
      <c r="C1463" s="54" t="s">
        <v>79</v>
      </c>
      <c r="D1463" s="54" t="s">
        <v>118</v>
      </c>
      <c r="E1463" s="61" t="s">
        <v>1841</v>
      </c>
      <c r="F1463" s="61" t="s">
        <v>136</v>
      </c>
      <c r="G1463" s="54" t="s">
        <v>71</v>
      </c>
      <c r="H1463" s="54" t="s">
        <v>128</v>
      </c>
      <c r="I1463" s="54" t="s">
        <v>22</v>
      </c>
      <c r="J1463" s="54" t="s">
        <v>129</v>
      </c>
      <c r="K1463" s="56">
        <v>43441.897881944446</v>
      </c>
      <c r="L1463" s="56">
        <v>43441.923182870371</v>
      </c>
      <c r="M1463" s="57">
        <v>0.60722222199999998</v>
      </c>
      <c r="N1463" s="58">
        <v>0</v>
      </c>
      <c r="O1463" s="58">
        <v>33</v>
      </c>
      <c r="P1463" s="58">
        <v>0</v>
      </c>
      <c r="Q1463" s="58">
        <v>0</v>
      </c>
      <c r="R1463" s="59">
        <v>0</v>
      </c>
      <c r="S1463" s="59">
        <v>20.038333000000002</v>
      </c>
      <c r="T1463" s="59">
        <v>0</v>
      </c>
      <c r="U1463" s="59">
        <v>0</v>
      </c>
    </row>
    <row r="1464" spans="1:21" x14ac:dyDescent="0.3">
      <c r="A1464" s="61">
        <v>83002</v>
      </c>
      <c r="B1464" s="54">
        <v>1</v>
      </c>
      <c r="C1464" s="54" t="s">
        <v>78</v>
      </c>
      <c r="D1464" s="54" t="s">
        <v>105</v>
      </c>
      <c r="E1464" s="61" t="s">
        <v>1842</v>
      </c>
      <c r="F1464" s="61" t="s">
        <v>136</v>
      </c>
      <c r="G1464" s="54" t="s">
        <v>71</v>
      </c>
      <c r="H1464" s="54" t="s">
        <v>128</v>
      </c>
      <c r="I1464" s="54" t="s">
        <v>22</v>
      </c>
      <c r="J1464" s="54" t="s">
        <v>129</v>
      </c>
      <c r="K1464" s="56">
        <v>43441.892233796294</v>
      </c>
      <c r="L1464" s="56">
        <v>43441.944120370368</v>
      </c>
      <c r="M1464" s="57">
        <v>1.2452777770000001</v>
      </c>
      <c r="N1464" s="58">
        <v>0</v>
      </c>
      <c r="O1464" s="58">
        <v>126</v>
      </c>
      <c r="P1464" s="58">
        <v>0</v>
      </c>
      <c r="Q1464" s="58">
        <v>0</v>
      </c>
      <c r="R1464" s="59">
        <v>0</v>
      </c>
      <c r="S1464" s="59">
        <v>156.905</v>
      </c>
      <c r="T1464" s="59">
        <v>0</v>
      </c>
      <c r="U1464" s="59">
        <v>0</v>
      </c>
    </row>
    <row r="1465" spans="1:21" x14ac:dyDescent="0.3">
      <c r="A1465" s="61">
        <v>83003</v>
      </c>
      <c r="B1465" s="54">
        <v>1</v>
      </c>
      <c r="C1465" s="54" t="s">
        <v>78</v>
      </c>
      <c r="D1465" s="54" t="s">
        <v>125</v>
      </c>
      <c r="E1465" s="61" t="s">
        <v>1833</v>
      </c>
      <c r="F1465" s="61" t="s">
        <v>172</v>
      </c>
      <c r="G1465" s="54" t="s">
        <v>71</v>
      </c>
      <c r="H1465" s="54" t="s">
        <v>128</v>
      </c>
      <c r="I1465" s="54" t="s">
        <v>22</v>
      </c>
      <c r="J1465" s="54" t="s">
        <v>129</v>
      </c>
      <c r="K1465" s="56">
        <v>43441.900138888886</v>
      </c>
      <c r="L1465" s="56">
        <v>43441.922303240739</v>
      </c>
      <c r="M1465" s="57">
        <v>0.53194444399999996</v>
      </c>
      <c r="N1465" s="58">
        <v>0</v>
      </c>
      <c r="O1465" s="58">
        <v>172</v>
      </c>
      <c r="P1465" s="58">
        <v>0</v>
      </c>
      <c r="Q1465" s="58">
        <v>0</v>
      </c>
      <c r="R1465" s="59">
        <v>0</v>
      </c>
      <c r="S1465" s="59">
        <v>91.494444000000001</v>
      </c>
      <c r="T1465" s="59">
        <v>0</v>
      </c>
      <c r="U1465" s="59">
        <v>0</v>
      </c>
    </row>
    <row r="1466" spans="1:21" x14ac:dyDescent="0.3">
      <c r="A1466" s="61">
        <v>83005</v>
      </c>
      <c r="B1466" s="54">
        <v>1</v>
      </c>
      <c r="C1466" s="54" t="s">
        <v>78</v>
      </c>
      <c r="D1466" s="54" t="s">
        <v>81</v>
      </c>
      <c r="E1466" s="61" t="s">
        <v>1843</v>
      </c>
      <c r="F1466" s="61" t="s">
        <v>137</v>
      </c>
      <c r="G1466" s="54" t="s">
        <v>71</v>
      </c>
      <c r="H1466" s="54" t="s">
        <v>128</v>
      </c>
      <c r="I1466" s="54" t="s">
        <v>22</v>
      </c>
      <c r="J1466" s="54" t="s">
        <v>129</v>
      </c>
      <c r="K1466" s="56">
        <v>43441.895682870367</v>
      </c>
      <c r="L1466" s="56">
        <v>43441.922916666663</v>
      </c>
      <c r="M1466" s="57">
        <v>0.65361111100000002</v>
      </c>
      <c r="N1466" s="58">
        <v>0</v>
      </c>
      <c r="O1466" s="58">
        <v>3</v>
      </c>
      <c r="P1466" s="58">
        <v>0</v>
      </c>
      <c r="Q1466" s="58">
        <v>0</v>
      </c>
      <c r="R1466" s="59">
        <v>0</v>
      </c>
      <c r="S1466" s="59">
        <v>1.960833</v>
      </c>
      <c r="T1466" s="59">
        <v>0</v>
      </c>
      <c r="U1466" s="59">
        <v>0</v>
      </c>
    </row>
    <row r="1467" spans="1:21" x14ac:dyDescent="0.3">
      <c r="A1467" s="61">
        <v>83009</v>
      </c>
      <c r="B1467" s="54">
        <v>1</v>
      </c>
      <c r="C1467" s="54" t="s">
        <v>78</v>
      </c>
      <c r="D1467" s="54" t="s">
        <v>93</v>
      </c>
      <c r="E1467" s="61" t="s">
        <v>1844</v>
      </c>
      <c r="F1467" s="61" t="s">
        <v>137</v>
      </c>
      <c r="G1467" s="54" t="s">
        <v>71</v>
      </c>
      <c r="H1467" s="54" t="s">
        <v>128</v>
      </c>
      <c r="I1467" s="54" t="s">
        <v>22</v>
      </c>
      <c r="J1467" s="54" t="s">
        <v>129</v>
      </c>
      <c r="K1467" s="56">
        <v>43441.926932870367</v>
      </c>
      <c r="L1467" s="56">
        <v>43441.942280092589</v>
      </c>
      <c r="M1467" s="57">
        <v>0.36833333299999999</v>
      </c>
      <c r="N1467" s="58">
        <v>0</v>
      </c>
      <c r="O1467" s="58">
        <v>98</v>
      </c>
      <c r="P1467" s="58">
        <v>0</v>
      </c>
      <c r="Q1467" s="58">
        <v>0</v>
      </c>
      <c r="R1467" s="59">
        <v>0</v>
      </c>
      <c r="S1467" s="59">
        <v>36.096666999999997</v>
      </c>
      <c r="T1467" s="59">
        <v>0</v>
      </c>
      <c r="U1467" s="59">
        <v>0</v>
      </c>
    </row>
    <row r="1468" spans="1:21" x14ac:dyDescent="0.3">
      <c r="A1468" s="61">
        <v>83012</v>
      </c>
      <c r="B1468" s="54">
        <v>1</v>
      </c>
      <c r="C1468" s="54" t="s">
        <v>78</v>
      </c>
      <c r="D1468" s="54" t="s">
        <v>91</v>
      </c>
      <c r="E1468" s="61" t="s">
        <v>1845</v>
      </c>
      <c r="F1468" s="61" t="s">
        <v>137</v>
      </c>
      <c r="G1468" s="54" t="s">
        <v>71</v>
      </c>
      <c r="H1468" s="54" t="s">
        <v>128</v>
      </c>
      <c r="I1468" s="54" t="s">
        <v>22</v>
      </c>
      <c r="J1468" s="54" t="s">
        <v>129</v>
      </c>
      <c r="K1468" s="56">
        <v>43441.684293981481</v>
      </c>
      <c r="L1468" s="56">
        <v>43441.877083333333</v>
      </c>
      <c r="M1468" s="57">
        <v>4.6269444440000003</v>
      </c>
      <c r="N1468" s="58">
        <v>0</v>
      </c>
      <c r="O1468" s="58">
        <v>2</v>
      </c>
      <c r="P1468" s="58">
        <v>0</v>
      </c>
      <c r="Q1468" s="58">
        <v>0</v>
      </c>
      <c r="R1468" s="59">
        <v>0</v>
      </c>
      <c r="S1468" s="59">
        <v>9.2538889999999991</v>
      </c>
      <c r="T1468" s="59">
        <v>0</v>
      </c>
      <c r="U1468" s="59">
        <v>0</v>
      </c>
    </row>
    <row r="1469" spans="1:21" x14ac:dyDescent="0.3">
      <c r="A1469" s="61">
        <v>83014</v>
      </c>
      <c r="B1469" s="54">
        <v>1</v>
      </c>
      <c r="C1469" s="54" t="s">
        <v>78</v>
      </c>
      <c r="D1469" s="54" t="s">
        <v>90</v>
      </c>
      <c r="E1469" s="61" t="s">
        <v>1846</v>
      </c>
      <c r="F1469" s="61" t="s">
        <v>136</v>
      </c>
      <c r="G1469" s="54" t="s">
        <v>71</v>
      </c>
      <c r="H1469" s="54" t="s">
        <v>128</v>
      </c>
      <c r="I1469" s="54" t="s">
        <v>22</v>
      </c>
      <c r="J1469" s="54" t="s">
        <v>129</v>
      </c>
      <c r="K1469" s="56">
        <v>43441.948414351849</v>
      </c>
      <c r="L1469" s="56">
        <v>43441.967916666668</v>
      </c>
      <c r="M1469" s="57">
        <v>0.46805555500000001</v>
      </c>
      <c r="N1469" s="58">
        <v>0</v>
      </c>
      <c r="O1469" s="58">
        <v>5</v>
      </c>
      <c r="P1469" s="58">
        <v>0</v>
      </c>
      <c r="Q1469" s="58">
        <v>0</v>
      </c>
      <c r="R1469" s="59">
        <v>0</v>
      </c>
      <c r="S1469" s="59">
        <v>2.3402780000000001</v>
      </c>
      <c r="T1469" s="59">
        <v>0</v>
      </c>
      <c r="U1469" s="59">
        <v>0</v>
      </c>
    </row>
    <row r="1470" spans="1:21" x14ac:dyDescent="0.3">
      <c r="A1470" s="61">
        <v>83016</v>
      </c>
      <c r="B1470" s="54">
        <v>1</v>
      </c>
      <c r="C1470" s="54" t="s">
        <v>79</v>
      </c>
      <c r="D1470" s="54" t="s">
        <v>109</v>
      </c>
      <c r="E1470" s="61" t="s">
        <v>1847</v>
      </c>
      <c r="F1470" s="61" t="s">
        <v>136</v>
      </c>
      <c r="G1470" s="54" t="s">
        <v>71</v>
      </c>
      <c r="H1470" s="54" t="s">
        <v>128</v>
      </c>
      <c r="I1470" s="54" t="s">
        <v>22</v>
      </c>
      <c r="J1470" s="54" t="s">
        <v>129</v>
      </c>
      <c r="K1470" s="56">
        <v>43441.951967592591</v>
      </c>
      <c r="L1470" s="56">
        <v>43441.978703703702</v>
      </c>
      <c r="M1470" s="57">
        <v>0.641666666</v>
      </c>
      <c r="N1470" s="58">
        <v>0</v>
      </c>
      <c r="O1470" s="58">
        <v>0</v>
      </c>
      <c r="P1470" s="58">
        <v>0</v>
      </c>
      <c r="Q1470" s="58">
        <v>1</v>
      </c>
      <c r="R1470" s="59">
        <v>0</v>
      </c>
      <c r="S1470" s="59">
        <v>0</v>
      </c>
      <c r="T1470" s="59">
        <v>0</v>
      </c>
      <c r="U1470" s="59">
        <v>0.64166699999999999</v>
      </c>
    </row>
    <row r="1471" spans="1:21" x14ac:dyDescent="0.3">
      <c r="A1471" s="61">
        <v>83018</v>
      </c>
      <c r="B1471" s="54">
        <v>1</v>
      </c>
      <c r="C1471" s="54" t="s">
        <v>78</v>
      </c>
      <c r="D1471" s="54" t="s">
        <v>125</v>
      </c>
      <c r="E1471" s="61" t="s">
        <v>308</v>
      </c>
      <c r="F1471" s="61" t="s">
        <v>172</v>
      </c>
      <c r="G1471" s="54" t="s">
        <v>71</v>
      </c>
      <c r="H1471" s="54" t="s">
        <v>128</v>
      </c>
      <c r="I1471" s="54" t="s">
        <v>22</v>
      </c>
      <c r="J1471" s="54" t="s">
        <v>129</v>
      </c>
      <c r="K1471" s="56">
        <v>43441.918275462966</v>
      </c>
      <c r="L1471" s="56">
        <v>43441.928472222222</v>
      </c>
      <c r="M1471" s="57">
        <v>0.24472222199999999</v>
      </c>
      <c r="N1471" s="58">
        <v>0</v>
      </c>
      <c r="O1471" s="58">
        <v>748</v>
      </c>
      <c r="P1471" s="58">
        <v>0</v>
      </c>
      <c r="Q1471" s="58">
        <v>0</v>
      </c>
      <c r="R1471" s="59">
        <v>0</v>
      </c>
      <c r="S1471" s="59">
        <v>183.052222</v>
      </c>
      <c r="T1471" s="59">
        <v>0</v>
      </c>
      <c r="U1471" s="59">
        <v>0</v>
      </c>
    </row>
    <row r="1472" spans="1:21" x14ac:dyDescent="0.3">
      <c r="A1472" s="61">
        <v>83019</v>
      </c>
      <c r="B1472" s="54">
        <v>1</v>
      </c>
      <c r="C1472" s="54" t="s">
        <v>78</v>
      </c>
      <c r="D1472" s="54" t="s">
        <v>88</v>
      </c>
      <c r="E1472" s="61" t="s">
        <v>1848</v>
      </c>
      <c r="F1472" s="61" t="s">
        <v>136</v>
      </c>
      <c r="G1472" s="54" t="s">
        <v>71</v>
      </c>
      <c r="H1472" s="54" t="s">
        <v>128</v>
      </c>
      <c r="I1472" s="54" t="s">
        <v>22</v>
      </c>
      <c r="J1472" s="54" t="s">
        <v>129</v>
      </c>
      <c r="K1472" s="56">
        <v>43441.958981481483</v>
      </c>
      <c r="L1472" s="56">
        <v>43442.034004629633</v>
      </c>
      <c r="M1472" s="57">
        <v>1.8005555550000001</v>
      </c>
      <c r="N1472" s="58">
        <v>0</v>
      </c>
      <c r="O1472" s="58">
        <v>60</v>
      </c>
      <c r="P1472" s="58">
        <v>0</v>
      </c>
      <c r="Q1472" s="58">
        <v>0</v>
      </c>
      <c r="R1472" s="59">
        <v>0</v>
      </c>
      <c r="S1472" s="59">
        <v>108.033333</v>
      </c>
      <c r="T1472" s="59">
        <v>0</v>
      </c>
      <c r="U1472" s="59">
        <v>0</v>
      </c>
    </row>
    <row r="1473" spans="1:21" x14ac:dyDescent="0.3">
      <c r="A1473" s="61">
        <v>83020</v>
      </c>
      <c r="B1473" s="54">
        <v>1</v>
      </c>
      <c r="C1473" s="54" t="s">
        <v>78</v>
      </c>
      <c r="D1473" s="54" t="s">
        <v>125</v>
      </c>
      <c r="E1473" s="61" t="s">
        <v>1849</v>
      </c>
      <c r="F1473" s="61" t="s">
        <v>202</v>
      </c>
      <c r="G1473" s="54" t="s">
        <v>71</v>
      </c>
      <c r="H1473" s="54" t="s">
        <v>128</v>
      </c>
      <c r="I1473" s="54" t="s">
        <v>22</v>
      </c>
      <c r="J1473" s="54" t="s">
        <v>129</v>
      </c>
      <c r="K1473" s="56">
        <v>43441.935729166667</v>
      </c>
      <c r="L1473" s="56">
        <v>43442.040798611109</v>
      </c>
      <c r="M1473" s="57">
        <v>2.5216666659999998</v>
      </c>
      <c r="N1473" s="58">
        <v>0</v>
      </c>
      <c r="O1473" s="58">
        <v>324</v>
      </c>
      <c r="P1473" s="58">
        <v>0</v>
      </c>
      <c r="Q1473" s="58">
        <v>0</v>
      </c>
      <c r="R1473" s="59">
        <v>0</v>
      </c>
      <c r="S1473" s="59">
        <v>817.02</v>
      </c>
      <c r="T1473" s="59">
        <v>0</v>
      </c>
      <c r="U1473" s="59">
        <v>0</v>
      </c>
    </row>
    <row r="1474" spans="1:21" x14ac:dyDescent="0.3">
      <c r="A1474" s="61">
        <v>83023</v>
      </c>
      <c r="B1474" s="54">
        <v>1</v>
      </c>
      <c r="C1474" s="54" t="s">
        <v>78</v>
      </c>
      <c r="D1474" s="54" t="s">
        <v>80</v>
      </c>
      <c r="E1474" s="61" t="s">
        <v>1850</v>
      </c>
      <c r="F1474" s="61" t="s">
        <v>156</v>
      </c>
      <c r="G1474" s="54" t="s">
        <v>71</v>
      </c>
      <c r="H1474" s="54" t="s">
        <v>128</v>
      </c>
      <c r="I1474" s="54" t="s">
        <v>22</v>
      </c>
      <c r="J1474" s="54" t="s">
        <v>129</v>
      </c>
      <c r="K1474" s="56">
        <v>43441.957407407404</v>
      </c>
      <c r="L1474" s="56">
        <v>43442.116666666669</v>
      </c>
      <c r="M1474" s="57">
        <v>3.8222222220000002</v>
      </c>
      <c r="N1474" s="58">
        <v>0</v>
      </c>
      <c r="O1474" s="58">
        <v>14</v>
      </c>
      <c r="P1474" s="58">
        <v>0</v>
      </c>
      <c r="Q1474" s="58">
        <v>0</v>
      </c>
      <c r="R1474" s="59">
        <v>0</v>
      </c>
      <c r="S1474" s="59">
        <v>53.511111</v>
      </c>
      <c r="T1474" s="59">
        <v>0</v>
      </c>
      <c r="U1474" s="59">
        <v>0</v>
      </c>
    </row>
    <row r="1475" spans="1:21" x14ac:dyDescent="0.3">
      <c r="A1475" s="61">
        <v>83026</v>
      </c>
      <c r="B1475" s="54">
        <v>1</v>
      </c>
      <c r="C1475" s="54" t="s">
        <v>78</v>
      </c>
      <c r="D1475" s="54" t="s">
        <v>80</v>
      </c>
      <c r="E1475" s="61" t="s">
        <v>1575</v>
      </c>
      <c r="F1475" s="61" t="s">
        <v>136</v>
      </c>
      <c r="G1475" s="54" t="s">
        <v>71</v>
      </c>
      <c r="H1475" s="54" t="s">
        <v>128</v>
      </c>
      <c r="I1475" s="54" t="s">
        <v>22</v>
      </c>
      <c r="J1475" s="54" t="s">
        <v>129</v>
      </c>
      <c r="K1475" s="56">
        <v>43441.971967592595</v>
      </c>
      <c r="L1475" s="56">
        <v>43442.039398148147</v>
      </c>
      <c r="M1475" s="57">
        <v>1.618333333</v>
      </c>
      <c r="N1475" s="58">
        <v>0</v>
      </c>
      <c r="O1475" s="58">
        <v>11</v>
      </c>
      <c r="P1475" s="58">
        <v>0</v>
      </c>
      <c r="Q1475" s="58">
        <v>0</v>
      </c>
      <c r="R1475" s="59">
        <v>0</v>
      </c>
      <c r="S1475" s="59">
        <v>17.801666999999998</v>
      </c>
      <c r="T1475" s="59">
        <v>0</v>
      </c>
      <c r="U1475" s="59">
        <v>0</v>
      </c>
    </row>
    <row r="1476" spans="1:21" x14ac:dyDescent="0.3">
      <c r="A1476" s="61">
        <v>83027</v>
      </c>
      <c r="B1476" s="54">
        <v>1</v>
      </c>
      <c r="C1476" s="54" t="s">
        <v>78</v>
      </c>
      <c r="D1476" s="54" t="s">
        <v>91</v>
      </c>
      <c r="E1476" s="61" t="s">
        <v>1851</v>
      </c>
      <c r="F1476" s="61" t="s">
        <v>181</v>
      </c>
      <c r="G1476" s="54" t="s">
        <v>71</v>
      </c>
      <c r="H1476" s="54" t="s">
        <v>128</v>
      </c>
      <c r="I1476" s="54" t="s">
        <v>22</v>
      </c>
      <c r="J1476" s="54" t="s">
        <v>129</v>
      </c>
      <c r="K1476" s="56">
        <v>43441.907939814817</v>
      </c>
      <c r="L1476" s="56">
        <v>43441.975694444445</v>
      </c>
      <c r="M1476" s="57">
        <v>1.6261111109999999</v>
      </c>
      <c r="N1476" s="58">
        <v>0</v>
      </c>
      <c r="O1476" s="58">
        <v>0</v>
      </c>
      <c r="P1476" s="58">
        <v>0</v>
      </c>
      <c r="Q1476" s="58">
        <v>19</v>
      </c>
      <c r="R1476" s="59">
        <v>0</v>
      </c>
      <c r="S1476" s="59">
        <v>0</v>
      </c>
      <c r="T1476" s="59">
        <v>0</v>
      </c>
      <c r="U1476" s="59">
        <v>30.896111000000001</v>
      </c>
    </row>
    <row r="1477" spans="1:21" x14ac:dyDescent="0.3">
      <c r="A1477" s="61">
        <v>83030</v>
      </c>
      <c r="B1477" s="54">
        <v>1</v>
      </c>
      <c r="C1477" s="54" t="s">
        <v>78</v>
      </c>
      <c r="D1477" s="54" t="s">
        <v>95</v>
      </c>
      <c r="E1477" s="61" t="s">
        <v>1852</v>
      </c>
      <c r="F1477" s="61" t="s">
        <v>181</v>
      </c>
      <c r="G1477" s="54" t="s">
        <v>71</v>
      </c>
      <c r="H1477" s="54" t="s">
        <v>128</v>
      </c>
      <c r="I1477" s="54" t="s">
        <v>22</v>
      </c>
      <c r="J1477" s="54" t="s">
        <v>129</v>
      </c>
      <c r="K1477" s="56">
        <v>43441.989386574074</v>
      </c>
      <c r="L1477" s="56">
        <v>43442.037824074076</v>
      </c>
      <c r="M1477" s="57">
        <v>1.1625000000000001</v>
      </c>
      <c r="N1477" s="58">
        <v>0</v>
      </c>
      <c r="O1477" s="58">
        <v>330</v>
      </c>
      <c r="P1477" s="58">
        <v>0</v>
      </c>
      <c r="Q1477" s="58">
        <v>0</v>
      </c>
      <c r="R1477" s="59">
        <v>0</v>
      </c>
      <c r="S1477" s="59">
        <v>383.625</v>
      </c>
      <c r="T1477" s="59">
        <v>0</v>
      </c>
      <c r="U1477" s="59">
        <v>0</v>
      </c>
    </row>
    <row r="1478" spans="1:21" x14ac:dyDescent="0.3">
      <c r="A1478" s="61">
        <v>83034</v>
      </c>
      <c r="B1478" s="54">
        <v>1</v>
      </c>
      <c r="C1478" s="54" t="s">
        <v>79</v>
      </c>
      <c r="D1478" s="54" t="s">
        <v>124</v>
      </c>
      <c r="E1478" s="61" t="s">
        <v>1853</v>
      </c>
      <c r="F1478" s="61" t="s">
        <v>127</v>
      </c>
      <c r="G1478" s="54" t="s">
        <v>72</v>
      </c>
      <c r="H1478" s="54" t="s">
        <v>128</v>
      </c>
      <c r="I1478" s="54" t="s">
        <v>22</v>
      </c>
      <c r="J1478" s="54" t="s">
        <v>147</v>
      </c>
      <c r="K1478" s="56">
        <v>43442</v>
      </c>
      <c r="L1478" s="56">
        <v>43442.037754629629</v>
      </c>
      <c r="M1478" s="57">
        <v>0.90611111099999997</v>
      </c>
      <c r="N1478" s="58">
        <v>0</v>
      </c>
      <c r="O1478" s="58">
        <v>1</v>
      </c>
      <c r="P1478" s="58">
        <v>0</v>
      </c>
      <c r="Q1478" s="58">
        <v>0</v>
      </c>
      <c r="R1478" s="59">
        <v>0</v>
      </c>
      <c r="S1478" s="59">
        <v>0.906111</v>
      </c>
      <c r="T1478" s="59">
        <v>0</v>
      </c>
      <c r="U1478" s="59">
        <v>0</v>
      </c>
    </row>
    <row r="1479" spans="1:21" x14ac:dyDescent="0.3">
      <c r="A1479" s="61">
        <v>83035</v>
      </c>
      <c r="B1479" s="54">
        <v>1</v>
      </c>
      <c r="C1479" s="54" t="s">
        <v>78</v>
      </c>
      <c r="D1479" s="54" t="s">
        <v>81</v>
      </c>
      <c r="E1479" s="61" t="s">
        <v>1854</v>
      </c>
      <c r="F1479" s="61" t="s">
        <v>156</v>
      </c>
      <c r="G1479" s="54" t="s">
        <v>71</v>
      </c>
      <c r="H1479" s="54" t="s">
        <v>128</v>
      </c>
      <c r="I1479" s="54" t="s">
        <v>22</v>
      </c>
      <c r="J1479" s="54" t="s">
        <v>129</v>
      </c>
      <c r="K1479" s="56">
        <v>43441.99009259259</v>
      </c>
      <c r="L1479" s="56">
        <v>43442.077638888892</v>
      </c>
      <c r="M1479" s="57">
        <v>2.1011111109999998</v>
      </c>
      <c r="N1479" s="58">
        <v>0</v>
      </c>
      <c r="O1479" s="58">
        <v>1</v>
      </c>
      <c r="P1479" s="58">
        <v>0</v>
      </c>
      <c r="Q1479" s="58">
        <v>0</v>
      </c>
      <c r="R1479" s="59">
        <v>0</v>
      </c>
      <c r="S1479" s="59">
        <v>2.101111</v>
      </c>
      <c r="T1479" s="59">
        <v>0</v>
      </c>
      <c r="U1479" s="59">
        <v>0</v>
      </c>
    </row>
    <row r="1480" spans="1:21" x14ac:dyDescent="0.3">
      <c r="A1480" s="61">
        <v>83039</v>
      </c>
      <c r="B1480" s="54">
        <v>1</v>
      </c>
      <c r="C1480" s="54" t="s">
        <v>78</v>
      </c>
      <c r="D1480" s="54" t="s">
        <v>95</v>
      </c>
      <c r="E1480" s="61" t="s">
        <v>1629</v>
      </c>
      <c r="F1480" s="61" t="s">
        <v>136</v>
      </c>
      <c r="G1480" s="54" t="s">
        <v>71</v>
      </c>
      <c r="H1480" s="54" t="s">
        <v>128</v>
      </c>
      <c r="I1480" s="54" t="s">
        <v>22</v>
      </c>
      <c r="J1480" s="54" t="s">
        <v>129</v>
      </c>
      <c r="K1480" s="56">
        <v>43442.027129629627</v>
      </c>
      <c r="L1480" s="56">
        <v>43442.081134259257</v>
      </c>
      <c r="M1480" s="57">
        <v>1.2961111110000001</v>
      </c>
      <c r="N1480" s="58">
        <v>0</v>
      </c>
      <c r="O1480" s="58">
        <v>50</v>
      </c>
      <c r="P1480" s="58">
        <v>0</v>
      </c>
      <c r="Q1480" s="58">
        <v>0</v>
      </c>
      <c r="R1480" s="59">
        <v>0</v>
      </c>
      <c r="S1480" s="59">
        <v>64.805555999999996</v>
      </c>
      <c r="T1480" s="59">
        <v>0</v>
      </c>
      <c r="U1480" s="59">
        <v>0</v>
      </c>
    </row>
    <row r="1481" spans="1:21" x14ac:dyDescent="0.3">
      <c r="A1481" s="61">
        <v>83040</v>
      </c>
      <c r="B1481" s="54">
        <v>1</v>
      </c>
      <c r="C1481" s="54" t="s">
        <v>79</v>
      </c>
      <c r="D1481" s="54" t="s">
        <v>124</v>
      </c>
      <c r="E1481" s="61" t="s">
        <v>1855</v>
      </c>
      <c r="F1481" s="61" t="s">
        <v>127</v>
      </c>
      <c r="G1481" s="54" t="s">
        <v>72</v>
      </c>
      <c r="H1481" s="54" t="s">
        <v>128</v>
      </c>
      <c r="I1481" s="54" t="s">
        <v>22</v>
      </c>
      <c r="J1481" s="54" t="s">
        <v>147</v>
      </c>
      <c r="K1481" s="56">
        <v>43442.036226851851</v>
      </c>
      <c r="L1481" s="56">
        <v>43442.040659722225</v>
      </c>
      <c r="M1481" s="57">
        <v>0.106388888</v>
      </c>
      <c r="N1481" s="58">
        <v>44</v>
      </c>
      <c r="O1481" s="58">
        <v>1070</v>
      </c>
      <c r="P1481" s="58">
        <v>3</v>
      </c>
      <c r="Q1481" s="58">
        <v>7195</v>
      </c>
      <c r="R1481" s="59">
        <v>4.6811109999999996</v>
      </c>
      <c r="S1481" s="59">
        <v>113.83611000000001</v>
      </c>
      <c r="T1481" s="59">
        <v>0.31916699999999998</v>
      </c>
      <c r="U1481" s="59">
        <v>765.46804899999995</v>
      </c>
    </row>
    <row r="1482" spans="1:21" x14ac:dyDescent="0.3">
      <c r="A1482" s="61">
        <v>83041</v>
      </c>
      <c r="B1482" s="54">
        <v>1</v>
      </c>
      <c r="C1482" s="54" t="s">
        <v>78</v>
      </c>
      <c r="D1482" s="54" t="s">
        <v>85</v>
      </c>
      <c r="E1482" s="61" t="s">
        <v>1856</v>
      </c>
      <c r="F1482" s="61" t="s">
        <v>136</v>
      </c>
      <c r="G1482" s="54" t="s">
        <v>71</v>
      </c>
      <c r="H1482" s="54" t="s">
        <v>128</v>
      </c>
      <c r="I1482" s="54" t="s">
        <v>22</v>
      </c>
      <c r="J1482" s="54" t="s">
        <v>129</v>
      </c>
      <c r="K1482" s="56">
        <v>43442.028692129628</v>
      </c>
      <c r="L1482" s="56">
        <v>43442.056967592594</v>
      </c>
      <c r="M1482" s="57">
        <v>0.67861111100000004</v>
      </c>
      <c r="N1482" s="58">
        <v>0</v>
      </c>
      <c r="O1482" s="58">
        <v>31</v>
      </c>
      <c r="P1482" s="58">
        <v>0</v>
      </c>
      <c r="Q1482" s="58">
        <v>0</v>
      </c>
      <c r="R1482" s="59">
        <v>0</v>
      </c>
      <c r="S1482" s="59">
        <v>21.036943999999998</v>
      </c>
      <c r="T1482" s="59">
        <v>0</v>
      </c>
      <c r="U1482" s="59">
        <v>0</v>
      </c>
    </row>
    <row r="1483" spans="1:21" x14ac:dyDescent="0.3">
      <c r="A1483" s="61">
        <v>83043</v>
      </c>
      <c r="B1483" s="54">
        <v>1</v>
      </c>
      <c r="C1483" s="54" t="s">
        <v>78</v>
      </c>
      <c r="D1483" s="54" t="s">
        <v>84</v>
      </c>
      <c r="E1483" s="61" t="s">
        <v>341</v>
      </c>
      <c r="F1483" s="61" t="s">
        <v>127</v>
      </c>
      <c r="G1483" s="54" t="s">
        <v>72</v>
      </c>
      <c r="H1483" s="54" t="s">
        <v>128</v>
      </c>
      <c r="I1483" s="54" t="s">
        <v>22</v>
      </c>
      <c r="J1483" s="54" t="s">
        <v>129</v>
      </c>
      <c r="K1483" s="56">
        <v>43442.031759259262</v>
      </c>
      <c r="L1483" s="56">
        <v>43442.044942129629</v>
      </c>
      <c r="M1483" s="57">
        <v>0.31638888799999998</v>
      </c>
      <c r="N1483" s="58">
        <v>1</v>
      </c>
      <c r="O1483" s="58">
        <v>1546</v>
      </c>
      <c r="P1483" s="58">
        <v>0</v>
      </c>
      <c r="Q1483" s="58">
        <v>11</v>
      </c>
      <c r="R1483" s="59">
        <v>0.31638899999999998</v>
      </c>
      <c r="S1483" s="59">
        <v>489.13722100000001</v>
      </c>
      <c r="T1483" s="59">
        <v>0</v>
      </c>
      <c r="U1483" s="59">
        <v>3.4802780000000002</v>
      </c>
    </row>
    <row r="1484" spans="1:21" x14ac:dyDescent="0.3">
      <c r="A1484" s="61">
        <v>83044</v>
      </c>
      <c r="B1484" s="54">
        <v>1</v>
      </c>
      <c r="C1484" s="54" t="s">
        <v>78</v>
      </c>
      <c r="D1484" s="54" t="s">
        <v>95</v>
      </c>
      <c r="E1484" s="61" t="s">
        <v>1857</v>
      </c>
      <c r="F1484" s="61" t="s">
        <v>137</v>
      </c>
      <c r="G1484" s="54" t="s">
        <v>71</v>
      </c>
      <c r="H1484" s="54" t="s">
        <v>128</v>
      </c>
      <c r="I1484" s="54" t="s">
        <v>22</v>
      </c>
      <c r="J1484" s="54" t="s">
        <v>129</v>
      </c>
      <c r="K1484" s="56">
        <v>43442.032164351855</v>
      </c>
      <c r="L1484" s="56">
        <v>43442.109236111108</v>
      </c>
      <c r="M1484" s="57">
        <v>1.849722222</v>
      </c>
      <c r="N1484" s="58">
        <v>0</v>
      </c>
      <c r="O1484" s="58">
        <v>214</v>
      </c>
      <c r="P1484" s="58">
        <v>0</v>
      </c>
      <c r="Q1484" s="58">
        <v>0</v>
      </c>
      <c r="R1484" s="59">
        <v>0</v>
      </c>
      <c r="S1484" s="59">
        <v>395.84055599999999</v>
      </c>
      <c r="T1484" s="59">
        <v>0</v>
      </c>
      <c r="U1484" s="59">
        <v>0</v>
      </c>
    </row>
    <row r="1485" spans="1:21" x14ac:dyDescent="0.3">
      <c r="A1485" s="61">
        <v>83046</v>
      </c>
      <c r="B1485" s="54">
        <v>1</v>
      </c>
      <c r="C1485" s="54" t="s">
        <v>78</v>
      </c>
      <c r="D1485" s="54" t="s">
        <v>91</v>
      </c>
      <c r="E1485" s="61" t="s">
        <v>1858</v>
      </c>
      <c r="F1485" s="61" t="s">
        <v>137</v>
      </c>
      <c r="G1485" s="54" t="s">
        <v>71</v>
      </c>
      <c r="H1485" s="54" t="s">
        <v>128</v>
      </c>
      <c r="I1485" s="54" t="s">
        <v>22</v>
      </c>
      <c r="J1485" s="54" t="s">
        <v>129</v>
      </c>
      <c r="K1485" s="56">
        <v>43442.004375000004</v>
      </c>
      <c r="L1485" s="56">
        <v>43442.034722222219</v>
      </c>
      <c r="M1485" s="57">
        <v>0.72833333300000003</v>
      </c>
      <c r="N1485" s="58">
        <v>0</v>
      </c>
      <c r="O1485" s="58">
        <v>1</v>
      </c>
      <c r="P1485" s="58">
        <v>0</v>
      </c>
      <c r="Q1485" s="58">
        <v>0</v>
      </c>
      <c r="R1485" s="59">
        <v>0</v>
      </c>
      <c r="S1485" s="59">
        <v>0.72833300000000001</v>
      </c>
      <c r="T1485" s="59">
        <v>0</v>
      </c>
      <c r="U1485" s="59">
        <v>0</v>
      </c>
    </row>
    <row r="1486" spans="1:21" x14ac:dyDescent="0.3">
      <c r="A1486" s="61">
        <v>83047</v>
      </c>
      <c r="B1486" s="54">
        <v>1</v>
      </c>
      <c r="C1486" s="54" t="s">
        <v>78</v>
      </c>
      <c r="D1486" s="54" t="s">
        <v>80</v>
      </c>
      <c r="E1486" s="61" t="s">
        <v>1859</v>
      </c>
      <c r="F1486" s="61" t="s">
        <v>136</v>
      </c>
      <c r="G1486" s="54" t="s">
        <v>71</v>
      </c>
      <c r="H1486" s="54" t="s">
        <v>128</v>
      </c>
      <c r="I1486" s="54" t="s">
        <v>22</v>
      </c>
      <c r="J1486" s="54" t="s">
        <v>129</v>
      </c>
      <c r="K1486" s="56">
        <v>43442.042951388888</v>
      </c>
      <c r="L1486" s="56">
        <v>43442.079548611109</v>
      </c>
      <c r="M1486" s="57">
        <v>0.87833333300000005</v>
      </c>
      <c r="N1486" s="58">
        <v>0</v>
      </c>
      <c r="O1486" s="58">
        <v>92</v>
      </c>
      <c r="P1486" s="58">
        <v>0</v>
      </c>
      <c r="Q1486" s="58">
        <v>0</v>
      </c>
      <c r="R1486" s="59">
        <v>0</v>
      </c>
      <c r="S1486" s="59">
        <v>80.806667000000004</v>
      </c>
      <c r="T1486" s="59">
        <v>0</v>
      </c>
      <c r="U1486" s="59">
        <v>0</v>
      </c>
    </row>
    <row r="1487" spans="1:21" x14ac:dyDescent="0.3">
      <c r="A1487" s="61">
        <v>83048</v>
      </c>
      <c r="B1487" s="54">
        <v>1</v>
      </c>
      <c r="C1487" s="54" t="s">
        <v>78</v>
      </c>
      <c r="D1487" s="54" t="s">
        <v>105</v>
      </c>
      <c r="E1487" s="61" t="s">
        <v>1860</v>
      </c>
      <c r="F1487" s="61" t="s">
        <v>145</v>
      </c>
      <c r="G1487" s="54" t="s">
        <v>72</v>
      </c>
      <c r="H1487" s="54" t="s">
        <v>128</v>
      </c>
      <c r="I1487" s="54" t="s">
        <v>22</v>
      </c>
      <c r="J1487" s="54" t="s">
        <v>129</v>
      </c>
      <c r="K1487" s="56">
        <v>43442.050740740742</v>
      </c>
      <c r="L1487" s="56">
        <v>43442.378252314811</v>
      </c>
      <c r="M1487" s="57">
        <v>7.8602777770000003</v>
      </c>
      <c r="N1487" s="58">
        <v>0</v>
      </c>
      <c r="O1487" s="58">
        <v>73</v>
      </c>
      <c r="P1487" s="58">
        <v>0</v>
      </c>
      <c r="Q1487" s="58">
        <v>0</v>
      </c>
      <c r="R1487" s="59">
        <v>0</v>
      </c>
      <c r="S1487" s="59">
        <v>573.80027800000005</v>
      </c>
      <c r="T1487" s="59">
        <v>0</v>
      </c>
      <c r="U1487" s="59">
        <v>0</v>
      </c>
    </row>
    <row r="1488" spans="1:21" x14ac:dyDescent="0.3">
      <c r="A1488" s="61">
        <v>83050</v>
      </c>
      <c r="B1488" s="54">
        <v>1</v>
      </c>
      <c r="C1488" s="54" t="s">
        <v>79</v>
      </c>
      <c r="D1488" s="54" t="s">
        <v>109</v>
      </c>
      <c r="E1488" s="61" t="s">
        <v>1861</v>
      </c>
      <c r="F1488" s="61" t="s">
        <v>176</v>
      </c>
      <c r="G1488" s="54" t="s">
        <v>71</v>
      </c>
      <c r="H1488" s="54" t="s">
        <v>128</v>
      </c>
      <c r="I1488" s="54" t="s">
        <v>22</v>
      </c>
      <c r="J1488" s="54" t="s">
        <v>129</v>
      </c>
      <c r="K1488" s="56">
        <v>43442.062743055554</v>
      </c>
      <c r="L1488" s="56">
        <v>43442.093009259261</v>
      </c>
      <c r="M1488" s="57">
        <v>0.72638888800000001</v>
      </c>
      <c r="N1488" s="58">
        <v>0</v>
      </c>
      <c r="O1488" s="58">
        <v>11</v>
      </c>
      <c r="P1488" s="58">
        <v>0</v>
      </c>
      <c r="Q1488" s="58">
        <v>0</v>
      </c>
      <c r="R1488" s="59">
        <v>0</v>
      </c>
      <c r="S1488" s="59">
        <v>7.990278</v>
      </c>
      <c r="T1488" s="59">
        <v>0</v>
      </c>
      <c r="U1488" s="59">
        <v>0</v>
      </c>
    </row>
    <row r="1489" spans="1:21" x14ac:dyDescent="0.3">
      <c r="A1489" s="61">
        <v>83051</v>
      </c>
      <c r="B1489" s="54">
        <v>1</v>
      </c>
      <c r="C1489" s="54" t="s">
        <v>78</v>
      </c>
      <c r="D1489" s="54" t="s">
        <v>125</v>
      </c>
      <c r="E1489" s="61" t="s">
        <v>308</v>
      </c>
      <c r="F1489" s="61" t="s">
        <v>141</v>
      </c>
      <c r="G1489" s="54" t="s">
        <v>71</v>
      </c>
      <c r="H1489" s="54" t="s">
        <v>128</v>
      </c>
      <c r="I1489" s="54" t="s">
        <v>22</v>
      </c>
      <c r="J1489" s="54" t="s">
        <v>129</v>
      </c>
      <c r="K1489" s="56">
        <v>43442.060787037037</v>
      </c>
      <c r="L1489" s="56">
        <v>43442.078472222223</v>
      </c>
      <c r="M1489" s="57">
        <v>0.42444444399999998</v>
      </c>
      <c r="N1489" s="58">
        <v>0</v>
      </c>
      <c r="O1489" s="58">
        <v>748</v>
      </c>
      <c r="P1489" s="58">
        <v>0</v>
      </c>
      <c r="Q1489" s="58">
        <v>0</v>
      </c>
      <c r="R1489" s="59">
        <v>0</v>
      </c>
      <c r="S1489" s="59">
        <v>317.484444</v>
      </c>
      <c r="T1489" s="59">
        <v>0</v>
      </c>
      <c r="U1489" s="59">
        <v>0</v>
      </c>
    </row>
    <row r="1490" spans="1:21" x14ac:dyDescent="0.3">
      <c r="A1490" s="61">
        <v>83053</v>
      </c>
      <c r="B1490" s="54">
        <v>1</v>
      </c>
      <c r="C1490" s="54" t="s">
        <v>78</v>
      </c>
      <c r="D1490" s="54" t="s">
        <v>94</v>
      </c>
      <c r="E1490" s="61" t="s">
        <v>1862</v>
      </c>
      <c r="F1490" s="61" t="s">
        <v>202</v>
      </c>
      <c r="G1490" s="54" t="s">
        <v>71</v>
      </c>
      <c r="H1490" s="54" t="s">
        <v>128</v>
      </c>
      <c r="I1490" s="54" t="s">
        <v>22</v>
      </c>
      <c r="J1490" s="54" t="s">
        <v>129</v>
      </c>
      <c r="K1490" s="56">
        <v>43442.095277777778</v>
      </c>
      <c r="L1490" s="56">
        <v>43442.134733796294</v>
      </c>
      <c r="M1490" s="57">
        <v>0.946944444</v>
      </c>
      <c r="N1490" s="58">
        <v>0</v>
      </c>
      <c r="O1490" s="58">
        <v>31</v>
      </c>
      <c r="P1490" s="58">
        <v>0</v>
      </c>
      <c r="Q1490" s="58">
        <v>0</v>
      </c>
      <c r="R1490" s="59">
        <v>0</v>
      </c>
      <c r="S1490" s="59">
        <v>29.355277999999998</v>
      </c>
      <c r="T1490" s="59">
        <v>0</v>
      </c>
      <c r="U1490" s="59">
        <v>0</v>
      </c>
    </row>
    <row r="1491" spans="1:21" x14ac:dyDescent="0.3">
      <c r="A1491" s="61">
        <v>83054</v>
      </c>
      <c r="B1491" s="54">
        <v>1</v>
      </c>
      <c r="C1491" s="54" t="s">
        <v>79</v>
      </c>
      <c r="D1491" s="54" t="s">
        <v>123</v>
      </c>
      <c r="E1491" s="61" t="s">
        <v>1863</v>
      </c>
      <c r="F1491" s="61" t="s">
        <v>130</v>
      </c>
      <c r="G1491" s="54" t="s">
        <v>71</v>
      </c>
      <c r="H1491" s="54" t="s">
        <v>128</v>
      </c>
      <c r="I1491" s="54" t="s">
        <v>22</v>
      </c>
      <c r="J1491" s="54" t="s">
        <v>129</v>
      </c>
      <c r="K1491" s="56">
        <v>43442.095810185187</v>
      </c>
      <c r="L1491" s="56">
        <v>43442.11996527778</v>
      </c>
      <c r="M1491" s="57">
        <v>0.57972222200000001</v>
      </c>
      <c r="N1491" s="58">
        <v>0</v>
      </c>
      <c r="O1491" s="58">
        <v>867</v>
      </c>
      <c r="P1491" s="58">
        <v>0</v>
      </c>
      <c r="Q1491" s="58">
        <v>0</v>
      </c>
      <c r="R1491" s="59">
        <v>0</v>
      </c>
      <c r="S1491" s="59">
        <v>502.61916600000001</v>
      </c>
      <c r="T1491" s="59">
        <v>0</v>
      </c>
      <c r="U1491" s="59">
        <v>0</v>
      </c>
    </row>
    <row r="1492" spans="1:21" x14ac:dyDescent="0.3">
      <c r="A1492" s="61">
        <v>83055</v>
      </c>
      <c r="B1492" s="54">
        <v>1</v>
      </c>
      <c r="C1492" s="54" t="s">
        <v>78</v>
      </c>
      <c r="D1492" s="54" t="s">
        <v>81</v>
      </c>
      <c r="E1492" s="61" t="s">
        <v>1864</v>
      </c>
      <c r="F1492" s="61" t="s">
        <v>127</v>
      </c>
      <c r="G1492" s="54" t="s">
        <v>72</v>
      </c>
      <c r="H1492" s="54" t="s">
        <v>128</v>
      </c>
      <c r="I1492" s="54" t="s">
        <v>22</v>
      </c>
      <c r="J1492" s="54" t="s">
        <v>129</v>
      </c>
      <c r="K1492" s="56">
        <v>43442.091666666667</v>
      </c>
      <c r="L1492" s="56">
        <v>43442.097916666666</v>
      </c>
      <c r="M1492" s="57">
        <v>0.15</v>
      </c>
      <c r="N1492" s="58">
        <v>12</v>
      </c>
      <c r="O1492" s="58">
        <v>16056</v>
      </c>
      <c r="P1492" s="58">
        <v>0</v>
      </c>
      <c r="Q1492" s="58">
        <v>7</v>
      </c>
      <c r="R1492" s="59">
        <v>1.8</v>
      </c>
      <c r="S1492" s="59">
        <v>2408.4</v>
      </c>
      <c r="T1492" s="59">
        <v>0</v>
      </c>
      <c r="U1492" s="59">
        <v>1.05</v>
      </c>
    </row>
    <row r="1493" spans="1:21" x14ac:dyDescent="0.3">
      <c r="A1493" s="61">
        <v>83058</v>
      </c>
      <c r="B1493" s="54">
        <v>1</v>
      </c>
      <c r="C1493" s="54" t="s">
        <v>78</v>
      </c>
      <c r="D1493" s="54" t="s">
        <v>91</v>
      </c>
      <c r="E1493" s="61" t="s">
        <v>627</v>
      </c>
      <c r="F1493" s="61" t="s">
        <v>136</v>
      </c>
      <c r="G1493" s="54" t="s">
        <v>71</v>
      </c>
      <c r="H1493" s="54" t="s">
        <v>128</v>
      </c>
      <c r="I1493" s="54" t="s">
        <v>22</v>
      </c>
      <c r="J1493" s="54" t="s">
        <v>129</v>
      </c>
      <c r="K1493" s="56">
        <v>43442.060046296298</v>
      </c>
      <c r="L1493" s="56">
        <v>43442.184027777781</v>
      </c>
      <c r="M1493" s="57">
        <v>2.9755555550000001</v>
      </c>
      <c r="N1493" s="58">
        <v>0</v>
      </c>
      <c r="O1493" s="58">
        <v>36</v>
      </c>
      <c r="P1493" s="58">
        <v>0</v>
      </c>
      <c r="Q1493" s="58">
        <v>0</v>
      </c>
      <c r="R1493" s="59">
        <v>0</v>
      </c>
      <c r="S1493" s="59">
        <v>107.12</v>
      </c>
      <c r="T1493" s="59">
        <v>0</v>
      </c>
      <c r="U1493" s="59">
        <v>0</v>
      </c>
    </row>
    <row r="1494" spans="1:21" x14ac:dyDescent="0.3">
      <c r="A1494" s="61">
        <v>83061</v>
      </c>
      <c r="B1494" s="54">
        <v>1</v>
      </c>
      <c r="C1494" s="54" t="s">
        <v>78</v>
      </c>
      <c r="D1494" s="54" t="s">
        <v>103</v>
      </c>
      <c r="E1494" s="61" t="s">
        <v>1865</v>
      </c>
      <c r="F1494" s="61" t="s">
        <v>199</v>
      </c>
      <c r="G1494" s="54" t="s">
        <v>71</v>
      </c>
      <c r="H1494" s="54" t="s">
        <v>128</v>
      </c>
      <c r="I1494" s="54" t="s">
        <v>22</v>
      </c>
      <c r="J1494" s="54" t="s">
        <v>129</v>
      </c>
      <c r="K1494" s="56">
        <v>43442.234270833331</v>
      </c>
      <c r="L1494" s="56">
        <v>43442.273842592593</v>
      </c>
      <c r="M1494" s="57">
        <v>0.949722222</v>
      </c>
      <c r="N1494" s="58">
        <v>0</v>
      </c>
      <c r="O1494" s="58">
        <v>126</v>
      </c>
      <c r="P1494" s="58">
        <v>0</v>
      </c>
      <c r="Q1494" s="58">
        <v>0</v>
      </c>
      <c r="R1494" s="59">
        <v>0</v>
      </c>
      <c r="S1494" s="59">
        <v>119.66500000000001</v>
      </c>
      <c r="T1494" s="59">
        <v>0</v>
      </c>
      <c r="U1494" s="59">
        <v>0</v>
      </c>
    </row>
    <row r="1495" spans="1:21" x14ac:dyDescent="0.3">
      <c r="A1495" s="61">
        <v>83062</v>
      </c>
      <c r="B1495" s="54">
        <v>1</v>
      </c>
      <c r="C1495" s="54" t="s">
        <v>78</v>
      </c>
      <c r="D1495" s="54" t="s">
        <v>95</v>
      </c>
      <c r="E1495" s="61" t="s">
        <v>1866</v>
      </c>
      <c r="F1495" s="61" t="s">
        <v>172</v>
      </c>
      <c r="G1495" s="54" t="s">
        <v>71</v>
      </c>
      <c r="H1495" s="54" t="s">
        <v>128</v>
      </c>
      <c r="I1495" s="54" t="s">
        <v>22</v>
      </c>
      <c r="J1495" s="54" t="s">
        <v>129</v>
      </c>
      <c r="K1495" s="56">
        <v>43442.260578703703</v>
      </c>
      <c r="L1495" s="56">
        <v>43442.316990740743</v>
      </c>
      <c r="M1495" s="57">
        <v>1.353888888</v>
      </c>
      <c r="N1495" s="58">
        <v>0</v>
      </c>
      <c r="O1495" s="58">
        <v>427</v>
      </c>
      <c r="P1495" s="58">
        <v>0</v>
      </c>
      <c r="Q1495" s="58">
        <v>0</v>
      </c>
      <c r="R1495" s="59">
        <v>0</v>
      </c>
      <c r="S1495" s="59">
        <v>578.11055499999998</v>
      </c>
      <c r="T1495" s="59">
        <v>0</v>
      </c>
      <c r="U1495" s="59">
        <v>0</v>
      </c>
    </row>
    <row r="1496" spans="1:21" x14ac:dyDescent="0.3">
      <c r="A1496" s="61">
        <v>83063</v>
      </c>
      <c r="B1496" s="54">
        <v>1</v>
      </c>
      <c r="C1496" s="54" t="s">
        <v>78</v>
      </c>
      <c r="D1496" s="54" t="s">
        <v>103</v>
      </c>
      <c r="E1496" s="61" t="s">
        <v>1867</v>
      </c>
      <c r="F1496" s="61" t="s">
        <v>151</v>
      </c>
      <c r="G1496" s="54" t="s">
        <v>71</v>
      </c>
      <c r="H1496" s="54" t="s">
        <v>128</v>
      </c>
      <c r="I1496" s="54" t="s">
        <v>22</v>
      </c>
      <c r="J1496" s="54" t="s">
        <v>129</v>
      </c>
      <c r="K1496" s="56">
        <v>43442.26122685185</v>
      </c>
      <c r="L1496" s="56">
        <v>43442.311365740738</v>
      </c>
      <c r="M1496" s="57">
        <v>1.203333333</v>
      </c>
      <c r="N1496" s="58">
        <v>0</v>
      </c>
      <c r="O1496" s="58">
        <v>212</v>
      </c>
      <c r="P1496" s="58">
        <v>0</v>
      </c>
      <c r="Q1496" s="58">
        <v>0</v>
      </c>
      <c r="R1496" s="59">
        <v>0</v>
      </c>
      <c r="S1496" s="59">
        <v>255.10666699999999</v>
      </c>
      <c r="T1496" s="59">
        <v>0</v>
      </c>
      <c r="U1496" s="59">
        <v>0</v>
      </c>
    </row>
    <row r="1497" spans="1:21" x14ac:dyDescent="0.3">
      <c r="A1497" s="61">
        <v>83064</v>
      </c>
      <c r="B1497" s="54">
        <v>1</v>
      </c>
      <c r="C1497" s="54" t="s">
        <v>78</v>
      </c>
      <c r="D1497" s="54" t="s">
        <v>80</v>
      </c>
      <c r="E1497" s="61" t="s">
        <v>661</v>
      </c>
      <c r="F1497" s="61" t="s">
        <v>136</v>
      </c>
      <c r="G1497" s="54" t="s">
        <v>71</v>
      </c>
      <c r="H1497" s="54" t="s">
        <v>128</v>
      </c>
      <c r="I1497" s="54" t="s">
        <v>22</v>
      </c>
      <c r="J1497" s="54" t="s">
        <v>129</v>
      </c>
      <c r="K1497" s="56">
        <v>43442.278958333336</v>
      </c>
      <c r="L1497" s="56">
        <v>43442.338425925926</v>
      </c>
      <c r="M1497" s="57">
        <v>1.4272222219999999</v>
      </c>
      <c r="N1497" s="58">
        <v>0</v>
      </c>
      <c r="O1497" s="58">
        <v>53</v>
      </c>
      <c r="P1497" s="58">
        <v>0</v>
      </c>
      <c r="Q1497" s="58">
        <v>0</v>
      </c>
      <c r="R1497" s="59">
        <v>0</v>
      </c>
      <c r="S1497" s="59">
        <v>75.642778000000007</v>
      </c>
      <c r="T1497" s="59">
        <v>0</v>
      </c>
      <c r="U1497" s="59">
        <v>0</v>
      </c>
    </row>
    <row r="1498" spans="1:21" x14ac:dyDescent="0.3">
      <c r="A1498" s="61">
        <v>83068</v>
      </c>
      <c r="B1498" s="54">
        <v>1</v>
      </c>
      <c r="C1498" s="54" t="s">
        <v>78</v>
      </c>
      <c r="D1498" s="54" t="s">
        <v>104</v>
      </c>
      <c r="E1498" s="61" t="s">
        <v>1868</v>
      </c>
      <c r="F1498" s="61" t="s">
        <v>140</v>
      </c>
      <c r="G1498" s="54" t="s">
        <v>72</v>
      </c>
      <c r="H1498" s="54" t="s">
        <v>128</v>
      </c>
      <c r="I1498" s="54" t="s">
        <v>22</v>
      </c>
      <c r="J1498" s="54" t="s">
        <v>129</v>
      </c>
      <c r="K1498" s="56">
        <v>43442.049756944441</v>
      </c>
      <c r="L1498" s="56">
        <v>43442.397916666669</v>
      </c>
      <c r="M1498" s="57">
        <v>8.3558333329999996</v>
      </c>
      <c r="N1498" s="58">
        <v>0</v>
      </c>
      <c r="O1498" s="58">
        <v>41</v>
      </c>
      <c r="P1498" s="58">
        <v>1</v>
      </c>
      <c r="Q1498" s="58">
        <v>60</v>
      </c>
      <c r="R1498" s="59">
        <v>0</v>
      </c>
      <c r="S1498" s="59">
        <v>342.58916699999997</v>
      </c>
      <c r="T1498" s="59">
        <v>8.3558330000000005</v>
      </c>
      <c r="U1498" s="59">
        <v>501.35</v>
      </c>
    </row>
    <row r="1499" spans="1:21" x14ac:dyDescent="0.3">
      <c r="A1499" s="61">
        <v>83070</v>
      </c>
      <c r="B1499" s="54">
        <v>1</v>
      </c>
      <c r="C1499" s="54" t="s">
        <v>78</v>
      </c>
      <c r="D1499" s="54" t="s">
        <v>80</v>
      </c>
      <c r="E1499" s="61" t="s">
        <v>1869</v>
      </c>
      <c r="F1499" s="61" t="s">
        <v>179</v>
      </c>
      <c r="G1499" s="54" t="s">
        <v>72</v>
      </c>
      <c r="H1499" s="54" t="s">
        <v>128</v>
      </c>
      <c r="I1499" s="54" t="s">
        <v>22</v>
      </c>
      <c r="J1499" s="54" t="s">
        <v>129</v>
      </c>
      <c r="K1499" s="56">
        <v>43442.336724537039</v>
      </c>
      <c r="L1499" s="56">
        <v>43442.406944444447</v>
      </c>
      <c r="M1499" s="57">
        <v>1.685277777</v>
      </c>
      <c r="N1499" s="58">
        <v>0</v>
      </c>
      <c r="O1499" s="58">
        <v>70</v>
      </c>
      <c r="P1499" s="58">
        <v>0</v>
      </c>
      <c r="Q1499" s="58">
        <v>0</v>
      </c>
      <c r="R1499" s="59">
        <v>0</v>
      </c>
      <c r="S1499" s="59">
        <v>117.969444</v>
      </c>
      <c r="T1499" s="59">
        <v>0</v>
      </c>
      <c r="U1499" s="59">
        <v>0</v>
      </c>
    </row>
    <row r="1500" spans="1:21" x14ac:dyDescent="0.3">
      <c r="A1500" s="61">
        <v>83072</v>
      </c>
      <c r="B1500" s="54">
        <v>1</v>
      </c>
      <c r="C1500" s="54" t="s">
        <v>78</v>
      </c>
      <c r="D1500" s="54" t="s">
        <v>100</v>
      </c>
      <c r="E1500" s="61" t="s">
        <v>1870</v>
      </c>
      <c r="F1500" s="61" t="s">
        <v>137</v>
      </c>
      <c r="G1500" s="54" t="s">
        <v>71</v>
      </c>
      <c r="H1500" s="54" t="s">
        <v>128</v>
      </c>
      <c r="I1500" s="54" t="s">
        <v>22</v>
      </c>
      <c r="J1500" s="54" t="s">
        <v>129</v>
      </c>
      <c r="K1500" s="56">
        <v>43442.310555555552</v>
      </c>
      <c r="L1500" s="56">
        <v>43442.378622685188</v>
      </c>
      <c r="M1500" s="57">
        <v>1.633611111</v>
      </c>
      <c r="N1500" s="58">
        <v>0</v>
      </c>
      <c r="O1500" s="58">
        <v>1</v>
      </c>
      <c r="P1500" s="58">
        <v>0</v>
      </c>
      <c r="Q1500" s="58">
        <v>0</v>
      </c>
      <c r="R1500" s="59">
        <v>0</v>
      </c>
      <c r="S1500" s="59">
        <v>1.6336109999999999</v>
      </c>
      <c r="T1500" s="59">
        <v>0</v>
      </c>
      <c r="U1500" s="59">
        <v>0</v>
      </c>
    </row>
    <row r="1501" spans="1:21" x14ac:dyDescent="0.3">
      <c r="A1501" s="61">
        <v>83074</v>
      </c>
      <c r="B1501" s="54">
        <v>1</v>
      </c>
      <c r="C1501" s="54" t="s">
        <v>78</v>
      </c>
      <c r="D1501" s="54" t="s">
        <v>105</v>
      </c>
      <c r="E1501" s="61" t="s">
        <v>1871</v>
      </c>
      <c r="F1501" s="61" t="s">
        <v>172</v>
      </c>
      <c r="G1501" s="54" t="s">
        <v>71</v>
      </c>
      <c r="H1501" s="54" t="s">
        <v>128</v>
      </c>
      <c r="I1501" s="54" t="s">
        <v>22</v>
      </c>
      <c r="J1501" s="54" t="s">
        <v>129</v>
      </c>
      <c r="K1501" s="56">
        <v>43442.353622685187</v>
      </c>
      <c r="L1501" s="56">
        <v>43442.431979166664</v>
      </c>
      <c r="M1501" s="57">
        <v>1.8805555549999999</v>
      </c>
      <c r="N1501" s="58">
        <v>0</v>
      </c>
      <c r="O1501" s="58">
        <v>141</v>
      </c>
      <c r="P1501" s="58">
        <v>0</v>
      </c>
      <c r="Q1501" s="58">
        <v>0</v>
      </c>
      <c r="R1501" s="59">
        <v>0</v>
      </c>
      <c r="S1501" s="59">
        <v>265.15833300000003</v>
      </c>
      <c r="T1501" s="59">
        <v>0</v>
      </c>
      <c r="U1501" s="59">
        <v>0</v>
      </c>
    </row>
    <row r="1502" spans="1:21" x14ac:dyDescent="0.3">
      <c r="A1502" s="61">
        <v>83077</v>
      </c>
      <c r="B1502" s="54">
        <v>1</v>
      </c>
      <c r="C1502" s="54" t="s">
        <v>78</v>
      </c>
      <c r="D1502" s="54" t="s">
        <v>95</v>
      </c>
      <c r="E1502" s="61" t="s">
        <v>1872</v>
      </c>
      <c r="F1502" s="61" t="s">
        <v>204</v>
      </c>
      <c r="G1502" s="54" t="s">
        <v>71</v>
      </c>
      <c r="H1502" s="54" t="s">
        <v>128</v>
      </c>
      <c r="I1502" s="54" t="s">
        <v>22</v>
      </c>
      <c r="J1502" s="54" t="s">
        <v>129</v>
      </c>
      <c r="K1502" s="56">
        <v>43442.367002314815</v>
      </c>
      <c r="L1502" s="56">
        <v>43442.667245370372</v>
      </c>
      <c r="M1502" s="57">
        <v>7.2058333330000002</v>
      </c>
      <c r="N1502" s="58">
        <v>0</v>
      </c>
      <c r="O1502" s="58">
        <v>29</v>
      </c>
      <c r="P1502" s="58">
        <v>0</v>
      </c>
      <c r="Q1502" s="58">
        <v>0</v>
      </c>
      <c r="R1502" s="59">
        <v>0</v>
      </c>
      <c r="S1502" s="59">
        <v>208.969167</v>
      </c>
      <c r="T1502" s="59">
        <v>0</v>
      </c>
      <c r="U1502" s="59">
        <v>0</v>
      </c>
    </row>
    <row r="1503" spans="1:21" x14ac:dyDescent="0.3">
      <c r="A1503" s="61">
        <v>83079</v>
      </c>
      <c r="B1503" s="54">
        <v>1</v>
      </c>
      <c r="C1503" s="54" t="s">
        <v>78</v>
      </c>
      <c r="D1503" s="54" t="s">
        <v>103</v>
      </c>
      <c r="E1503" s="61" t="s">
        <v>1873</v>
      </c>
      <c r="F1503" s="61" t="s">
        <v>152</v>
      </c>
      <c r="G1503" s="54" t="s">
        <v>71</v>
      </c>
      <c r="H1503" s="54" t="s">
        <v>128</v>
      </c>
      <c r="I1503" s="54" t="s">
        <v>22</v>
      </c>
      <c r="J1503" s="54" t="s">
        <v>129</v>
      </c>
      <c r="K1503" s="56">
        <v>43442.342650462961</v>
      </c>
      <c r="L1503" s="56">
        <v>43442.552731481483</v>
      </c>
      <c r="M1503" s="57">
        <v>5.0419444440000003</v>
      </c>
      <c r="N1503" s="58">
        <v>0</v>
      </c>
      <c r="O1503" s="58">
        <v>329</v>
      </c>
      <c r="P1503" s="58">
        <v>0</v>
      </c>
      <c r="Q1503" s="58">
        <v>0</v>
      </c>
      <c r="R1503" s="59">
        <v>0</v>
      </c>
      <c r="S1503" s="59">
        <v>1658.799722</v>
      </c>
      <c r="T1503" s="59">
        <v>0</v>
      </c>
      <c r="U1503" s="59">
        <v>0</v>
      </c>
    </row>
    <row r="1504" spans="1:21" x14ac:dyDescent="0.3">
      <c r="A1504" s="61">
        <v>83081</v>
      </c>
      <c r="B1504" s="54">
        <v>1</v>
      </c>
      <c r="C1504" s="54" t="s">
        <v>78</v>
      </c>
      <c r="D1504" s="54" t="s">
        <v>95</v>
      </c>
      <c r="E1504" s="61" t="s">
        <v>1874</v>
      </c>
      <c r="F1504" s="61" t="s">
        <v>148</v>
      </c>
      <c r="G1504" s="54" t="s">
        <v>71</v>
      </c>
      <c r="H1504" s="54" t="s">
        <v>128</v>
      </c>
      <c r="I1504" s="54" t="s">
        <v>22</v>
      </c>
      <c r="J1504" s="54" t="s">
        <v>147</v>
      </c>
      <c r="K1504" s="56">
        <v>43442.387175925927</v>
      </c>
      <c r="L1504" s="56">
        <v>43442.752546296295</v>
      </c>
      <c r="M1504" s="57">
        <v>8.7688888879999993</v>
      </c>
      <c r="N1504" s="58">
        <v>0</v>
      </c>
      <c r="O1504" s="58">
        <v>37</v>
      </c>
      <c r="P1504" s="58">
        <v>0</v>
      </c>
      <c r="Q1504" s="58">
        <v>0</v>
      </c>
      <c r="R1504" s="59">
        <v>0</v>
      </c>
      <c r="S1504" s="59">
        <v>324.44888900000001</v>
      </c>
      <c r="T1504" s="59">
        <v>0</v>
      </c>
      <c r="U1504" s="59">
        <v>0</v>
      </c>
    </row>
    <row r="1505" spans="1:21" x14ac:dyDescent="0.3">
      <c r="A1505" s="61">
        <v>83082</v>
      </c>
      <c r="B1505" s="54">
        <v>1</v>
      </c>
      <c r="C1505" s="54" t="s">
        <v>79</v>
      </c>
      <c r="D1505" s="54" t="s">
        <v>117</v>
      </c>
      <c r="E1505" s="61" t="s">
        <v>370</v>
      </c>
      <c r="F1505" s="61" t="s">
        <v>148</v>
      </c>
      <c r="G1505" s="54" t="s">
        <v>72</v>
      </c>
      <c r="H1505" s="54" t="s">
        <v>128</v>
      </c>
      <c r="I1505" s="54" t="s">
        <v>22</v>
      </c>
      <c r="J1505" s="54" t="s">
        <v>147</v>
      </c>
      <c r="K1505" s="56">
        <v>43442.377638888887</v>
      </c>
      <c r="L1505" s="56">
        <v>43442.718888888892</v>
      </c>
      <c r="M1505" s="57">
        <v>8.19</v>
      </c>
      <c r="N1505" s="58">
        <v>0</v>
      </c>
      <c r="O1505" s="58">
        <v>0</v>
      </c>
      <c r="P1505" s="58">
        <v>8</v>
      </c>
      <c r="Q1505" s="58">
        <v>316</v>
      </c>
      <c r="R1505" s="59">
        <v>0</v>
      </c>
      <c r="S1505" s="59">
        <v>0</v>
      </c>
      <c r="T1505" s="59">
        <v>65.52</v>
      </c>
      <c r="U1505" s="59">
        <v>2588.04</v>
      </c>
    </row>
    <row r="1506" spans="1:21" x14ac:dyDescent="0.3">
      <c r="A1506" s="61">
        <v>83083</v>
      </c>
      <c r="B1506" s="54">
        <v>1</v>
      </c>
      <c r="C1506" s="54" t="s">
        <v>79</v>
      </c>
      <c r="D1506" s="54" t="s">
        <v>119</v>
      </c>
      <c r="E1506" s="61" t="s">
        <v>1875</v>
      </c>
      <c r="F1506" s="61" t="s">
        <v>150</v>
      </c>
      <c r="G1506" s="54" t="s">
        <v>71</v>
      </c>
      <c r="H1506" s="54" t="s">
        <v>128</v>
      </c>
      <c r="I1506" s="54" t="s">
        <v>22</v>
      </c>
      <c r="J1506" s="54" t="s">
        <v>147</v>
      </c>
      <c r="K1506" s="56">
        <v>43442.383726851855</v>
      </c>
      <c r="L1506" s="56">
        <v>43442.435937499999</v>
      </c>
      <c r="M1506" s="57">
        <v>1.253055555</v>
      </c>
      <c r="N1506" s="58">
        <v>0</v>
      </c>
      <c r="O1506" s="58">
        <v>219</v>
      </c>
      <c r="P1506" s="58">
        <v>0</v>
      </c>
      <c r="Q1506" s="58">
        <v>72</v>
      </c>
      <c r="R1506" s="59">
        <v>0</v>
      </c>
      <c r="S1506" s="59">
        <v>274.41916700000002</v>
      </c>
      <c r="T1506" s="59">
        <v>0</v>
      </c>
      <c r="U1506" s="59">
        <v>90.22</v>
      </c>
    </row>
    <row r="1507" spans="1:21" x14ac:dyDescent="0.3">
      <c r="A1507" s="61">
        <v>83084</v>
      </c>
      <c r="B1507" s="54">
        <v>1</v>
      </c>
      <c r="C1507" s="54" t="s">
        <v>78</v>
      </c>
      <c r="D1507" s="54" t="s">
        <v>80</v>
      </c>
      <c r="E1507" s="61" t="s">
        <v>601</v>
      </c>
      <c r="F1507" s="61" t="s">
        <v>184</v>
      </c>
      <c r="G1507" s="54" t="s">
        <v>71</v>
      </c>
      <c r="H1507" s="54" t="s">
        <v>128</v>
      </c>
      <c r="I1507" s="54" t="s">
        <v>22</v>
      </c>
      <c r="J1507" s="54" t="s">
        <v>129</v>
      </c>
      <c r="K1507" s="56">
        <v>43442.393252314818</v>
      </c>
      <c r="L1507" s="56">
        <v>43442.455555555556</v>
      </c>
      <c r="M1507" s="57">
        <v>1.4952777770000001</v>
      </c>
      <c r="N1507" s="58">
        <v>2</v>
      </c>
      <c r="O1507" s="58">
        <v>366</v>
      </c>
      <c r="P1507" s="58">
        <v>0</v>
      </c>
      <c r="Q1507" s="58">
        <v>0</v>
      </c>
      <c r="R1507" s="59">
        <v>2.9905560000000002</v>
      </c>
      <c r="S1507" s="59">
        <v>547.27166599999998</v>
      </c>
      <c r="T1507" s="59">
        <v>0</v>
      </c>
      <c r="U1507" s="59">
        <v>0</v>
      </c>
    </row>
    <row r="1508" spans="1:21" x14ac:dyDescent="0.3">
      <c r="A1508" s="61">
        <v>83085</v>
      </c>
      <c r="B1508" s="54">
        <v>1</v>
      </c>
      <c r="C1508" s="54" t="s">
        <v>78</v>
      </c>
      <c r="D1508" s="54" t="s">
        <v>103</v>
      </c>
      <c r="E1508" s="61" t="s">
        <v>1876</v>
      </c>
      <c r="F1508" s="61" t="s">
        <v>141</v>
      </c>
      <c r="G1508" s="54" t="s">
        <v>71</v>
      </c>
      <c r="H1508" s="54" t="s">
        <v>128</v>
      </c>
      <c r="I1508" s="54" t="s">
        <v>22</v>
      </c>
      <c r="J1508" s="54" t="s">
        <v>129</v>
      </c>
      <c r="K1508" s="56">
        <v>43442.381249999999</v>
      </c>
      <c r="L1508" s="56">
        <v>43442.400057870371</v>
      </c>
      <c r="M1508" s="57">
        <v>0.45138888799999999</v>
      </c>
      <c r="N1508" s="58">
        <v>0</v>
      </c>
      <c r="O1508" s="58">
        <v>67</v>
      </c>
      <c r="P1508" s="58">
        <v>0</v>
      </c>
      <c r="Q1508" s="58">
        <v>0</v>
      </c>
      <c r="R1508" s="59">
        <v>0</v>
      </c>
      <c r="S1508" s="59">
        <v>30.243054999999998</v>
      </c>
      <c r="T1508" s="59">
        <v>0</v>
      </c>
      <c r="U1508" s="59">
        <v>0</v>
      </c>
    </row>
    <row r="1509" spans="1:21" x14ac:dyDescent="0.3">
      <c r="A1509" s="61">
        <v>83087</v>
      </c>
      <c r="B1509" s="54">
        <v>1</v>
      </c>
      <c r="C1509" s="54" t="s">
        <v>79</v>
      </c>
      <c r="D1509" s="54" t="s">
        <v>119</v>
      </c>
      <c r="E1509" s="61" t="s">
        <v>1877</v>
      </c>
      <c r="F1509" s="61" t="s">
        <v>150</v>
      </c>
      <c r="G1509" s="54" t="s">
        <v>71</v>
      </c>
      <c r="H1509" s="54" t="s">
        <v>128</v>
      </c>
      <c r="I1509" s="54" t="s">
        <v>22</v>
      </c>
      <c r="J1509" s="54" t="s">
        <v>147</v>
      </c>
      <c r="K1509" s="56">
        <v>43442.384791666664</v>
      </c>
      <c r="L1509" s="56">
        <v>43442.513379629629</v>
      </c>
      <c r="M1509" s="57">
        <v>3.0861111110000001</v>
      </c>
      <c r="N1509" s="58">
        <v>0</v>
      </c>
      <c r="O1509" s="58">
        <v>608</v>
      </c>
      <c r="P1509" s="58">
        <v>1</v>
      </c>
      <c r="Q1509" s="58">
        <v>271</v>
      </c>
      <c r="R1509" s="59">
        <v>0</v>
      </c>
      <c r="S1509" s="59">
        <v>1876.3555550000001</v>
      </c>
      <c r="T1509" s="59">
        <v>3.0861109999999998</v>
      </c>
      <c r="U1509" s="59">
        <v>836.33611099999996</v>
      </c>
    </row>
    <row r="1510" spans="1:21" x14ac:dyDescent="0.3">
      <c r="A1510" s="61">
        <v>83088</v>
      </c>
      <c r="B1510" s="54">
        <v>1</v>
      </c>
      <c r="C1510" s="54" t="s">
        <v>78</v>
      </c>
      <c r="D1510" s="54" t="s">
        <v>95</v>
      </c>
      <c r="E1510" s="61" t="s">
        <v>1878</v>
      </c>
      <c r="F1510" s="61" t="s">
        <v>148</v>
      </c>
      <c r="G1510" s="54" t="s">
        <v>71</v>
      </c>
      <c r="H1510" s="54" t="s">
        <v>128</v>
      </c>
      <c r="I1510" s="54" t="s">
        <v>22</v>
      </c>
      <c r="J1510" s="54" t="s">
        <v>147</v>
      </c>
      <c r="K1510" s="56">
        <v>43442.384108796294</v>
      </c>
      <c r="L1510" s="56">
        <v>43442.600691203705</v>
      </c>
      <c r="M1510" s="57">
        <v>5.1979777770000002</v>
      </c>
      <c r="N1510" s="58">
        <v>0</v>
      </c>
      <c r="O1510" s="58">
        <v>68</v>
      </c>
      <c r="P1510" s="58">
        <v>0</v>
      </c>
      <c r="Q1510" s="58">
        <v>0</v>
      </c>
      <c r="R1510" s="59">
        <v>0</v>
      </c>
      <c r="S1510" s="59">
        <v>353.46248900000001</v>
      </c>
      <c r="T1510" s="59">
        <v>0</v>
      </c>
      <c r="U1510" s="59">
        <v>0</v>
      </c>
    </row>
    <row r="1511" spans="1:21" x14ac:dyDescent="0.3">
      <c r="A1511" s="61">
        <v>83089</v>
      </c>
      <c r="B1511" s="54">
        <v>1</v>
      </c>
      <c r="C1511" s="54" t="s">
        <v>79</v>
      </c>
      <c r="D1511" s="54" t="s">
        <v>109</v>
      </c>
      <c r="E1511" s="61" t="s">
        <v>1742</v>
      </c>
      <c r="F1511" s="61" t="s">
        <v>148</v>
      </c>
      <c r="G1511" s="54" t="s">
        <v>71</v>
      </c>
      <c r="H1511" s="54" t="s">
        <v>128</v>
      </c>
      <c r="I1511" s="54" t="s">
        <v>22</v>
      </c>
      <c r="J1511" s="54" t="s">
        <v>147</v>
      </c>
      <c r="K1511" s="56">
        <v>43442.385416666664</v>
      </c>
      <c r="L1511" s="56">
        <v>43442.718217592592</v>
      </c>
      <c r="M1511" s="57">
        <v>7.9872222219999998</v>
      </c>
      <c r="N1511" s="58">
        <v>0</v>
      </c>
      <c r="O1511" s="58">
        <v>0</v>
      </c>
      <c r="P1511" s="58">
        <v>0</v>
      </c>
      <c r="Q1511" s="58">
        <v>89</v>
      </c>
      <c r="R1511" s="59">
        <v>0</v>
      </c>
      <c r="S1511" s="59">
        <v>0</v>
      </c>
      <c r="T1511" s="59">
        <v>0</v>
      </c>
      <c r="U1511" s="59">
        <v>710.86277800000005</v>
      </c>
    </row>
    <row r="1512" spans="1:21" x14ac:dyDescent="0.3">
      <c r="A1512" s="61">
        <v>83090</v>
      </c>
      <c r="B1512" s="54">
        <v>1</v>
      </c>
      <c r="C1512" s="54" t="s">
        <v>79</v>
      </c>
      <c r="D1512" s="54" t="s">
        <v>118</v>
      </c>
      <c r="E1512" s="61" t="s">
        <v>1879</v>
      </c>
      <c r="F1512" s="61" t="s">
        <v>148</v>
      </c>
      <c r="G1512" s="54" t="s">
        <v>72</v>
      </c>
      <c r="H1512" s="54" t="s">
        <v>128</v>
      </c>
      <c r="I1512" s="54" t="s">
        <v>22</v>
      </c>
      <c r="J1512" s="54" t="s">
        <v>147</v>
      </c>
      <c r="K1512" s="56">
        <v>43442.375</v>
      </c>
      <c r="L1512" s="56">
        <v>43442.455000000002</v>
      </c>
      <c r="M1512" s="57">
        <v>1.92</v>
      </c>
      <c r="N1512" s="58">
        <v>6</v>
      </c>
      <c r="O1512" s="58">
        <v>2946</v>
      </c>
      <c r="P1512" s="58">
        <v>0</v>
      </c>
      <c r="Q1512" s="58">
        <v>4</v>
      </c>
      <c r="R1512" s="59">
        <v>11.52</v>
      </c>
      <c r="S1512" s="59">
        <v>5656.32</v>
      </c>
      <c r="T1512" s="59">
        <v>0</v>
      </c>
      <c r="U1512" s="59">
        <v>7.68</v>
      </c>
    </row>
    <row r="1513" spans="1:21" x14ac:dyDescent="0.3">
      <c r="A1513" s="61">
        <v>83091</v>
      </c>
      <c r="B1513" s="54">
        <v>1</v>
      </c>
      <c r="C1513" s="54" t="s">
        <v>78</v>
      </c>
      <c r="D1513" s="54" t="s">
        <v>107</v>
      </c>
      <c r="E1513" s="61" t="s">
        <v>1880</v>
      </c>
      <c r="F1513" s="61" t="s">
        <v>148</v>
      </c>
      <c r="G1513" s="54" t="s">
        <v>71</v>
      </c>
      <c r="H1513" s="54" t="s">
        <v>128</v>
      </c>
      <c r="I1513" s="54" t="s">
        <v>22</v>
      </c>
      <c r="J1513" s="54" t="s">
        <v>147</v>
      </c>
      <c r="K1513" s="56">
        <v>43442.389583333337</v>
      </c>
      <c r="L1513" s="56">
        <v>43442.695138888892</v>
      </c>
      <c r="M1513" s="57">
        <v>7.3333333329999997</v>
      </c>
      <c r="N1513" s="58">
        <v>0</v>
      </c>
      <c r="O1513" s="58">
        <v>48</v>
      </c>
      <c r="P1513" s="58">
        <v>0</v>
      </c>
      <c r="Q1513" s="58">
        <v>28</v>
      </c>
      <c r="R1513" s="59">
        <v>0</v>
      </c>
      <c r="S1513" s="59">
        <v>352</v>
      </c>
      <c r="T1513" s="59">
        <v>0</v>
      </c>
      <c r="U1513" s="59">
        <v>205.33333300000001</v>
      </c>
    </row>
    <row r="1514" spans="1:21" x14ac:dyDescent="0.3">
      <c r="A1514" s="61">
        <v>83093</v>
      </c>
      <c r="B1514" s="54">
        <v>1</v>
      </c>
      <c r="C1514" s="54" t="s">
        <v>78</v>
      </c>
      <c r="D1514" s="54" t="s">
        <v>96</v>
      </c>
      <c r="E1514" s="61" t="s">
        <v>552</v>
      </c>
      <c r="F1514" s="61" t="s">
        <v>148</v>
      </c>
      <c r="G1514" s="54" t="s">
        <v>72</v>
      </c>
      <c r="H1514" s="54" t="s">
        <v>128</v>
      </c>
      <c r="I1514" s="54" t="s">
        <v>22</v>
      </c>
      <c r="J1514" s="54" t="s">
        <v>147</v>
      </c>
      <c r="K1514" s="56">
        <v>43442.381249999999</v>
      </c>
      <c r="L1514" s="56">
        <v>43442.71875</v>
      </c>
      <c r="M1514" s="57">
        <v>8.1</v>
      </c>
      <c r="N1514" s="58">
        <v>1</v>
      </c>
      <c r="O1514" s="58">
        <v>189</v>
      </c>
      <c r="P1514" s="58">
        <v>0</v>
      </c>
      <c r="Q1514" s="58">
        <v>0</v>
      </c>
      <c r="R1514" s="59">
        <v>8.1</v>
      </c>
      <c r="S1514" s="59">
        <v>1530.9</v>
      </c>
      <c r="T1514" s="59">
        <v>0</v>
      </c>
      <c r="U1514" s="59">
        <v>0</v>
      </c>
    </row>
    <row r="1515" spans="1:21" x14ac:dyDescent="0.3">
      <c r="A1515" s="61">
        <v>83095</v>
      </c>
      <c r="B1515" s="54">
        <v>1</v>
      </c>
      <c r="C1515" s="54" t="s">
        <v>78</v>
      </c>
      <c r="D1515" s="54" t="s">
        <v>98</v>
      </c>
      <c r="E1515" s="61" t="s">
        <v>1881</v>
      </c>
      <c r="F1515" s="61" t="s">
        <v>145</v>
      </c>
      <c r="G1515" s="54" t="s">
        <v>72</v>
      </c>
      <c r="H1515" s="54" t="s">
        <v>128</v>
      </c>
      <c r="I1515" s="54" t="s">
        <v>22</v>
      </c>
      <c r="J1515" s="54" t="s">
        <v>129</v>
      </c>
      <c r="K1515" s="56">
        <v>43442.372395833336</v>
      </c>
      <c r="L1515" s="56">
        <v>43442.454629629632</v>
      </c>
      <c r="M1515" s="57">
        <v>1.9736111110000001</v>
      </c>
      <c r="N1515" s="58">
        <v>0</v>
      </c>
      <c r="O1515" s="58">
        <v>2</v>
      </c>
      <c r="P1515" s="58">
        <v>0</v>
      </c>
      <c r="Q1515" s="58">
        <v>0</v>
      </c>
      <c r="R1515" s="59">
        <v>0</v>
      </c>
      <c r="S1515" s="59">
        <v>3.947222</v>
      </c>
      <c r="T1515" s="59">
        <v>0</v>
      </c>
      <c r="U1515" s="59">
        <v>0</v>
      </c>
    </row>
    <row r="1516" spans="1:21" x14ac:dyDescent="0.3">
      <c r="A1516" s="61">
        <v>83096</v>
      </c>
      <c r="B1516" s="54">
        <v>1</v>
      </c>
      <c r="C1516" s="54" t="s">
        <v>78</v>
      </c>
      <c r="D1516" s="54" t="s">
        <v>102</v>
      </c>
      <c r="E1516" s="61" t="s">
        <v>506</v>
      </c>
      <c r="F1516" s="61" t="s">
        <v>148</v>
      </c>
      <c r="G1516" s="54" t="s">
        <v>72</v>
      </c>
      <c r="H1516" s="54" t="s">
        <v>128</v>
      </c>
      <c r="I1516" s="54" t="s">
        <v>22</v>
      </c>
      <c r="J1516" s="54" t="s">
        <v>147</v>
      </c>
      <c r="K1516" s="56">
        <v>43442.391759259262</v>
      </c>
      <c r="L1516" s="56">
        <v>43442.571527777778</v>
      </c>
      <c r="M1516" s="57">
        <v>4.3144444440000003</v>
      </c>
      <c r="N1516" s="58">
        <v>0</v>
      </c>
      <c r="O1516" s="58">
        <v>132</v>
      </c>
      <c r="P1516" s="58">
        <v>14</v>
      </c>
      <c r="Q1516" s="58">
        <v>2066</v>
      </c>
      <c r="R1516" s="59">
        <v>0</v>
      </c>
      <c r="S1516" s="59">
        <v>569.50666699999999</v>
      </c>
      <c r="T1516" s="59">
        <v>60.402222000000002</v>
      </c>
      <c r="U1516" s="59">
        <v>8913.6422210000001</v>
      </c>
    </row>
    <row r="1517" spans="1:21" x14ac:dyDescent="0.3">
      <c r="A1517" s="61">
        <v>83099</v>
      </c>
      <c r="B1517" s="54">
        <v>1</v>
      </c>
      <c r="C1517" s="54" t="s">
        <v>78</v>
      </c>
      <c r="D1517" s="54" t="s">
        <v>102</v>
      </c>
      <c r="E1517" s="61" t="s">
        <v>701</v>
      </c>
      <c r="F1517" s="61" t="s">
        <v>148</v>
      </c>
      <c r="G1517" s="54" t="s">
        <v>71</v>
      </c>
      <c r="H1517" s="54" t="s">
        <v>128</v>
      </c>
      <c r="I1517" s="54" t="s">
        <v>22</v>
      </c>
      <c r="J1517" s="54" t="s">
        <v>147</v>
      </c>
      <c r="K1517" s="56">
        <v>43442.435150462959</v>
      </c>
      <c r="L1517" s="56">
        <v>43442.674305555556</v>
      </c>
      <c r="M1517" s="57">
        <v>5.7397222220000002</v>
      </c>
      <c r="N1517" s="58">
        <v>0</v>
      </c>
      <c r="O1517" s="58">
        <v>150</v>
      </c>
      <c r="P1517" s="58">
        <v>0</v>
      </c>
      <c r="Q1517" s="58">
        <v>0</v>
      </c>
      <c r="R1517" s="59">
        <v>0</v>
      </c>
      <c r="S1517" s="59">
        <v>860.95833300000004</v>
      </c>
      <c r="T1517" s="59">
        <v>0</v>
      </c>
      <c r="U1517" s="59">
        <v>0</v>
      </c>
    </row>
    <row r="1518" spans="1:21" x14ac:dyDescent="0.3">
      <c r="A1518" s="61">
        <v>83102</v>
      </c>
      <c r="B1518" s="54">
        <v>1</v>
      </c>
      <c r="C1518" s="54" t="s">
        <v>78</v>
      </c>
      <c r="D1518" s="54" t="s">
        <v>98</v>
      </c>
      <c r="E1518" s="61" t="s">
        <v>1882</v>
      </c>
      <c r="F1518" s="61" t="s">
        <v>136</v>
      </c>
      <c r="G1518" s="54" t="s">
        <v>71</v>
      </c>
      <c r="H1518" s="54" t="s">
        <v>128</v>
      </c>
      <c r="I1518" s="54" t="s">
        <v>22</v>
      </c>
      <c r="J1518" s="54" t="s">
        <v>129</v>
      </c>
      <c r="K1518" s="56">
        <v>43442.399884259255</v>
      </c>
      <c r="L1518" s="56">
        <v>43442.486620370371</v>
      </c>
      <c r="M1518" s="57">
        <v>2.0816666659999998</v>
      </c>
      <c r="N1518" s="58">
        <v>0</v>
      </c>
      <c r="O1518" s="58">
        <v>11</v>
      </c>
      <c r="P1518" s="58">
        <v>0</v>
      </c>
      <c r="Q1518" s="58">
        <v>0</v>
      </c>
      <c r="R1518" s="59">
        <v>0</v>
      </c>
      <c r="S1518" s="59">
        <v>22.898333000000001</v>
      </c>
      <c r="T1518" s="59">
        <v>0</v>
      </c>
      <c r="U1518" s="59">
        <v>0</v>
      </c>
    </row>
    <row r="1519" spans="1:21" x14ac:dyDescent="0.3">
      <c r="A1519" s="61">
        <v>83103</v>
      </c>
      <c r="B1519" s="54">
        <v>1</v>
      </c>
      <c r="C1519" s="54" t="s">
        <v>78</v>
      </c>
      <c r="D1519" s="54" t="s">
        <v>104</v>
      </c>
      <c r="E1519" s="61" t="s">
        <v>1883</v>
      </c>
      <c r="F1519" s="61" t="s">
        <v>148</v>
      </c>
      <c r="G1519" s="54" t="s">
        <v>71</v>
      </c>
      <c r="H1519" s="54" t="s">
        <v>128</v>
      </c>
      <c r="I1519" s="54" t="s">
        <v>22</v>
      </c>
      <c r="J1519" s="54" t="s">
        <v>147</v>
      </c>
      <c r="K1519" s="56">
        <v>43442.374224537038</v>
      </c>
      <c r="L1519" s="56">
        <v>43442.731848958334</v>
      </c>
      <c r="M1519" s="57">
        <v>8.5829861110000003</v>
      </c>
      <c r="N1519" s="58">
        <v>0</v>
      </c>
      <c r="O1519" s="58">
        <v>1</v>
      </c>
      <c r="P1519" s="58">
        <v>0</v>
      </c>
      <c r="Q1519" s="58">
        <v>125</v>
      </c>
      <c r="R1519" s="59">
        <v>0</v>
      </c>
      <c r="S1519" s="59">
        <v>8.582986</v>
      </c>
      <c r="T1519" s="59">
        <v>0</v>
      </c>
      <c r="U1519" s="59">
        <v>1072.8732640000001</v>
      </c>
    </row>
    <row r="1520" spans="1:21" x14ac:dyDescent="0.3">
      <c r="A1520" s="61">
        <v>83104</v>
      </c>
      <c r="B1520" s="54">
        <v>1</v>
      </c>
      <c r="C1520" s="54" t="s">
        <v>78</v>
      </c>
      <c r="D1520" s="54" t="s">
        <v>92</v>
      </c>
      <c r="E1520" s="61" t="s">
        <v>1884</v>
      </c>
      <c r="F1520" s="61" t="s">
        <v>149</v>
      </c>
      <c r="G1520" s="54" t="s">
        <v>71</v>
      </c>
      <c r="H1520" s="54" t="s">
        <v>128</v>
      </c>
      <c r="I1520" s="54" t="s">
        <v>22</v>
      </c>
      <c r="J1520" s="54" t="s">
        <v>129</v>
      </c>
      <c r="K1520" s="56">
        <v>43442.400000000001</v>
      </c>
      <c r="L1520" s="56">
        <v>43442.431944444441</v>
      </c>
      <c r="M1520" s="57">
        <v>0.766666666</v>
      </c>
      <c r="N1520" s="58">
        <v>0</v>
      </c>
      <c r="O1520" s="58">
        <v>24</v>
      </c>
      <c r="P1520" s="58">
        <v>0</v>
      </c>
      <c r="Q1520" s="58">
        <v>19</v>
      </c>
      <c r="R1520" s="59">
        <v>0</v>
      </c>
      <c r="S1520" s="59">
        <v>18.399999999999999</v>
      </c>
      <c r="T1520" s="59">
        <v>0</v>
      </c>
      <c r="U1520" s="59">
        <v>14.566667000000001</v>
      </c>
    </row>
    <row r="1521" spans="1:21" x14ac:dyDescent="0.3">
      <c r="A1521" s="61">
        <v>83105</v>
      </c>
      <c r="B1521" s="54">
        <v>1</v>
      </c>
      <c r="C1521" s="54" t="s">
        <v>78</v>
      </c>
      <c r="D1521" s="54" t="s">
        <v>91</v>
      </c>
      <c r="E1521" s="61" t="s">
        <v>1885</v>
      </c>
      <c r="F1521" s="61" t="s">
        <v>150</v>
      </c>
      <c r="G1521" s="54" t="s">
        <v>72</v>
      </c>
      <c r="H1521" s="54" t="s">
        <v>128</v>
      </c>
      <c r="I1521" s="54" t="s">
        <v>22</v>
      </c>
      <c r="J1521" s="54" t="s">
        <v>147</v>
      </c>
      <c r="K1521" s="56">
        <v>43442.414120370369</v>
      </c>
      <c r="L1521" s="56">
        <v>43442.5</v>
      </c>
      <c r="M1521" s="57">
        <v>2.0611111110000002</v>
      </c>
      <c r="N1521" s="58">
        <v>0</v>
      </c>
      <c r="O1521" s="58">
        <v>3</v>
      </c>
      <c r="P1521" s="58">
        <v>9</v>
      </c>
      <c r="Q1521" s="58">
        <v>230</v>
      </c>
      <c r="R1521" s="59">
        <v>0</v>
      </c>
      <c r="S1521" s="59">
        <v>6.1833330000000002</v>
      </c>
      <c r="T1521" s="59">
        <v>18.55</v>
      </c>
      <c r="U1521" s="59">
        <v>474.05555600000002</v>
      </c>
    </row>
    <row r="1522" spans="1:21" x14ac:dyDescent="0.3">
      <c r="A1522" s="61">
        <v>83106</v>
      </c>
      <c r="B1522" s="54">
        <v>1</v>
      </c>
      <c r="C1522" s="54" t="s">
        <v>78</v>
      </c>
      <c r="D1522" s="54" t="s">
        <v>104</v>
      </c>
      <c r="E1522" s="61" t="s">
        <v>714</v>
      </c>
      <c r="F1522" s="61" t="s">
        <v>148</v>
      </c>
      <c r="G1522" s="54" t="s">
        <v>72</v>
      </c>
      <c r="H1522" s="54" t="s">
        <v>128</v>
      </c>
      <c r="I1522" s="54" t="s">
        <v>22</v>
      </c>
      <c r="J1522" s="54" t="s">
        <v>147</v>
      </c>
      <c r="K1522" s="56">
        <v>43442.693553240737</v>
      </c>
      <c r="L1522" s="56">
        <v>43442.729166666664</v>
      </c>
      <c r="M1522" s="57">
        <v>0.85472222200000003</v>
      </c>
      <c r="N1522" s="58">
        <v>0</v>
      </c>
      <c r="O1522" s="58">
        <v>8</v>
      </c>
      <c r="P1522" s="58">
        <v>0</v>
      </c>
      <c r="Q1522" s="58">
        <v>102</v>
      </c>
      <c r="R1522" s="59">
        <v>0</v>
      </c>
      <c r="S1522" s="59">
        <v>6.8377780000000001</v>
      </c>
      <c r="T1522" s="59">
        <v>0</v>
      </c>
      <c r="U1522" s="59">
        <v>87.181667000000004</v>
      </c>
    </row>
    <row r="1523" spans="1:21" x14ac:dyDescent="0.3">
      <c r="A1523" s="61">
        <v>83107</v>
      </c>
      <c r="B1523" s="54">
        <v>1</v>
      </c>
      <c r="C1523" s="54" t="s">
        <v>79</v>
      </c>
      <c r="D1523" s="54" t="s">
        <v>118</v>
      </c>
      <c r="E1523" s="61" t="s">
        <v>1886</v>
      </c>
      <c r="F1523" s="61" t="s">
        <v>137</v>
      </c>
      <c r="G1523" s="54" t="s">
        <v>71</v>
      </c>
      <c r="H1523" s="54" t="s">
        <v>128</v>
      </c>
      <c r="I1523" s="54" t="s">
        <v>22</v>
      </c>
      <c r="J1523" s="54" t="s">
        <v>129</v>
      </c>
      <c r="K1523" s="56">
        <v>43442.407037037039</v>
      </c>
      <c r="L1523" s="56">
        <v>43442.574467592596</v>
      </c>
      <c r="M1523" s="57">
        <v>4.0183333330000002</v>
      </c>
      <c r="N1523" s="58">
        <v>0</v>
      </c>
      <c r="O1523" s="58">
        <v>0</v>
      </c>
      <c r="P1523" s="58">
        <v>0</v>
      </c>
      <c r="Q1523" s="58">
        <v>1</v>
      </c>
      <c r="R1523" s="59">
        <v>0</v>
      </c>
      <c r="S1523" s="59">
        <v>0</v>
      </c>
      <c r="T1523" s="59">
        <v>0</v>
      </c>
      <c r="U1523" s="59">
        <v>4.0183330000000002</v>
      </c>
    </row>
    <row r="1524" spans="1:21" x14ac:dyDescent="0.3">
      <c r="A1524" s="61">
        <v>83108</v>
      </c>
      <c r="B1524" s="54">
        <v>1</v>
      </c>
      <c r="C1524" s="54" t="s">
        <v>78</v>
      </c>
      <c r="D1524" s="54" t="s">
        <v>82</v>
      </c>
      <c r="E1524" s="61" t="s">
        <v>402</v>
      </c>
      <c r="F1524" s="61" t="s">
        <v>148</v>
      </c>
      <c r="G1524" s="54" t="s">
        <v>71</v>
      </c>
      <c r="H1524" s="54" t="s">
        <v>128</v>
      </c>
      <c r="I1524" s="54" t="s">
        <v>22</v>
      </c>
      <c r="J1524" s="54" t="s">
        <v>147</v>
      </c>
      <c r="K1524" s="56">
        <v>43442.415254629632</v>
      </c>
      <c r="L1524" s="56">
        <v>43442.604166666664</v>
      </c>
      <c r="M1524" s="57">
        <v>4.5338888879999999</v>
      </c>
      <c r="N1524" s="58">
        <v>0</v>
      </c>
      <c r="O1524" s="58">
        <v>14</v>
      </c>
      <c r="P1524" s="58">
        <v>0</v>
      </c>
      <c r="Q1524" s="58">
        <v>44</v>
      </c>
      <c r="R1524" s="59">
        <v>0</v>
      </c>
      <c r="S1524" s="59">
        <v>63.474443999999998</v>
      </c>
      <c r="T1524" s="59">
        <v>0</v>
      </c>
      <c r="U1524" s="59">
        <v>199.49111099999999</v>
      </c>
    </row>
    <row r="1525" spans="1:21" x14ac:dyDescent="0.3">
      <c r="A1525" s="61">
        <v>83114</v>
      </c>
      <c r="B1525" s="54">
        <v>1</v>
      </c>
      <c r="C1525" s="54" t="s">
        <v>78</v>
      </c>
      <c r="D1525" s="54" t="s">
        <v>97</v>
      </c>
      <c r="E1525" s="61" t="s">
        <v>1887</v>
      </c>
      <c r="F1525" s="61" t="s">
        <v>137</v>
      </c>
      <c r="G1525" s="54" t="s">
        <v>71</v>
      </c>
      <c r="H1525" s="54" t="s">
        <v>128</v>
      </c>
      <c r="I1525" s="54" t="s">
        <v>22</v>
      </c>
      <c r="J1525" s="54" t="s">
        <v>129</v>
      </c>
      <c r="K1525" s="56">
        <v>43442.419282407405</v>
      </c>
      <c r="L1525" s="56">
        <v>43442.512326388889</v>
      </c>
      <c r="M1525" s="57">
        <v>2.233055555</v>
      </c>
      <c r="N1525" s="58">
        <v>0</v>
      </c>
      <c r="O1525" s="58">
        <v>1</v>
      </c>
      <c r="P1525" s="58">
        <v>0</v>
      </c>
      <c r="Q1525" s="58">
        <v>0</v>
      </c>
      <c r="R1525" s="59">
        <v>0</v>
      </c>
      <c r="S1525" s="59">
        <v>2.2330559999999999</v>
      </c>
      <c r="T1525" s="59">
        <v>0</v>
      </c>
      <c r="U1525" s="59">
        <v>0</v>
      </c>
    </row>
    <row r="1526" spans="1:21" x14ac:dyDescent="0.3">
      <c r="A1526" s="61">
        <v>83115</v>
      </c>
      <c r="B1526" s="54">
        <v>1</v>
      </c>
      <c r="C1526" s="54" t="s">
        <v>79</v>
      </c>
      <c r="D1526" s="54" t="s">
        <v>116</v>
      </c>
      <c r="E1526" s="61" t="s">
        <v>1888</v>
      </c>
      <c r="F1526" s="61" t="s">
        <v>146</v>
      </c>
      <c r="G1526" s="54" t="s">
        <v>72</v>
      </c>
      <c r="H1526" s="54" t="s">
        <v>128</v>
      </c>
      <c r="I1526" s="54" t="s">
        <v>22</v>
      </c>
      <c r="J1526" s="54" t="s">
        <v>147</v>
      </c>
      <c r="K1526" s="56">
        <v>43442.426030092596</v>
      </c>
      <c r="L1526" s="56">
        <v>43442.462754629632</v>
      </c>
      <c r="M1526" s="57">
        <v>0.88138888800000004</v>
      </c>
      <c r="N1526" s="58">
        <v>3</v>
      </c>
      <c r="O1526" s="58">
        <v>328</v>
      </c>
      <c r="P1526" s="58">
        <v>0</v>
      </c>
      <c r="Q1526" s="58">
        <v>0</v>
      </c>
      <c r="R1526" s="59">
        <v>2.6441669999999999</v>
      </c>
      <c r="S1526" s="59">
        <v>289.09555499999999</v>
      </c>
      <c r="T1526" s="59">
        <v>0</v>
      </c>
      <c r="U1526" s="59">
        <v>0</v>
      </c>
    </row>
    <row r="1527" spans="1:21" x14ac:dyDescent="0.3">
      <c r="A1527" s="61">
        <v>83116</v>
      </c>
      <c r="B1527" s="54">
        <v>1</v>
      </c>
      <c r="C1527" s="54" t="s">
        <v>78</v>
      </c>
      <c r="D1527" s="54" t="s">
        <v>95</v>
      </c>
      <c r="E1527" s="61" t="s">
        <v>1889</v>
      </c>
      <c r="F1527" s="61" t="s">
        <v>151</v>
      </c>
      <c r="G1527" s="54" t="s">
        <v>71</v>
      </c>
      <c r="H1527" s="54" t="s">
        <v>128</v>
      </c>
      <c r="I1527" s="54" t="s">
        <v>22</v>
      </c>
      <c r="J1527" s="54" t="s">
        <v>129</v>
      </c>
      <c r="K1527" s="56">
        <v>43442.420902777776</v>
      </c>
      <c r="L1527" s="56">
        <v>43442.48033564815</v>
      </c>
      <c r="M1527" s="57">
        <v>1.426388888</v>
      </c>
      <c r="N1527" s="58">
        <v>0</v>
      </c>
      <c r="O1527" s="58">
        <v>132</v>
      </c>
      <c r="P1527" s="58">
        <v>0</v>
      </c>
      <c r="Q1527" s="58">
        <v>0</v>
      </c>
      <c r="R1527" s="59">
        <v>0</v>
      </c>
      <c r="S1527" s="59">
        <v>188.283333</v>
      </c>
      <c r="T1527" s="59">
        <v>0</v>
      </c>
      <c r="U1527" s="59">
        <v>0</v>
      </c>
    </row>
    <row r="1528" spans="1:21" x14ac:dyDescent="0.3">
      <c r="A1528" s="61">
        <v>83117</v>
      </c>
      <c r="B1528" s="54">
        <v>1</v>
      </c>
      <c r="C1528" s="54" t="s">
        <v>78</v>
      </c>
      <c r="D1528" s="54" t="s">
        <v>91</v>
      </c>
      <c r="E1528" s="61" t="s">
        <v>1890</v>
      </c>
      <c r="F1528" s="61" t="s">
        <v>148</v>
      </c>
      <c r="G1528" s="54" t="s">
        <v>71</v>
      </c>
      <c r="H1528" s="54" t="s">
        <v>128</v>
      </c>
      <c r="I1528" s="54" t="s">
        <v>22</v>
      </c>
      <c r="J1528" s="54" t="s">
        <v>147</v>
      </c>
      <c r="K1528" s="56">
        <v>43442.423888888887</v>
      </c>
      <c r="L1528" s="56">
        <v>43442.692361111112</v>
      </c>
      <c r="M1528" s="57">
        <v>6.443333333</v>
      </c>
      <c r="N1528" s="58">
        <v>0</v>
      </c>
      <c r="O1528" s="58">
        <v>470</v>
      </c>
      <c r="P1528" s="58">
        <v>0</v>
      </c>
      <c r="Q1528" s="58">
        <v>0</v>
      </c>
      <c r="R1528" s="59">
        <v>0</v>
      </c>
      <c r="S1528" s="59">
        <v>3028.3666669999998</v>
      </c>
      <c r="T1528" s="59">
        <v>0</v>
      </c>
      <c r="U1528" s="59">
        <v>0</v>
      </c>
    </row>
    <row r="1529" spans="1:21" x14ac:dyDescent="0.3">
      <c r="A1529" s="61">
        <v>83120</v>
      </c>
      <c r="B1529" s="54">
        <v>1</v>
      </c>
      <c r="C1529" s="54" t="s">
        <v>79</v>
      </c>
      <c r="D1529" s="54" t="s">
        <v>117</v>
      </c>
      <c r="E1529" s="61" t="s">
        <v>1891</v>
      </c>
      <c r="F1529" s="61" t="s">
        <v>349</v>
      </c>
      <c r="G1529" s="54" t="s">
        <v>72</v>
      </c>
      <c r="H1529" s="54" t="s">
        <v>128</v>
      </c>
      <c r="I1529" s="54" t="s">
        <v>22</v>
      </c>
      <c r="J1529" s="54" t="s">
        <v>129</v>
      </c>
      <c r="K1529" s="56">
        <v>43442.425543981481</v>
      </c>
      <c r="L1529" s="56">
        <v>43442.471851851849</v>
      </c>
      <c r="M1529" s="57">
        <v>1.111388888</v>
      </c>
      <c r="N1529" s="58">
        <v>0</v>
      </c>
      <c r="O1529" s="58">
        <v>395</v>
      </c>
      <c r="P1529" s="58">
        <v>0</v>
      </c>
      <c r="Q1529" s="58">
        <v>0</v>
      </c>
      <c r="R1529" s="59">
        <v>0</v>
      </c>
      <c r="S1529" s="59">
        <v>438.99861099999998</v>
      </c>
      <c r="T1529" s="59">
        <v>0</v>
      </c>
      <c r="U1529" s="59">
        <v>0</v>
      </c>
    </row>
    <row r="1530" spans="1:21" x14ac:dyDescent="0.3">
      <c r="A1530" s="61">
        <v>83121</v>
      </c>
      <c r="B1530" s="54">
        <v>1</v>
      </c>
      <c r="C1530" s="54" t="s">
        <v>78</v>
      </c>
      <c r="D1530" s="54" t="s">
        <v>80</v>
      </c>
      <c r="E1530" s="61" t="s">
        <v>1892</v>
      </c>
      <c r="F1530" s="61" t="s">
        <v>184</v>
      </c>
      <c r="G1530" s="54" t="s">
        <v>71</v>
      </c>
      <c r="H1530" s="54" t="s">
        <v>128</v>
      </c>
      <c r="I1530" s="54" t="s">
        <v>22</v>
      </c>
      <c r="J1530" s="54" t="s">
        <v>129</v>
      </c>
      <c r="K1530" s="56">
        <v>43442.46162037037</v>
      </c>
      <c r="L1530" s="56">
        <v>43442.507638888892</v>
      </c>
      <c r="M1530" s="57">
        <v>1.1044444440000001</v>
      </c>
      <c r="N1530" s="58">
        <v>0</v>
      </c>
      <c r="O1530" s="58">
        <v>78</v>
      </c>
      <c r="P1530" s="58">
        <v>0</v>
      </c>
      <c r="Q1530" s="58">
        <v>0</v>
      </c>
      <c r="R1530" s="59">
        <v>0</v>
      </c>
      <c r="S1530" s="59">
        <v>86.146666999999994</v>
      </c>
      <c r="T1530" s="59">
        <v>0</v>
      </c>
      <c r="U1530" s="59">
        <v>0</v>
      </c>
    </row>
    <row r="1531" spans="1:21" x14ac:dyDescent="0.3">
      <c r="A1531" s="61">
        <v>83122</v>
      </c>
      <c r="B1531" s="54">
        <v>1</v>
      </c>
      <c r="C1531" s="54" t="s">
        <v>78</v>
      </c>
      <c r="D1531" s="54" t="s">
        <v>80</v>
      </c>
      <c r="E1531" s="61" t="s">
        <v>1893</v>
      </c>
      <c r="F1531" s="61" t="s">
        <v>137</v>
      </c>
      <c r="G1531" s="54" t="s">
        <v>71</v>
      </c>
      <c r="H1531" s="54" t="s">
        <v>128</v>
      </c>
      <c r="I1531" s="54" t="s">
        <v>22</v>
      </c>
      <c r="J1531" s="54" t="s">
        <v>129</v>
      </c>
      <c r="K1531" s="56">
        <v>43442.430231481485</v>
      </c>
      <c r="L1531" s="56">
        <v>43442.517141203702</v>
      </c>
      <c r="M1531" s="57">
        <v>2.0858333330000001</v>
      </c>
      <c r="N1531" s="58">
        <v>0</v>
      </c>
      <c r="O1531" s="58">
        <v>1</v>
      </c>
      <c r="P1531" s="58">
        <v>0</v>
      </c>
      <c r="Q1531" s="58">
        <v>0</v>
      </c>
      <c r="R1531" s="59">
        <v>0</v>
      </c>
      <c r="S1531" s="59">
        <v>2.085833</v>
      </c>
      <c r="T1531" s="59">
        <v>0</v>
      </c>
      <c r="U1531" s="59">
        <v>0</v>
      </c>
    </row>
    <row r="1532" spans="1:21" x14ac:dyDescent="0.3">
      <c r="A1532" s="61">
        <v>83126</v>
      </c>
      <c r="B1532" s="54">
        <v>1</v>
      </c>
      <c r="C1532" s="54" t="s">
        <v>78</v>
      </c>
      <c r="D1532" s="54" t="s">
        <v>102</v>
      </c>
      <c r="E1532" s="61" t="s">
        <v>1894</v>
      </c>
      <c r="F1532" s="61" t="s">
        <v>140</v>
      </c>
      <c r="G1532" s="54" t="s">
        <v>72</v>
      </c>
      <c r="H1532" s="54" t="s">
        <v>128</v>
      </c>
      <c r="I1532" s="54" t="s">
        <v>22</v>
      </c>
      <c r="J1532" s="54" t="s">
        <v>129</v>
      </c>
      <c r="K1532" s="56">
        <v>43442.384884259256</v>
      </c>
      <c r="L1532" s="56">
        <v>43442.447916666664</v>
      </c>
      <c r="M1532" s="57">
        <v>1.5127777769999999</v>
      </c>
      <c r="N1532" s="58">
        <v>0</v>
      </c>
      <c r="O1532" s="58">
        <v>0</v>
      </c>
      <c r="P1532" s="58">
        <v>17</v>
      </c>
      <c r="Q1532" s="58">
        <v>184</v>
      </c>
      <c r="R1532" s="59">
        <v>0</v>
      </c>
      <c r="S1532" s="59">
        <v>0</v>
      </c>
      <c r="T1532" s="59">
        <v>25.717222</v>
      </c>
      <c r="U1532" s="59">
        <v>278.351111</v>
      </c>
    </row>
    <row r="1533" spans="1:21" x14ac:dyDescent="0.3">
      <c r="A1533" s="61">
        <v>83128</v>
      </c>
      <c r="B1533" s="54">
        <v>1</v>
      </c>
      <c r="C1533" s="54" t="s">
        <v>79</v>
      </c>
      <c r="D1533" s="54" t="s">
        <v>123</v>
      </c>
      <c r="E1533" s="61" t="s">
        <v>1895</v>
      </c>
      <c r="F1533" s="61" t="s">
        <v>136</v>
      </c>
      <c r="G1533" s="54" t="s">
        <v>71</v>
      </c>
      <c r="H1533" s="54" t="s">
        <v>128</v>
      </c>
      <c r="I1533" s="54" t="s">
        <v>22</v>
      </c>
      <c r="J1533" s="54" t="s">
        <v>129</v>
      </c>
      <c r="K1533" s="56">
        <v>43442.434178240743</v>
      </c>
      <c r="L1533" s="56">
        <v>43442.506932870368</v>
      </c>
      <c r="M1533" s="57">
        <v>1.746111111</v>
      </c>
      <c r="N1533" s="58">
        <v>0</v>
      </c>
      <c r="O1533" s="58">
        <v>0</v>
      </c>
      <c r="P1533" s="58">
        <v>0</v>
      </c>
      <c r="Q1533" s="58">
        <v>16</v>
      </c>
      <c r="R1533" s="59">
        <v>0</v>
      </c>
      <c r="S1533" s="59">
        <v>0</v>
      </c>
      <c r="T1533" s="59">
        <v>0</v>
      </c>
      <c r="U1533" s="59">
        <v>27.937778000000002</v>
      </c>
    </row>
    <row r="1534" spans="1:21" x14ac:dyDescent="0.3">
      <c r="A1534" s="61">
        <v>83130</v>
      </c>
      <c r="B1534" s="54">
        <v>1</v>
      </c>
      <c r="C1534" s="54" t="s">
        <v>79</v>
      </c>
      <c r="D1534" s="54" t="s">
        <v>124</v>
      </c>
      <c r="E1534" s="61" t="s">
        <v>1896</v>
      </c>
      <c r="F1534" s="61" t="s">
        <v>140</v>
      </c>
      <c r="G1534" s="54" t="s">
        <v>72</v>
      </c>
      <c r="H1534" s="54" t="s">
        <v>128</v>
      </c>
      <c r="I1534" s="54" t="s">
        <v>22</v>
      </c>
      <c r="J1534" s="54" t="s">
        <v>129</v>
      </c>
      <c r="K1534" s="56">
        <v>43442.422847222224</v>
      </c>
      <c r="L1534" s="56">
        <v>43442.476053240738</v>
      </c>
      <c r="M1534" s="57">
        <v>1.276944444</v>
      </c>
      <c r="N1534" s="58">
        <v>0</v>
      </c>
      <c r="O1534" s="58">
        <v>1</v>
      </c>
      <c r="P1534" s="58">
        <v>0</v>
      </c>
      <c r="Q1534" s="58">
        <v>118</v>
      </c>
      <c r="R1534" s="59">
        <v>0</v>
      </c>
      <c r="S1534" s="59">
        <v>1.2769440000000001</v>
      </c>
      <c r="T1534" s="59">
        <v>0</v>
      </c>
      <c r="U1534" s="59">
        <v>150.67944399999999</v>
      </c>
    </row>
    <row r="1535" spans="1:21" x14ac:dyDescent="0.3">
      <c r="A1535" s="61">
        <v>83133</v>
      </c>
      <c r="B1535" s="54">
        <v>1</v>
      </c>
      <c r="C1535" s="54" t="s">
        <v>78</v>
      </c>
      <c r="D1535" s="54" t="s">
        <v>90</v>
      </c>
      <c r="E1535" s="61" t="s">
        <v>1897</v>
      </c>
      <c r="F1535" s="61" t="s">
        <v>136</v>
      </c>
      <c r="G1535" s="54" t="s">
        <v>71</v>
      </c>
      <c r="H1535" s="54" t="s">
        <v>128</v>
      </c>
      <c r="I1535" s="54" t="s">
        <v>22</v>
      </c>
      <c r="J1535" s="54" t="s">
        <v>129</v>
      </c>
      <c r="K1535" s="56">
        <v>43442.449525462966</v>
      </c>
      <c r="L1535" s="56">
        <v>43442.471203703702</v>
      </c>
      <c r="M1535" s="57">
        <v>0.520277777</v>
      </c>
      <c r="N1535" s="58">
        <v>0</v>
      </c>
      <c r="O1535" s="58">
        <v>49</v>
      </c>
      <c r="P1535" s="58">
        <v>0</v>
      </c>
      <c r="Q1535" s="58">
        <v>0</v>
      </c>
      <c r="R1535" s="59">
        <v>0</v>
      </c>
      <c r="S1535" s="59">
        <v>25.493611000000001</v>
      </c>
      <c r="T1535" s="59">
        <v>0</v>
      </c>
      <c r="U1535" s="59">
        <v>0</v>
      </c>
    </row>
    <row r="1536" spans="1:21" x14ac:dyDescent="0.3">
      <c r="A1536" s="61">
        <v>83137</v>
      </c>
      <c r="B1536" s="54">
        <v>1</v>
      </c>
      <c r="C1536" s="54" t="s">
        <v>78</v>
      </c>
      <c r="D1536" s="54" t="s">
        <v>95</v>
      </c>
      <c r="E1536" s="61" t="s">
        <v>1898</v>
      </c>
      <c r="F1536" s="61" t="s">
        <v>137</v>
      </c>
      <c r="G1536" s="54" t="s">
        <v>71</v>
      </c>
      <c r="H1536" s="54" t="s">
        <v>128</v>
      </c>
      <c r="I1536" s="54" t="s">
        <v>22</v>
      </c>
      <c r="J1536" s="54" t="s">
        <v>129</v>
      </c>
      <c r="K1536" s="56">
        <v>43442.459606481483</v>
      </c>
      <c r="L1536" s="56">
        <v>43442.53633101852</v>
      </c>
      <c r="M1536" s="57">
        <v>1.841388888</v>
      </c>
      <c r="N1536" s="58">
        <v>0</v>
      </c>
      <c r="O1536" s="58">
        <v>9</v>
      </c>
      <c r="P1536" s="58">
        <v>0</v>
      </c>
      <c r="Q1536" s="58">
        <v>0</v>
      </c>
      <c r="R1536" s="59">
        <v>0</v>
      </c>
      <c r="S1536" s="59">
        <v>16.572500000000002</v>
      </c>
      <c r="T1536" s="59">
        <v>0</v>
      </c>
      <c r="U1536" s="59">
        <v>0</v>
      </c>
    </row>
    <row r="1537" spans="1:21" x14ac:dyDescent="0.3">
      <c r="A1537" s="61">
        <v>83138</v>
      </c>
      <c r="B1537" s="54">
        <v>1</v>
      </c>
      <c r="C1537" s="54" t="s">
        <v>78</v>
      </c>
      <c r="D1537" s="54" t="s">
        <v>88</v>
      </c>
      <c r="E1537" s="61" t="s">
        <v>1899</v>
      </c>
      <c r="F1537" s="61" t="s">
        <v>136</v>
      </c>
      <c r="G1537" s="54" t="s">
        <v>71</v>
      </c>
      <c r="H1537" s="54" t="s">
        <v>128</v>
      </c>
      <c r="I1537" s="54" t="s">
        <v>22</v>
      </c>
      <c r="J1537" s="54" t="s">
        <v>129</v>
      </c>
      <c r="K1537" s="56">
        <v>43442.465196759258</v>
      </c>
      <c r="L1537" s="56">
        <v>43442.522291666668</v>
      </c>
      <c r="M1537" s="57">
        <v>1.3702777770000001</v>
      </c>
      <c r="N1537" s="58">
        <v>0</v>
      </c>
      <c r="O1537" s="58">
        <v>340</v>
      </c>
      <c r="P1537" s="58">
        <v>0</v>
      </c>
      <c r="Q1537" s="58">
        <v>0</v>
      </c>
      <c r="R1537" s="59">
        <v>0</v>
      </c>
      <c r="S1537" s="59">
        <v>465.89444400000002</v>
      </c>
      <c r="T1537" s="59">
        <v>0</v>
      </c>
      <c r="U1537" s="59">
        <v>0</v>
      </c>
    </row>
    <row r="1538" spans="1:21" x14ac:dyDescent="0.3">
      <c r="A1538" s="61">
        <v>83139</v>
      </c>
      <c r="B1538" s="54">
        <v>1</v>
      </c>
      <c r="C1538" s="54" t="s">
        <v>79</v>
      </c>
      <c r="D1538" s="54" t="s">
        <v>121</v>
      </c>
      <c r="E1538" s="61" t="s">
        <v>1900</v>
      </c>
      <c r="F1538" s="61" t="s">
        <v>137</v>
      </c>
      <c r="G1538" s="54" t="s">
        <v>71</v>
      </c>
      <c r="H1538" s="54" t="s">
        <v>128</v>
      </c>
      <c r="I1538" s="54" t="s">
        <v>22</v>
      </c>
      <c r="J1538" s="54" t="s">
        <v>129</v>
      </c>
      <c r="K1538" s="56">
        <v>43442.46056712963</v>
      </c>
      <c r="L1538" s="56">
        <v>43442.518171296295</v>
      </c>
      <c r="M1538" s="57">
        <v>1.3825000000000001</v>
      </c>
      <c r="N1538" s="58">
        <v>0</v>
      </c>
      <c r="O1538" s="58">
        <v>1</v>
      </c>
      <c r="P1538" s="58">
        <v>0</v>
      </c>
      <c r="Q1538" s="58">
        <v>0</v>
      </c>
      <c r="R1538" s="59">
        <v>0</v>
      </c>
      <c r="S1538" s="59">
        <v>1.3825000000000001</v>
      </c>
      <c r="T1538" s="59">
        <v>0</v>
      </c>
      <c r="U1538" s="59">
        <v>0</v>
      </c>
    </row>
    <row r="1539" spans="1:21" x14ac:dyDescent="0.3">
      <c r="A1539" s="61">
        <v>83141</v>
      </c>
      <c r="B1539" s="54">
        <v>1</v>
      </c>
      <c r="C1539" s="54" t="s">
        <v>79</v>
      </c>
      <c r="D1539" s="54" t="s">
        <v>109</v>
      </c>
      <c r="E1539" s="61" t="s">
        <v>363</v>
      </c>
      <c r="F1539" s="61" t="s">
        <v>140</v>
      </c>
      <c r="G1539" s="54" t="s">
        <v>72</v>
      </c>
      <c r="H1539" s="54" t="s">
        <v>128</v>
      </c>
      <c r="I1539" s="54" t="s">
        <v>22</v>
      </c>
      <c r="J1539" s="54" t="s">
        <v>129</v>
      </c>
      <c r="K1539" s="56">
        <v>43442.448784722219</v>
      </c>
      <c r="L1539" s="56">
        <v>43442.487696759257</v>
      </c>
      <c r="M1539" s="57">
        <v>0.93388888800000003</v>
      </c>
      <c r="N1539" s="58">
        <v>0</v>
      </c>
      <c r="O1539" s="58">
        <v>2</v>
      </c>
      <c r="P1539" s="58">
        <v>0</v>
      </c>
      <c r="Q1539" s="58">
        <v>106</v>
      </c>
      <c r="R1539" s="59">
        <v>0</v>
      </c>
      <c r="S1539" s="59">
        <v>1.8677779999999999</v>
      </c>
      <c r="T1539" s="59">
        <v>0</v>
      </c>
      <c r="U1539" s="59">
        <v>98.992221999999998</v>
      </c>
    </row>
    <row r="1540" spans="1:21" x14ac:dyDescent="0.3">
      <c r="A1540" s="61">
        <v>83142</v>
      </c>
      <c r="B1540" s="54">
        <v>1</v>
      </c>
      <c r="C1540" s="54" t="s">
        <v>78</v>
      </c>
      <c r="D1540" s="54" t="s">
        <v>90</v>
      </c>
      <c r="E1540" s="61" t="s">
        <v>1901</v>
      </c>
      <c r="F1540" s="61" t="s">
        <v>136</v>
      </c>
      <c r="G1540" s="54" t="s">
        <v>71</v>
      </c>
      <c r="H1540" s="54" t="s">
        <v>128</v>
      </c>
      <c r="I1540" s="54" t="s">
        <v>22</v>
      </c>
      <c r="J1540" s="54" t="s">
        <v>129</v>
      </c>
      <c r="K1540" s="56">
        <v>43442.465717592589</v>
      </c>
      <c r="L1540" s="56">
        <v>43442.489583333336</v>
      </c>
      <c r="M1540" s="57">
        <v>0.57277777699999999</v>
      </c>
      <c r="N1540" s="58">
        <v>0</v>
      </c>
      <c r="O1540" s="58">
        <v>1</v>
      </c>
      <c r="P1540" s="58">
        <v>0</v>
      </c>
      <c r="Q1540" s="58">
        <v>2</v>
      </c>
      <c r="R1540" s="59">
        <v>0</v>
      </c>
      <c r="S1540" s="59">
        <v>0.57277800000000001</v>
      </c>
      <c r="T1540" s="59">
        <v>0</v>
      </c>
      <c r="U1540" s="59">
        <v>1.145556</v>
      </c>
    </row>
    <row r="1541" spans="1:21" x14ac:dyDescent="0.3">
      <c r="A1541" s="61">
        <v>83143</v>
      </c>
      <c r="B1541" s="54">
        <v>1</v>
      </c>
      <c r="C1541" s="54" t="s">
        <v>79</v>
      </c>
      <c r="D1541" s="54" t="s">
        <v>124</v>
      </c>
      <c r="E1541" s="61" t="s">
        <v>1902</v>
      </c>
      <c r="F1541" s="61" t="s">
        <v>172</v>
      </c>
      <c r="G1541" s="54" t="s">
        <v>71</v>
      </c>
      <c r="H1541" s="54" t="s">
        <v>128</v>
      </c>
      <c r="I1541" s="54" t="s">
        <v>22</v>
      </c>
      <c r="J1541" s="54" t="s">
        <v>129</v>
      </c>
      <c r="K1541" s="56">
        <v>43442.455138888887</v>
      </c>
      <c r="L1541" s="56">
        <v>43442.492210648146</v>
      </c>
      <c r="M1541" s="57">
        <v>0.88972222199999995</v>
      </c>
      <c r="N1541" s="58">
        <v>0</v>
      </c>
      <c r="O1541" s="58">
        <v>529</v>
      </c>
      <c r="P1541" s="58">
        <v>0</v>
      </c>
      <c r="Q1541" s="58">
        <v>0</v>
      </c>
      <c r="R1541" s="59">
        <v>0</v>
      </c>
      <c r="S1541" s="59">
        <v>470.66305499999999</v>
      </c>
      <c r="T1541" s="59">
        <v>0</v>
      </c>
      <c r="U1541" s="59">
        <v>0</v>
      </c>
    </row>
    <row r="1542" spans="1:21" x14ac:dyDescent="0.3">
      <c r="A1542" s="61">
        <v>83147</v>
      </c>
      <c r="B1542" s="54">
        <v>1</v>
      </c>
      <c r="C1542" s="54" t="s">
        <v>78</v>
      </c>
      <c r="D1542" s="54" t="s">
        <v>99</v>
      </c>
      <c r="E1542" s="61" t="s">
        <v>1903</v>
      </c>
      <c r="F1542" s="61" t="s">
        <v>165</v>
      </c>
      <c r="G1542" s="54" t="s">
        <v>71</v>
      </c>
      <c r="H1542" s="54" t="s">
        <v>128</v>
      </c>
      <c r="I1542" s="54" t="s">
        <v>22</v>
      </c>
      <c r="J1542" s="54" t="s">
        <v>129</v>
      </c>
      <c r="K1542" s="56">
        <v>43442.461377314816</v>
      </c>
      <c r="L1542" s="56">
        <v>43442.576435185183</v>
      </c>
      <c r="M1542" s="57">
        <v>2.7613888879999999</v>
      </c>
      <c r="N1542" s="58">
        <v>0</v>
      </c>
      <c r="O1542" s="58">
        <v>0</v>
      </c>
      <c r="P1542" s="58">
        <v>0</v>
      </c>
      <c r="Q1542" s="58">
        <v>17</v>
      </c>
      <c r="R1542" s="59">
        <v>0</v>
      </c>
      <c r="S1542" s="59">
        <v>0</v>
      </c>
      <c r="T1542" s="59">
        <v>0</v>
      </c>
      <c r="U1542" s="59">
        <v>46.943610999999997</v>
      </c>
    </row>
    <row r="1543" spans="1:21" x14ac:dyDescent="0.3">
      <c r="A1543" s="61">
        <v>83148</v>
      </c>
      <c r="B1543" s="54">
        <v>1</v>
      </c>
      <c r="C1543" s="54" t="s">
        <v>78</v>
      </c>
      <c r="D1543" s="54" t="s">
        <v>83</v>
      </c>
      <c r="E1543" s="61" t="s">
        <v>1904</v>
      </c>
      <c r="F1543" s="61" t="s">
        <v>137</v>
      </c>
      <c r="G1543" s="54" t="s">
        <v>71</v>
      </c>
      <c r="H1543" s="54" t="s">
        <v>128</v>
      </c>
      <c r="I1543" s="54" t="s">
        <v>22</v>
      </c>
      <c r="J1543" s="54" t="s">
        <v>129</v>
      </c>
      <c r="K1543" s="56">
        <v>43442.469652777778</v>
      </c>
      <c r="L1543" s="56">
        <v>43442.517175925925</v>
      </c>
      <c r="M1543" s="57">
        <v>1.1405555549999999</v>
      </c>
      <c r="N1543" s="58">
        <v>0</v>
      </c>
      <c r="O1543" s="58">
        <v>2</v>
      </c>
      <c r="P1543" s="58">
        <v>0</v>
      </c>
      <c r="Q1543" s="58">
        <v>0</v>
      </c>
      <c r="R1543" s="59">
        <v>0</v>
      </c>
      <c r="S1543" s="59">
        <v>2.2811110000000001</v>
      </c>
      <c r="T1543" s="59">
        <v>0</v>
      </c>
      <c r="U1543" s="59">
        <v>0</v>
      </c>
    </row>
    <row r="1544" spans="1:21" x14ac:dyDescent="0.3">
      <c r="A1544" s="61">
        <v>83151</v>
      </c>
      <c r="B1544" s="54">
        <v>1</v>
      </c>
      <c r="C1544" s="54" t="s">
        <v>79</v>
      </c>
      <c r="D1544" s="54" t="s">
        <v>118</v>
      </c>
      <c r="E1544" s="61" t="s">
        <v>1905</v>
      </c>
      <c r="F1544" s="61" t="s">
        <v>144</v>
      </c>
      <c r="G1544" s="54" t="s">
        <v>71</v>
      </c>
      <c r="H1544" s="54" t="s">
        <v>128</v>
      </c>
      <c r="I1544" s="54" t="s">
        <v>22</v>
      </c>
      <c r="J1544" s="54" t="s">
        <v>129</v>
      </c>
      <c r="K1544" s="56">
        <v>43442.475960648146</v>
      </c>
      <c r="L1544" s="56">
        <v>43442.500277777777</v>
      </c>
      <c r="M1544" s="57">
        <v>0.58361111099999996</v>
      </c>
      <c r="N1544" s="58">
        <v>0</v>
      </c>
      <c r="O1544" s="58">
        <v>3</v>
      </c>
      <c r="P1544" s="58">
        <v>0</v>
      </c>
      <c r="Q1544" s="58">
        <v>0</v>
      </c>
      <c r="R1544" s="59">
        <v>0</v>
      </c>
      <c r="S1544" s="59">
        <v>1.7508330000000001</v>
      </c>
      <c r="T1544" s="59">
        <v>0</v>
      </c>
      <c r="U1544" s="59">
        <v>0</v>
      </c>
    </row>
    <row r="1545" spans="1:21" x14ac:dyDescent="0.3">
      <c r="A1545" s="61">
        <v>83153</v>
      </c>
      <c r="B1545" s="54">
        <v>1</v>
      </c>
      <c r="C1545" s="54" t="s">
        <v>78</v>
      </c>
      <c r="D1545" s="54" t="s">
        <v>98</v>
      </c>
      <c r="E1545" s="61" t="s">
        <v>1882</v>
      </c>
      <c r="F1545" s="61" t="s">
        <v>151</v>
      </c>
      <c r="G1545" s="54" t="s">
        <v>71</v>
      </c>
      <c r="H1545" s="54" t="s">
        <v>128</v>
      </c>
      <c r="I1545" s="54" t="s">
        <v>22</v>
      </c>
      <c r="J1545" s="54" t="s">
        <v>129</v>
      </c>
      <c r="K1545" s="56">
        <v>43442.399409722224</v>
      </c>
      <c r="L1545" s="56">
        <v>43442.631030092591</v>
      </c>
      <c r="M1545" s="57">
        <v>5.5588888880000003</v>
      </c>
      <c r="N1545" s="58">
        <v>0</v>
      </c>
      <c r="O1545" s="58">
        <v>88</v>
      </c>
      <c r="P1545" s="58">
        <v>0</v>
      </c>
      <c r="Q1545" s="58">
        <v>0</v>
      </c>
      <c r="R1545" s="59">
        <v>0</v>
      </c>
      <c r="S1545" s="59">
        <v>489.18222200000002</v>
      </c>
      <c r="T1545" s="59">
        <v>0</v>
      </c>
      <c r="U1545" s="59">
        <v>0</v>
      </c>
    </row>
    <row r="1546" spans="1:21" x14ac:dyDescent="0.3">
      <c r="A1546" s="61">
        <v>83154</v>
      </c>
      <c r="B1546" s="54">
        <v>1</v>
      </c>
      <c r="C1546" s="54" t="s">
        <v>78</v>
      </c>
      <c r="D1546" s="54" t="s">
        <v>91</v>
      </c>
      <c r="E1546" s="61" t="s">
        <v>1113</v>
      </c>
      <c r="F1546" s="61" t="s">
        <v>150</v>
      </c>
      <c r="G1546" s="54" t="s">
        <v>72</v>
      </c>
      <c r="H1546" s="54" t="s">
        <v>128</v>
      </c>
      <c r="I1546" s="54" t="s">
        <v>22</v>
      </c>
      <c r="J1546" s="54" t="s">
        <v>147</v>
      </c>
      <c r="K1546" s="56">
        <v>43442.471319444448</v>
      </c>
      <c r="L1546" s="56">
        <v>43442.708333333336</v>
      </c>
      <c r="M1546" s="57">
        <v>5.6883333330000001</v>
      </c>
      <c r="N1546" s="58">
        <v>1</v>
      </c>
      <c r="O1546" s="58">
        <v>641</v>
      </c>
      <c r="P1546" s="58">
        <v>2</v>
      </c>
      <c r="Q1546" s="58">
        <v>362</v>
      </c>
      <c r="R1546" s="59">
        <v>5.6883330000000001</v>
      </c>
      <c r="S1546" s="59">
        <v>3646.2216659999999</v>
      </c>
      <c r="T1546" s="59">
        <v>11.376666999999999</v>
      </c>
      <c r="U1546" s="59">
        <v>2059.1766670000002</v>
      </c>
    </row>
    <row r="1547" spans="1:21" x14ac:dyDescent="0.3">
      <c r="A1547" s="61">
        <v>83156</v>
      </c>
      <c r="B1547" s="54">
        <v>1</v>
      </c>
      <c r="C1547" s="54" t="s">
        <v>78</v>
      </c>
      <c r="D1547" s="54" t="s">
        <v>92</v>
      </c>
      <c r="E1547" s="61" t="s">
        <v>1906</v>
      </c>
      <c r="F1547" s="61" t="s">
        <v>140</v>
      </c>
      <c r="G1547" s="54" t="s">
        <v>72</v>
      </c>
      <c r="H1547" s="54" t="s">
        <v>128</v>
      </c>
      <c r="I1547" s="54" t="s">
        <v>22</v>
      </c>
      <c r="J1547" s="54" t="s">
        <v>129</v>
      </c>
      <c r="K1547" s="56">
        <v>43442.452407407407</v>
      </c>
      <c r="L1547" s="56">
        <v>43442.59847222222</v>
      </c>
      <c r="M1547" s="57">
        <v>3.5055555549999999</v>
      </c>
      <c r="N1547" s="58">
        <v>0</v>
      </c>
      <c r="O1547" s="58">
        <v>25</v>
      </c>
      <c r="P1547" s="58">
        <v>0</v>
      </c>
      <c r="Q1547" s="58">
        <v>20</v>
      </c>
      <c r="R1547" s="59">
        <v>0</v>
      </c>
      <c r="S1547" s="59">
        <v>87.638889000000006</v>
      </c>
      <c r="T1547" s="59">
        <v>0</v>
      </c>
      <c r="U1547" s="59">
        <v>70.111110999999994</v>
      </c>
    </row>
    <row r="1548" spans="1:21" x14ac:dyDescent="0.3">
      <c r="A1548" s="61">
        <v>83160</v>
      </c>
      <c r="B1548" s="54">
        <v>1</v>
      </c>
      <c r="C1548" s="54" t="s">
        <v>78</v>
      </c>
      <c r="D1548" s="54" t="s">
        <v>106</v>
      </c>
      <c r="E1548" s="61" t="s">
        <v>1907</v>
      </c>
      <c r="F1548" s="61" t="s">
        <v>164</v>
      </c>
      <c r="G1548" s="54" t="s">
        <v>72</v>
      </c>
      <c r="H1548" s="54" t="s">
        <v>128</v>
      </c>
      <c r="I1548" s="54" t="s">
        <v>22</v>
      </c>
      <c r="J1548" s="54" t="s">
        <v>147</v>
      </c>
      <c r="K1548" s="56">
        <v>43442.421643518523</v>
      </c>
      <c r="L1548" s="56">
        <v>43442.554861111108</v>
      </c>
      <c r="M1548" s="57">
        <v>3.1972222220000002</v>
      </c>
      <c r="N1548" s="58">
        <v>32</v>
      </c>
      <c r="O1548" s="58">
        <v>4218</v>
      </c>
      <c r="P1548" s="58">
        <v>0</v>
      </c>
      <c r="Q1548" s="58">
        <v>77</v>
      </c>
      <c r="R1548" s="59">
        <v>102.311111</v>
      </c>
      <c r="S1548" s="59">
        <v>13485.883331999999</v>
      </c>
      <c r="T1548" s="59">
        <v>0</v>
      </c>
      <c r="U1548" s="59">
        <v>246.18611100000001</v>
      </c>
    </row>
    <row r="1549" spans="1:21" x14ac:dyDescent="0.3">
      <c r="A1549" s="61">
        <v>83162</v>
      </c>
      <c r="B1549" s="54">
        <v>1</v>
      </c>
      <c r="C1549" s="54" t="s">
        <v>78</v>
      </c>
      <c r="D1549" s="54" t="s">
        <v>80</v>
      </c>
      <c r="E1549" s="61" t="s">
        <v>1908</v>
      </c>
      <c r="F1549" s="61" t="s">
        <v>136</v>
      </c>
      <c r="G1549" s="54" t="s">
        <v>71</v>
      </c>
      <c r="H1549" s="54" t="s">
        <v>128</v>
      </c>
      <c r="I1549" s="54" t="s">
        <v>22</v>
      </c>
      <c r="J1549" s="54" t="s">
        <v>129</v>
      </c>
      <c r="K1549" s="56">
        <v>43442.481770833336</v>
      </c>
      <c r="L1549" s="56">
        <v>43442.531747685185</v>
      </c>
      <c r="M1549" s="57">
        <v>1.1994444440000001</v>
      </c>
      <c r="N1549" s="58">
        <v>0</v>
      </c>
      <c r="O1549" s="58">
        <v>79</v>
      </c>
      <c r="P1549" s="58">
        <v>0</v>
      </c>
      <c r="Q1549" s="58">
        <v>0</v>
      </c>
      <c r="R1549" s="59">
        <v>0</v>
      </c>
      <c r="S1549" s="59">
        <v>94.756111000000004</v>
      </c>
      <c r="T1549" s="59">
        <v>0</v>
      </c>
      <c r="U1549" s="59">
        <v>0</v>
      </c>
    </row>
    <row r="1550" spans="1:21" x14ac:dyDescent="0.3">
      <c r="A1550" s="61">
        <v>83163</v>
      </c>
      <c r="B1550" s="54">
        <v>1</v>
      </c>
      <c r="C1550" s="54" t="s">
        <v>79</v>
      </c>
      <c r="D1550" s="54" t="s">
        <v>108</v>
      </c>
      <c r="E1550" s="61" t="s">
        <v>1909</v>
      </c>
      <c r="F1550" s="61" t="s">
        <v>159</v>
      </c>
      <c r="G1550" s="54" t="s">
        <v>71</v>
      </c>
      <c r="H1550" s="54" t="s">
        <v>128</v>
      </c>
      <c r="I1550" s="54" t="s">
        <v>22</v>
      </c>
      <c r="J1550" s="54" t="s">
        <v>129</v>
      </c>
      <c r="K1550" s="56">
        <v>43442.478831018518</v>
      </c>
      <c r="L1550" s="56">
        <v>43442.584675925929</v>
      </c>
      <c r="M1550" s="57">
        <v>2.540277777</v>
      </c>
      <c r="N1550" s="58">
        <v>0</v>
      </c>
      <c r="O1550" s="58">
        <v>32</v>
      </c>
      <c r="P1550" s="58">
        <v>0</v>
      </c>
      <c r="Q1550" s="58">
        <v>0</v>
      </c>
      <c r="R1550" s="59">
        <v>0</v>
      </c>
      <c r="S1550" s="59">
        <v>81.288888999999998</v>
      </c>
      <c r="T1550" s="59">
        <v>0</v>
      </c>
      <c r="U1550" s="59">
        <v>0</v>
      </c>
    </row>
    <row r="1551" spans="1:21" x14ac:dyDescent="0.3">
      <c r="A1551" s="61">
        <v>83165</v>
      </c>
      <c r="B1551" s="54">
        <v>1</v>
      </c>
      <c r="C1551" s="54" t="s">
        <v>78</v>
      </c>
      <c r="D1551" s="54" t="s">
        <v>93</v>
      </c>
      <c r="E1551" s="61" t="s">
        <v>586</v>
      </c>
      <c r="F1551" s="61" t="s">
        <v>148</v>
      </c>
      <c r="G1551" s="54" t="s">
        <v>72</v>
      </c>
      <c r="H1551" s="54" t="s">
        <v>128</v>
      </c>
      <c r="I1551" s="54" t="s">
        <v>22</v>
      </c>
      <c r="J1551" s="54" t="s">
        <v>147</v>
      </c>
      <c r="K1551" s="56">
        <v>43442.491099537037</v>
      </c>
      <c r="L1551" s="56">
        <v>43442.568055555559</v>
      </c>
      <c r="M1551" s="57">
        <v>1.846944444</v>
      </c>
      <c r="N1551" s="58">
        <v>4</v>
      </c>
      <c r="O1551" s="58">
        <v>516</v>
      </c>
      <c r="P1551" s="58">
        <v>0</v>
      </c>
      <c r="Q1551" s="58">
        <v>2587</v>
      </c>
      <c r="R1551" s="59">
        <v>7.387778</v>
      </c>
      <c r="S1551" s="59">
        <v>953.02333299999998</v>
      </c>
      <c r="T1551" s="59">
        <v>0</v>
      </c>
      <c r="U1551" s="59">
        <v>4778.0452770000002</v>
      </c>
    </row>
    <row r="1552" spans="1:21" x14ac:dyDescent="0.3">
      <c r="A1552" s="61">
        <v>83166</v>
      </c>
      <c r="B1552" s="54">
        <v>1</v>
      </c>
      <c r="C1552" s="54" t="s">
        <v>78</v>
      </c>
      <c r="D1552" s="54" t="s">
        <v>80</v>
      </c>
      <c r="E1552" s="61" t="s">
        <v>1910</v>
      </c>
      <c r="F1552" s="61" t="s">
        <v>144</v>
      </c>
      <c r="G1552" s="54" t="s">
        <v>71</v>
      </c>
      <c r="H1552" s="54" t="s">
        <v>128</v>
      </c>
      <c r="I1552" s="54" t="s">
        <v>22</v>
      </c>
      <c r="J1552" s="54" t="s">
        <v>129</v>
      </c>
      <c r="K1552" s="56">
        <v>43442.487210648149</v>
      </c>
      <c r="L1552" s="56">
        <v>43442.515972222223</v>
      </c>
      <c r="M1552" s="57">
        <v>0.69027777700000004</v>
      </c>
      <c r="N1552" s="58">
        <v>0</v>
      </c>
      <c r="O1552" s="58">
        <v>25</v>
      </c>
      <c r="P1552" s="58">
        <v>0</v>
      </c>
      <c r="Q1552" s="58">
        <v>0</v>
      </c>
      <c r="R1552" s="59">
        <v>0</v>
      </c>
      <c r="S1552" s="59">
        <v>17.256944000000001</v>
      </c>
      <c r="T1552" s="59">
        <v>0</v>
      </c>
      <c r="U1552" s="59">
        <v>0</v>
      </c>
    </row>
    <row r="1553" spans="1:21" x14ac:dyDescent="0.3">
      <c r="A1553" s="61">
        <v>83168</v>
      </c>
      <c r="B1553" s="54">
        <v>1</v>
      </c>
      <c r="C1553" s="54" t="s">
        <v>79</v>
      </c>
      <c r="D1553" s="54" t="s">
        <v>110</v>
      </c>
      <c r="E1553" s="61" t="s">
        <v>1911</v>
      </c>
      <c r="F1553" s="61" t="s">
        <v>148</v>
      </c>
      <c r="G1553" s="54" t="s">
        <v>71</v>
      </c>
      <c r="H1553" s="54" t="s">
        <v>128</v>
      </c>
      <c r="I1553" s="54" t="s">
        <v>22</v>
      </c>
      <c r="J1553" s="54" t="s">
        <v>147</v>
      </c>
      <c r="K1553" s="56">
        <v>43442.537083333336</v>
      </c>
      <c r="L1553" s="56">
        <v>43442.612442129626</v>
      </c>
      <c r="M1553" s="57">
        <v>1.808611111</v>
      </c>
      <c r="N1553" s="58">
        <v>0</v>
      </c>
      <c r="O1553" s="58">
        <v>408</v>
      </c>
      <c r="P1553" s="58">
        <v>0</v>
      </c>
      <c r="Q1553" s="58">
        <v>0</v>
      </c>
      <c r="R1553" s="59">
        <v>0</v>
      </c>
      <c r="S1553" s="59">
        <v>737.91333299999997</v>
      </c>
      <c r="T1553" s="59">
        <v>0</v>
      </c>
      <c r="U1553" s="59">
        <v>0</v>
      </c>
    </row>
    <row r="1554" spans="1:21" x14ac:dyDescent="0.3">
      <c r="A1554" s="61">
        <v>83172</v>
      </c>
      <c r="B1554" s="54">
        <v>1</v>
      </c>
      <c r="C1554" s="54" t="s">
        <v>78</v>
      </c>
      <c r="D1554" s="54" t="s">
        <v>93</v>
      </c>
      <c r="E1554" s="61" t="s">
        <v>388</v>
      </c>
      <c r="F1554" s="61" t="s">
        <v>148</v>
      </c>
      <c r="G1554" s="54" t="s">
        <v>72</v>
      </c>
      <c r="H1554" s="54" t="s">
        <v>128</v>
      </c>
      <c r="I1554" s="54" t="s">
        <v>22</v>
      </c>
      <c r="J1554" s="54" t="s">
        <v>147</v>
      </c>
      <c r="K1554" s="56">
        <v>43442.509722222225</v>
      </c>
      <c r="L1554" s="56">
        <v>43442.577777777777</v>
      </c>
      <c r="M1554" s="57">
        <v>1.6333333329999999</v>
      </c>
      <c r="N1554" s="58">
        <v>10</v>
      </c>
      <c r="O1554" s="58">
        <v>3156</v>
      </c>
      <c r="P1554" s="58">
        <v>1</v>
      </c>
      <c r="Q1554" s="58">
        <v>786</v>
      </c>
      <c r="R1554" s="59">
        <v>16.333333</v>
      </c>
      <c r="S1554" s="59">
        <v>5154.7999989999998</v>
      </c>
      <c r="T1554" s="59">
        <v>1.6333329999999999</v>
      </c>
      <c r="U1554" s="59">
        <v>1283.8</v>
      </c>
    </row>
    <row r="1555" spans="1:21" x14ac:dyDescent="0.3">
      <c r="A1555" s="61">
        <v>83173</v>
      </c>
      <c r="B1555" s="54">
        <v>1</v>
      </c>
      <c r="C1555" s="54" t="s">
        <v>79</v>
      </c>
      <c r="D1555" s="54" t="s">
        <v>123</v>
      </c>
      <c r="E1555" s="61" t="s">
        <v>1912</v>
      </c>
      <c r="F1555" s="61" t="s">
        <v>948</v>
      </c>
      <c r="G1555" s="54" t="s">
        <v>72</v>
      </c>
      <c r="H1555" s="54" t="s">
        <v>128</v>
      </c>
      <c r="I1555" s="54" t="s">
        <v>22</v>
      </c>
      <c r="J1555" s="54" t="s">
        <v>129</v>
      </c>
      <c r="K1555" s="56">
        <v>43442.433472222219</v>
      </c>
      <c r="L1555" s="56">
        <v>43442.555358796293</v>
      </c>
      <c r="M1555" s="57">
        <v>2.9252777769999998</v>
      </c>
      <c r="N1555" s="58">
        <v>0</v>
      </c>
      <c r="O1555" s="58">
        <v>0</v>
      </c>
      <c r="P1555" s="58">
        <v>0</v>
      </c>
      <c r="Q1555" s="58">
        <v>5</v>
      </c>
      <c r="R1555" s="59">
        <v>0</v>
      </c>
      <c r="S1555" s="59">
        <v>0</v>
      </c>
      <c r="T1555" s="59">
        <v>0</v>
      </c>
      <c r="U1555" s="59">
        <v>14.626389</v>
      </c>
    </row>
    <row r="1556" spans="1:21" x14ac:dyDescent="0.3">
      <c r="A1556" s="61">
        <v>83176</v>
      </c>
      <c r="B1556" s="54">
        <v>1</v>
      </c>
      <c r="C1556" s="54" t="s">
        <v>79</v>
      </c>
      <c r="D1556" s="54" t="s">
        <v>119</v>
      </c>
      <c r="E1556" s="61" t="s">
        <v>1913</v>
      </c>
      <c r="F1556" s="61" t="s">
        <v>150</v>
      </c>
      <c r="G1556" s="54" t="s">
        <v>71</v>
      </c>
      <c r="H1556" s="54" t="s">
        <v>128</v>
      </c>
      <c r="I1556" s="54" t="s">
        <v>22</v>
      </c>
      <c r="J1556" s="54" t="s">
        <v>147</v>
      </c>
      <c r="K1556" s="56">
        <v>43442.512002314812</v>
      </c>
      <c r="L1556" s="56">
        <v>43442.537997685184</v>
      </c>
      <c r="M1556" s="57">
        <v>0.62388888799999997</v>
      </c>
      <c r="N1556" s="58">
        <v>0</v>
      </c>
      <c r="O1556" s="58">
        <v>58</v>
      </c>
      <c r="P1556" s="58">
        <v>0</v>
      </c>
      <c r="Q1556" s="58">
        <v>20</v>
      </c>
      <c r="R1556" s="59">
        <v>0</v>
      </c>
      <c r="S1556" s="59">
        <v>36.185555999999998</v>
      </c>
      <c r="T1556" s="59">
        <v>0</v>
      </c>
      <c r="U1556" s="59">
        <v>12.477778000000001</v>
      </c>
    </row>
    <row r="1557" spans="1:21" x14ac:dyDescent="0.3">
      <c r="A1557" s="61">
        <v>83181</v>
      </c>
      <c r="B1557" s="54">
        <v>1</v>
      </c>
      <c r="C1557" s="54" t="s">
        <v>79</v>
      </c>
      <c r="D1557" s="54" t="s">
        <v>118</v>
      </c>
      <c r="E1557" s="61" t="s">
        <v>1914</v>
      </c>
      <c r="F1557" s="61" t="s">
        <v>156</v>
      </c>
      <c r="G1557" s="54" t="s">
        <v>71</v>
      </c>
      <c r="H1557" s="54" t="s">
        <v>128</v>
      </c>
      <c r="I1557" s="54" t="s">
        <v>22</v>
      </c>
      <c r="J1557" s="54" t="s">
        <v>129</v>
      </c>
      <c r="K1557" s="56">
        <v>43442.505231481482</v>
      </c>
      <c r="L1557" s="56">
        <v>43442.524837962963</v>
      </c>
      <c r="M1557" s="57">
        <v>0.47055555500000001</v>
      </c>
      <c r="N1557" s="58">
        <v>0</v>
      </c>
      <c r="O1557" s="58">
        <v>33</v>
      </c>
      <c r="P1557" s="58">
        <v>0</v>
      </c>
      <c r="Q1557" s="58">
        <v>0</v>
      </c>
      <c r="R1557" s="59">
        <v>0</v>
      </c>
      <c r="S1557" s="59">
        <v>15.528333</v>
      </c>
      <c r="T1557" s="59">
        <v>0</v>
      </c>
      <c r="U1557" s="59">
        <v>0</v>
      </c>
    </row>
    <row r="1558" spans="1:21" x14ac:dyDescent="0.3">
      <c r="A1558" s="61">
        <v>83183</v>
      </c>
      <c r="B1558" s="54">
        <v>1</v>
      </c>
      <c r="C1558" s="54" t="s">
        <v>79</v>
      </c>
      <c r="D1558" s="54" t="s">
        <v>113</v>
      </c>
      <c r="E1558" s="61" t="s">
        <v>1915</v>
      </c>
      <c r="F1558" s="61" t="s">
        <v>150</v>
      </c>
      <c r="G1558" s="54" t="s">
        <v>72</v>
      </c>
      <c r="H1558" s="54" t="s">
        <v>128</v>
      </c>
      <c r="I1558" s="54" t="s">
        <v>22</v>
      </c>
      <c r="J1558" s="54" t="s">
        <v>147</v>
      </c>
      <c r="K1558" s="56">
        <v>43442.519293981481</v>
      </c>
      <c r="L1558" s="56">
        <v>43442.596817129626</v>
      </c>
      <c r="M1558" s="57">
        <v>1.8605555549999999</v>
      </c>
      <c r="N1558" s="58">
        <v>0</v>
      </c>
      <c r="O1558" s="58">
        <v>347</v>
      </c>
      <c r="P1558" s="58">
        <v>0</v>
      </c>
      <c r="Q1558" s="58">
        <v>0</v>
      </c>
      <c r="R1558" s="59">
        <v>0</v>
      </c>
      <c r="S1558" s="59">
        <v>645.61277800000005</v>
      </c>
      <c r="T1558" s="59">
        <v>0</v>
      </c>
      <c r="U1558" s="59">
        <v>0</v>
      </c>
    </row>
    <row r="1559" spans="1:21" x14ac:dyDescent="0.3">
      <c r="A1559" s="61">
        <v>83185</v>
      </c>
      <c r="B1559" s="54">
        <v>1</v>
      </c>
      <c r="C1559" s="54" t="s">
        <v>78</v>
      </c>
      <c r="D1559" s="54" t="s">
        <v>81</v>
      </c>
      <c r="E1559" s="61" t="s">
        <v>1916</v>
      </c>
      <c r="F1559" s="61" t="s">
        <v>150</v>
      </c>
      <c r="G1559" s="54" t="s">
        <v>71</v>
      </c>
      <c r="H1559" s="54" t="s">
        <v>128</v>
      </c>
      <c r="I1559" s="54" t="s">
        <v>22</v>
      </c>
      <c r="J1559" s="54" t="s">
        <v>147</v>
      </c>
      <c r="K1559" s="56">
        <v>43442.530752314815</v>
      </c>
      <c r="L1559" s="56">
        <v>43442.617361111108</v>
      </c>
      <c r="M1559" s="57">
        <v>2.0786111109999998</v>
      </c>
      <c r="N1559" s="58">
        <v>0</v>
      </c>
      <c r="O1559" s="58">
        <v>48</v>
      </c>
      <c r="P1559" s="58">
        <v>0</v>
      </c>
      <c r="Q1559" s="58">
        <v>0</v>
      </c>
      <c r="R1559" s="59">
        <v>0</v>
      </c>
      <c r="S1559" s="59">
        <v>99.773332999999994</v>
      </c>
      <c r="T1559" s="59">
        <v>0</v>
      </c>
      <c r="U1559" s="59">
        <v>0</v>
      </c>
    </row>
    <row r="1560" spans="1:21" x14ac:dyDescent="0.3">
      <c r="A1560" s="61">
        <v>83186</v>
      </c>
      <c r="B1560" s="54">
        <v>1</v>
      </c>
      <c r="C1560" s="54" t="s">
        <v>79</v>
      </c>
      <c r="D1560" s="54" t="s">
        <v>124</v>
      </c>
      <c r="E1560" s="61" t="s">
        <v>1917</v>
      </c>
      <c r="F1560" s="61" t="s">
        <v>127</v>
      </c>
      <c r="G1560" s="54" t="s">
        <v>72</v>
      </c>
      <c r="H1560" s="54" t="s">
        <v>128</v>
      </c>
      <c r="I1560" s="54" t="s">
        <v>22</v>
      </c>
      <c r="J1560" s="54" t="s">
        <v>147</v>
      </c>
      <c r="K1560" s="56">
        <v>43442.516273148147</v>
      </c>
      <c r="L1560" s="56">
        <v>43442.528124999997</v>
      </c>
      <c r="M1560" s="57">
        <v>0.28444444400000002</v>
      </c>
      <c r="N1560" s="58">
        <v>0</v>
      </c>
      <c r="O1560" s="58">
        <v>87</v>
      </c>
      <c r="P1560" s="58">
        <v>0</v>
      </c>
      <c r="Q1560" s="58">
        <v>0</v>
      </c>
      <c r="R1560" s="59">
        <v>0</v>
      </c>
      <c r="S1560" s="59">
        <v>24.746666999999999</v>
      </c>
      <c r="T1560" s="59">
        <v>0</v>
      </c>
      <c r="U1560" s="59">
        <v>0</v>
      </c>
    </row>
    <row r="1561" spans="1:21" x14ac:dyDescent="0.3">
      <c r="A1561" s="61">
        <v>83187</v>
      </c>
      <c r="B1561" s="54">
        <v>1</v>
      </c>
      <c r="C1561" s="54" t="s">
        <v>79</v>
      </c>
      <c r="D1561" s="54" t="s">
        <v>118</v>
      </c>
      <c r="E1561" s="61" t="s">
        <v>1918</v>
      </c>
      <c r="F1561" s="61" t="s">
        <v>137</v>
      </c>
      <c r="G1561" s="54" t="s">
        <v>71</v>
      </c>
      <c r="H1561" s="54" t="s">
        <v>128</v>
      </c>
      <c r="I1561" s="54" t="s">
        <v>22</v>
      </c>
      <c r="J1561" s="54" t="s">
        <v>129</v>
      </c>
      <c r="K1561" s="56">
        <v>43442.519942129627</v>
      </c>
      <c r="L1561" s="56">
        <v>43442.667650462965</v>
      </c>
      <c r="M1561" s="57">
        <v>3.5449999999999999</v>
      </c>
      <c r="N1561" s="58">
        <v>0</v>
      </c>
      <c r="O1561" s="58">
        <v>2</v>
      </c>
      <c r="P1561" s="58">
        <v>0</v>
      </c>
      <c r="Q1561" s="58">
        <v>0</v>
      </c>
      <c r="R1561" s="59">
        <v>0</v>
      </c>
      <c r="S1561" s="59">
        <v>7.09</v>
      </c>
      <c r="T1561" s="59">
        <v>0</v>
      </c>
      <c r="U1561" s="59">
        <v>0</v>
      </c>
    </row>
    <row r="1562" spans="1:21" x14ac:dyDescent="0.3">
      <c r="A1562" s="61">
        <v>83188</v>
      </c>
      <c r="B1562" s="54">
        <v>1</v>
      </c>
      <c r="C1562" s="54" t="s">
        <v>78</v>
      </c>
      <c r="D1562" s="54" t="s">
        <v>102</v>
      </c>
      <c r="E1562" s="61" t="s">
        <v>759</v>
      </c>
      <c r="F1562" s="61" t="s">
        <v>151</v>
      </c>
      <c r="G1562" s="54" t="s">
        <v>71</v>
      </c>
      <c r="H1562" s="54" t="s">
        <v>128</v>
      </c>
      <c r="I1562" s="54" t="s">
        <v>22</v>
      </c>
      <c r="J1562" s="54" t="s">
        <v>129</v>
      </c>
      <c r="K1562" s="56">
        <v>43442.390277777777</v>
      </c>
      <c r="L1562" s="56">
        <v>43442.920833333337</v>
      </c>
      <c r="M1562" s="57">
        <v>12.733333332999999</v>
      </c>
      <c r="N1562" s="58">
        <v>0</v>
      </c>
      <c r="O1562" s="58">
        <v>0</v>
      </c>
      <c r="P1562" s="58">
        <v>0</v>
      </c>
      <c r="Q1562" s="58">
        <v>13</v>
      </c>
      <c r="R1562" s="59">
        <v>0</v>
      </c>
      <c r="S1562" s="59">
        <v>0</v>
      </c>
      <c r="T1562" s="59">
        <v>0</v>
      </c>
      <c r="U1562" s="59">
        <v>165.533333</v>
      </c>
    </row>
    <row r="1563" spans="1:21" x14ac:dyDescent="0.3">
      <c r="A1563" s="61">
        <v>83189</v>
      </c>
      <c r="B1563" s="54">
        <v>1</v>
      </c>
      <c r="C1563" s="54" t="s">
        <v>78</v>
      </c>
      <c r="D1563" s="54" t="s">
        <v>80</v>
      </c>
      <c r="E1563" s="61" t="s">
        <v>1919</v>
      </c>
      <c r="F1563" s="61" t="s">
        <v>184</v>
      </c>
      <c r="G1563" s="54" t="s">
        <v>71</v>
      </c>
      <c r="H1563" s="54" t="s">
        <v>128</v>
      </c>
      <c r="I1563" s="54" t="s">
        <v>22</v>
      </c>
      <c r="J1563" s="54" t="s">
        <v>129</v>
      </c>
      <c r="K1563" s="56">
        <v>43442.522222222222</v>
      </c>
      <c r="L1563" s="56">
        <v>43442.552083333336</v>
      </c>
      <c r="M1563" s="57">
        <v>0.71666666599999995</v>
      </c>
      <c r="N1563" s="58">
        <v>0</v>
      </c>
      <c r="O1563" s="58">
        <v>162</v>
      </c>
      <c r="P1563" s="58">
        <v>0</v>
      </c>
      <c r="Q1563" s="58">
        <v>0</v>
      </c>
      <c r="R1563" s="59">
        <v>0</v>
      </c>
      <c r="S1563" s="59">
        <v>116.1</v>
      </c>
      <c r="T1563" s="59">
        <v>0</v>
      </c>
      <c r="U1563" s="59">
        <v>0</v>
      </c>
    </row>
    <row r="1564" spans="1:21" x14ac:dyDescent="0.3">
      <c r="A1564" s="61">
        <v>83192</v>
      </c>
      <c r="B1564" s="54">
        <v>1</v>
      </c>
      <c r="C1564" s="54" t="s">
        <v>78</v>
      </c>
      <c r="D1564" s="54" t="s">
        <v>88</v>
      </c>
      <c r="E1564" s="61" t="s">
        <v>1920</v>
      </c>
      <c r="F1564" s="61" t="s">
        <v>136</v>
      </c>
      <c r="G1564" s="54" t="s">
        <v>71</v>
      </c>
      <c r="H1564" s="54" t="s">
        <v>128</v>
      </c>
      <c r="I1564" s="54" t="s">
        <v>22</v>
      </c>
      <c r="J1564" s="54" t="s">
        <v>129</v>
      </c>
      <c r="K1564" s="56">
        <v>43442.525208333333</v>
      </c>
      <c r="L1564" s="56">
        <v>43442.538194444445</v>
      </c>
      <c r="M1564" s="57">
        <v>0.31166666599999998</v>
      </c>
      <c r="N1564" s="58">
        <v>0</v>
      </c>
      <c r="O1564" s="58">
        <v>203</v>
      </c>
      <c r="P1564" s="58">
        <v>0</v>
      </c>
      <c r="Q1564" s="58">
        <v>0</v>
      </c>
      <c r="R1564" s="59">
        <v>0</v>
      </c>
      <c r="S1564" s="59">
        <v>63.268332999999998</v>
      </c>
      <c r="T1564" s="59">
        <v>0</v>
      </c>
      <c r="U1564" s="59">
        <v>0</v>
      </c>
    </row>
    <row r="1565" spans="1:21" x14ac:dyDescent="0.3">
      <c r="A1565" s="61">
        <v>83193</v>
      </c>
      <c r="B1565" s="54">
        <v>1</v>
      </c>
      <c r="C1565" s="54" t="s">
        <v>78</v>
      </c>
      <c r="D1565" s="54" t="s">
        <v>80</v>
      </c>
      <c r="E1565" s="61" t="s">
        <v>1921</v>
      </c>
      <c r="F1565" s="61" t="s">
        <v>285</v>
      </c>
      <c r="G1565" s="54" t="s">
        <v>71</v>
      </c>
      <c r="H1565" s="54" t="s">
        <v>128</v>
      </c>
      <c r="I1565" s="54" t="s">
        <v>22</v>
      </c>
      <c r="J1565" s="54" t="s">
        <v>129</v>
      </c>
      <c r="K1565" s="56">
        <v>43442.529305555552</v>
      </c>
      <c r="L1565" s="56">
        <v>43442.56422453704</v>
      </c>
      <c r="M1565" s="57">
        <v>0.83805555499999995</v>
      </c>
      <c r="N1565" s="58">
        <v>0</v>
      </c>
      <c r="O1565" s="58">
        <v>279</v>
      </c>
      <c r="P1565" s="58">
        <v>0</v>
      </c>
      <c r="Q1565" s="58">
        <v>0</v>
      </c>
      <c r="R1565" s="59">
        <v>0</v>
      </c>
      <c r="S1565" s="59">
        <v>233.8175</v>
      </c>
      <c r="T1565" s="59">
        <v>0</v>
      </c>
      <c r="U1565" s="59">
        <v>0</v>
      </c>
    </row>
    <row r="1566" spans="1:21" x14ac:dyDescent="0.3">
      <c r="A1566" s="61">
        <v>83195</v>
      </c>
      <c r="B1566" s="54">
        <v>1</v>
      </c>
      <c r="C1566" s="54" t="s">
        <v>78</v>
      </c>
      <c r="D1566" s="54" t="s">
        <v>88</v>
      </c>
      <c r="E1566" s="61" t="s">
        <v>1922</v>
      </c>
      <c r="F1566" s="61" t="s">
        <v>136</v>
      </c>
      <c r="G1566" s="54" t="s">
        <v>71</v>
      </c>
      <c r="H1566" s="54" t="s">
        <v>128</v>
      </c>
      <c r="I1566" s="54" t="s">
        <v>22</v>
      </c>
      <c r="J1566" s="54" t="s">
        <v>129</v>
      </c>
      <c r="K1566" s="56">
        <v>43442.505937499998</v>
      </c>
      <c r="L1566" s="56">
        <v>43442.575694444444</v>
      </c>
      <c r="M1566" s="57">
        <v>1.6741666660000001</v>
      </c>
      <c r="N1566" s="58">
        <v>0</v>
      </c>
      <c r="O1566" s="58">
        <v>544</v>
      </c>
      <c r="P1566" s="58">
        <v>0</v>
      </c>
      <c r="Q1566" s="58">
        <v>0</v>
      </c>
      <c r="R1566" s="59">
        <v>0</v>
      </c>
      <c r="S1566" s="59">
        <v>910.746666</v>
      </c>
      <c r="T1566" s="59">
        <v>0</v>
      </c>
      <c r="U1566" s="59">
        <v>0</v>
      </c>
    </row>
    <row r="1567" spans="1:21" x14ac:dyDescent="0.3">
      <c r="A1567" s="61">
        <v>83198</v>
      </c>
      <c r="B1567" s="54">
        <v>1</v>
      </c>
      <c r="C1567" s="54" t="s">
        <v>78</v>
      </c>
      <c r="D1567" s="54" t="s">
        <v>86</v>
      </c>
      <c r="E1567" s="61" t="s">
        <v>1923</v>
      </c>
      <c r="F1567" s="61" t="s">
        <v>137</v>
      </c>
      <c r="G1567" s="54" t="s">
        <v>71</v>
      </c>
      <c r="H1567" s="54" t="s">
        <v>128</v>
      </c>
      <c r="I1567" s="54" t="s">
        <v>22</v>
      </c>
      <c r="J1567" s="54" t="s">
        <v>129</v>
      </c>
      <c r="K1567" s="56">
        <v>43442.521365740744</v>
      </c>
      <c r="L1567" s="56">
        <v>43442.613229166665</v>
      </c>
      <c r="M1567" s="57">
        <v>2.204722222</v>
      </c>
      <c r="N1567" s="58">
        <v>0</v>
      </c>
      <c r="O1567" s="58">
        <v>2</v>
      </c>
      <c r="P1567" s="58">
        <v>0</v>
      </c>
      <c r="Q1567" s="58">
        <v>0</v>
      </c>
      <c r="R1567" s="59">
        <v>0</v>
      </c>
      <c r="S1567" s="59">
        <v>4.4094439999999997</v>
      </c>
      <c r="T1567" s="59">
        <v>0</v>
      </c>
      <c r="U1567" s="59">
        <v>0</v>
      </c>
    </row>
    <row r="1568" spans="1:21" x14ac:dyDescent="0.3">
      <c r="A1568" s="61">
        <v>83201</v>
      </c>
      <c r="B1568" s="54">
        <v>1</v>
      </c>
      <c r="C1568" s="54" t="s">
        <v>78</v>
      </c>
      <c r="D1568" s="54" t="s">
        <v>98</v>
      </c>
      <c r="E1568" s="61" t="s">
        <v>1924</v>
      </c>
      <c r="F1568" s="61" t="s">
        <v>137</v>
      </c>
      <c r="G1568" s="54" t="s">
        <v>71</v>
      </c>
      <c r="H1568" s="54" t="s">
        <v>128</v>
      </c>
      <c r="I1568" s="54" t="s">
        <v>22</v>
      </c>
      <c r="J1568" s="54" t="s">
        <v>129</v>
      </c>
      <c r="K1568" s="56">
        <v>43442.543240740742</v>
      </c>
      <c r="L1568" s="56">
        <v>43442.677384259259</v>
      </c>
      <c r="M1568" s="57">
        <v>3.2194444440000001</v>
      </c>
      <c r="N1568" s="58">
        <v>0</v>
      </c>
      <c r="O1568" s="58">
        <v>1</v>
      </c>
      <c r="P1568" s="58">
        <v>0</v>
      </c>
      <c r="Q1568" s="58">
        <v>0</v>
      </c>
      <c r="R1568" s="59">
        <v>0</v>
      </c>
      <c r="S1568" s="59">
        <v>3.2194440000000002</v>
      </c>
      <c r="T1568" s="59">
        <v>0</v>
      </c>
      <c r="U1568" s="59">
        <v>0</v>
      </c>
    </row>
    <row r="1569" spans="1:21" x14ac:dyDescent="0.3">
      <c r="A1569" s="61">
        <v>83202</v>
      </c>
      <c r="B1569" s="54">
        <v>1</v>
      </c>
      <c r="C1569" s="54" t="s">
        <v>79</v>
      </c>
      <c r="D1569" s="54" t="s">
        <v>108</v>
      </c>
      <c r="E1569" s="61" t="s">
        <v>197</v>
      </c>
      <c r="F1569" s="61" t="s">
        <v>140</v>
      </c>
      <c r="G1569" s="54" t="s">
        <v>72</v>
      </c>
      <c r="H1569" s="54" t="s">
        <v>128</v>
      </c>
      <c r="I1569" s="54" t="s">
        <v>22</v>
      </c>
      <c r="J1569" s="54" t="s">
        <v>129</v>
      </c>
      <c r="K1569" s="56">
        <v>43442.542164351849</v>
      </c>
      <c r="L1569" s="56">
        <v>43442.564247685186</v>
      </c>
      <c r="M1569" s="57">
        <v>0.53</v>
      </c>
      <c r="N1569" s="58">
        <v>0</v>
      </c>
      <c r="O1569" s="58">
        <v>48</v>
      </c>
      <c r="P1569" s="58">
        <v>0</v>
      </c>
      <c r="Q1569" s="58">
        <v>14</v>
      </c>
      <c r="R1569" s="59">
        <v>0</v>
      </c>
      <c r="S1569" s="59">
        <v>25.44</v>
      </c>
      <c r="T1569" s="59">
        <v>0</v>
      </c>
      <c r="U1569" s="59">
        <v>7.42</v>
      </c>
    </row>
    <row r="1570" spans="1:21" x14ac:dyDescent="0.3">
      <c r="A1570" s="61">
        <v>83208</v>
      </c>
      <c r="B1570" s="54">
        <v>1</v>
      </c>
      <c r="C1570" s="54" t="s">
        <v>78</v>
      </c>
      <c r="D1570" s="54" t="s">
        <v>105</v>
      </c>
      <c r="E1570" s="61" t="s">
        <v>1925</v>
      </c>
      <c r="F1570" s="61" t="s">
        <v>137</v>
      </c>
      <c r="G1570" s="54" t="s">
        <v>71</v>
      </c>
      <c r="H1570" s="54" t="s">
        <v>128</v>
      </c>
      <c r="I1570" s="54" t="s">
        <v>22</v>
      </c>
      <c r="J1570" s="54" t="s">
        <v>129</v>
      </c>
      <c r="K1570" s="56">
        <v>43442.544016203705</v>
      </c>
      <c r="L1570" s="56">
        <v>43442.631018518521</v>
      </c>
      <c r="M1570" s="57">
        <v>2.088055555</v>
      </c>
      <c r="N1570" s="58">
        <v>0</v>
      </c>
      <c r="O1570" s="58">
        <v>1</v>
      </c>
      <c r="P1570" s="58">
        <v>0</v>
      </c>
      <c r="Q1570" s="58">
        <v>0</v>
      </c>
      <c r="R1570" s="59">
        <v>0</v>
      </c>
      <c r="S1570" s="59">
        <v>2.0880559999999999</v>
      </c>
      <c r="T1570" s="59">
        <v>0</v>
      </c>
      <c r="U1570" s="59">
        <v>0</v>
      </c>
    </row>
    <row r="1571" spans="1:21" x14ac:dyDescent="0.3">
      <c r="A1571" s="61">
        <v>83212</v>
      </c>
      <c r="B1571" s="54">
        <v>1</v>
      </c>
      <c r="C1571" s="54" t="s">
        <v>78</v>
      </c>
      <c r="D1571" s="54" t="s">
        <v>125</v>
      </c>
      <c r="E1571" s="61" t="s">
        <v>1095</v>
      </c>
      <c r="F1571" s="61" t="s">
        <v>148</v>
      </c>
      <c r="G1571" s="54" t="s">
        <v>71</v>
      </c>
      <c r="H1571" s="54" t="s">
        <v>128</v>
      </c>
      <c r="I1571" s="54" t="s">
        <v>22</v>
      </c>
      <c r="J1571" s="54" t="s">
        <v>147</v>
      </c>
      <c r="K1571" s="56">
        <v>43442.541504629626</v>
      </c>
      <c r="L1571" s="56">
        <v>43442.698611111111</v>
      </c>
      <c r="M1571" s="57">
        <v>3.7705555550000001</v>
      </c>
      <c r="N1571" s="58">
        <v>1</v>
      </c>
      <c r="O1571" s="58">
        <v>94</v>
      </c>
      <c r="P1571" s="58">
        <v>0</v>
      </c>
      <c r="Q1571" s="58">
        <v>0</v>
      </c>
      <c r="R1571" s="59">
        <v>3.770556</v>
      </c>
      <c r="S1571" s="59">
        <v>354.43222200000002</v>
      </c>
      <c r="T1571" s="59">
        <v>0</v>
      </c>
      <c r="U1571" s="59">
        <v>0</v>
      </c>
    </row>
    <row r="1572" spans="1:21" x14ac:dyDescent="0.3">
      <c r="A1572" s="61">
        <v>83215</v>
      </c>
      <c r="B1572" s="54">
        <v>1</v>
      </c>
      <c r="C1572" s="54" t="s">
        <v>79</v>
      </c>
      <c r="D1572" s="54" t="s">
        <v>118</v>
      </c>
      <c r="E1572" s="61" t="s">
        <v>1926</v>
      </c>
      <c r="F1572" s="61" t="s">
        <v>140</v>
      </c>
      <c r="G1572" s="54" t="s">
        <v>72</v>
      </c>
      <c r="H1572" s="54" t="s">
        <v>128</v>
      </c>
      <c r="I1572" s="54" t="s">
        <v>22</v>
      </c>
      <c r="J1572" s="54" t="s">
        <v>129</v>
      </c>
      <c r="K1572" s="56">
        <v>43442.545162037037</v>
      </c>
      <c r="L1572" s="56">
        <v>43442.6409837963</v>
      </c>
      <c r="M1572" s="57">
        <v>2.2997222220000002</v>
      </c>
      <c r="N1572" s="58">
        <v>0</v>
      </c>
      <c r="O1572" s="58">
        <v>5</v>
      </c>
      <c r="P1572" s="58">
        <v>5</v>
      </c>
      <c r="Q1572" s="58">
        <v>651</v>
      </c>
      <c r="R1572" s="59">
        <v>0</v>
      </c>
      <c r="S1572" s="59">
        <v>11.498611</v>
      </c>
      <c r="T1572" s="59">
        <v>11.498611</v>
      </c>
      <c r="U1572" s="59">
        <v>1497.1191670000001</v>
      </c>
    </row>
    <row r="1573" spans="1:21" x14ac:dyDescent="0.3">
      <c r="A1573" s="61">
        <v>83219</v>
      </c>
      <c r="B1573" s="54">
        <v>1</v>
      </c>
      <c r="C1573" s="54" t="s">
        <v>78</v>
      </c>
      <c r="D1573" s="54" t="s">
        <v>81</v>
      </c>
      <c r="E1573" s="61" t="s">
        <v>1927</v>
      </c>
      <c r="F1573" s="61" t="s">
        <v>144</v>
      </c>
      <c r="G1573" s="54" t="s">
        <v>71</v>
      </c>
      <c r="H1573" s="54" t="s">
        <v>128</v>
      </c>
      <c r="I1573" s="54" t="s">
        <v>22</v>
      </c>
      <c r="J1573" s="54" t="s">
        <v>129</v>
      </c>
      <c r="K1573" s="56">
        <v>43442.488668981481</v>
      </c>
      <c r="L1573" s="56">
        <v>43442.564583333333</v>
      </c>
      <c r="M1573" s="57">
        <v>1.8219444440000001</v>
      </c>
      <c r="N1573" s="58">
        <v>0</v>
      </c>
      <c r="O1573" s="58">
        <v>13</v>
      </c>
      <c r="P1573" s="58">
        <v>0</v>
      </c>
      <c r="Q1573" s="58">
        <v>0</v>
      </c>
      <c r="R1573" s="59">
        <v>0</v>
      </c>
      <c r="S1573" s="59">
        <v>23.685278</v>
      </c>
      <c r="T1573" s="59">
        <v>0</v>
      </c>
      <c r="U1573" s="59">
        <v>0</v>
      </c>
    </row>
    <row r="1574" spans="1:21" x14ac:dyDescent="0.3">
      <c r="A1574" s="61">
        <v>83224</v>
      </c>
      <c r="B1574" s="54">
        <v>1</v>
      </c>
      <c r="C1574" s="54" t="s">
        <v>78</v>
      </c>
      <c r="D1574" s="54" t="s">
        <v>100</v>
      </c>
      <c r="E1574" s="61" t="s">
        <v>1928</v>
      </c>
      <c r="F1574" s="61" t="s">
        <v>145</v>
      </c>
      <c r="G1574" s="54" t="s">
        <v>72</v>
      </c>
      <c r="H1574" s="54" t="s">
        <v>128</v>
      </c>
      <c r="I1574" s="54" t="s">
        <v>22</v>
      </c>
      <c r="J1574" s="54" t="s">
        <v>129</v>
      </c>
      <c r="K1574" s="56">
        <v>43442.563807870371</v>
      </c>
      <c r="L1574" s="56">
        <v>43442.605011574073</v>
      </c>
      <c r="M1574" s="57">
        <v>0.98888888799999997</v>
      </c>
      <c r="N1574" s="58">
        <v>0</v>
      </c>
      <c r="O1574" s="58">
        <v>14</v>
      </c>
      <c r="P1574" s="58">
        <v>0</v>
      </c>
      <c r="Q1574" s="58">
        <v>0</v>
      </c>
      <c r="R1574" s="59">
        <v>0</v>
      </c>
      <c r="S1574" s="59">
        <v>13.844443999999999</v>
      </c>
      <c r="T1574" s="59">
        <v>0</v>
      </c>
      <c r="U1574" s="59">
        <v>0</v>
      </c>
    </row>
    <row r="1575" spans="1:21" x14ac:dyDescent="0.3">
      <c r="A1575" s="61">
        <v>83225</v>
      </c>
      <c r="B1575" s="54">
        <v>1</v>
      </c>
      <c r="C1575" s="54" t="s">
        <v>78</v>
      </c>
      <c r="D1575" s="54" t="s">
        <v>88</v>
      </c>
      <c r="E1575" s="61" t="s">
        <v>1617</v>
      </c>
      <c r="F1575" s="61" t="s">
        <v>136</v>
      </c>
      <c r="G1575" s="54" t="s">
        <v>71</v>
      </c>
      <c r="H1575" s="54" t="s">
        <v>128</v>
      </c>
      <c r="I1575" s="54" t="s">
        <v>22</v>
      </c>
      <c r="J1575" s="54" t="s">
        <v>129</v>
      </c>
      <c r="K1575" s="56">
        <v>43442.554143518515</v>
      </c>
      <c r="L1575" s="56">
        <v>43442.592789351853</v>
      </c>
      <c r="M1575" s="57">
        <v>0.92749999999999999</v>
      </c>
      <c r="N1575" s="58">
        <v>0</v>
      </c>
      <c r="O1575" s="58">
        <v>335</v>
      </c>
      <c r="P1575" s="58">
        <v>0</v>
      </c>
      <c r="Q1575" s="58">
        <v>0</v>
      </c>
      <c r="R1575" s="59">
        <v>0</v>
      </c>
      <c r="S1575" s="59">
        <v>310.71249999999998</v>
      </c>
      <c r="T1575" s="59">
        <v>0</v>
      </c>
      <c r="U1575" s="59">
        <v>0</v>
      </c>
    </row>
    <row r="1576" spans="1:21" x14ac:dyDescent="0.3">
      <c r="A1576" s="61">
        <v>83228</v>
      </c>
      <c r="B1576" s="54">
        <v>1</v>
      </c>
      <c r="C1576" s="54" t="s">
        <v>79</v>
      </c>
      <c r="D1576" s="54" t="s">
        <v>123</v>
      </c>
      <c r="E1576" s="61" t="s">
        <v>1214</v>
      </c>
      <c r="F1576" s="61" t="s">
        <v>145</v>
      </c>
      <c r="G1576" s="54" t="s">
        <v>72</v>
      </c>
      <c r="H1576" s="54" t="s">
        <v>128</v>
      </c>
      <c r="I1576" s="54" t="s">
        <v>22</v>
      </c>
      <c r="J1576" s="54" t="s">
        <v>129</v>
      </c>
      <c r="K1576" s="56">
        <v>43442.563773148147</v>
      </c>
      <c r="L1576" s="56">
        <v>43442.598738425928</v>
      </c>
      <c r="M1576" s="57">
        <v>0.83916666600000001</v>
      </c>
      <c r="N1576" s="58">
        <v>0</v>
      </c>
      <c r="O1576" s="58">
        <v>1</v>
      </c>
      <c r="P1576" s="58">
        <v>0</v>
      </c>
      <c r="Q1576" s="58">
        <v>0</v>
      </c>
      <c r="R1576" s="59">
        <v>0</v>
      </c>
      <c r="S1576" s="59">
        <v>0.839167</v>
      </c>
      <c r="T1576" s="59">
        <v>0</v>
      </c>
      <c r="U1576" s="59">
        <v>0</v>
      </c>
    </row>
    <row r="1577" spans="1:21" x14ac:dyDescent="0.3">
      <c r="A1577" s="61">
        <v>83232</v>
      </c>
      <c r="B1577" s="54">
        <v>1</v>
      </c>
      <c r="C1577" s="54" t="s">
        <v>78</v>
      </c>
      <c r="D1577" s="54" t="s">
        <v>102</v>
      </c>
      <c r="E1577" s="61" t="s">
        <v>1929</v>
      </c>
      <c r="F1577" s="61" t="s">
        <v>148</v>
      </c>
      <c r="G1577" s="54" t="s">
        <v>72</v>
      </c>
      <c r="H1577" s="54" t="s">
        <v>128</v>
      </c>
      <c r="I1577" s="54" t="s">
        <v>22</v>
      </c>
      <c r="J1577" s="54" t="s">
        <v>147</v>
      </c>
      <c r="K1577" s="56">
        <v>43442.620069444441</v>
      </c>
      <c r="L1577" s="56">
        <v>43442.649305555555</v>
      </c>
      <c r="M1577" s="57">
        <v>0.70166666600000005</v>
      </c>
      <c r="N1577" s="58">
        <v>0</v>
      </c>
      <c r="O1577" s="58">
        <v>4</v>
      </c>
      <c r="P1577" s="58">
        <v>0</v>
      </c>
      <c r="Q1577" s="58">
        <v>343</v>
      </c>
      <c r="R1577" s="59">
        <v>0</v>
      </c>
      <c r="S1577" s="59">
        <v>2.806667</v>
      </c>
      <c r="T1577" s="59">
        <v>0</v>
      </c>
      <c r="U1577" s="59">
        <v>240.67166599999999</v>
      </c>
    </row>
    <row r="1578" spans="1:21" x14ac:dyDescent="0.3">
      <c r="A1578" s="61">
        <v>83236</v>
      </c>
      <c r="B1578" s="54">
        <v>1</v>
      </c>
      <c r="C1578" s="54" t="s">
        <v>78</v>
      </c>
      <c r="D1578" s="54" t="s">
        <v>94</v>
      </c>
      <c r="E1578" s="61" t="s">
        <v>1930</v>
      </c>
      <c r="F1578" s="61" t="s">
        <v>151</v>
      </c>
      <c r="G1578" s="54" t="s">
        <v>71</v>
      </c>
      <c r="H1578" s="54" t="s">
        <v>128</v>
      </c>
      <c r="I1578" s="54" t="s">
        <v>22</v>
      </c>
      <c r="J1578" s="54" t="s">
        <v>129</v>
      </c>
      <c r="K1578" s="56">
        <v>43442.573946759258</v>
      </c>
      <c r="L1578" s="56">
        <v>43442.781030092592</v>
      </c>
      <c r="M1578" s="57">
        <v>4.97</v>
      </c>
      <c r="N1578" s="58">
        <v>0</v>
      </c>
      <c r="O1578" s="58">
        <v>47</v>
      </c>
      <c r="P1578" s="58">
        <v>0</v>
      </c>
      <c r="Q1578" s="58">
        <v>0</v>
      </c>
      <c r="R1578" s="59">
        <v>0</v>
      </c>
      <c r="S1578" s="59">
        <v>233.59</v>
      </c>
      <c r="T1578" s="59">
        <v>0</v>
      </c>
      <c r="U1578" s="59">
        <v>0</v>
      </c>
    </row>
    <row r="1579" spans="1:21" x14ac:dyDescent="0.3">
      <c r="A1579" s="61">
        <v>83238</v>
      </c>
      <c r="B1579" s="54">
        <v>1</v>
      </c>
      <c r="C1579" s="54" t="s">
        <v>78</v>
      </c>
      <c r="D1579" s="54" t="s">
        <v>92</v>
      </c>
      <c r="E1579" s="61" t="s">
        <v>1931</v>
      </c>
      <c r="F1579" s="61" t="s">
        <v>140</v>
      </c>
      <c r="G1579" s="54" t="s">
        <v>72</v>
      </c>
      <c r="H1579" s="54" t="s">
        <v>128</v>
      </c>
      <c r="I1579" s="54" t="s">
        <v>22</v>
      </c>
      <c r="J1579" s="54" t="s">
        <v>129</v>
      </c>
      <c r="K1579" s="56">
        <v>43442.584398148145</v>
      </c>
      <c r="L1579" s="56">
        <v>43442.60092592593</v>
      </c>
      <c r="M1579" s="57">
        <v>0.396666666</v>
      </c>
      <c r="N1579" s="58">
        <v>0</v>
      </c>
      <c r="O1579" s="58">
        <v>0</v>
      </c>
      <c r="P1579" s="58">
        <v>0</v>
      </c>
      <c r="Q1579" s="58">
        <v>100</v>
      </c>
      <c r="R1579" s="59">
        <v>0</v>
      </c>
      <c r="S1579" s="59">
        <v>0</v>
      </c>
      <c r="T1579" s="59">
        <v>0</v>
      </c>
      <c r="U1579" s="59">
        <v>39.666666999999997</v>
      </c>
    </row>
    <row r="1580" spans="1:21" x14ac:dyDescent="0.3">
      <c r="A1580" s="61">
        <v>83239</v>
      </c>
      <c r="B1580" s="54">
        <v>1</v>
      </c>
      <c r="C1580" s="54" t="s">
        <v>78</v>
      </c>
      <c r="D1580" s="54" t="s">
        <v>95</v>
      </c>
      <c r="E1580" s="61" t="s">
        <v>1878</v>
      </c>
      <c r="F1580" s="61" t="s">
        <v>148</v>
      </c>
      <c r="G1580" s="54" t="s">
        <v>71</v>
      </c>
      <c r="H1580" s="54" t="s">
        <v>128</v>
      </c>
      <c r="I1580" s="54" t="s">
        <v>22</v>
      </c>
      <c r="J1580" s="54" t="s">
        <v>147</v>
      </c>
      <c r="K1580" s="56">
        <v>43442.594247685185</v>
      </c>
      <c r="L1580" s="56">
        <v>43442.629236111112</v>
      </c>
      <c r="M1580" s="57">
        <v>0.83972222200000002</v>
      </c>
      <c r="N1580" s="58">
        <v>0</v>
      </c>
      <c r="O1580" s="58">
        <v>68</v>
      </c>
      <c r="P1580" s="58">
        <v>0</v>
      </c>
      <c r="Q1580" s="58">
        <v>0</v>
      </c>
      <c r="R1580" s="59">
        <v>0</v>
      </c>
      <c r="S1580" s="59">
        <v>57.101111000000003</v>
      </c>
      <c r="T1580" s="59">
        <v>0</v>
      </c>
      <c r="U1580" s="59">
        <v>0</v>
      </c>
    </row>
    <row r="1581" spans="1:21" x14ac:dyDescent="0.3">
      <c r="A1581" s="61">
        <v>83245</v>
      </c>
      <c r="B1581" s="54">
        <v>1</v>
      </c>
      <c r="C1581" s="54" t="s">
        <v>79</v>
      </c>
      <c r="D1581" s="54" t="s">
        <v>119</v>
      </c>
      <c r="E1581" s="61" t="s">
        <v>1932</v>
      </c>
      <c r="F1581" s="61" t="s">
        <v>140</v>
      </c>
      <c r="G1581" s="54" t="s">
        <v>72</v>
      </c>
      <c r="H1581" s="54" t="s">
        <v>128</v>
      </c>
      <c r="I1581" s="54" t="s">
        <v>22</v>
      </c>
      <c r="J1581" s="54" t="s">
        <v>129</v>
      </c>
      <c r="K1581" s="56">
        <v>43442.586365740739</v>
      </c>
      <c r="L1581" s="56">
        <v>43442.610069444447</v>
      </c>
      <c r="M1581" s="57">
        <v>0.56888888800000004</v>
      </c>
      <c r="N1581" s="58">
        <v>6</v>
      </c>
      <c r="O1581" s="58">
        <v>626</v>
      </c>
      <c r="P1581" s="58">
        <v>0</v>
      </c>
      <c r="Q1581" s="58">
        <v>142</v>
      </c>
      <c r="R1581" s="59">
        <v>3.4133330000000002</v>
      </c>
      <c r="S1581" s="59">
        <v>356.12444399999998</v>
      </c>
      <c r="T1581" s="59">
        <v>0</v>
      </c>
      <c r="U1581" s="59">
        <v>80.782222000000004</v>
      </c>
    </row>
    <row r="1582" spans="1:21" x14ac:dyDescent="0.3">
      <c r="A1582" s="61">
        <v>83246</v>
      </c>
      <c r="B1582" s="54">
        <v>1</v>
      </c>
      <c r="C1582" s="54" t="s">
        <v>78</v>
      </c>
      <c r="D1582" s="54" t="s">
        <v>99</v>
      </c>
      <c r="E1582" s="61" t="s">
        <v>1933</v>
      </c>
      <c r="F1582" s="61" t="s">
        <v>145</v>
      </c>
      <c r="G1582" s="54" t="s">
        <v>72</v>
      </c>
      <c r="H1582" s="54" t="s">
        <v>128</v>
      </c>
      <c r="I1582" s="54" t="s">
        <v>22</v>
      </c>
      <c r="J1582" s="54" t="s">
        <v>129</v>
      </c>
      <c r="K1582" s="56">
        <v>43442.601099537038</v>
      </c>
      <c r="L1582" s="56">
        <v>43442.633263888885</v>
      </c>
      <c r="M1582" s="57">
        <v>0.77194444399999995</v>
      </c>
      <c r="N1582" s="58">
        <v>0</v>
      </c>
      <c r="O1582" s="58">
        <v>64</v>
      </c>
      <c r="P1582" s="58">
        <v>1</v>
      </c>
      <c r="Q1582" s="58">
        <v>1</v>
      </c>
      <c r="R1582" s="59">
        <v>0</v>
      </c>
      <c r="S1582" s="59">
        <v>49.404443999999998</v>
      </c>
      <c r="T1582" s="59">
        <v>0.77194399999999996</v>
      </c>
      <c r="U1582" s="59">
        <v>0.77194399999999996</v>
      </c>
    </row>
    <row r="1583" spans="1:21" x14ac:dyDescent="0.3">
      <c r="A1583" s="61">
        <v>83248</v>
      </c>
      <c r="B1583" s="54">
        <v>1</v>
      </c>
      <c r="C1583" s="54" t="s">
        <v>78</v>
      </c>
      <c r="D1583" s="54" t="s">
        <v>98</v>
      </c>
      <c r="E1583" s="61" t="s">
        <v>1762</v>
      </c>
      <c r="F1583" s="61" t="s">
        <v>140</v>
      </c>
      <c r="G1583" s="54" t="s">
        <v>72</v>
      </c>
      <c r="H1583" s="54" t="s">
        <v>128</v>
      </c>
      <c r="I1583" s="54" t="s">
        <v>22</v>
      </c>
      <c r="J1583" s="54" t="s">
        <v>129</v>
      </c>
      <c r="K1583" s="56">
        <v>43442.608124999999</v>
      </c>
      <c r="L1583" s="56">
        <v>43442.628113425926</v>
      </c>
      <c r="M1583" s="57">
        <v>0.47972222199999998</v>
      </c>
      <c r="N1583" s="58">
        <v>4</v>
      </c>
      <c r="O1583" s="58">
        <v>73</v>
      </c>
      <c r="P1583" s="58">
        <v>0</v>
      </c>
      <c r="Q1583" s="58">
        <v>0</v>
      </c>
      <c r="R1583" s="59">
        <v>1.9188890000000001</v>
      </c>
      <c r="S1583" s="59">
        <v>35.019722000000002</v>
      </c>
      <c r="T1583" s="59">
        <v>0</v>
      </c>
      <c r="U1583" s="59">
        <v>0</v>
      </c>
    </row>
    <row r="1584" spans="1:21" x14ac:dyDescent="0.3">
      <c r="A1584" s="61">
        <v>83250</v>
      </c>
      <c r="B1584" s="54">
        <v>1</v>
      </c>
      <c r="C1584" s="54" t="s">
        <v>78</v>
      </c>
      <c r="D1584" s="54" t="s">
        <v>102</v>
      </c>
      <c r="E1584" s="61" t="s">
        <v>1934</v>
      </c>
      <c r="F1584" s="61" t="s">
        <v>182</v>
      </c>
      <c r="G1584" s="54" t="s">
        <v>71</v>
      </c>
      <c r="H1584" s="54" t="s">
        <v>128</v>
      </c>
      <c r="I1584" s="54" t="s">
        <v>22</v>
      </c>
      <c r="J1584" s="54" t="s">
        <v>129</v>
      </c>
      <c r="K1584" s="56">
        <v>43442.526284722218</v>
      </c>
      <c r="L1584" s="56">
        <v>43442.613888888889</v>
      </c>
      <c r="M1584" s="57">
        <v>2.1025</v>
      </c>
      <c r="N1584" s="58">
        <v>0</v>
      </c>
      <c r="O1584" s="58">
        <v>0</v>
      </c>
      <c r="P1584" s="58">
        <v>0</v>
      </c>
      <c r="Q1584" s="58">
        <v>4</v>
      </c>
      <c r="R1584" s="59">
        <v>0</v>
      </c>
      <c r="S1584" s="59">
        <v>0</v>
      </c>
      <c r="T1584" s="59">
        <v>0</v>
      </c>
      <c r="U1584" s="59">
        <v>8.41</v>
      </c>
    </row>
    <row r="1585" spans="1:21" x14ac:dyDescent="0.3">
      <c r="A1585" s="61">
        <v>83251</v>
      </c>
      <c r="B1585" s="54">
        <v>1</v>
      </c>
      <c r="C1585" s="54" t="s">
        <v>78</v>
      </c>
      <c r="D1585" s="54" t="s">
        <v>101</v>
      </c>
      <c r="E1585" s="61" t="s">
        <v>1935</v>
      </c>
      <c r="F1585" s="61" t="s">
        <v>140</v>
      </c>
      <c r="G1585" s="54" t="s">
        <v>72</v>
      </c>
      <c r="H1585" s="54" t="s">
        <v>128</v>
      </c>
      <c r="I1585" s="54" t="s">
        <v>22</v>
      </c>
      <c r="J1585" s="54" t="s">
        <v>129</v>
      </c>
      <c r="K1585" s="56">
        <v>43442.59814814815</v>
      </c>
      <c r="L1585" s="56">
        <v>43442.630462962959</v>
      </c>
      <c r="M1585" s="57">
        <v>0.77555555499999995</v>
      </c>
      <c r="N1585" s="58">
        <v>9</v>
      </c>
      <c r="O1585" s="58">
        <v>2415</v>
      </c>
      <c r="P1585" s="58">
        <v>0</v>
      </c>
      <c r="Q1585" s="58">
        <v>8</v>
      </c>
      <c r="R1585" s="59">
        <v>6.98</v>
      </c>
      <c r="S1585" s="59">
        <v>1872.9666649999999</v>
      </c>
      <c r="T1585" s="59">
        <v>0</v>
      </c>
      <c r="U1585" s="59">
        <v>6.2044439999999996</v>
      </c>
    </row>
    <row r="1586" spans="1:21" x14ac:dyDescent="0.3">
      <c r="A1586" s="61">
        <v>83254</v>
      </c>
      <c r="B1586" s="54">
        <v>1</v>
      </c>
      <c r="C1586" s="54" t="s">
        <v>78</v>
      </c>
      <c r="D1586" s="54" t="s">
        <v>88</v>
      </c>
      <c r="E1586" s="61" t="s">
        <v>1848</v>
      </c>
      <c r="F1586" s="61" t="s">
        <v>136</v>
      </c>
      <c r="G1586" s="54" t="s">
        <v>71</v>
      </c>
      <c r="H1586" s="54" t="s">
        <v>128</v>
      </c>
      <c r="I1586" s="54" t="s">
        <v>22</v>
      </c>
      <c r="J1586" s="54" t="s">
        <v>129</v>
      </c>
      <c r="K1586" s="56">
        <v>43442.617083333331</v>
      </c>
      <c r="L1586" s="56">
        <v>43442.714189814811</v>
      </c>
      <c r="M1586" s="57">
        <v>2.3305555550000001</v>
      </c>
      <c r="N1586" s="58">
        <v>0</v>
      </c>
      <c r="O1586" s="58">
        <v>60</v>
      </c>
      <c r="P1586" s="58">
        <v>0</v>
      </c>
      <c r="Q1586" s="58">
        <v>0</v>
      </c>
      <c r="R1586" s="59">
        <v>0</v>
      </c>
      <c r="S1586" s="59">
        <v>139.83333300000001</v>
      </c>
      <c r="T1586" s="59">
        <v>0</v>
      </c>
      <c r="U1586" s="59">
        <v>0</v>
      </c>
    </row>
    <row r="1587" spans="1:21" x14ac:dyDescent="0.3">
      <c r="A1587" s="61">
        <v>83255</v>
      </c>
      <c r="B1587" s="54">
        <v>1</v>
      </c>
      <c r="C1587" s="54" t="s">
        <v>79</v>
      </c>
      <c r="D1587" s="54" t="s">
        <v>118</v>
      </c>
      <c r="E1587" s="61" t="s">
        <v>729</v>
      </c>
      <c r="F1587" s="61" t="s">
        <v>206</v>
      </c>
      <c r="G1587" s="54" t="s">
        <v>72</v>
      </c>
      <c r="H1587" s="54" t="s">
        <v>128</v>
      </c>
      <c r="I1587" s="54" t="s">
        <v>22</v>
      </c>
      <c r="J1587" s="54" t="s">
        <v>129</v>
      </c>
      <c r="K1587" s="56">
        <v>43442.618460648147</v>
      </c>
      <c r="L1587" s="56">
        <v>43442.713854166665</v>
      </c>
      <c r="M1587" s="57">
        <v>2.2894444439999999</v>
      </c>
      <c r="N1587" s="58">
        <v>0</v>
      </c>
      <c r="O1587" s="58">
        <v>1</v>
      </c>
      <c r="P1587" s="58">
        <v>0</v>
      </c>
      <c r="Q1587" s="58">
        <v>87</v>
      </c>
      <c r="R1587" s="59">
        <v>0</v>
      </c>
      <c r="S1587" s="59">
        <v>2.289444</v>
      </c>
      <c r="T1587" s="59">
        <v>0</v>
      </c>
      <c r="U1587" s="59">
        <v>199.181667</v>
      </c>
    </row>
    <row r="1588" spans="1:21" x14ac:dyDescent="0.3">
      <c r="A1588" s="61">
        <v>83256</v>
      </c>
      <c r="B1588" s="54">
        <v>1</v>
      </c>
      <c r="C1588" s="54" t="s">
        <v>78</v>
      </c>
      <c r="D1588" s="54" t="s">
        <v>83</v>
      </c>
      <c r="E1588" s="61" t="s">
        <v>1936</v>
      </c>
      <c r="F1588" s="61" t="s">
        <v>137</v>
      </c>
      <c r="G1588" s="54" t="s">
        <v>71</v>
      </c>
      <c r="H1588" s="54" t="s">
        <v>128</v>
      </c>
      <c r="I1588" s="54" t="s">
        <v>22</v>
      </c>
      <c r="J1588" s="54" t="s">
        <v>129</v>
      </c>
      <c r="K1588" s="56">
        <v>43442.616701388892</v>
      </c>
      <c r="L1588" s="56">
        <v>43442.704513888886</v>
      </c>
      <c r="M1588" s="57">
        <v>2.1074999999999999</v>
      </c>
      <c r="N1588" s="58">
        <v>0</v>
      </c>
      <c r="O1588" s="58">
        <v>3</v>
      </c>
      <c r="P1588" s="58">
        <v>0</v>
      </c>
      <c r="Q1588" s="58">
        <v>0</v>
      </c>
      <c r="R1588" s="59">
        <v>0</v>
      </c>
      <c r="S1588" s="59">
        <v>6.3224999999999998</v>
      </c>
      <c r="T1588" s="59">
        <v>0</v>
      </c>
      <c r="U1588" s="59">
        <v>0</v>
      </c>
    </row>
    <row r="1589" spans="1:21" x14ac:dyDescent="0.3">
      <c r="A1589" s="61">
        <v>83264</v>
      </c>
      <c r="B1589" s="54">
        <v>1</v>
      </c>
      <c r="C1589" s="54" t="s">
        <v>78</v>
      </c>
      <c r="D1589" s="54" t="s">
        <v>91</v>
      </c>
      <c r="E1589" s="61" t="s">
        <v>1937</v>
      </c>
      <c r="F1589" s="61" t="s">
        <v>137</v>
      </c>
      <c r="G1589" s="54" t="s">
        <v>71</v>
      </c>
      <c r="H1589" s="54" t="s">
        <v>128</v>
      </c>
      <c r="I1589" s="54" t="s">
        <v>22</v>
      </c>
      <c r="J1589" s="54" t="s">
        <v>129</v>
      </c>
      <c r="K1589" s="56">
        <v>43442.557627314818</v>
      </c>
      <c r="L1589" s="56">
        <v>43442.635416666664</v>
      </c>
      <c r="M1589" s="57">
        <v>1.866944444</v>
      </c>
      <c r="N1589" s="58">
        <v>0</v>
      </c>
      <c r="O1589" s="58">
        <v>0</v>
      </c>
      <c r="P1589" s="58">
        <v>0</v>
      </c>
      <c r="Q1589" s="58">
        <v>1</v>
      </c>
      <c r="R1589" s="59">
        <v>0</v>
      </c>
      <c r="S1589" s="59">
        <v>0</v>
      </c>
      <c r="T1589" s="59">
        <v>0</v>
      </c>
      <c r="U1589" s="59">
        <v>1.8669439999999999</v>
      </c>
    </row>
    <row r="1590" spans="1:21" x14ac:dyDescent="0.3">
      <c r="A1590" s="61">
        <v>83265</v>
      </c>
      <c r="B1590" s="54">
        <v>1</v>
      </c>
      <c r="C1590" s="54" t="s">
        <v>79</v>
      </c>
      <c r="D1590" s="54" t="s">
        <v>114</v>
      </c>
      <c r="E1590" s="61" t="s">
        <v>1938</v>
      </c>
      <c r="F1590" s="61" t="s">
        <v>151</v>
      </c>
      <c r="G1590" s="54" t="s">
        <v>71</v>
      </c>
      <c r="H1590" s="54" t="s">
        <v>128</v>
      </c>
      <c r="I1590" s="54" t="s">
        <v>22</v>
      </c>
      <c r="J1590" s="54" t="s">
        <v>129</v>
      </c>
      <c r="K1590" s="56">
        <v>43442.628912037035</v>
      </c>
      <c r="L1590" s="56">
        <v>43442.74318287037</v>
      </c>
      <c r="M1590" s="57">
        <v>2.7425000000000002</v>
      </c>
      <c r="N1590" s="58">
        <v>0</v>
      </c>
      <c r="O1590" s="58">
        <v>78</v>
      </c>
      <c r="P1590" s="58">
        <v>0</v>
      </c>
      <c r="Q1590" s="58">
        <v>0</v>
      </c>
      <c r="R1590" s="59">
        <v>0</v>
      </c>
      <c r="S1590" s="59">
        <v>213.91499999999999</v>
      </c>
      <c r="T1590" s="59">
        <v>0</v>
      </c>
      <c r="U1590" s="59">
        <v>0</v>
      </c>
    </row>
    <row r="1591" spans="1:21" x14ac:dyDescent="0.3">
      <c r="A1591" s="61">
        <v>83269</v>
      </c>
      <c r="B1591" s="54">
        <v>1</v>
      </c>
      <c r="C1591" s="54" t="s">
        <v>78</v>
      </c>
      <c r="D1591" s="54" t="s">
        <v>126</v>
      </c>
      <c r="E1591" s="61" t="s">
        <v>423</v>
      </c>
      <c r="F1591" s="61" t="s">
        <v>156</v>
      </c>
      <c r="G1591" s="54" t="s">
        <v>71</v>
      </c>
      <c r="H1591" s="54" t="s">
        <v>128</v>
      </c>
      <c r="I1591" s="54" t="s">
        <v>22</v>
      </c>
      <c r="J1591" s="54" t="s">
        <v>129</v>
      </c>
      <c r="K1591" s="56">
        <v>43442.611203703702</v>
      </c>
      <c r="L1591" s="56">
        <v>43442.760370370372</v>
      </c>
      <c r="M1591" s="57">
        <v>3.58</v>
      </c>
      <c r="N1591" s="58">
        <v>0</v>
      </c>
      <c r="O1591" s="58">
        <v>1321</v>
      </c>
      <c r="P1591" s="58">
        <v>0</v>
      </c>
      <c r="Q1591" s="58">
        <v>0</v>
      </c>
      <c r="R1591" s="59">
        <v>0</v>
      </c>
      <c r="S1591" s="59">
        <v>4729.18</v>
      </c>
      <c r="T1591" s="59">
        <v>0</v>
      </c>
      <c r="U1591" s="59">
        <v>0</v>
      </c>
    </row>
    <row r="1592" spans="1:21" x14ac:dyDescent="0.3">
      <c r="A1592" s="61">
        <v>83270</v>
      </c>
      <c r="B1592" s="54">
        <v>1</v>
      </c>
      <c r="C1592" s="54" t="s">
        <v>78</v>
      </c>
      <c r="D1592" s="54" t="s">
        <v>91</v>
      </c>
      <c r="E1592" s="61" t="s">
        <v>389</v>
      </c>
      <c r="F1592" s="61" t="s">
        <v>148</v>
      </c>
      <c r="G1592" s="54" t="s">
        <v>72</v>
      </c>
      <c r="H1592" s="54" t="s">
        <v>128</v>
      </c>
      <c r="I1592" s="54" t="s">
        <v>22</v>
      </c>
      <c r="J1592" s="54" t="s">
        <v>147</v>
      </c>
      <c r="K1592" s="56">
        <v>43442.6721875</v>
      </c>
      <c r="L1592" s="56">
        <v>43442.686111111114</v>
      </c>
      <c r="M1592" s="57">
        <v>0.334166666</v>
      </c>
      <c r="N1592" s="58">
        <v>0</v>
      </c>
      <c r="O1592" s="58">
        <v>1</v>
      </c>
      <c r="P1592" s="58">
        <v>5</v>
      </c>
      <c r="Q1592" s="58">
        <v>472</v>
      </c>
      <c r="R1592" s="59">
        <v>0</v>
      </c>
      <c r="S1592" s="59">
        <v>0.33416699999999999</v>
      </c>
      <c r="T1592" s="59">
        <v>1.670833</v>
      </c>
      <c r="U1592" s="59">
        <v>157.72666599999999</v>
      </c>
    </row>
    <row r="1593" spans="1:21" x14ac:dyDescent="0.3">
      <c r="A1593" s="61">
        <v>83273</v>
      </c>
      <c r="B1593" s="54">
        <v>1</v>
      </c>
      <c r="C1593" s="54" t="s">
        <v>78</v>
      </c>
      <c r="D1593" s="54" t="s">
        <v>80</v>
      </c>
      <c r="E1593" s="61" t="s">
        <v>1939</v>
      </c>
      <c r="F1593" s="61" t="s">
        <v>274</v>
      </c>
      <c r="G1593" s="54" t="s">
        <v>71</v>
      </c>
      <c r="H1593" s="54" t="s">
        <v>128</v>
      </c>
      <c r="I1593" s="54" t="s">
        <v>22</v>
      </c>
      <c r="J1593" s="54" t="s">
        <v>129</v>
      </c>
      <c r="K1593" s="56">
        <v>43442.647499999999</v>
      </c>
      <c r="L1593" s="56">
        <v>43442.72996527778</v>
      </c>
      <c r="M1593" s="57">
        <v>1.979166666</v>
      </c>
      <c r="N1593" s="58">
        <v>0</v>
      </c>
      <c r="O1593" s="58">
        <v>6</v>
      </c>
      <c r="P1593" s="58">
        <v>0</v>
      </c>
      <c r="Q1593" s="58">
        <v>0</v>
      </c>
      <c r="R1593" s="59">
        <v>0</v>
      </c>
      <c r="S1593" s="59">
        <v>11.875</v>
      </c>
      <c r="T1593" s="59">
        <v>0</v>
      </c>
      <c r="U1593" s="59">
        <v>0</v>
      </c>
    </row>
    <row r="1594" spans="1:21" x14ac:dyDescent="0.3">
      <c r="A1594" s="61">
        <v>83274</v>
      </c>
      <c r="B1594" s="54">
        <v>1</v>
      </c>
      <c r="C1594" s="54" t="s">
        <v>78</v>
      </c>
      <c r="D1594" s="54" t="s">
        <v>106</v>
      </c>
      <c r="E1594" s="61" t="s">
        <v>1940</v>
      </c>
      <c r="F1594" s="61" t="s">
        <v>139</v>
      </c>
      <c r="G1594" s="54" t="s">
        <v>71</v>
      </c>
      <c r="H1594" s="54" t="s">
        <v>128</v>
      </c>
      <c r="I1594" s="54" t="s">
        <v>22</v>
      </c>
      <c r="J1594" s="54" t="s">
        <v>129</v>
      </c>
      <c r="K1594" s="56">
        <v>43442.625</v>
      </c>
      <c r="L1594" s="56">
        <v>43442.645833333336</v>
      </c>
      <c r="M1594" s="57">
        <v>0.5</v>
      </c>
      <c r="N1594" s="58">
        <v>0</v>
      </c>
      <c r="O1594" s="58">
        <v>43</v>
      </c>
      <c r="P1594" s="58">
        <v>0</v>
      </c>
      <c r="Q1594" s="58">
        <v>0</v>
      </c>
      <c r="R1594" s="59">
        <v>0</v>
      </c>
      <c r="S1594" s="59">
        <v>21.5</v>
      </c>
      <c r="T1594" s="59">
        <v>0</v>
      </c>
      <c r="U1594" s="59">
        <v>0</v>
      </c>
    </row>
    <row r="1595" spans="1:21" x14ac:dyDescent="0.3">
      <c r="A1595" s="61">
        <v>83276</v>
      </c>
      <c r="B1595" s="54">
        <v>1</v>
      </c>
      <c r="C1595" s="54" t="s">
        <v>78</v>
      </c>
      <c r="D1595" s="54" t="s">
        <v>81</v>
      </c>
      <c r="E1595" s="61" t="s">
        <v>1941</v>
      </c>
      <c r="F1595" s="61" t="s">
        <v>151</v>
      </c>
      <c r="G1595" s="54" t="s">
        <v>71</v>
      </c>
      <c r="H1595" s="54" t="s">
        <v>128</v>
      </c>
      <c r="I1595" s="54" t="s">
        <v>22</v>
      </c>
      <c r="J1595" s="54" t="s">
        <v>129</v>
      </c>
      <c r="K1595" s="56">
        <v>43442.641655092593</v>
      </c>
      <c r="L1595" s="56">
        <v>43442.728171296294</v>
      </c>
      <c r="M1595" s="57">
        <v>2.0763888879999999</v>
      </c>
      <c r="N1595" s="58">
        <v>0</v>
      </c>
      <c r="O1595" s="58">
        <v>2</v>
      </c>
      <c r="P1595" s="58">
        <v>0</v>
      </c>
      <c r="Q1595" s="58">
        <v>6</v>
      </c>
      <c r="R1595" s="59">
        <v>0</v>
      </c>
      <c r="S1595" s="59">
        <v>4.1527779999999996</v>
      </c>
      <c r="T1595" s="59">
        <v>0</v>
      </c>
      <c r="U1595" s="59">
        <v>12.458333</v>
      </c>
    </row>
    <row r="1596" spans="1:21" x14ac:dyDescent="0.3">
      <c r="A1596" s="61">
        <v>83286</v>
      </c>
      <c r="B1596" s="54">
        <v>1</v>
      </c>
      <c r="C1596" s="54" t="s">
        <v>79</v>
      </c>
      <c r="D1596" s="54" t="s">
        <v>118</v>
      </c>
      <c r="E1596" s="61" t="s">
        <v>1942</v>
      </c>
      <c r="F1596" s="61" t="s">
        <v>137</v>
      </c>
      <c r="G1596" s="54" t="s">
        <v>71</v>
      </c>
      <c r="H1596" s="54" t="s">
        <v>128</v>
      </c>
      <c r="I1596" s="54" t="s">
        <v>22</v>
      </c>
      <c r="J1596" s="54" t="s">
        <v>129</v>
      </c>
      <c r="K1596" s="56">
        <v>43442.673495370371</v>
      </c>
      <c r="L1596" s="56">
        <v>43442.715914351851</v>
      </c>
      <c r="M1596" s="57">
        <v>1.0180555549999999</v>
      </c>
      <c r="N1596" s="58">
        <v>0</v>
      </c>
      <c r="O1596" s="58">
        <v>12</v>
      </c>
      <c r="P1596" s="58">
        <v>0</v>
      </c>
      <c r="Q1596" s="58">
        <v>0</v>
      </c>
      <c r="R1596" s="59">
        <v>0</v>
      </c>
      <c r="S1596" s="59">
        <v>12.216666999999999</v>
      </c>
      <c r="T1596" s="59">
        <v>0</v>
      </c>
      <c r="U1596" s="59">
        <v>0</v>
      </c>
    </row>
    <row r="1597" spans="1:21" x14ac:dyDescent="0.3">
      <c r="A1597" s="61">
        <v>83287</v>
      </c>
      <c r="B1597" s="54">
        <v>1</v>
      </c>
      <c r="C1597" s="54" t="s">
        <v>78</v>
      </c>
      <c r="D1597" s="54" t="s">
        <v>94</v>
      </c>
      <c r="E1597" s="61" t="s">
        <v>1943</v>
      </c>
      <c r="F1597" s="61" t="s">
        <v>137</v>
      </c>
      <c r="G1597" s="54" t="s">
        <v>71</v>
      </c>
      <c r="H1597" s="54" t="s">
        <v>128</v>
      </c>
      <c r="I1597" s="54" t="s">
        <v>22</v>
      </c>
      <c r="J1597" s="54" t="s">
        <v>129</v>
      </c>
      <c r="K1597" s="56">
        <v>43442.673125000001</v>
      </c>
      <c r="L1597" s="56">
        <v>43442.908032407409</v>
      </c>
      <c r="M1597" s="57">
        <v>5.6377777770000002</v>
      </c>
      <c r="N1597" s="58">
        <v>0</v>
      </c>
      <c r="O1597" s="58">
        <v>1</v>
      </c>
      <c r="P1597" s="58">
        <v>0</v>
      </c>
      <c r="Q1597" s="58">
        <v>0</v>
      </c>
      <c r="R1597" s="59">
        <v>0</v>
      </c>
      <c r="S1597" s="59">
        <v>5.637778</v>
      </c>
      <c r="T1597" s="59">
        <v>0</v>
      </c>
      <c r="U1597" s="59">
        <v>0</v>
      </c>
    </row>
    <row r="1598" spans="1:21" x14ac:dyDescent="0.3">
      <c r="A1598" s="61">
        <v>83293</v>
      </c>
      <c r="B1598" s="54">
        <v>1</v>
      </c>
      <c r="C1598" s="54" t="s">
        <v>78</v>
      </c>
      <c r="D1598" s="54" t="s">
        <v>94</v>
      </c>
      <c r="E1598" s="61" t="s">
        <v>1318</v>
      </c>
      <c r="F1598" s="61" t="s">
        <v>144</v>
      </c>
      <c r="G1598" s="54" t="s">
        <v>71</v>
      </c>
      <c r="H1598" s="54" t="s">
        <v>128</v>
      </c>
      <c r="I1598" s="54" t="s">
        <v>22</v>
      </c>
      <c r="J1598" s="54" t="s">
        <v>129</v>
      </c>
      <c r="K1598" s="56">
        <v>43442.681562500002</v>
      </c>
      <c r="L1598" s="56">
        <v>43442.740208333336</v>
      </c>
      <c r="M1598" s="57">
        <v>1.4075</v>
      </c>
      <c r="N1598" s="58">
        <v>0</v>
      </c>
      <c r="O1598" s="58">
        <v>1</v>
      </c>
      <c r="P1598" s="58">
        <v>0</v>
      </c>
      <c r="Q1598" s="58">
        <v>0</v>
      </c>
      <c r="R1598" s="59">
        <v>0</v>
      </c>
      <c r="S1598" s="59">
        <v>1.4075</v>
      </c>
      <c r="T1598" s="59">
        <v>0</v>
      </c>
      <c r="U1598" s="59">
        <v>0</v>
      </c>
    </row>
    <row r="1599" spans="1:21" x14ac:dyDescent="0.3">
      <c r="A1599" s="61">
        <v>83294</v>
      </c>
      <c r="B1599" s="54">
        <v>1</v>
      </c>
      <c r="C1599" s="54" t="s">
        <v>79</v>
      </c>
      <c r="D1599" s="54" t="s">
        <v>119</v>
      </c>
      <c r="E1599" s="61" t="s">
        <v>1944</v>
      </c>
      <c r="F1599" s="61" t="s">
        <v>640</v>
      </c>
      <c r="G1599" s="54" t="s">
        <v>72</v>
      </c>
      <c r="H1599" s="54" t="s">
        <v>128</v>
      </c>
      <c r="I1599" s="54" t="s">
        <v>22</v>
      </c>
      <c r="J1599" s="54" t="s">
        <v>129</v>
      </c>
      <c r="K1599" s="56">
        <v>43442.655416666668</v>
      </c>
      <c r="L1599" s="56">
        <v>43442.745266203703</v>
      </c>
      <c r="M1599" s="57">
        <v>2.1563888879999999</v>
      </c>
      <c r="N1599" s="58">
        <v>0</v>
      </c>
      <c r="O1599" s="58">
        <v>364</v>
      </c>
      <c r="P1599" s="58">
        <v>0</v>
      </c>
      <c r="Q1599" s="58">
        <v>188</v>
      </c>
      <c r="R1599" s="59">
        <v>0</v>
      </c>
      <c r="S1599" s="59">
        <v>784.92555500000003</v>
      </c>
      <c r="T1599" s="59">
        <v>0</v>
      </c>
      <c r="U1599" s="59">
        <v>405.40111100000001</v>
      </c>
    </row>
    <row r="1600" spans="1:21" x14ac:dyDescent="0.3">
      <c r="A1600" s="61">
        <v>83300</v>
      </c>
      <c r="B1600" s="54">
        <v>1</v>
      </c>
      <c r="C1600" s="54" t="s">
        <v>79</v>
      </c>
      <c r="D1600" s="54" t="s">
        <v>123</v>
      </c>
      <c r="E1600" s="61" t="s">
        <v>1945</v>
      </c>
      <c r="F1600" s="61" t="s">
        <v>159</v>
      </c>
      <c r="G1600" s="54" t="s">
        <v>71</v>
      </c>
      <c r="H1600" s="54" t="s">
        <v>128</v>
      </c>
      <c r="I1600" s="54" t="s">
        <v>22</v>
      </c>
      <c r="J1600" s="54" t="s">
        <v>129</v>
      </c>
      <c r="K1600" s="56">
        <v>43442.697905092595</v>
      </c>
      <c r="L1600" s="56">
        <v>43442.75403935185</v>
      </c>
      <c r="M1600" s="57">
        <v>1.3472222220000001</v>
      </c>
      <c r="N1600" s="58">
        <v>0</v>
      </c>
      <c r="O1600" s="58">
        <v>0</v>
      </c>
      <c r="P1600" s="58">
        <v>0</v>
      </c>
      <c r="Q1600" s="58">
        <v>10</v>
      </c>
      <c r="R1600" s="59">
        <v>0</v>
      </c>
      <c r="S1600" s="59">
        <v>0</v>
      </c>
      <c r="T1600" s="59">
        <v>0</v>
      </c>
      <c r="U1600" s="59">
        <v>13.472222</v>
      </c>
    </row>
    <row r="1601" spans="1:21" x14ac:dyDescent="0.3">
      <c r="A1601" s="61">
        <v>83304</v>
      </c>
      <c r="B1601" s="54">
        <v>1</v>
      </c>
      <c r="C1601" s="54" t="s">
        <v>79</v>
      </c>
      <c r="D1601" s="54" t="s">
        <v>111</v>
      </c>
      <c r="E1601" s="61" t="s">
        <v>1946</v>
      </c>
      <c r="F1601" s="61" t="s">
        <v>137</v>
      </c>
      <c r="G1601" s="54" t="s">
        <v>71</v>
      </c>
      <c r="H1601" s="54" t="s">
        <v>128</v>
      </c>
      <c r="I1601" s="54" t="s">
        <v>22</v>
      </c>
      <c r="J1601" s="54" t="s">
        <v>129</v>
      </c>
      <c r="K1601" s="56">
        <v>43442.71020833333</v>
      </c>
      <c r="L1601" s="56">
        <v>43442.745787037034</v>
      </c>
      <c r="M1601" s="57">
        <v>0.85388888799999996</v>
      </c>
      <c r="N1601" s="58">
        <v>0</v>
      </c>
      <c r="O1601" s="58">
        <v>1</v>
      </c>
      <c r="P1601" s="58">
        <v>0</v>
      </c>
      <c r="Q1601" s="58">
        <v>0</v>
      </c>
      <c r="R1601" s="59">
        <v>0</v>
      </c>
      <c r="S1601" s="59">
        <v>0.85388900000000001</v>
      </c>
      <c r="T1601" s="59">
        <v>0</v>
      </c>
      <c r="U1601" s="59">
        <v>0</v>
      </c>
    </row>
    <row r="1602" spans="1:21" x14ac:dyDescent="0.3">
      <c r="A1602" s="61">
        <v>83306</v>
      </c>
      <c r="B1602" s="54">
        <v>1</v>
      </c>
      <c r="C1602" s="54" t="s">
        <v>79</v>
      </c>
      <c r="D1602" s="54" t="s">
        <v>114</v>
      </c>
      <c r="E1602" s="61" t="s">
        <v>591</v>
      </c>
      <c r="F1602" s="61" t="s">
        <v>145</v>
      </c>
      <c r="G1602" s="54" t="s">
        <v>72</v>
      </c>
      <c r="H1602" s="54" t="s">
        <v>128</v>
      </c>
      <c r="I1602" s="54" t="s">
        <v>22</v>
      </c>
      <c r="J1602" s="54" t="s">
        <v>129</v>
      </c>
      <c r="K1602" s="56">
        <v>43442.706585648149</v>
      </c>
      <c r="L1602" s="56">
        <v>43442.759108796294</v>
      </c>
      <c r="M1602" s="57">
        <v>1.260555555</v>
      </c>
      <c r="N1602" s="58">
        <v>0</v>
      </c>
      <c r="O1602" s="58">
        <v>0</v>
      </c>
      <c r="P1602" s="58">
        <v>0</v>
      </c>
      <c r="Q1602" s="58">
        <v>1</v>
      </c>
      <c r="R1602" s="59">
        <v>0</v>
      </c>
      <c r="S1602" s="59">
        <v>0</v>
      </c>
      <c r="T1602" s="59">
        <v>0</v>
      </c>
      <c r="U1602" s="59">
        <v>1.260556</v>
      </c>
    </row>
    <row r="1603" spans="1:21" x14ac:dyDescent="0.3">
      <c r="A1603" s="61">
        <v>83307</v>
      </c>
      <c r="B1603" s="54">
        <v>1</v>
      </c>
      <c r="C1603" s="54" t="s">
        <v>79</v>
      </c>
      <c r="D1603" s="54" t="s">
        <v>110</v>
      </c>
      <c r="E1603" s="61" t="s">
        <v>1947</v>
      </c>
      <c r="F1603" s="61" t="s">
        <v>137</v>
      </c>
      <c r="G1603" s="54" t="s">
        <v>71</v>
      </c>
      <c r="H1603" s="54" t="s">
        <v>128</v>
      </c>
      <c r="I1603" s="54" t="s">
        <v>22</v>
      </c>
      <c r="J1603" s="54" t="s">
        <v>129</v>
      </c>
      <c r="K1603" s="56">
        <v>43442.718055555553</v>
      </c>
      <c r="L1603" s="56">
        <v>43442.738310185188</v>
      </c>
      <c r="M1603" s="57">
        <v>0.48611111099999998</v>
      </c>
      <c r="N1603" s="58">
        <v>0</v>
      </c>
      <c r="O1603" s="58">
        <v>0</v>
      </c>
      <c r="P1603" s="58">
        <v>0</v>
      </c>
      <c r="Q1603" s="58">
        <v>2</v>
      </c>
      <c r="R1603" s="59">
        <v>0</v>
      </c>
      <c r="S1603" s="59">
        <v>0</v>
      </c>
      <c r="T1603" s="59">
        <v>0</v>
      </c>
      <c r="U1603" s="59">
        <v>0.97222200000000003</v>
      </c>
    </row>
    <row r="1604" spans="1:21" x14ac:dyDescent="0.3">
      <c r="A1604" s="61">
        <v>83308</v>
      </c>
      <c r="B1604" s="54">
        <v>1</v>
      </c>
      <c r="C1604" s="54" t="s">
        <v>79</v>
      </c>
      <c r="D1604" s="54" t="s">
        <v>114</v>
      </c>
      <c r="E1604" s="61" t="s">
        <v>1948</v>
      </c>
      <c r="F1604" s="61" t="s">
        <v>140</v>
      </c>
      <c r="G1604" s="54" t="s">
        <v>72</v>
      </c>
      <c r="H1604" s="54" t="s">
        <v>128</v>
      </c>
      <c r="I1604" s="54" t="s">
        <v>22</v>
      </c>
      <c r="J1604" s="54" t="s">
        <v>129</v>
      </c>
      <c r="K1604" s="56">
        <v>43442.703888888893</v>
      </c>
      <c r="L1604" s="56">
        <v>43442.739085648151</v>
      </c>
      <c r="M1604" s="57">
        <v>0.84472222200000002</v>
      </c>
      <c r="N1604" s="58">
        <v>0</v>
      </c>
      <c r="O1604" s="58">
        <v>109</v>
      </c>
      <c r="P1604" s="58">
        <v>0</v>
      </c>
      <c r="Q1604" s="58">
        <v>15</v>
      </c>
      <c r="R1604" s="59">
        <v>0</v>
      </c>
      <c r="S1604" s="59">
        <v>92.074721999999994</v>
      </c>
      <c r="T1604" s="59">
        <v>0</v>
      </c>
      <c r="U1604" s="59">
        <v>12.670833</v>
      </c>
    </row>
    <row r="1605" spans="1:21" x14ac:dyDescent="0.3">
      <c r="A1605" s="61">
        <v>83311</v>
      </c>
      <c r="B1605" s="54">
        <v>1</v>
      </c>
      <c r="C1605" s="54" t="s">
        <v>78</v>
      </c>
      <c r="D1605" s="54" t="s">
        <v>83</v>
      </c>
      <c r="E1605" s="61" t="s">
        <v>1949</v>
      </c>
      <c r="F1605" s="61" t="s">
        <v>144</v>
      </c>
      <c r="G1605" s="54" t="s">
        <v>71</v>
      </c>
      <c r="H1605" s="54" t="s">
        <v>128</v>
      </c>
      <c r="I1605" s="54" t="s">
        <v>22</v>
      </c>
      <c r="J1605" s="54" t="s">
        <v>129</v>
      </c>
      <c r="K1605" s="56">
        <v>43442.707696759258</v>
      </c>
      <c r="L1605" s="56">
        <v>43442.827939814815</v>
      </c>
      <c r="M1605" s="57">
        <v>2.8858333329999999</v>
      </c>
      <c r="N1605" s="58">
        <v>0</v>
      </c>
      <c r="O1605" s="58">
        <v>10</v>
      </c>
      <c r="P1605" s="58">
        <v>0</v>
      </c>
      <c r="Q1605" s="58">
        <v>0</v>
      </c>
      <c r="R1605" s="59">
        <v>0</v>
      </c>
      <c r="S1605" s="59">
        <v>28.858332999999998</v>
      </c>
      <c r="T1605" s="59">
        <v>0</v>
      </c>
      <c r="U1605" s="59">
        <v>0</v>
      </c>
    </row>
    <row r="1606" spans="1:21" x14ac:dyDescent="0.3">
      <c r="A1606" s="61">
        <v>83315</v>
      </c>
      <c r="B1606" s="54">
        <v>1</v>
      </c>
      <c r="C1606" s="54" t="s">
        <v>79</v>
      </c>
      <c r="D1606" s="54" t="s">
        <v>123</v>
      </c>
      <c r="E1606" s="61" t="s">
        <v>1950</v>
      </c>
      <c r="F1606" s="61" t="s">
        <v>136</v>
      </c>
      <c r="G1606" s="54" t="s">
        <v>71</v>
      </c>
      <c r="H1606" s="54" t="s">
        <v>128</v>
      </c>
      <c r="I1606" s="54" t="s">
        <v>22</v>
      </c>
      <c r="J1606" s="54" t="s">
        <v>129</v>
      </c>
      <c r="K1606" s="56">
        <v>43442.728912037041</v>
      </c>
      <c r="L1606" s="56">
        <v>43442.758587962962</v>
      </c>
      <c r="M1606" s="57">
        <v>0.71222222199999996</v>
      </c>
      <c r="N1606" s="58">
        <v>0</v>
      </c>
      <c r="O1606" s="58">
        <v>853</v>
      </c>
      <c r="P1606" s="58">
        <v>0</v>
      </c>
      <c r="Q1606" s="58">
        <v>0</v>
      </c>
      <c r="R1606" s="59">
        <v>0</v>
      </c>
      <c r="S1606" s="59">
        <v>607.52555500000005</v>
      </c>
      <c r="T1606" s="59">
        <v>0</v>
      </c>
      <c r="U1606" s="59">
        <v>0</v>
      </c>
    </row>
    <row r="1607" spans="1:21" x14ac:dyDescent="0.3">
      <c r="A1607" s="61">
        <v>83316</v>
      </c>
      <c r="B1607" s="54">
        <v>1</v>
      </c>
      <c r="C1607" s="54" t="s">
        <v>78</v>
      </c>
      <c r="D1607" s="54" t="s">
        <v>94</v>
      </c>
      <c r="E1607" s="61" t="s">
        <v>1951</v>
      </c>
      <c r="F1607" s="61" t="s">
        <v>144</v>
      </c>
      <c r="G1607" s="54" t="s">
        <v>71</v>
      </c>
      <c r="H1607" s="54" t="s">
        <v>128</v>
      </c>
      <c r="I1607" s="54" t="s">
        <v>22</v>
      </c>
      <c r="J1607" s="54" t="s">
        <v>129</v>
      </c>
      <c r="K1607" s="56">
        <v>43442.705740740741</v>
      </c>
      <c r="L1607" s="56">
        <v>43442.797997685186</v>
      </c>
      <c r="M1607" s="57">
        <v>2.2141666660000001</v>
      </c>
      <c r="N1607" s="58">
        <v>0</v>
      </c>
      <c r="O1607" s="58">
        <v>1</v>
      </c>
      <c r="P1607" s="58">
        <v>0</v>
      </c>
      <c r="Q1607" s="58">
        <v>0</v>
      </c>
      <c r="R1607" s="59">
        <v>0</v>
      </c>
      <c r="S1607" s="59">
        <v>2.2141670000000002</v>
      </c>
      <c r="T1607" s="59">
        <v>0</v>
      </c>
      <c r="U1607" s="59">
        <v>0</v>
      </c>
    </row>
    <row r="1608" spans="1:21" x14ac:dyDescent="0.3">
      <c r="A1608" s="61">
        <v>83326</v>
      </c>
      <c r="B1608" s="54">
        <v>1</v>
      </c>
      <c r="C1608" s="54" t="s">
        <v>78</v>
      </c>
      <c r="D1608" s="54" t="s">
        <v>88</v>
      </c>
      <c r="E1608" s="61" t="s">
        <v>1786</v>
      </c>
      <c r="F1608" s="61" t="s">
        <v>144</v>
      </c>
      <c r="G1608" s="54" t="s">
        <v>71</v>
      </c>
      <c r="H1608" s="54" t="s">
        <v>128</v>
      </c>
      <c r="I1608" s="54" t="s">
        <v>22</v>
      </c>
      <c r="J1608" s="54" t="s">
        <v>129</v>
      </c>
      <c r="K1608" s="56">
        <v>43442.740451388891</v>
      </c>
      <c r="L1608" s="56">
        <v>43442.773495370369</v>
      </c>
      <c r="M1608" s="57">
        <v>0.79305555500000002</v>
      </c>
      <c r="N1608" s="58">
        <v>0</v>
      </c>
      <c r="O1608" s="58">
        <v>11</v>
      </c>
      <c r="P1608" s="58">
        <v>0</v>
      </c>
      <c r="Q1608" s="58">
        <v>0</v>
      </c>
      <c r="R1608" s="59">
        <v>0</v>
      </c>
      <c r="S1608" s="59">
        <v>8.723611</v>
      </c>
      <c r="T1608" s="59">
        <v>0</v>
      </c>
      <c r="U1608" s="59">
        <v>0</v>
      </c>
    </row>
    <row r="1609" spans="1:21" x14ac:dyDescent="0.3">
      <c r="A1609" s="61">
        <v>83328</v>
      </c>
      <c r="B1609" s="54">
        <v>1</v>
      </c>
      <c r="C1609" s="54" t="s">
        <v>79</v>
      </c>
      <c r="D1609" s="54" t="s">
        <v>110</v>
      </c>
      <c r="E1609" s="61" t="s">
        <v>469</v>
      </c>
      <c r="F1609" s="61" t="s">
        <v>145</v>
      </c>
      <c r="G1609" s="54" t="s">
        <v>72</v>
      </c>
      <c r="H1609" s="54" t="s">
        <v>128</v>
      </c>
      <c r="I1609" s="54" t="s">
        <v>22</v>
      </c>
      <c r="J1609" s="54" t="s">
        <v>129</v>
      </c>
      <c r="K1609" s="56">
        <v>43442.74591435185</v>
      </c>
      <c r="L1609" s="56">
        <v>43442.792453703703</v>
      </c>
      <c r="M1609" s="57">
        <v>1.116944444</v>
      </c>
      <c r="N1609" s="58">
        <v>0</v>
      </c>
      <c r="O1609" s="58">
        <v>0</v>
      </c>
      <c r="P1609" s="58">
        <v>0</v>
      </c>
      <c r="Q1609" s="58">
        <v>116</v>
      </c>
      <c r="R1609" s="59">
        <v>0</v>
      </c>
      <c r="S1609" s="59">
        <v>0</v>
      </c>
      <c r="T1609" s="59">
        <v>0</v>
      </c>
      <c r="U1609" s="59">
        <v>129.56555599999999</v>
      </c>
    </row>
    <row r="1610" spans="1:21" x14ac:dyDescent="0.3">
      <c r="A1610" s="61">
        <v>83329</v>
      </c>
      <c r="B1610" s="54">
        <v>1</v>
      </c>
      <c r="C1610" s="54" t="s">
        <v>78</v>
      </c>
      <c r="D1610" s="54" t="s">
        <v>83</v>
      </c>
      <c r="E1610" s="61" t="s">
        <v>1952</v>
      </c>
      <c r="F1610" s="61" t="s">
        <v>130</v>
      </c>
      <c r="G1610" s="54" t="s">
        <v>71</v>
      </c>
      <c r="H1610" s="54" t="s">
        <v>128</v>
      </c>
      <c r="I1610" s="54" t="s">
        <v>22</v>
      </c>
      <c r="J1610" s="54" t="s">
        <v>129</v>
      </c>
      <c r="K1610" s="56">
        <v>43442.746631944443</v>
      </c>
      <c r="L1610" s="56">
        <v>43442.786874999998</v>
      </c>
      <c r="M1610" s="57">
        <v>0.96583333299999996</v>
      </c>
      <c r="N1610" s="58">
        <v>0</v>
      </c>
      <c r="O1610" s="58">
        <v>5</v>
      </c>
      <c r="P1610" s="58">
        <v>0</v>
      </c>
      <c r="Q1610" s="58">
        <v>0</v>
      </c>
      <c r="R1610" s="59">
        <v>0</v>
      </c>
      <c r="S1610" s="59">
        <v>4.829167</v>
      </c>
      <c r="T1610" s="59">
        <v>0</v>
      </c>
      <c r="U1610" s="59">
        <v>0</v>
      </c>
    </row>
    <row r="1611" spans="1:21" x14ac:dyDescent="0.3">
      <c r="A1611" s="61">
        <v>83331</v>
      </c>
      <c r="B1611" s="54">
        <v>1</v>
      </c>
      <c r="C1611" s="54" t="s">
        <v>79</v>
      </c>
      <c r="D1611" s="54" t="s">
        <v>114</v>
      </c>
      <c r="E1611" s="61" t="s">
        <v>1953</v>
      </c>
      <c r="F1611" s="61" t="s">
        <v>136</v>
      </c>
      <c r="G1611" s="54" t="s">
        <v>71</v>
      </c>
      <c r="H1611" s="54" t="s">
        <v>128</v>
      </c>
      <c r="I1611" s="54" t="s">
        <v>22</v>
      </c>
      <c r="J1611" s="54" t="s">
        <v>129</v>
      </c>
      <c r="K1611" s="56">
        <v>43442.751967592594</v>
      </c>
      <c r="L1611" s="56">
        <v>43442.776956018519</v>
      </c>
      <c r="M1611" s="57">
        <v>0.59972222200000003</v>
      </c>
      <c r="N1611" s="58">
        <v>0</v>
      </c>
      <c r="O1611" s="58">
        <v>177</v>
      </c>
      <c r="P1611" s="58">
        <v>0</v>
      </c>
      <c r="Q1611" s="58">
        <v>0</v>
      </c>
      <c r="R1611" s="59">
        <v>0</v>
      </c>
      <c r="S1611" s="59">
        <v>106.15083300000001</v>
      </c>
      <c r="T1611" s="59">
        <v>0</v>
      </c>
      <c r="U1611" s="59">
        <v>0</v>
      </c>
    </row>
    <row r="1612" spans="1:21" x14ac:dyDescent="0.3">
      <c r="A1612" s="61">
        <v>83332</v>
      </c>
      <c r="B1612" s="54">
        <v>1</v>
      </c>
      <c r="C1612" s="54" t="s">
        <v>78</v>
      </c>
      <c r="D1612" s="54" t="s">
        <v>80</v>
      </c>
      <c r="E1612" s="61" t="s">
        <v>1954</v>
      </c>
      <c r="F1612" s="61" t="s">
        <v>159</v>
      </c>
      <c r="G1612" s="54" t="s">
        <v>71</v>
      </c>
      <c r="H1612" s="54" t="s">
        <v>128</v>
      </c>
      <c r="I1612" s="54" t="s">
        <v>22</v>
      </c>
      <c r="J1612" s="54" t="s">
        <v>129</v>
      </c>
      <c r="K1612" s="56">
        <v>43442.757743055554</v>
      </c>
      <c r="L1612" s="56">
        <v>43442.808923611112</v>
      </c>
      <c r="M1612" s="57">
        <v>1.2283333329999999</v>
      </c>
      <c r="N1612" s="58">
        <v>0</v>
      </c>
      <c r="O1612" s="58">
        <v>1</v>
      </c>
      <c r="P1612" s="58">
        <v>0</v>
      </c>
      <c r="Q1612" s="58">
        <v>0</v>
      </c>
      <c r="R1612" s="59">
        <v>0</v>
      </c>
      <c r="S1612" s="59">
        <v>1.2283329999999999</v>
      </c>
      <c r="T1612" s="59">
        <v>0</v>
      </c>
      <c r="U1612" s="59">
        <v>0</v>
      </c>
    </row>
    <row r="1613" spans="1:21" x14ac:dyDescent="0.3">
      <c r="A1613" s="61">
        <v>83333</v>
      </c>
      <c r="B1613" s="54">
        <v>1</v>
      </c>
      <c r="C1613" s="54" t="s">
        <v>78</v>
      </c>
      <c r="D1613" s="54" t="s">
        <v>106</v>
      </c>
      <c r="E1613" s="61" t="s">
        <v>1955</v>
      </c>
      <c r="F1613" s="61" t="s">
        <v>182</v>
      </c>
      <c r="G1613" s="54" t="s">
        <v>71</v>
      </c>
      <c r="H1613" s="54" t="s">
        <v>128</v>
      </c>
      <c r="I1613" s="54" t="s">
        <v>22</v>
      </c>
      <c r="J1613" s="54" t="s">
        <v>129</v>
      </c>
      <c r="K1613" s="56">
        <v>43442.752905092595</v>
      </c>
      <c r="L1613" s="56">
        <v>43442.761111111111</v>
      </c>
      <c r="M1613" s="57">
        <v>0.196944444</v>
      </c>
      <c r="N1613" s="58">
        <v>0</v>
      </c>
      <c r="O1613" s="58">
        <v>20</v>
      </c>
      <c r="P1613" s="58">
        <v>0</v>
      </c>
      <c r="Q1613" s="58">
        <v>0</v>
      </c>
      <c r="R1613" s="59">
        <v>0</v>
      </c>
      <c r="S1613" s="59">
        <v>3.9388890000000001</v>
      </c>
      <c r="T1613" s="59">
        <v>0</v>
      </c>
      <c r="U1613" s="59">
        <v>0</v>
      </c>
    </row>
    <row r="1614" spans="1:21" x14ac:dyDescent="0.3">
      <c r="A1614" s="61">
        <v>83337</v>
      </c>
      <c r="B1614" s="54">
        <v>1</v>
      </c>
      <c r="C1614" s="54" t="s">
        <v>79</v>
      </c>
      <c r="D1614" s="54" t="s">
        <v>117</v>
      </c>
      <c r="E1614" s="61" t="s">
        <v>301</v>
      </c>
      <c r="F1614" s="61" t="s">
        <v>136</v>
      </c>
      <c r="G1614" s="54" t="s">
        <v>71</v>
      </c>
      <c r="H1614" s="54" t="s">
        <v>128</v>
      </c>
      <c r="I1614" s="54" t="s">
        <v>22</v>
      </c>
      <c r="J1614" s="54" t="s">
        <v>129</v>
      </c>
      <c r="K1614" s="56">
        <v>43442.760648148149</v>
      </c>
      <c r="L1614" s="56">
        <v>43442.787789351853</v>
      </c>
      <c r="M1614" s="57">
        <v>0.65138888800000005</v>
      </c>
      <c r="N1614" s="58">
        <v>0</v>
      </c>
      <c r="O1614" s="58">
        <v>0</v>
      </c>
      <c r="P1614" s="58">
        <v>0</v>
      </c>
      <c r="Q1614" s="58">
        <v>38</v>
      </c>
      <c r="R1614" s="59">
        <v>0</v>
      </c>
      <c r="S1614" s="59">
        <v>0</v>
      </c>
      <c r="T1614" s="59">
        <v>0</v>
      </c>
      <c r="U1614" s="59">
        <v>24.752777999999999</v>
      </c>
    </row>
    <row r="1615" spans="1:21" x14ac:dyDescent="0.3">
      <c r="A1615" s="61">
        <v>83338</v>
      </c>
      <c r="B1615" s="54">
        <v>1</v>
      </c>
      <c r="C1615" s="54" t="s">
        <v>78</v>
      </c>
      <c r="D1615" s="54" t="s">
        <v>102</v>
      </c>
      <c r="E1615" s="61" t="s">
        <v>1956</v>
      </c>
      <c r="F1615" s="61" t="s">
        <v>140</v>
      </c>
      <c r="G1615" s="54" t="s">
        <v>72</v>
      </c>
      <c r="H1615" s="54" t="s">
        <v>128</v>
      </c>
      <c r="I1615" s="54" t="s">
        <v>22</v>
      </c>
      <c r="J1615" s="54" t="s">
        <v>129</v>
      </c>
      <c r="K1615" s="56">
        <v>43442.746504629627</v>
      </c>
      <c r="L1615" s="56">
        <v>43442.795833333337</v>
      </c>
      <c r="M1615" s="57">
        <v>1.183888888</v>
      </c>
      <c r="N1615" s="58">
        <v>0</v>
      </c>
      <c r="O1615" s="58">
        <v>12</v>
      </c>
      <c r="P1615" s="58">
        <v>0</v>
      </c>
      <c r="Q1615" s="58">
        <v>169</v>
      </c>
      <c r="R1615" s="59">
        <v>0</v>
      </c>
      <c r="S1615" s="59">
        <v>14.206666999999999</v>
      </c>
      <c r="T1615" s="59">
        <v>0</v>
      </c>
      <c r="U1615" s="59">
        <v>200.07722200000001</v>
      </c>
    </row>
    <row r="1616" spans="1:21" x14ac:dyDescent="0.3">
      <c r="A1616" s="61">
        <v>83341</v>
      </c>
      <c r="B1616" s="54">
        <v>1</v>
      </c>
      <c r="C1616" s="54" t="s">
        <v>78</v>
      </c>
      <c r="D1616" s="54" t="s">
        <v>82</v>
      </c>
      <c r="E1616" s="61" t="s">
        <v>1957</v>
      </c>
      <c r="F1616" s="61" t="s">
        <v>137</v>
      </c>
      <c r="G1616" s="54" t="s">
        <v>71</v>
      </c>
      <c r="H1616" s="54" t="s">
        <v>128</v>
      </c>
      <c r="I1616" s="54" t="s">
        <v>22</v>
      </c>
      <c r="J1616" s="54" t="s">
        <v>129</v>
      </c>
      <c r="K1616" s="56">
        <v>43442.76703703704</v>
      </c>
      <c r="L1616" s="56">
        <v>43442.790706018517</v>
      </c>
      <c r="M1616" s="57">
        <v>0.56805555500000005</v>
      </c>
      <c r="N1616" s="58">
        <v>0</v>
      </c>
      <c r="O1616" s="58">
        <v>6</v>
      </c>
      <c r="P1616" s="58">
        <v>0</v>
      </c>
      <c r="Q1616" s="58">
        <v>0</v>
      </c>
      <c r="R1616" s="59">
        <v>0</v>
      </c>
      <c r="S1616" s="59">
        <v>3.4083329999999998</v>
      </c>
      <c r="T1616" s="59">
        <v>0</v>
      </c>
      <c r="U1616" s="59">
        <v>0</v>
      </c>
    </row>
    <row r="1617" spans="1:21" x14ac:dyDescent="0.3">
      <c r="A1617" s="61">
        <v>83344</v>
      </c>
      <c r="B1617" s="54">
        <v>1</v>
      </c>
      <c r="C1617" s="54" t="s">
        <v>79</v>
      </c>
      <c r="D1617" s="54" t="s">
        <v>119</v>
      </c>
      <c r="E1617" s="61" t="s">
        <v>1958</v>
      </c>
      <c r="F1617" s="61" t="s">
        <v>136</v>
      </c>
      <c r="G1617" s="54" t="s">
        <v>71</v>
      </c>
      <c r="H1617" s="54" t="s">
        <v>128</v>
      </c>
      <c r="I1617" s="54" t="s">
        <v>22</v>
      </c>
      <c r="J1617" s="54" t="s">
        <v>129</v>
      </c>
      <c r="K1617" s="56">
        <v>43442.767164351855</v>
      </c>
      <c r="L1617" s="56">
        <v>43442.792974537035</v>
      </c>
      <c r="M1617" s="57">
        <v>0.61944444399999998</v>
      </c>
      <c r="N1617" s="58">
        <v>0</v>
      </c>
      <c r="O1617" s="58">
        <v>3</v>
      </c>
      <c r="P1617" s="58">
        <v>0</v>
      </c>
      <c r="Q1617" s="58">
        <v>9</v>
      </c>
      <c r="R1617" s="59">
        <v>0</v>
      </c>
      <c r="S1617" s="59">
        <v>1.858333</v>
      </c>
      <c r="T1617" s="59">
        <v>0</v>
      </c>
      <c r="U1617" s="59">
        <v>5.5750000000000002</v>
      </c>
    </row>
    <row r="1618" spans="1:21" x14ac:dyDescent="0.3">
      <c r="A1618" s="61">
        <v>83346</v>
      </c>
      <c r="B1618" s="54">
        <v>1</v>
      </c>
      <c r="C1618" s="54" t="s">
        <v>78</v>
      </c>
      <c r="D1618" s="54" t="s">
        <v>104</v>
      </c>
      <c r="E1618" s="61" t="s">
        <v>513</v>
      </c>
      <c r="F1618" s="61" t="s">
        <v>140</v>
      </c>
      <c r="G1618" s="54" t="s">
        <v>72</v>
      </c>
      <c r="H1618" s="54" t="s">
        <v>128</v>
      </c>
      <c r="I1618" s="54" t="s">
        <v>22</v>
      </c>
      <c r="J1618" s="54" t="s">
        <v>129</v>
      </c>
      <c r="K1618" s="56">
        <v>43442.764456018514</v>
      </c>
      <c r="L1618" s="56">
        <v>43442.779861111114</v>
      </c>
      <c r="M1618" s="57">
        <v>0.36972222199999999</v>
      </c>
      <c r="N1618" s="58">
        <v>0</v>
      </c>
      <c r="O1618" s="58">
        <v>9</v>
      </c>
      <c r="P1618" s="58">
        <v>2</v>
      </c>
      <c r="Q1618" s="58">
        <v>1370</v>
      </c>
      <c r="R1618" s="59">
        <v>0</v>
      </c>
      <c r="S1618" s="59">
        <v>3.3275000000000001</v>
      </c>
      <c r="T1618" s="59">
        <v>0.73944399999999999</v>
      </c>
      <c r="U1618" s="59">
        <v>506.51944400000002</v>
      </c>
    </row>
    <row r="1619" spans="1:21" x14ac:dyDescent="0.3">
      <c r="A1619" s="61">
        <v>83348</v>
      </c>
      <c r="B1619" s="54">
        <v>1</v>
      </c>
      <c r="C1619" s="54" t="s">
        <v>79</v>
      </c>
      <c r="D1619" s="54" t="s">
        <v>113</v>
      </c>
      <c r="E1619" s="61" t="s">
        <v>1959</v>
      </c>
      <c r="F1619" s="61" t="s">
        <v>137</v>
      </c>
      <c r="G1619" s="54" t="s">
        <v>71</v>
      </c>
      <c r="H1619" s="54" t="s">
        <v>128</v>
      </c>
      <c r="I1619" s="54" t="s">
        <v>22</v>
      </c>
      <c r="J1619" s="54" t="s">
        <v>129</v>
      </c>
      <c r="K1619" s="56">
        <v>43442.783518518518</v>
      </c>
      <c r="L1619" s="56">
        <v>43442.809699074074</v>
      </c>
      <c r="M1619" s="57">
        <v>0.62833333300000005</v>
      </c>
      <c r="N1619" s="58">
        <v>0</v>
      </c>
      <c r="O1619" s="58">
        <v>1</v>
      </c>
      <c r="P1619" s="58">
        <v>0</v>
      </c>
      <c r="Q1619" s="58">
        <v>0</v>
      </c>
      <c r="R1619" s="59">
        <v>0</v>
      </c>
      <c r="S1619" s="59">
        <v>0.62833300000000003</v>
      </c>
      <c r="T1619" s="59">
        <v>0</v>
      </c>
      <c r="U1619" s="59">
        <v>0</v>
      </c>
    </row>
    <row r="1620" spans="1:21" x14ac:dyDescent="0.3">
      <c r="A1620" s="61">
        <v>83354</v>
      </c>
      <c r="B1620" s="54">
        <v>1</v>
      </c>
      <c r="C1620" s="54" t="s">
        <v>78</v>
      </c>
      <c r="D1620" s="54" t="s">
        <v>102</v>
      </c>
      <c r="E1620" s="61" t="s">
        <v>366</v>
      </c>
      <c r="F1620" s="61" t="s">
        <v>136</v>
      </c>
      <c r="G1620" s="54" t="s">
        <v>71</v>
      </c>
      <c r="H1620" s="54" t="s">
        <v>128</v>
      </c>
      <c r="I1620" s="54" t="s">
        <v>22</v>
      </c>
      <c r="J1620" s="54" t="s">
        <v>129</v>
      </c>
      <c r="K1620" s="56">
        <v>43442.674039351856</v>
      </c>
      <c r="L1620" s="56">
        <v>43442.980555555558</v>
      </c>
      <c r="M1620" s="57">
        <v>7.3563888879999997</v>
      </c>
      <c r="N1620" s="58">
        <v>0</v>
      </c>
      <c r="O1620" s="58">
        <v>137</v>
      </c>
      <c r="P1620" s="58">
        <v>0</v>
      </c>
      <c r="Q1620" s="58">
        <v>0</v>
      </c>
      <c r="R1620" s="59">
        <v>0</v>
      </c>
      <c r="S1620" s="59">
        <v>1007.825278</v>
      </c>
      <c r="T1620" s="59">
        <v>0</v>
      </c>
      <c r="U1620" s="59">
        <v>0</v>
      </c>
    </row>
    <row r="1621" spans="1:21" x14ac:dyDescent="0.3">
      <c r="A1621" s="61">
        <v>83355</v>
      </c>
      <c r="B1621" s="54">
        <v>1</v>
      </c>
      <c r="C1621" s="54" t="s">
        <v>79</v>
      </c>
      <c r="D1621" s="54" t="s">
        <v>123</v>
      </c>
      <c r="E1621" s="61" t="s">
        <v>1950</v>
      </c>
      <c r="F1621" s="61" t="s">
        <v>136</v>
      </c>
      <c r="G1621" s="54" t="s">
        <v>71</v>
      </c>
      <c r="H1621" s="54" t="s">
        <v>128</v>
      </c>
      <c r="I1621" s="54" t="s">
        <v>22</v>
      </c>
      <c r="J1621" s="54" t="s">
        <v>129</v>
      </c>
      <c r="K1621" s="56">
        <v>43442.788252314815</v>
      </c>
      <c r="L1621" s="56">
        <v>43442.814432870371</v>
      </c>
      <c r="M1621" s="57">
        <v>0.62833333300000005</v>
      </c>
      <c r="N1621" s="58">
        <v>0</v>
      </c>
      <c r="O1621" s="58">
        <v>853</v>
      </c>
      <c r="P1621" s="58">
        <v>0</v>
      </c>
      <c r="Q1621" s="58">
        <v>0</v>
      </c>
      <c r="R1621" s="59">
        <v>0</v>
      </c>
      <c r="S1621" s="59">
        <v>535.96833300000003</v>
      </c>
      <c r="T1621" s="59">
        <v>0</v>
      </c>
      <c r="U1621" s="59">
        <v>0</v>
      </c>
    </row>
    <row r="1622" spans="1:21" x14ac:dyDescent="0.3">
      <c r="A1622" s="61">
        <v>83356</v>
      </c>
      <c r="B1622" s="54">
        <v>1</v>
      </c>
      <c r="C1622" s="54" t="s">
        <v>78</v>
      </c>
      <c r="D1622" s="54" t="s">
        <v>90</v>
      </c>
      <c r="E1622" s="61" t="s">
        <v>1960</v>
      </c>
      <c r="F1622" s="61" t="s">
        <v>136</v>
      </c>
      <c r="G1622" s="54" t="s">
        <v>71</v>
      </c>
      <c r="H1622" s="54" t="s">
        <v>128</v>
      </c>
      <c r="I1622" s="54" t="s">
        <v>22</v>
      </c>
      <c r="J1622" s="54" t="s">
        <v>129</v>
      </c>
      <c r="K1622" s="56">
        <v>43442.777002314819</v>
      </c>
      <c r="L1622" s="56">
        <v>43442.826527777775</v>
      </c>
      <c r="M1622" s="57">
        <v>1.1886111109999999</v>
      </c>
      <c r="N1622" s="58">
        <v>0</v>
      </c>
      <c r="O1622" s="58">
        <v>60</v>
      </c>
      <c r="P1622" s="58">
        <v>0</v>
      </c>
      <c r="Q1622" s="58">
        <v>0</v>
      </c>
      <c r="R1622" s="59">
        <v>0</v>
      </c>
      <c r="S1622" s="59">
        <v>71.316666999999995</v>
      </c>
      <c r="T1622" s="59">
        <v>0</v>
      </c>
      <c r="U1622" s="59">
        <v>0</v>
      </c>
    </row>
    <row r="1623" spans="1:21" x14ac:dyDescent="0.3">
      <c r="A1623" s="61">
        <v>83360</v>
      </c>
      <c r="B1623" s="54">
        <v>1</v>
      </c>
      <c r="C1623" s="54" t="s">
        <v>78</v>
      </c>
      <c r="D1623" s="54" t="s">
        <v>101</v>
      </c>
      <c r="E1623" s="61" t="s">
        <v>1961</v>
      </c>
      <c r="F1623" s="61" t="s">
        <v>136</v>
      </c>
      <c r="G1623" s="54" t="s">
        <v>71</v>
      </c>
      <c r="H1623" s="54" t="s">
        <v>128</v>
      </c>
      <c r="I1623" s="54" t="s">
        <v>22</v>
      </c>
      <c r="J1623" s="54" t="s">
        <v>129</v>
      </c>
      <c r="K1623" s="56">
        <v>43442.787199074075</v>
      </c>
      <c r="L1623" s="56">
        <v>43442.852800925924</v>
      </c>
      <c r="M1623" s="57">
        <v>1.5744444440000001</v>
      </c>
      <c r="N1623" s="58">
        <v>0</v>
      </c>
      <c r="O1623" s="58">
        <v>205</v>
      </c>
      <c r="P1623" s="58">
        <v>0</v>
      </c>
      <c r="Q1623" s="58">
        <v>0</v>
      </c>
      <c r="R1623" s="59">
        <v>0</v>
      </c>
      <c r="S1623" s="59">
        <v>322.76111100000003</v>
      </c>
      <c r="T1623" s="59">
        <v>0</v>
      </c>
      <c r="U1623" s="59">
        <v>0</v>
      </c>
    </row>
    <row r="1624" spans="1:21" x14ac:dyDescent="0.3">
      <c r="A1624" s="61">
        <v>83368</v>
      </c>
      <c r="B1624" s="54">
        <v>1</v>
      </c>
      <c r="C1624" s="54" t="s">
        <v>78</v>
      </c>
      <c r="D1624" s="54" t="s">
        <v>101</v>
      </c>
      <c r="E1624" s="61" t="s">
        <v>1621</v>
      </c>
      <c r="F1624" s="61" t="s">
        <v>136</v>
      </c>
      <c r="G1624" s="54" t="s">
        <v>71</v>
      </c>
      <c r="H1624" s="54" t="s">
        <v>128</v>
      </c>
      <c r="I1624" s="54" t="s">
        <v>22</v>
      </c>
      <c r="J1624" s="54" t="s">
        <v>129</v>
      </c>
      <c r="K1624" s="56">
        <v>43442.806620370371</v>
      </c>
      <c r="L1624" s="56">
        <v>43442.845636574071</v>
      </c>
      <c r="M1624" s="57">
        <v>0.93638888799999997</v>
      </c>
      <c r="N1624" s="58">
        <v>0</v>
      </c>
      <c r="O1624" s="58">
        <v>131</v>
      </c>
      <c r="P1624" s="58">
        <v>0</v>
      </c>
      <c r="Q1624" s="58">
        <v>0</v>
      </c>
      <c r="R1624" s="59">
        <v>0</v>
      </c>
      <c r="S1624" s="59">
        <v>122.666944</v>
      </c>
      <c r="T1624" s="59">
        <v>0</v>
      </c>
      <c r="U1624" s="59">
        <v>0</v>
      </c>
    </row>
    <row r="1625" spans="1:21" x14ac:dyDescent="0.3">
      <c r="A1625" s="61">
        <v>83369</v>
      </c>
      <c r="B1625" s="54">
        <v>1</v>
      </c>
      <c r="C1625" s="54" t="s">
        <v>78</v>
      </c>
      <c r="D1625" s="54" t="s">
        <v>80</v>
      </c>
      <c r="E1625" s="61" t="s">
        <v>1962</v>
      </c>
      <c r="F1625" s="61" t="s">
        <v>205</v>
      </c>
      <c r="G1625" s="54" t="s">
        <v>71</v>
      </c>
      <c r="H1625" s="54" t="s">
        <v>128</v>
      </c>
      <c r="I1625" s="54" t="s">
        <v>22</v>
      </c>
      <c r="J1625" s="54" t="s">
        <v>129</v>
      </c>
      <c r="K1625" s="56">
        <v>43442.832291666666</v>
      </c>
      <c r="L1625" s="56">
        <v>43442.894212962965</v>
      </c>
      <c r="M1625" s="57">
        <v>1.486111111</v>
      </c>
      <c r="N1625" s="58">
        <v>0</v>
      </c>
      <c r="O1625" s="58">
        <v>73</v>
      </c>
      <c r="P1625" s="58">
        <v>0</v>
      </c>
      <c r="Q1625" s="58">
        <v>0</v>
      </c>
      <c r="R1625" s="59">
        <v>0</v>
      </c>
      <c r="S1625" s="59">
        <v>108.48611099999999</v>
      </c>
      <c r="T1625" s="59">
        <v>0</v>
      </c>
      <c r="U1625" s="59">
        <v>0</v>
      </c>
    </row>
    <row r="1626" spans="1:21" x14ac:dyDescent="0.3">
      <c r="A1626" s="61">
        <v>83371</v>
      </c>
      <c r="B1626" s="54">
        <v>1</v>
      </c>
      <c r="C1626" s="54" t="s">
        <v>78</v>
      </c>
      <c r="D1626" s="54" t="s">
        <v>125</v>
      </c>
      <c r="E1626" s="61" t="s">
        <v>1963</v>
      </c>
      <c r="F1626" s="61" t="s">
        <v>137</v>
      </c>
      <c r="G1626" s="54" t="s">
        <v>71</v>
      </c>
      <c r="H1626" s="54" t="s">
        <v>128</v>
      </c>
      <c r="I1626" s="54" t="s">
        <v>22</v>
      </c>
      <c r="J1626" s="54" t="s">
        <v>129</v>
      </c>
      <c r="K1626" s="56">
        <v>43442.649895833332</v>
      </c>
      <c r="L1626" s="56">
        <v>43442.797222222223</v>
      </c>
      <c r="M1626" s="57">
        <v>3.5358333329999998</v>
      </c>
      <c r="N1626" s="58">
        <v>0</v>
      </c>
      <c r="O1626" s="58">
        <v>5</v>
      </c>
      <c r="P1626" s="58">
        <v>0</v>
      </c>
      <c r="Q1626" s="58">
        <v>0</v>
      </c>
      <c r="R1626" s="59">
        <v>0</v>
      </c>
      <c r="S1626" s="59">
        <v>17.679167</v>
      </c>
      <c r="T1626" s="59">
        <v>0</v>
      </c>
      <c r="U1626" s="59">
        <v>0</v>
      </c>
    </row>
    <row r="1627" spans="1:21" x14ac:dyDescent="0.3">
      <c r="A1627" s="61">
        <v>83373</v>
      </c>
      <c r="B1627" s="54">
        <v>1</v>
      </c>
      <c r="C1627" s="54" t="s">
        <v>78</v>
      </c>
      <c r="D1627" s="54" t="s">
        <v>104</v>
      </c>
      <c r="E1627" s="61" t="s">
        <v>1604</v>
      </c>
      <c r="F1627" s="61" t="s">
        <v>145</v>
      </c>
      <c r="G1627" s="54" t="s">
        <v>72</v>
      </c>
      <c r="H1627" s="54" t="s">
        <v>128</v>
      </c>
      <c r="I1627" s="54" t="s">
        <v>22</v>
      </c>
      <c r="J1627" s="54" t="s">
        <v>129</v>
      </c>
      <c r="K1627" s="56">
        <v>43442.834733796299</v>
      </c>
      <c r="L1627" s="56">
        <v>43442.844444444447</v>
      </c>
      <c r="M1627" s="57">
        <v>0.233055555</v>
      </c>
      <c r="N1627" s="58">
        <v>0</v>
      </c>
      <c r="O1627" s="58">
        <v>0</v>
      </c>
      <c r="P1627" s="58">
        <v>0</v>
      </c>
      <c r="Q1627" s="58">
        <v>22</v>
      </c>
      <c r="R1627" s="59">
        <v>0</v>
      </c>
      <c r="S1627" s="59">
        <v>0</v>
      </c>
      <c r="T1627" s="59">
        <v>0</v>
      </c>
      <c r="U1627" s="59">
        <v>5.1272219999999997</v>
      </c>
    </row>
    <row r="1628" spans="1:21" x14ac:dyDescent="0.3">
      <c r="A1628" s="61">
        <v>83374</v>
      </c>
      <c r="B1628" s="54">
        <v>1</v>
      </c>
      <c r="C1628" s="54" t="s">
        <v>78</v>
      </c>
      <c r="D1628" s="54" t="s">
        <v>101</v>
      </c>
      <c r="E1628" s="61" t="s">
        <v>1961</v>
      </c>
      <c r="F1628" s="61" t="s">
        <v>136</v>
      </c>
      <c r="G1628" s="54" t="s">
        <v>71</v>
      </c>
      <c r="H1628" s="54" t="s">
        <v>128</v>
      </c>
      <c r="I1628" s="54" t="s">
        <v>22</v>
      </c>
      <c r="J1628" s="54" t="s">
        <v>129</v>
      </c>
      <c r="K1628" s="56">
        <v>43442.812430555554</v>
      </c>
      <c r="L1628" s="56">
        <v>43442.856805555552</v>
      </c>
      <c r="M1628" s="57">
        <v>1.0649999999999999</v>
      </c>
      <c r="N1628" s="58">
        <v>0</v>
      </c>
      <c r="O1628" s="58">
        <v>9</v>
      </c>
      <c r="P1628" s="58">
        <v>0</v>
      </c>
      <c r="Q1628" s="58">
        <v>0</v>
      </c>
      <c r="R1628" s="59">
        <v>0</v>
      </c>
      <c r="S1628" s="59">
        <v>9.5850000000000009</v>
      </c>
      <c r="T1628" s="59">
        <v>0</v>
      </c>
      <c r="U1628" s="59">
        <v>0</v>
      </c>
    </row>
    <row r="1629" spans="1:21" x14ac:dyDescent="0.3">
      <c r="A1629" s="61">
        <v>83375</v>
      </c>
      <c r="B1629" s="54">
        <v>1</v>
      </c>
      <c r="C1629" s="54" t="s">
        <v>78</v>
      </c>
      <c r="D1629" s="54" t="s">
        <v>90</v>
      </c>
      <c r="E1629" s="61" t="s">
        <v>1964</v>
      </c>
      <c r="F1629" s="61" t="s">
        <v>172</v>
      </c>
      <c r="G1629" s="54" t="s">
        <v>71</v>
      </c>
      <c r="H1629" s="54" t="s">
        <v>128</v>
      </c>
      <c r="I1629" s="54" t="s">
        <v>22</v>
      </c>
      <c r="J1629" s="54" t="s">
        <v>129</v>
      </c>
      <c r="K1629" s="56">
        <v>43442.835983796293</v>
      </c>
      <c r="L1629" s="56">
        <v>43442.915532407409</v>
      </c>
      <c r="M1629" s="57">
        <v>1.909166666</v>
      </c>
      <c r="N1629" s="58">
        <v>0</v>
      </c>
      <c r="O1629" s="58">
        <v>248</v>
      </c>
      <c r="P1629" s="58">
        <v>0</v>
      </c>
      <c r="Q1629" s="58">
        <v>4</v>
      </c>
      <c r="R1629" s="59">
        <v>0</v>
      </c>
      <c r="S1629" s="59">
        <v>473.47333300000003</v>
      </c>
      <c r="T1629" s="59">
        <v>0</v>
      </c>
      <c r="U1629" s="59">
        <v>7.6366670000000001</v>
      </c>
    </row>
    <row r="1630" spans="1:21" x14ac:dyDescent="0.3">
      <c r="A1630" s="61">
        <v>83376</v>
      </c>
      <c r="B1630" s="54">
        <v>1</v>
      </c>
      <c r="C1630" s="54" t="s">
        <v>78</v>
      </c>
      <c r="D1630" s="54" t="s">
        <v>81</v>
      </c>
      <c r="E1630" s="61" t="s">
        <v>1965</v>
      </c>
      <c r="F1630" s="61" t="s">
        <v>151</v>
      </c>
      <c r="G1630" s="54" t="s">
        <v>71</v>
      </c>
      <c r="H1630" s="54" t="s">
        <v>128</v>
      </c>
      <c r="I1630" s="54" t="s">
        <v>22</v>
      </c>
      <c r="J1630" s="54" t="s">
        <v>129</v>
      </c>
      <c r="K1630" s="56">
        <v>43442.787928240738</v>
      </c>
      <c r="L1630" s="56">
        <v>43442.914583333331</v>
      </c>
      <c r="M1630" s="57">
        <v>3.039722222</v>
      </c>
      <c r="N1630" s="58">
        <v>0</v>
      </c>
      <c r="O1630" s="58">
        <v>30</v>
      </c>
      <c r="P1630" s="58">
        <v>0</v>
      </c>
      <c r="Q1630" s="58">
        <v>47</v>
      </c>
      <c r="R1630" s="59">
        <v>0</v>
      </c>
      <c r="S1630" s="59">
        <v>91.191666999999995</v>
      </c>
      <c r="T1630" s="59">
        <v>0</v>
      </c>
      <c r="U1630" s="59">
        <v>142.86694399999999</v>
      </c>
    </row>
    <row r="1631" spans="1:21" x14ac:dyDescent="0.3">
      <c r="A1631" s="61">
        <v>83377</v>
      </c>
      <c r="B1631" s="54">
        <v>1</v>
      </c>
      <c r="C1631" s="54" t="s">
        <v>78</v>
      </c>
      <c r="D1631" s="54" t="s">
        <v>106</v>
      </c>
      <c r="E1631" s="61" t="s">
        <v>1966</v>
      </c>
      <c r="F1631" s="61" t="s">
        <v>145</v>
      </c>
      <c r="G1631" s="54" t="s">
        <v>72</v>
      </c>
      <c r="H1631" s="54" t="s">
        <v>128</v>
      </c>
      <c r="I1631" s="54" t="s">
        <v>22</v>
      </c>
      <c r="J1631" s="54" t="s">
        <v>129</v>
      </c>
      <c r="K1631" s="56">
        <v>43442.728912037041</v>
      </c>
      <c r="L1631" s="56">
        <v>43442.855555555558</v>
      </c>
      <c r="M1631" s="57">
        <v>3.0394444439999999</v>
      </c>
      <c r="N1631" s="58">
        <v>0</v>
      </c>
      <c r="O1631" s="58">
        <v>39</v>
      </c>
      <c r="P1631" s="58">
        <v>0</v>
      </c>
      <c r="Q1631" s="58">
        <v>1</v>
      </c>
      <c r="R1631" s="59">
        <v>0</v>
      </c>
      <c r="S1631" s="59">
        <v>118.53833299999999</v>
      </c>
      <c r="T1631" s="59">
        <v>0</v>
      </c>
      <c r="U1631" s="59">
        <v>3.039444</v>
      </c>
    </row>
    <row r="1632" spans="1:21" x14ac:dyDescent="0.3">
      <c r="A1632" s="61">
        <v>83378</v>
      </c>
      <c r="B1632" s="54">
        <v>1</v>
      </c>
      <c r="C1632" s="54" t="s">
        <v>79</v>
      </c>
      <c r="D1632" s="54" t="s">
        <v>109</v>
      </c>
      <c r="E1632" s="61" t="s">
        <v>1967</v>
      </c>
      <c r="F1632" s="61" t="s">
        <v>137</v>
      </c>
      <c r="G1632" s="54" t="s">
        <v>71</v>
      </c>
      <c r="H1632" s="54" t="s">
        <v>128</v>
      </c>
      <c r="I1632" s="54" t="s">
        <v>22</v>
      </c>
      <c r="J1632" s="54" t="s">
        <v>129</v>
      </c>
      <c r="K1632" s="56">
        <v>43442.849872685183</v>
      </c>
      <c r="L1632" s="56">
        <v>43442.918182870373</v>
      </c>
      <c r="M1632" s="57">
        <v>1.639444444</v>
      </c>
      <c r="N1632" s="58">
        <v>0</v>
      </c>
      <c r="O1632" s="58">
        <v>0</v>
      </c>
      <c r="P1632" s="58">
        <v>0</v>
      </c>
      <c r="Q1632" s="58">
        <v>1</v>
      </c>
      <c r="R1632" s="59">
        <v>0</v>
      </c>
      <c r="S1632" s="59">
        <v>0</v>
      </c>
      <c r="T1632" s="59">
        <v>0</v>
      </c>
      <c r="U1632" s="59">
        <v>1.6394439999999999</v>
      </c>
    </row>
    <row r="1633" spans="1:21" x14ac:dyDescent="0.3">
      <c r="A1633" s="61">
        <v>83379</v>
      </c>
      <c r="B1633" s="54">
        <v>1</v>
      </c>
      <c r="C1633" s="54" t="s">
        <v>78</v>
      </c>
      <c r="D1633" s="54" t="s">
        <v>86</v>
      </c>
      <c r="E1633" s="61" t="s">
        <v>1968</v>
      </c>
      <c r="F1633" s="61" t="s">
        <v>137</v>
      </c>
      <c r="G1633" s="54" t="s">
        <v>71</v>
      </c>
      <c r="H1633" s="54" t="s">
        <v>128</v>
      </c>
      <c r="I1633" s="54" t="s">
        <v>22</v>
      </c>
      <c r="J1633" s="54" t="s">
        <v>129</v>
      </c>
      <c r="K1633" s="56">
        <v>43442.862245370372</v>
      </c>
      <c r="L1633" s="56">
        <v>43442.888842592591</v>
      </c>
      <c r="M1633" s="57">
        <v>0.63833333299999995</v>
      </c>
      <c r="N1633" s="58">
        <v>0</v>
      </c>
      <c r="O1633" s="58">
        <v>2</v>
      </c>
      <c r="P1633" s="58">
        <v>0</v>
      </c>
      <c r="Q1633" s="58">
        <v>0</v>
      </c>
      <c r="R1633" s="59">
        <v>0</v>
      </c>
      <c r="S1633" s="59">
        <v>1.276667</v>
      </c>
      <c r="T1633" s="59">
        <v>0</v>
      </c>
      <c r="U1633" s="59">
        <v>0</v>
      </c>
    </row>
    <row r="1634" spans="1:21" x14ac:dyDescent="0.3">
      <c r="A1634" s="61">
        <v>83380</v>
      </c>
      <c r="B1634" s="54">
        <v>1</v>
      </c>
      <c r="C1634" s="54" t="s">
        <v>78</v>
      </c>
      <c r="D1634" s="54" t="s">
        <v>99</v>
      </c>
      <c r="E1634" s="61" t="s">
        <v>1969</v>
      </c>
      <c r="F1634" s="61" t="s">
        <v>136</v>
      </c>
      <c r="G1634" s="54" t="s">
        <v>71</v>
      </c>
      <c r="H1634" s="54" t="s">
        <v>128</v>
      </c>
      <c r="I1634" s="54" t="s">
        <v>22</v>
      </c>
      <c r="J1634" s="54" t="s">
        <v>129</v>
      </c>
      <c r="K1634" s="56">
        <v>43442.878634259258</v>
      </c>
      <c r="L1634" s="56">
        <v>43442.911145833335</v>
      </c>
      <c r="M1634" s="57">
        <v>0.78027777700000001</v>
      </c>
      <c r="N1634" s="58">
        <v>0</v>
      </c>
      <c r="O1634" s="58">
        <v>334</v>
      </c>
      <c r="P1634" s="58">
        <v>0</v>
      </c>
      <c r="Q1634" s="58">
        <v>0</v>
      </c>
      <c r="R1634" s="59">
        <v>0</v>
      </c>
      <c r="S1634" s="59">
        <v>260.61277799999999</v>
      </c>
      <c r="T1634" s="59">
        <v>0</v>
      </c>
      <c r="U1634" s="59">
        <v>0</v>
      </c>
    </row>
    <row r="1635" spans="1:21" x14ac:dyDescent="0.3">
      <c r="A1635" s="61">
        <v>83387</v>
      </c>
      <c r="B1635" s="54">
        <v>1</v>
      </c>
      <c r="C1635" s="54" t="s">
        <v>78</v>
      </c>
      <c r="D1635" s="54" t="s">
        <v>88</v>
      </c>
      <c r="E1635" s="61" t="s">
        <v>1970</v>
      </c>
      <c r="F1635" s="61" t="s">
        <v>130</v>
      </c>
      <c r="G1635" s="54" t="s">
        <v>71</v>
      </c>
      <c r="H1635" s="54" t="s">
        <v>128</v>
      </c>
      <c r="I1635" s="54" t="s">
        <v>22</v>
      </c>
      <c r="J1635" s="54" t="s">
        <v>129</v>
      </c>
      <c r="K1635" s="56">
        <v>43442.903449074074</v>
      </c>
      <c r="L1635" s="56">
        <v>43442.931990740741</v>
      </c>
      <c r="M1635" s="57">
        <v>0.68500000000000005</v>
      </c>
      <c r="N1635" s="58">
        <v>0</v>
      </c>
      <c r="O1635" s="58">
        <v>17</v>
      </c>
      <c r="P1635" s="58">
        <v>0</v>
      </c>
      <c r="Q1635" s="58">
        <v>0</v>
      </c>
      <c r="R1635" s="59">
        <v>0</v>
      </c>
      <c r="S1635" s="59">
        <v>11.645</v>
      </c>
      <c r="T1635" s="59">
        <v>0</v>
      </c>
      <c r="U1635" s="59">
        <v>0</v>
      </c>
    </row>
    <row r="1636" spans="1:21" x14ac:dyDescent="0.3">
      <c r="A1636" s="61">
        <v>83388</v>
      </c>
      <c r="B1636" s="54">
        <v>1</v>
      </c>
      <c r="C1636" s="54" t="s">
        <v>78</v>
      </c>
      <c r="D1636" s="54" t="s">
        <v>91</v>
      </c>
      <c r="E1636" s="61" t="s">
        <v>1971</v>
      </c>
      <c r="F1636" s="61" t="s">
        <v>145</v>
      </c>
      <c r="G1636" s="54" t="s">
        <v>72</v>
      </c>
      <c r="H1636" s="54" t="s">
        <v>128</v>
      </c>
      <c r="I1636" s="54" t="s">
        <v>22</v>
      </c>
      <c r="J1636" s="54" t="s">
        <v>129</v>
      </c>
      <c r="K1636" s="56">
        <v>43442.819120370368</v>
      </c>
      <c r="L1636" s="56">
        <v>43442.881944444445</v>
      </c>
      <c r="M1636" s="57">
        <v>1.507777777</v>
      </c>
      <c r="N1636" s="58">
        <v>0</v>
      </c>
      <c r="O1636" s="58">
        <v>0</v>
      </c>
      <c r="P1636" s="58">
        <v>0</v>
      </c>
      <c r="Q1636" s="58">
        <v>114</v>
      </c>
      <c r="R1636" s="59">
        <v>0</v>
      </c>
      <c r="S1636" s="59">
        <v>0</v>
      </c>
      <c r="T1636" s="59">
        <v>0</v>
      </c>
      <c r="U1636" s="59">
        <v>171.88666699999999</v>
      </c>
    </row>
    <row r="1637" spans="1:21" x14ac:dyDescent="0.3">
      <c r="A1637" s="61">
        <v>83390</v>
      </c>
      <c r="B1637" s="54">
        <v>1</v>
      </c>
      <c r="C1637" s="54" t="s">
        <v>78</v>
      </c>
      <c r="D1637" s="54" t="s">
        <v>125</v>
      </c>
      <c r="E1637" s="61" t="s">
        <v>1972</v>
      </c>
      <c r="F1637" s="61" t="s">
        <v>181</v>
      </c>
      <c r="G1637" s="54" t="s">
        <v>71</v>
      </c>
      <c r="H1637" s="54" t="s">
        <v>128</v>
      </c>
      <c r="I1637" s="54" t="s">
        <v>22</v>
      </c>
      <c r="J1637" s="54" t="s">
        <v>129</v>
      </c>
      <c r="K1637" s="56">
        <v>43442.838750000003</v>
      </c>
      <c r="L1637" s="56">
        <v>43442.954861111109</v>
      </c>
      <c r="M1637" s="57">
        <v>2.7866666659999999</v>
      </c>
      <c r="N1637" s="58">
        <v>0</v>
      </c>
      <c r="O1637" s="58">
        <v>60</v>
      </c>
      <c r="P1637" s="58">
        <v>0</v>
      </c>
      <c r="Q1637" s="58">
        <v>0</v>
      </c>
      <c r="R1637" s="59">
        <v>0</v>
      </c>
      <c r="S1637" s="59">
        <v>167.2</v>
      </c>
      <c r="T1637" s="59">
        <v>0</v>
      </c>
      <c r="U1637" s="59">
        <v>0</v>
      </c>
    </row>
    <row r="1638" spans="1:21" x14ac:dyDescent="0.3">
      <c r="A1638" s="61">
        <v>83392</v>
      </c>
      <c r="B1638" s="54">
        <v>1</v>
      </c>
      <c r="C1638" s="54" t="s">
        <v>78</v>
      </c>
      <c r="D1638" s="54" t="s">
        <v>82</v>
      </c>
      <c r="E1638" s="61" t="s">
        <v>1973</v>
      </c>
      <c r="F1638" s="61" t="s">
        <v>156</v>
      </c>
      <c r="G1638" s="54" t="s">
        <v>71</v>
      </c>
      <c r="H1638" s="54" t="s">
        <v>128</v>
      </c>
      <c r="I1638" s="54" t="s">
        <v>22</v>
      </c>
      <c r="J1638" s="54" t="s">
        <v>129</v>
      </c>
      <c r="K1638" s="56">
        <v>43442.922314814816</v>
      </c>
      <c r="L1638" s="56">
        <v>43442.950185185182</v>
      </c>
      <c r="M1638" s="57">
        <v>0.66888888800000001</v>
      </c>
      <c r="N1638" s="58">
        <v>0</v>
      </c>
      <c r="O1638" s="58">
        <v>13</v>
      </c>
      <c r="P1638" s="58">
        <v>0</v>
      </c>
      <c r="Q1638" s="58">
        <v>0</v>
      </c>
      <c r="R1638" s="59">
        <v>0</v>
      </c>
      <c r="S1638" s="59">
        <v>8.6955559999999998</v>
      </c>
      <c r="T1638" s="59">
        <v>0</v>
      </c>
      <c r="U1638" s="59">
        <v>0</v>
      </c>
    </row>
    <row r="1639" spans="1:21" x14ac:dyDescent="0.3">
      <c r="A1639" s="61">
        <v>83393</v>
      </c>
      <c r="B1639" s="54">
        <v>1</v>
      </c>
      <c r="C1639" s="54" t="s">
        <v>78</v>
      </c>
      <c r="D1639" s="54" t="s">
        <v>91</v>
      </c>
      <c r="E1639" s="61" t="s">
        <v>1974</v>
      </c>
      <c r="F1639" s="61" t="s">
        <v>179</v>
      </c>
      <c r="G1639" s="54" t="s">
        <v>72</v>
      </c>
      <c r="H1639" s="54" t="s">
        <v>128</v>
      </c>
      <c r="I1639" s="54" t="s">
        <v>22</v>
      </c>
      <c r="J1639" s="54" t="s">
        <v>129</v>
      </c>
      <c r="K1639" s="56">
        <v>43442.926388888889</v>
      </c>
      <c r="L1639" s="56">
        <v>43443.069184340275</v>
      </c>
      <c r="M1639" s="57">
        <v>3.4270905549999999</v>
      </c>
      <c r="N1639" s="58">
        <v>5</v>
      </c>
      <c r="O1639" s="58">
        <v>1640</v>
      </c>
      <c r="P1639" s="58">
        <v>7</v>
      </c>
      <c r="Q1639" s="58">
        <v>1648</v>
      </c>
      <c r="R1639" s="59">
        <v>17.135452999999998</v>
      </c>
      <c r="S1639" s="59">
        <v>5620.4285099999997</v>
      </c>
      <c r="T1639" s="59">
        <v>23.989633999999999</v>
      </c>
      <c r="U1639" s="59">
        <v>5647.8452349999998</v>
      </c>
    </row>
    <row r="1640" spans="1:21" x14ac:dyDescent="0.3">
      <c r="A1640" s="61">
        <v>83401</v>
      </c>
      <c r="B1640" s="54">
        <v>1</v>
      </c>
      <c r="C1640" s="54" t="s">
        <v>78</v>
      </c>
      <c r="D1640" s="54" t="s">
        <v>91</v>
      </c>
      <c r="E1640" s="61" t="s">
        <v>627</v>
      </c>
      <c r="F1640" s="61" t="s">
        <v>144</v>
      </c>
      <c r="G1640" s="54" t="s">
        <v>71</v>
      </c>
      <c r="H1640" s="54" t="s">
        <v>128</v>
      </c>
      <c r="I1640" s="54" t="s">
        <v>22</v>
      </c>
      <c r="J1640" s="54" t="s">
        <v>129</v>
      </c>
      <c r="K1640" s="56">
        <v>43442.958090277782</v>
      </c>
      <c r="L1640" s="56">
        <v>43443.013888888891</v>
      </c>
      <c r="M1640" s="57">
        <v>1.3391666659999999</v>
      </c>
      <c r="N1640" s="58">
        <v>0</v>
      </c>
      <c r="O1640" s="58">
        <v>36</v>
      </c>
      <c r="P1640" s="58">
        <v>0</v>
      </c>
      <c r="Q1640" s="58">
        <v>0</v>
      </c>
      <c r="R1640" s="59">
        <v>0</v>
      </c>
      <c r="S1640" s="59">
        <v>48.21</v>
      </c>
      <c r="T1640" s="59">
        <v>0</v>
      </c>
      <c r="U1640" s="59">
        <v>0</v>
      </c>
    </row>
    <row r="1641" spans="1:21" x14ac:dyDescent="0.3">
      <c r="A1641" s="61">
        <v>83406</v>
      </c>
      <c r="B1641" s="54">
        <v>1</v>
      </c>
      <c r="C1641" s="54" t="s">
        <v>79</v>
      </c>
      <c r="D1641" s="54" t="s">
        <v>119</v>
      </c>
      <c r="E1641" s="61" t="s">
        <v>1975</v>
      </c>
      <c r="F1641" s="61" t="s">
        <v>171</v>
      </c>
      <c r="G1641" s="54" t="s">
        <v>72</v>
      </c>
      <c r="H1641" s="54" t="s">
        <v>128</v>
      </c>
      <c r="I1641" s="54" t="s">
        <v>22</v>
      </c>
      <c r="J1641" s="54" t="s">
        <v>129</v>
      </c>
      <c r="K1641" s="56">
        <v>43442.992106481484</v>
      </c>
      <c r="L1641" s="56">
        <v>43443.027685185181</v>
      </c>
      <c r="M1641" s="57">
        <v>0.85388888799999996</v>
      </c>
      <c r="N1641" s="58">
        <v>0</v>
      </c>
      <c r="O1641" s="58">
        <v>51</v>
      </c>
      <c r="P1641" s="58">
        <v>0</v>
      </c>
      <c r="Q1641" s="58">
        <v>70</v>
      </c>
      <c r="R1641" s="59">
        <v>0</v>
      </c>
      <c r="S1641" s="59">
        <v>43.548333</v>
      </c>
      <c r="T1641" s="59">
        <v>0</v>
      </c>
      <c r="U1641" s="59">
        <v>59.772221999999999</v>
      </c>
    </row>
    <row r="1642" spans="1:21" x14ac:dyDescent="0.3">
      <c r="A1642" s="61">
        <v>83408</v>
      </c>
      <c r="B1642" s="54">
        <v>1</v>
      </c>
      <c r="C1642" s="54" t="s">
        <v>78</v>
      </c>
      <c r="D1642" s="54" t="s">
        <v>103</v>
      </c>
      <c r="E1642" s="61" t="s">
        <v>1259</v>
      </c>
      <c r="F1642" s="61" t="s">
        <v>127</v>
      </c>
      <c r="G1642" s="54" t="s">
        <v>72</v>
      </c>
      <c r="H1642" s="54" t="s">
        <v>128</v>
      </c>
      <c r="I1642" s="54" t="s">
        <v>22</v>
      </c>
      <c r="J1642" s="54" t="s">
        <v>129</v>
      </c>
      <c r="K1642" s="56">
        <v>43443.002488425926</v>
      </c>
      <c r="L1642" s="56">
        <v>43443.008900462963</v>
      </c>
      <c r="M1642" s="57">
        <v>0.153888888</v>
      </c>
      <c r="N1642" s="58">
        <v>3</v>
      </c>
      <c r="O1642" s="58">
        <v>0</v>
      </c>
      <c r="P1642" s="58">
        <v>0</v>
      </c>
      <c r="Q1642" s="58">
        <v>0</v>
      </c>
      <c r="R1642" s="59">
        <v>0.46166699999999999</v>
      </c>
      <c r="S1642" s="59">
        <v>0</v>
      </c>
      <c r="T1642" s="59">
        <v>0</v>
      </c>
      <c r="U1642" s="59">
        <v>0</v>
      </c>
    </row>
    <row r="1643" spans="1:21" x14ac:dyDescent="0.3">
      <c r="A1643" s="61">
        <v>83409</v>
      </c>
      <c r="B1643" s="54">
        <v>1</v>
      </c>
      <c r="C1643" s="54" t="s">
        <v>79</v>
      </c>
      <c r="D1643" s="54" t="s">
        <v>124</v>
      </c>
      <c r="E1643" s="61" t="s">
        <v>1976</v>
      </c>
      <c r="F1643" s="61" t="s">
        <v>127</v>
      </c>
      <c r="G1643" s="54" t="s">
        <v>72</v>
      </c>
      <c r="H1643" s="54" t="s">
        <v>128</v>
      </c>
      <c r="I1643" s="54" t="s">
        <v>22</v>
      </c>
      <c r="J1643" s="54" t="s">
        <v>147</v>
      </c>
      <c r="K1643" s="56">
        <v>43443.00708333333</v>
      </c>
      <c r="L1643" s="56">
        <v>43443.019421296296</v>
      </c>
      <c r="M1643" s="57">
        <v>0.29611111099999998</v>
      </c>
      <c r="N1643" s="58">
        <v>0</v>
      </c>
      <c r="O1643" s="58">
        <v>12</v>
      </c>
      <c r="P1643" s="58">
        <v>0</v>
      </c>
      <c r="Q1643" s="58">
        <v>0</v>
      </c>
      <c r="R1643" s="59">
        <v>0</v>
      </c>
      <c r="S1643" s="59">
        <v>3.5533329999999999</v>
      </c>
      <c r="T1643" s="59">
        <v>0</v>
      </c>
      <c r="U1643" s="59">
        <v>0</v>
      </c>
    </row>
    <row r="1644" spans="1:21" x14ac:dyDescent="0.3">
      <c r="A1644" s="61">
        <v>83411</v>
      </c>
      <c r="B1644" s="54">
        <v>1</v>
      </c>
      <c r="C1644" s="54" t="s">
        <v>78</v>
      </c>
      <c r="D1644" s="54" t="s">
        <v>88</v>
      </c>
      <c r="E1644" s="61" t="s">
        <v>1977</v>
      </c>
      <c r="F1644" s="61" t="s">
        <v>137</v>
      </c>
      <c r="G1644" s="54" t="s">
        <v>71</v>
      </c>
      <c r="H1644" s="54" t="s">
        <v>128</v>
      </c>
      <c r="I1644" s="54" t="s">
        <v>22</v>
      </c>
      <c r="J1644" s="54" t="s">
        <v>129</v>
      </c>
      <c r="K1644" s="56">
        <v>43442.998090277775</v>
      </c>
      <c r="L1644" s="56">
        <v>43443.056620370371</v>
      </c>
      <c r="M1644" s="57">
        <v>1.404722222</v>
      </c>
      <c r="N1644" s="58">
        <v>0</v>
      </c>
      <c r="O1644" s="58">
        <v>1</v>
      </c>
      <c r="P1644" s="58">
        <v>0</v>
      </c>
      <c r="Q1644" s="58">
        <v>0</v>
      </c>
      <c r="R1644" s="59">
        <v>0</v>
      </c>
      <c r="S1644" s="59">
        <v>1.404722</v>
      </c>
      <c r="T1644" s="59">
        <v>0</v>
      </c>
      <c r="U1644" s="59">
        <v>0</v>
      </c>
    </row>
    <row r="1645" spans="1:21" x14ac:dyDescent="0.3">
      <c r="A1645" s="61">
        <v>83412</v>
      </c>
      <c r="B1645" s="54">
        <v>1</v>
      </c>
      <c r="C1645" s="54" t="s">
        <v>79</v>
      </c>
      <c r="D1645" s="54" t="s">
        <v>124</v>
      </c>
      <c r="E1645" s="61" t="s">
        <v>1855</v>
      </c>
      <c r="F1645" s="61" t="s">
        <v>127</v>
      </c>
      <c r="G1645" s="54" t="s">
        <v>72</v>
      </c>
      <c r="H1645" s="54" t="s">
        <v>128</v>
      </c>
      <c r="I1645" s="54" t="s">
        <v>22</v>
      </c>
      <c r="J1645" s="54" t="s">
        <v>147</v>
      </c>
      <c r="K1645" s="56">
        <v>43443.00880787037</v>
      </c>
      <c r="L1645" s="56">
        <v>43443.023506944446</v>
      </c>
      <c r="M1645" s="57">
        <v>0.35277777700000001</v>
      </c>
      <c r="N1645" s="58">
        <v>44</v>
      </c>
      <c r="O1645" s="58">
        <v>1070</v>
      </c>
      <c r="P1645" s="58">
        <v>3</v>
      </c>
      <c r="Q1645" s="58">
        <v>7195</v>
      </c>
      <c r="R1645" s="59">
        <v>15.522221999999999</v>
      </c>
      <c r="S1645" s="59">
        <v>377.47222099999999</v>
      </c>
      <c r="T1645" s="59">
        <v>1.058333</v>
      </c>
      <c r="U1645" s="59">
        <v>2538.2361059999998</v>
      </c>
    </row>
    <row r="1646" spans="1:21" x14ac:dyDescent="0.3">
      <c r="A1646" s="61">
        <v>83417</v>
      </c>
      <c r="B1646" s="54">
        <v>1</v>
      </c>
      <c r="C1646" s="54" t="s">
        <v>78</v>
      </c>
      <c r="D1646" s="54" t="s">
        <v>86</v>
      </c>
      <c r="E1646" s="61" t="s">
        <v>1978</v>
      </c>
      <c r="F1646" s="61" t="s">
        <v>156</v>
      </c>
      <c r="G1646" s="54" t="s">
        <v>71</v>
      </c>
      <c r="H1646" s="54" t="s">
        <v>128</v>
      </c>
      <c r="I1646" s="54" t="s">
        <v>22</v>
      </c>
      <c r="J1646" s="54" t="s">
        <v>129</v>
      </c>
      <c r="K1646" s="56">
        <v>43442.972395833334</v>
      </c>
      <c r="L1646" s="56">
        <v>43443.065949074073</v>
      </c>
      <c r="M1646" s="57">
        <v>2.2452777770000001</v>
      </c>
      <c r="N1646" s="58">
        <v>0</v>
      </c>
      <c r="O1646" s="58">
        <v>160</v>
      </c>
      <c r="P1646" s="58">
        <v>0</v>
      </c>
      <c r="Q1646" s="58">
        <v>0</v>
      </c>
      <c r="R1646" s="59">
        <v>0</v>
      </c>
      <c r="S1646" s="59">
        <v>359.24444399999999</v>
      </c>
      <c r="T1646" s="59">
        <v>0</v>
      </c>
      <c r="U1646" s="59">
        <v>0</v>
      </c>
    </row>
    <row r="1647" spans="1:21" x14ac:dyDescent="0.3">
      <c r="A1647" s="61">
        <v>83418</v>
      </c>
      <c r="B1647" s="54">
        <v>1</v>
      </c>
      <c r="C1647" s="54" t="s">
        <v>78</v>
      </c>
      <c r="D1647" s="54" t="s">
        <v>99</v>
      </c>
      <c r="E1647" s="61" t="s">
        <v>480</v>
      </c>
      <c r="F1647" s="61" t="s">
        <v>140</v>
      </c>
      <c r="G1647" s="54" t="s">
        <v>72</v>
      </c>
      <c r="H1647" s="54" t="s">
        <v>128</v>
      </c>
      <c r="I1647" s="54" t="s">
        <v>22</v>
      </c>
      <c r="J1647" s="54" t="s">
        <v>129</v>
      </c>
      <c r="K1647" s="56">
        <v>43443.012511574074</v>
      </c>
      <c r="L1647" s="56">
        <v>43443.02715277778</v>
      </c>
      <c r="M1647" s="57">
        <v>0.35138888800000001</v>
      </c>
      <c r="N1647" s="58">
        <v>2</v>
      </c>
      <c r="O1647" s="58">
        <v>4493</v>
      </c>
      <c r="P1647" s="58">
        <v>0</v>
      </c>
      <c r="Q1647" s="58">
        <v>0</v>
      </c>
      <c r="R1647" s="59">
        <v>0.70277800000000001</v>
      </c>
      <c r="S1647" s="59">
        <v>1578.790274</v>
      </c>
      <c r="T1647" s="59">
        <v>0</v>
      </c>
      <c r="U1647" s="59">
        <v>0</v>
      </c>
    </row>
    <row r="1648" spans="1:21" x14ac:dyDescent="0.3">
      <c r="A1648" s="61">
        <v>83419</v>
      </c>
      <c r="B1648" s="54">
        <v>1</v>
      </c>
      <c r="C1648" s="54" t="s">
        <v>78</v>
      </c>
      <c r="D1648" s="54" t="s">
        <v>99</v>
      </c>
      <c r="E1648" s="61" t="s">
        <v>455</v>
      </c>
      <c r="F1648" s="61" t="s">
        <v>140</v>
      </c>
      <c r="G1648" s="54" t="s">
        <v>72</v>
      </c>
      <c r="H1648" s="54" t="s">
        <v>128</v>
      </c>
      <c r="I1648" s="54" t="s">
        <v>22</v>
      </c>
      <c r="J1648" s="54" t="s">
        <v>129</v>
      </c>
      <c r="K1648" s="56">
        <v>43443.016527777778</v>
      </c>
      <c r="L1648" s="56">
        <v>43443.026238425926</v>
      </c>
      <c r="M1648" s="57">
        <v>0.233055555</v>
      </c>
      <c r="N1648" s="58">
        <v>0</v>
      </c>
      <c r="O1648" s="58">
        <v>2821</v>
      </c>
      <c r="P1648" s="58">
        <v>0</v>
      </c>
      <c r="Q1648" s="58">
        <v>0</v>
      </c>
      <c r="R1648" s="59">
        <v>0</v>
      </c>
      <c r="S1648" s="59">
        <v>657.44972099999995</v>
      </c>
      <c r="T1648" s="59">
        <v>0</v>
      </c>
      <c r="U1648" s="59">
        <v>0</v>
      </c>
    </row>
    <row r="1649" spans="1:21" x14ac:dyDescent="0.3">
      <c r="A1649" s="61">
        <v>83420</v>
      </c>
      <c r="B1649" s="54">
        <v>1</v>
      </c>
      <c r="C1649" s="54" t="s">
        <v>78</v>
      </c>
      <c r="D1649" s="54" t="s">
        <v>82</v>
      </c>
      <c r="E1649" s="61" t="s">
        <v>1979</v>
      </c>
      <c r="F1649" s="61" t="s">
        <v>156</v>
      </c>
      <c r="G1649" s="54" t="s">
        <v>71</v>
      </c>
      <c r="H1649" s="54" t="s">
        <v>128</v>
      </c>
      <c r="I1649" s="54" t="s">
        <v>22</v>
      </c>
      <c r="J1649" s="54" t="s">
        <v>129</v>
      </c>
      <c r="K1649" s="56">
        <v>43443.018726851849</v>
      </c>
      <c r="L1649" s="56">
        <v>43443.031597222223</v>
      </c>
      <c r="M1649" s="57">
        <v>0.30888888799999997</v>
      </c>
      <c r="N1649" s="58">
        <v>0</v>
      </c>
      <c r="O1649" s="58">
        <v>56</v>
      </c>
      <c r="P1649" s="58">
        <v>0</v>
      </c>
      <c r="Q1649" s="58">
        <v>0</v>
      </c>
      <c r="R1649" s="59">
        <v>0</v>
      </c>
      <c r="S1649" s="59">
        <v>17.297778000000001</v>
      </c>
      <c r="T1649" s="59">
        <v>0</v>
      </c>
      <c r="U1649" s="59">
        <v>0</v>
      </c>
    </row>
    <row r="1650" spans="1:21" x14ac:dyDescent="0.3">
      <c r="A1650" s="61">
        <v>83423</v>
      </c>
      <c r="B1650" s="54">
        <v>1</v>
      </c>
      <c r="C1650" s="54" t="s">
        <v>78</v>
      </c>
      <c r="D1650" s="54" t="s">
        <v>99</v>
      </c>
      <c r="E1650" s="61" t="s">
        <v>1980</v>
      </c>
      <c r="F1650" s="61" t="s">
        <v>127</v>
      </c>
      <c r="G1650" s="54" t="s">
        <v>72</v>
      </c>
      <c r="H1650" s="54" t="s">
        <v>128</v>
      </c>
      <c r="I1650" s="54" t="s">
        <v>22</v>
      </c>
      <c r="J1650" s="54" t="s">
        <v>129</v>
      </c>
      <c r="K1650" s="56">
        <v>43443.030555555553</v>
      </c>
      <c r="L1650" s="56">
        <v>43443.046793981484</v>
      </c>
      <c r="M1650" s="57">
        <v>0.38972222200000001</v>
      </c>
      <c r="N1650" s="58">
        <v>2</v>
      </c>
      <c r="O1650" s="58">
        <v>3512</v>
      </c>
      <c r="P1650" s="58">
        <v>0</v>
      </c>
      <c r="Q1650" s="58">
        <v>0</v>
      </c>
      <c r="R1650" s="59">
        <v>0.77944400000000003</v>
      </c>
      <c r="S1650" s="59">
        <v>1368.704444</v>
      </c>
      <c r="T1650" s="59">
        <v>0</v>
      </c>
      <c r="U1650" s="59">
        <v>0</v>
      </c>
    </row>
    <row r="1651" spans="1:21" x14ac:dyDescent="0.3">
      <c r="A1651" s="61">
        <v>83424</v>
      </c>
      <c r="B1651" s="54">
        <v>1</v>
      </c>
      <c r="C1651" s="54" t="s">
        <v>78</v>
      </c>
      <c r="D1651" s="54" t="s">
        <v>88</v>
      </c>
      <c r="E1651" s="61" t="s">
        <v>1981</v>
      </c>
      <c r="F1651" s="61" t="s">
        <v>144</v>
      </c>
      <c r="G1651" s="54" t="s">
        <v>71</v>
      </c>
      <c r="H1651" s="54" t="s">
        <v>128</v>
      </c>
      <c r="I1651" s="54" t="s">
        <v>22</v>
      </c>
      <c r="J1651" s="54" t="s">
        <v>129</v>
      </c>
      <c r="K1651" s="56">
        <v>43443.02820601852</v>
      </c>
      <c r="L1651" s="56">
        <v>43443.072951388887</v>
      </c>
      <c r="M1651" s="57">
        <v>1.0738888879999999</v>
      </c>
      <c r="N1651" s="58">
        <v>0</v>
      </c>
      <c r="O1651" s="58">
        <v>1</v>
      </c>
      <c r="P1651" s="58">
        <v>0</v>
      </c>
      <c r="Q1651" s="58">
        <v>0</v>
      </c>
      <c r="R1651" s="59">
        <v>0</v>
      </c>
      <c r="S1651" s="59">
        <v>1.0738890000000001</v>
      </c>
      <c r="T1651" s="59">
        <v>0</v>
      </c>
      <c r="U1651" s="59">
        <v>0</v>
      </c>
    </row>
    <row r="1652" spans="1:21" x14ac:dyDescent="0.3">
      <c r="A1652" s="61">
        <v>83425</v>
      </c>
      <c r="B1652" s="54">
        <v>1</v>
      </c>
      <c r="C1652" s="54" t="s">
        <v>78</v>
      </c>
      <c r="D1652" s="54" t="s">
        <v>99</v>
      </c>
      <c r="E1652" s="61" t="s">
        <v>1982</v>
      </c>
      <c r="F1652" s="61" t="s">
        <v>127</v>
      </c>
      <c r="G1652" s="54" t="s">
        <v>72</v>
      </c>
      <c r="H1652" s="54" t="s">
        <v>128</v>
      </c>
      <c r="I1652" s="54" t="s">
        <v>22</v>
      </c>
      <c r="J1652" s="54" t="s">
        <v>129</v>
      </c>
      <c r="K1652" s="56">
        <v>43443.031944444447</v>
      </c>
      <c r="L1652" s="56">
        <v>43443.045868055553</v>
      </c>
      <c r="M1652" s="57">
        <v>0.334166666</v>
      </c>
      <c r="N1652" s="58">
        <v>0</v>
      </c>
      <c r="O1652" s="58">
        <v>3627</v>
      </c>
      <c r="P1652" s="58">
        <v>0</v>
      </c>
      <c r="Q1652" s="58">
        <v>8</v>
      </c>
      <c r="R1652" s="59">
        <v>0</v>
      </c>
      <c r="S1652" s="59">
        <v>1212.022498</v>
      </c>
      <c r="T1652" s="59">
        <v>0</v>
      </c>
      <c r="U1652" s="59">
        <v>2.673333</v>
      </c>
    </row>
    <row r="1653" spans="1:21" x14ac:dyDescent="0.3">
      <c r="A1653" s="61">
        <v>83426</v>
      </c>
      <c r="B1653" s="54">
        <v>1</v>
      </c>
      <c r="C1653" s="54" t="s">
        <v>78</v>
      </c>
      <c r="D1653" s="54" t="s">
        <v>99</v>
      </c>
      <c r="E1653" s="61" t="s">
        <v>1983</v>
      </c>
      <c r="F1653" s="61" t="s">
        <v>127</v>
      </c>
      <c r="G1653" s="54" t="s">
        <v>72</v>
      </c>
      <c r="H1653" s="54" t="s">
        <v>128</v>
      </c>
      <c r="I1653" s="54" t="s">
        <v>22</v>
      </c>
      <c r="J1653" s="54" t="s">
        <v>129</v>
      </c>
      <c r="K1653" s="56">
        <v>43443.031944444447</v>
      </c>
      <c r="L1653" s="56">
        <v>43443.045324074075</v>
      </c>
      <c r="M1653" s="57">
        <v>0.321111111</v>
      </c>
      <c r="N1653" s="58">
        <v>0</v>
      </c>
      <c r="O1653" s="58">
        <v>197</v>
      </c>
      <c r="P1653" s="58">
        <v>0</v>
      </c>
      <c r="Q1653" s="58">
        <v>0</v>
      </c>
      <c r="R1653" s="59">
        <v>0</v>
      </c>
      <c r="S1653" s="59">
        <v>63.258889000000003</v>
      </c>
      <c r="T1653" s="59">
        <v>0</v>
      </c>
      <c r="U1653" s="59">
        <v>0</v>
      </c>
    </row>
    <row r="1654" spans="1:21" x14ac:dyDescent="0.3">
      <c r="A1654" s="61">
        <v>83427</v>
      </c>
      <c r="B1654" s="54">
        <v>1</v>
      </c>
      <c r="C1654" s="54" t="s">
        <v>78</v>
      </c>
      <c r="D1654" s="54" t="s">
        <v>99</v>
      </c>
      <c r="E1654" s="61" t="s">
        <v>1984</v>
      </c>
      <c r="F1654" s="61" t="s">
        <v>127</v>
      </c>
      <c r="G1654" s="54" t="s">
        <v>72</v>
      </c>
      <c r="H1654" s="54" t="s">
        <v>128</v>
      </c>
      <c r="I1654" s="54" t="s">
        <v>22</v>
      </c>
      <c r="J1654" s="54" t="s">
        <v>129</v>
      </c>
      <c r="K1654" s="56">
        <v>43443.032638888886</v>
      </c>
      <c r="L1654" s="56">
        <v>43443.044733796298</v>
      </c>
      <c r="M1654" s="57">
        <v>0.29027777700000001</v>
      </c>
      <c r="N1654" s="58">
        <v>0</v>
      </c>
      <c r="O1654" s="58">
        <v>239</v>
      </c>
      <c r="P1654" s="58">
        <v>0</v>
      </c>
      <c r="Q1654" s="58">
        <v>0</v>
      </c>
      <c r="R1654" s="59">
        <v>0</v>
      </c>
      <c r="S1654" s="59">
        <v>69.376389000000003</v>
      </c>
      <c r="T1654" s="59">
        <v>0</v>
      </c>
      <c r="U1654" s="59">
        <v>0</v>
      </c>
    </row>
    <row r="1655" spans="1:21" x14ac:dyDescent="0.3">
      <c r="A1655" s="61">
        <v>83429</v>
      </c>
      <c r="B1655" s="54">
        <v>1</v>
      </c>
      <c r="C1655" s="54" t="s">
        <v>78</v>
      </c>
      <c r="D1655" s="54" t="s">
        <v>93</v>
      </c>
      <c r="E1655" s="61" t="s">
        <v>428</v>
      </c>
      <c r="F1655" s="61" t="s">
        <v>150</v>
      </c>
      <c r="G1655" s="54" t="s">
        <v>72</v>
      </c>
      <c r="H1655" s="54" t="s">
        <v>128</v>
      </c>
      <c r="I1655" s="54" t="s">
        <v>22</v>
      </c>
      <c r="J1655" s="54" t="s">
        <v>147</v>
      </c>
      <c r="K1655" s="56">
        <v>43443.047083333331</v>
      </c>
      <c r="L1655" s="56">
        <v>43443.284722222219</v>
      </c>
      <c r="M1655" s="57">
        <v>5.7033333329999998</v>
      </c>
      <c r="N1655" s="58">
        <v>2</v>
      </c>
      <c r="O1655" s="58">
        <v>7340</v>
      </c>
      <c r="P1655" s="58">
        <v>0</v>
      </c>
      <c r="Q1655" s="58">
        <v>24</v>
      </c>
      <c r="R1655" s="59">
        <v>11.406667000000001</v>
      </c>
      <c r="S1655" s="59">
        <v>41862.466664</v>
      </c>
      <c r="T1655" s="59">
        <v>0</v>
      </c>
      <c r="U1655" s="59">
        <v>136.88</v>
      </c>
    </row>
    <row r="1656" spans="1:21" x14ac:dyDescent="0.3">
      <c r="A1656" s="61">
        <v>83430</v>
      </c>
      <c r="B1656" s="54">
        <v>1</v>
      </c>
      <c r="C1656" s="54" t="s">
        <v>78</v>
      </c>
      <c r="D1656" s="54" t="s">
        <v>93</v>
      </c>
      <c r="E1656" s="61" t="s">
        <v>429</v>
      </c>
      <c r="F1656" s="61" t="s">
        <v>150</v>
      </c>
      <c r="G1656" s="54" t="s">
        <v>72</v>
      </c>
      <c r="H1656" s="54" t="s">
        <v>128</v>
      </c>
      <c r="I1656" s="54" t="s">
        <v>22</v>
      </c>
      <c r="J1656" s="54" t="s">
        <v>147</v>
      </c>
      <c r="K1656" s="56">
        <v>43443.052523148144</v>
      </c>
      <c r="L1656" s="56">
        <v>43443.283333333333</v>
      </c>
      <c r="M1656" s="57">
        <v>5.5394444439999999</v>
      </c>
      <c r="N1656" s="58">
        <v>0</v>
      </c>
      <c r="O1656" s="58">
        <v>436</v>
      </c>
      <c r="P1656" s="58">
        <v>0</v>
      </c>
      <c r="Q1656" s="58">
        <v>0</v>
      </c>
      <c r="R1656" s="59">
        <v>0</v>
      </c>
      <c r="S1656" s="59">
        <v>2415.1977780000002</v>
      </c>
      <c r="T1656" s="59">
        <v>0</v>
      </c>
      <c r="U1656" s="59">
        <v>0</v>
      </c>
    </row>
    <row r="1657" spans="1:21" x14ac:dyDescent="0.3">
      <c r="A1657" s="61">
        <v>83432</v>
      </c>
      <c r="B1657" s="54">
        <v>1</v>
      </c>
      <c r="C1657" s="54" t="s">
        <v>78</v>
      </c>
      <c r="D1657" s="54" t="s">
        <v>80</v>
      </c>
      <c r="E1657" s="61" t="s">
        <v>661</v>
      </c>
      <c r="F1657" s="61" t="s">
        <v>136</v>
      </c>
      <c r="G1657" s="54" t="s">
        <v>71</v>
      </c>
      <c r="H1657" s="54" t="s">
        <v>128</v>
      </c>
      <c r="I1657" s="54" t="s">
        <v>22</v>
      </c>
      <c r="J1657" s="54" t="s">
        <v>129</v>
      </c>
      <c r="K1657" s="56">
        <v>43443.072476851856</v>
      </c>
      <c r="L1657" s="56">
        <v>43443.103831018518</v>
      </c>
      <c r="M1657" s="57">
        <v>0.75249999999999995</v>
      </c>
      <c r="N1657" s="58">
        <v>0</v>
      </c>
      <c r="O1657" s="58">
        <v>53</v>
      </c>
      <c r="P1657" s="58">
        <v>0</v>
      </c>
      <c r="Q1657" s="58">
        <v>0</v>
      </c>
      <c r="R1657" s="59">
        <v>0</v>
      </c>
      <c r="S1657" s="59">
        <v>39.8825</v>
      </c>
      <c r="T1657" s="59">
        <v>0</v>
      </c>
      <c r="U1657" s="59">
        <v>0</v>
      </c>
    </row>
    <row r="1658" spans="1:21" x14ac:dyDescent="0.3">
      <c r="A1658" s="61">
        <v>83434</v>
      </c>
      <c r="B1658" s="54">
        <v>1</v>
      </c>
      <c r="C1658" s="54" t="s">
        <v>78</v>
      </c>
      <c r="D1658" s="54" t="s">
        <v>93</v>
      </c>
      <c r="E1658" s="61" t="s">
        <v>1985</v>
      </c>
      <c r="F1658" s="61" t="s">
        <v>220</v>
      </c>
      <c r="G1658" s="54" t="s">
        <v>72</v>
      </c>
      <c r="H1658" s="54" t="s">
        <v>128</v>
      </c>
      <c r="I1658" s="54" t="s">
        <v>22</v>
      </c>
      <c r="J1658" s="54" t="s">
        <v>147</v>
      </c>
      <c r="K1658" s="56">
        <v>43443.076388888891</v>
      </c>
      <c r="L1658" s="56">
        <v>43443.272650462961</v>
      </c>
      <c r="M1658" s="57">
        <v>4.7102777769999999</v>
      </c>
      <c r="N1658" s="58">
        <v>0</v>
      </c>
      <c r="O1658" s="58">
        <v>0</v>
      </c>
      <c r="P1658" s="58">
        <v>1</v>
      </c>
      <c r="Q1658" s="58">
        <v>0</v>
      </c>
      <c r="R1658" s="59">
        <v>0</v>
      </c>
      <c r="S1658" s="59">
        <v>0</v>
      </c>
      <c r="T1658" s="59">
        <v>4.7102779999999997</v>
      </c>
      <c r="U1658" s="59">
        <v>0</v>
      </c>
    </row>
    <row r="1659" spans="1:21" x14ac:dyDescent="0.3">
      <c r="A1659" s="61">
        <v>83435</v>
      </c>
      <c r="B1659" s="54">
        <v>1</v>
      </c>
      <c r="C1659" s="54" t="s">
        <v>78</v>
      </c>
      <c r="D1659" s="54" t="s">
        <v>93</v>
      </c>
      <c r="E1659" s="61" t="s">
        <v>1986</v>
      </c>
      <c r="F1659" s="61" t="s">
        <v>220</v>
      </c>
      <c r="G1659" s="54" t="s">
        <v>72</v>
      </c>
      <c r="H1659" s="54" t="s">
        <v>128</v>
      </c>
      <c r="I1659" s="54" t="s">
        <v>22</v>
      </c>
      <c r="J1659" s="54" t="s">
        <v>147</v>
      </c>
      <c r="K1659" s="56">
        <v>43443.047685185185</v>
      </c>
      <c r="L1659" s="56">
        <v>43443.27134259259</v>
      </c>
      <c r="M1659" s="57">
        <v>5.3677777769999997</v>
      </c>
      <c r="N1659" s="58">
        <v>0</v>
      </c>
      <c r="O1659" s="58">
        <v>2</v>
      </c>
      <c r="P1659" s="58">
        <v>0</v>
      </c>
      <c r="Q1659" s="58">
        <v>99</v>
      </c>
      <c r="R1659" s="59">
        <v>0</v>
      </c>
      <c r="S1659" s="59">
        <v>10.735556000000001</v>
      </c>
      <c r="T1659" s="59">
        <v>0</v>
      </c>
      <c r="U1659" s="59">
        <v>531.41</v>
      </c>
    </row>
    <row r="1660" spans="1:21" x14ac:dyDescent="0.3">
      <c r="A1660" s="61">
        <v>83436</v>
      </c>
      <c r="B1660" s="54">
        <v>1</v>
      </c>
      <c r="C1660" s="54" t="s">
        <v>78</v>
      </c>
      <c r="D1660" s="54" t="s">
        <v>93</v>
      </c>
      <c r="E1660" s="61" t="s">
        <v>484</v>
      </c>
      <c r="F1660" s="61" t="s">
        <v>220</v>
      </c>
      <c r="G1660" s="54" t="s">
        <v>72</v>
      </c>
      <c r="H1660" s="54" t="s">
        <v>128</v>
      </c>
      <c r="I1660" s="54" t="s">
        <v>22</v>
      </c>
      <c r="J1660" s="54" t="s">
        <v>147</v>
      </c>
      <c r="K1660" s="56">
        <v>43443.064444444448</v>
      </c>
      <c r="L1660" s="56">
        <v>43443.270439814813</v>
      </c>
      <c r="M1660" s="57">
        <v>4.943888888</v>
      </c>
      <c r="N1660" s="58">
        <v>0</v>
      </c>
      <c r="O1660" s="58">
        <v>0</v>
      </c>
      <c r="P1660" s="58">
        <v>0</v>
      </c>
      <c r="Q1660" s="58">
        <v>160</v>
      </c>
      <c r="R1660" s="59">
        <v>0</v>
      </c>
      <c r="S1660" s="59">
        <v>0</v>
      </c>
      <c r="T1660" s="59">
        <v>0</v>
      </c>
      <c r="U1660" s="59">
        <v>791.02222200000006</v>
      </c>
    </row>
    <row r="1661" spans="1:21" x14ac:dyDescent="0.3">
      <c r="A1661" s="61">
        <v>83438</v>
      </c>
      <c r="B1661" s="54">
        <v>1</v>
      </c>
      <c r="C1661" s="54" t="s">
        <v>78</v>
      </c>
      <c r="D1661" s="54" t="s">
        <v>81</v>
      </c>
      <c r="E1661" s="61" t="s">
        <v>1864</v>
      </c>
      <c r="F1661" s="61" t="s">
        <v>127</v>
      </c>
      <c r="G1661" s="54" t="s">
        <v>72</v>
      </c>
      <c r="H1661" s="54" t="s">
        <v>128</v>
      </c>
      <c r="I1661" s="54" t="s">
        <v>22</v>
      </c>
      <c r="J1661" s="54" t="s">
        <v>129</v>
      </c>
      <c r="K1661" s="56">
        <v>43443.088252314818</v>
      </c>
      <c r="L1661" s="56">
        <v>43443.092361111114</v>
      </c>
      <c r="M1661" s="57">
        <v>9.8611111000000001E-2</v>
      </c>
      <c r="N1661" s="58">
        <v>12</v>
      </c>
      <c r="O1661" s="58">
        <v>16056</v>
      </c>
      <c r="P1661" s="58">
        <v>0</v>
      </c>
      <c r="Q1661" s="58">
        <v>7</v>
      </c>
      <c r="R1661" s="59">
        <v>1.183333</v>
      </c>
      <c r="S1661" s="59">
        <v>1583.299998</v>
      </c>
      <c r="T1661" s="59">
        <v>0</v>
      </c>
      <c r="U1661" s="59">
        <v>0.69027799999999995</v>
      </c>
    </row>
    <row r="1662" spans="1:21" x14ac:dyDescent="0.3">
      <c r="A1662" s="61">
        <v>83440</v>
      </c>
      <c r="B1662" s="54">
        <v>1</v>
      </c>
      <c r="C1662" s="54" t="s">
        <v>78</v>
      </c>
      <c r="D1662" s="54" t="s">
        <v>80</v>
      </c>
      <c r="E1662" s="61" t="s">
        <v>661</v>
      </c>
      <c r="F1662" s="61" t="s">
        <v>136</v>
      </c>
      <c r="G1662" s="54" t="s">
        <v>71</v>
      </c>
      <c r="H1662" s="54" t="s">
        <v>128</v>
      </c>
      <c r="I1662" s="54" t="s">
        <v>22</v>
      </c>
      <c r="J1662" s="54" t="s">
        <v>129</v>
      </c>
      <c r="K1662" s="56">
        <v>43443.13040509259</v>
      </c>
      <c r="L1662" s="56">
        <v>43443.164861111109</v>
      </c>
      <c r="M1662" s="57">
        <v>0.826944444</v>
      </c>
      <c r="N1662" s="58">
        <v>0</v>
      </c>
      <c r="O1662" s="58">
        <v>53</v>
      </c>
      <c r="P1662" s="58">
        <v>0</v>
      </c>
      <c r="Q1662" s="58">
        <v>0</v>
      </c>
      <c r="R1662" s="59">
        <v>0</v>
      </c>
      <c r="S1662" s="59">
        <v>43.828055999999997</v>
      </c>
      <c r="T1662" s="59">
        <v>0</v>
      </c>
      <c r="U1662" s="59">
        <v>0</v>
      </c>
    </row>
    <row r="1663" spans="1:21" x14ac:dyDescent="0.3">
      <c r="A1663" s="61">
        <v>83441</v>
      </c>
      <c r="B1663" s="54">
        <v>1</v>
      </c>
      <c r="C1663" s="54" t="s">
        <v>78</v>
      </c>
      <c r="D1663" s="54" t="s">
        <v>88</v>
      </c>
      <c r="E1663" s="61" t="s">
        <v>1987</v>
      </c>
      <c r="F1663" s="61" t="s">
        <v>144</v>
      </c>
      <c r="G1663" s="54" t="s">
        <v>71</v>
      </c>
      <c r="H1663" s="54" t="s">
        <v>128</v>
      </c>
      <c r="I1663" s="54" t="s">
        <v>22</v>
      </c>
      <c r="J1663" s="54" t="s">
        <v>129</v>
      </c>
      <c r="K1663" s="56">
        <v>43443.173425925925</v>
      </c>
      <c r="L1663" s="56">
        <v>43443.263645833336</v>
      </c>
      <c r="M1663" s="57">
        <v>2.165277777</v>
      </c>
      <c r="N1663" s="58">
        <v>0</v>
      </c>
      <c r="O1663" s="58">
        <v>1</v>
      </c>
      <c r="P1663" s="58">
        <v>0</v>
      </c>
      <c r="Q1663" s="58">
        <v>0</v>
      </c>
      <c r="R1663" s="59">
        <v>0</v>
      </c>
      <c r="S1663" s="59">
        <v>2.1652779999999998</v>
      </c>
      <c r="T1663" s="59">
        <v>0</v>
      </c>
      <c r="U1663" s="59">
        <v>0</v>
      </c>
    </row>
    <row r="1664" spans="1:21" x14ac:dyDescent="0.3">
      <c r="A1664" s="61">
        <v>83443</v>
      </c>
      <c r="B1664" s="54">
        <v>1</v>
      </c>
      <c r="C1664" s="54" t="s">
        <v>79</v>
      </c>
      <c r="D1664" s="54" t="s">
        <v>124</v>
      </c>
      <c r="E1664" s="61" t="s">
        <v>477</v>
      </c>
      <c r="F1664" s="61" t="s">
        <v>219</v>
      </c>
      <c r="G1664" s="54" t="s">
        <v>76</v>
      </c>
      <c r="H1664" s="54" t="s">
        <v>128</v>
      </c>
      <c r="I1664" s="54" t="s">
        <v>22</v>
      </c>
      <c r="J1664" s="54" t="s">
        <v>147</v>
      </c>
      <c r="K1664" s="56">
        <v>43443.267465277779</v>
      </c>
      <c r="L1664" s="56">
        <v>43443.388194444444</v>
      </c>
      <c r="M1664" s="57">
        <v>2.8975</v>
      </c>
      <c r="N1664" s="58">
        <v>1</v>
      </c>
      <c r="O1664" s="58">
        <v>271</v>
      </c>
      <c r="P1664" s="58">
        <v>0</v>
      </c>
      <c r="Q1664" s="58">
        <v>425</v>
      </c>
      <c r="R1664" s="59">
        <v>2.8975</v>
      </c>
      <c r="S1664" s="59">
        <v>785.22249999999997</v>
      </c>
      <c r="T1664" s="59">
        <v>0</v>
      </c>
      <c r="U1664" s="59">
        <v>1231.4375</v>
      </c>
    </row>
    <row r="1665" spans="1:21" x14ac:dyDescent="0.3">
      <c r="A1665" s="61">
        <v>83444</v>
      </c>
      <c r="B1665" s="54">
        <v>1</v>
      </c>
      <c r="C1665" s="54" t="s">
        <v>78</v>
      </c>
      <c r="D1665" s="54" t="s">
        <v>99</v>
      </c>
      <c r="E1665" s="61" t="s">
        <v>1982</v>
      </c>
      <c r="F1665" s="61" t="s">
        <v>127</v>
      </c>
      <c r="G1665" s="54" t="s">
        <v>72</v>
      </c>
      <c r="H1665" s="54" t="s">
        <v>128</v>
      </c>
      <c r="I1665" s="54" t="s">
        <v>22</v>
      </c>
      <c r="J1665" s="54" t="s">
        <v>129</v>
      </c>
      <c r="K1665" s="56">
        <v>43443.265277777777</v>
      </c>
      <c r="L1665" s="56">
        <v>43443.276886574073</v>
      </c>
      <c r="M1665" s="57">
        <v>0.27861111100000002</v>
      </c>
      <c r="N1665" s="58">
        <v>0</v>
      </c>
      <c r="O1665" s="58">
        <v>3627</v>
      </c>
      <c r="P1665" s="58">
        <v>0</v>
      </c>
      <c r="Q1665" s="58">
        <v>8</v>
      </c>
      <c r="R1665" s="59">
        <v>0</v>
      </c>
      <c r="S1665" s="59">
        <v>1010.5225</v>
      </c>
      <c r="T1665" s="59">
        <v>0</v>
      </c>
      <c r="U1665" s="59">
        <v>2.2288890000000001</v>
      </c>
    </row>
    <row r="1666" spans="1:21" x14ac:dyDescent="0.3">
      <c r="A1666" s="61">
        <v>83445</v>
      </c>
      <c r="B1666" s="54">
        <v>1</v>
      </c>
      <c r="C1666" s="54" t="s">
        <v>78</v>
      </c>
      <c r="D1666" s="54" t="s">
        <v>99</v>
      </c>
      <c r="E1666" s="61" t="s">
        <v>1980</v>
      </c>
      <c r="F1666" s="61" t="s">
        <v>127</v>
      </c>
      <c r="G1666" s="54" t="s">
        <v>72</v>
      </c>
      <c r="H1666" s="54" t="s">
        <v>128</v>
      </c>
      <c r="I1666" s="54" t="s">
        <v>22</v>
      </c>
      <c r="J1666" s="54" t="s">
        <v>129</v>
      </c>
      <c r="K1666" s="56">
        <v>43443.265277777777</v>
      </c>
      <c r="L1666" s="56">
        <v>43443.276412037041</v>
      </c>
      <c r="M1666" s="57">
        <v>0.26722222200000001</v>
      </c>
      <c r="N1666" s="58">
        <v>2</v>
      </c>
      <c r="O1666" s="58">
        <v>3512</v>
      </c>
      <c r="P1666" s="58">
        <v>0</v>
      </c>
      <c r="Q1666" s="58">
        <v>0</v>
      </c>
      <c r="R1666" s="59">
        <v>0.53444400000000003</v>
      </c>
      <c r="S1666" s="59">
        <v>938.48444400000005</v>
      </c>
      <c r="T1666" s="59">
        <v>0</v>
      </c>
      <c r="U1666" s="59">
        <v>0</v>
      </c>
    </row>
    <row r="1667" spans="1:21" x14ac:dyDescent="0.3">
      <c r="A1667" s="61">
        <v>83446</v>
      </c>
      <c r="B1667" s="54">
        <v>1</v>
      </c>
      <c r="C1667" s="54" t="s">
        <v>78</v>
      </c>
      <c r="D1667" s="54" t="s">
        <v>99</v>
      </c>
      <c r="E1667" s="61" t="s">
        <v>1983</v>
      </c>
      <c r="F1667" s="61" t="s">
        <v>127</v>
      </c>
      <c r="G1667" s="54" t="s">
        <v>72</v>
      </c>
      <c r="H1667" s="54" t="s">
        <v>128</v>
      </c>
      <c r="I1667" s="54" t="s">
        <v>22</v>
      </c>
      <c r="J1667" s="54" t="s">
        <v>129</v>
      </c>
      <c r="K1667" s="56">
        <v>43443.265972222223</v>
      </c>
      <c r="L1667" s="56">
        <v>43443.27516203704</v>
      </c>
      <c r="M1667" s="57">
        <v>0.22055555499999999</v>
      </c>
      <c r="N1667" s="58">
        <v>0</v>
      </c>
      <c r="O1667" s="58">
        <v>197</v>
      </c>
      <c r="P1667" s="58">
        <v>0</v>
      </c>
      <c r="Q1667" s="58">
        <v>0</v>
      </c>
      <c r="R1667" s="59">
        <v>0</v>
      </c>
      <c r="S1667" s="59">
        <v>43.449444</v>
      </c>
      <c r="T1667" s="59">
        <v>0</v>
      </c>
      <c r="U1667" s="59">
        <v>0</v>
      </c>
    </row>
    <row r="1668" spans="1:21" x14ac:dyDescent="0.3">
      <c r="A1668" s="61">
        <v>83447</v>
      </c>
      <c r="B1668" s="54">
        <v>1</v>
      </c>
      <c r="C1668" s="54" t="s">
        <v>78</v>
      </c>
      <c r="D1668" s="54" t="s">
        <v>99</v>
      </c>
      <c r="E1668" s="61" t="s">
        <v>1984</v>
      </c>
      <c r="F1668" s="61" t="s">
        <v>127</v>
      </c>
      <c r="G1668" s="54" t="s">
        <v>72</v>
      </c>
      <c r="H1668" s="54" t="s">
        <v>128</v>
      </c>
      <c r="I1668" s="54" t="s">
        <v>22</v>
      </c>
      <c r="J1668" s="54" t="s">
        <v>129</v>
      </c>
      <c r="K1668" s="56">
        <v>43443.270231481481</v>
      </c>
      <c r="L1668" s="56">
        <v>43443.273946759262</v>
      </c>
      <c r="M1668" s="57">
        <v>8.9166666000000006E-2</v>
      </c>
      <c r="N1668" s="58">
        <v>0</v>
      </c>
      <c r="O1668" s="58">
        <v>239</v>
      </c>
      <c r="P1668" s="58">
        <v>0</v>
      </c>
      <c r="Q1668" s="58">
        <v>0</v>
      </c>
      <c r="R1668" s="59">
        <v>0</v>
      </c>
      <c r="S1668" s="59">
        <v>21.310832999999999</v>
      </c>
      <c r="T1668" s="59">
        <v>0</v>
      </c>
      <c r="U1668" s="59">
        <v>0</v>
      </c>
    </row>
    <row r="1669" spans="1:21" x14ac:dyDescent="0.3">
      <c r="A1669" s="61">
        <v>83448</v>
      </c>
      <c r="B1669" s="54">
        <v>1</v>
      </c>
      <c r="C1669" s="54" t="s">
        <v>78</v>
      </c>
      <c r="D1669" s="54" t="s">
        <v>94</v>
      </c>
      <c r="E1669" s="61" t="s">
        <v>1988</v>
      </c>
      <c r="F1669" s="61" t="s">
        <v>137</v>
      </c>
      <c r="G1669" s="54" t="s">
        <v>71</v>
      </c>
      <c r="H1669" s="54" t="s">
        <v>128</v>
      </c>
      <c r="I1669" s="54" t="s">
        <v>22</v>
      </c>
      <c r="J1669" s="54" t="s">
        <v>129</v>
      </c>
      <c r="K1669" s="56">
        <v>43443.278877314813</v>
      </c>
      <c r="L1669" s="56">
        <v>43443.442662037036</v>
      </c>
      <c r="M1669" s="57">
        <v>3.9308333329999998</v>
      </c>
      <c r="N1669" s="58">
        <v>0</v>
      </c>
      <c r="O1669" s="58">
        <v>1</v>
      </c>
      <c r="P1669" s="58">
        <v>0</v>
      </c>
      <c r="Q1669" s="58">
        <v>0</v>
      </c>
      <c r="R1669" s="59">
        <v>0</v>
      </c>
      <c r="S1669" s="59">
        <v>3.9308329999999998</v>
      </c>
      <c r="T1669" s="59">
        <v>0</v>
      </c>
      <c r="U1669" s="59">
        <v>0</v>
      </c>
    </row>
    <row r="1670" spans="1:21" x14ac:dyDescent="0.3">
      <c r="A1670" s="61">
        <v>83451</v>
      </c>
      <c r="B1670" s="54">
        <v>1</v>
      </c>
      <c r="C1670" s="54" t="s">
        <v>78</v>
      </c>
      <c r="D1670" s="54" t="s">
        <v>81</v>
      </c>
      <c r="E1670" s="61" t="s">
        <v>1989</v>
      </c>
      <c r="F1670" s="61" t="s">
        <v>148</v>
      </c>
      <c r="G1670" s="54" t="s">
        <v>72</v>
      </c>
      <c r="H1670" s="54" t="s">
        <v>128</v>
      </c>
      <c r="I1670" s="54" t="s">
        <v>22</v>
      </c>
      <c r="J1670" s="54" t="s">
        <v>147</v>
      </c>
      <c r="K1670" s="56">
        <v>43443.381956018522</v>
      </c>
      <c r="L1670" s="56">
        <v>43443.594733796293</v>
      </c>
      <c r="M1670" s="57">
        <v>5.1066666659999997</v>
      </c>
      <c r="N1670" s="58">
        <v>0</v>
      </c>
      <c r="O1670" s="58">
        <v>3</v>
      </c>
      <c r="P1670" s="58">
        <v>0</v>
      </c>
      <c r="Q1670" s="58">
        <v>67</v>
      </c>
      <c r="R1670" s="59">
        <v>0</v>
      </c>
      <c r="S1670" s="59">
        <v>15.32</v>
      </c>
      <c r="T1670" s="59">
        <v>0</v>
      </c>
      <c r="U1670" s="59">
        <v>342.14666699999998</v>
      </c>
    </row>
    <row r="1671" spans="1:21" x14ac:dyDescent="0.3">
      <c r="A1671" s="61">
        <v>83454</v>
      </c>
      <c r="B1671" s="54">
        <v>1</v>
      </c>
      <c r="C1671" s="54" t="s">
        <v>78</v>
      </c>
      <c r="D1671" s="54" t="s">
        <v>80</v>
      </c>
      <c r="E1671" s="61" t="s">
        <v>1990</v>
      </c>
      <c r="F1671" s="61" t="s">
        <v>156</v>
      </c>
      <c r="G1671" s="54" t="s">
        <v>71</v>
      </c>
      <c r="H1671" s="54" t="s">
        <v>128</v>
      </c>
      <c r="I1671" s="54" t="s">
        <v>22</v>
      </c>
      <c r="J1671" s="54" t="s">
        <v>129</v>
      </c>
      <c r="K1671" s="56">
        <v>43443.364791666667</v>
      </c>
      <c r="L1671" s="56">
        <v>43443.40148148148</v>
      </c>
      <c r="M1671" s="57">
        <v>0.88055555500000005</v>
      </c>
      <c r="N1671" s="58">
        <v>0</v>
      </c>
      <c r="O1671" s="58">
        <v>2</v>
      </c>
      <c r="P1671" s="58">
        <v>0</v>
      </c>
      <c r="Q1671" s="58">
        <v>0</v>
      </c>
      <c r="R1671" s="59">
        <v>0</v>
      </c>
      <c r="S1671" s="59">
        <v>1.7611110000000001</v>
      </c>
      <c r="T1671" s="59">
        <v>0</v>
      </c>
      <c r="U1671" s="59">
        <v>0</v>
      </c>
    </row>
    <row r="1672" spans="1:21" x14ac:dyDescent="0.3">
      <c r="A1672" s="61">
        <v>83456</v>
      </c>
      <c r="B1672" s="54">
        <v>1</v>
      </c>
      <c r="C1672" s="54" t="s">
        <v>78</v>
      </c>
      <c r="D1672" s="54" t="s">
        <v>102</v>
      </c>
      <c r="E1672" s="61" t="s">
        <v>177</v>
      </c>
      <c r="F1672" s="61" t="s">
        <v>140</v>
      </c>
      <c r="G1672" s="54" t="s">
        <v>72</v>
      </c>
      <c r="H1672" s="54" t="s">
        <v>128</v>
      </c>
      <c r="I1672" s="54" t="s">
        <v>22</v>
      </c>
      <c r="J1672" s="54" t="s">
        <v>129</v>
      </c>
      <c r="K1672" s="56">
        <v>43443.363842592589</v>
      </c>
      <c r="L1672" s="56">
        <v>43443.376388888886</v>
      </c>
      <c r="M1672" s="57">
        <v>0.30111111099999999</v>
      </c>
      <c r="N1672" s="58">
        <v>0</v>
      </c>
      <c r="O1672" s="58">
        <v>3</v>
      </c>
      <c r="P1672" s="58">
        <v>5</v>
      </c>
      <c r="Q1672" s="58">
        <v>354</v>
      </c>
      <c r="R1672" s="59">
        <v>0</v>
      </c>
      <c r="S1672" s="59">
        <v>0.90333300000000005</v>
      </c>
      <c r="T1672" s="59">
        <v>1.5055559999999999</v>
      </c>
      <c r="U1672" s="59">
        <v>106.593333</v>
      </c>
    </row>
    <row r="1673" spans="1:21" x14ac:dyDescent="0.3">
      <c r="A1673" s="61">
        <v>83459</v>
      </c>
      <c r="B1673" s="54">
        <v>1</v>
      </c>
      <c r="C1673" s="54" t="s">
        <v>78</v>
      </c>
      <c r="D1673" s="54" t="s">
        <v>107</v>
      </c>
      <c r="E1673" s="61" t="s">
        <v>245</v>
      </c>
      <c r="F1673" s="61" t="s">
        <v>148</v>
      </c>
      <c r="G1673" s="54" t="s">
        <v>72</v>
      </c>
      <c r="H1673" s="54" t="s">
        <v>128</v>
      </c>
      <c r="I1673" s="54" t="s">
        <v>22</v>
      </c>
      <c r="J1673" s="54" t="s">
        <v>147</v>
      </c>
      <c r="K1673" s="56">
        <v>43443.383611111109</v>
      </c>
      <c r="L1673" s="56">
        <v>43443.694444444445</v>
      </c>
      <c r="M1673" s="57">
        <v>7.46</v>
      </c>
      <c r="N1673" s="58">
        <v>2</v>
      </c>
      <c r="O1673" s="58">
        <v>792</v>
      </c>
      <c r="P1673" s="58">
        <v>2</v>
      </c>
      <c r="Q1673" s="58">
        <v>221</v>
      </c>
      <c r="R1673" s="59">
        <v>14.92</v>
      </c>
      <c r="S1673" s="59">
        <v>5908.32</v>
      </c>
      <c r="T1673" s="59">
        <v>14.92</v>
      </c>
      <c r="U1673" s="59">
        <v>1648.66</v>
      </c>
    </row>
    <row r="1674" spans="1:21" x14ac:dyDescent="0.3">
      <c r="A1674" s="61">
        <v>83460</v>
      </c>
      <c r="B1674" s="54">
        <v>1</v>
      </c>
      <c r="C1674" s="54" t="s">
        <v>78</v>
      </c>
      <c r="D1674" s="54" t="s">
        <v>91</v>
      </c>
      <c r="E1674" s="61" t="s">
        <v>1890</v>
      </c>
      <c r="F1674" s="61" t="s">
        <v>148</v>
      </c>
      <c r="G1674" s="54" t="s">
        <v>71</v>
      </c>
      <c r="H1674" s="54" t="s">
        <v>128</v>
      </c>
      <c r="I1674" s="54" t="s">
        <v>22</v>
      </c>
      <c r="J1674" s="54" t="s">
        <v>147</v>
      </c>
      <c r="K1674" s="56">
        <v>43443.384097222224</v>
      </c>
      <c r="L1674" s="56">
        <v>43443.686805555553</v>
      </c>
      <c r="M1674" s="57">
        <v>7.2649999999999997</v>
      </c>
      <c r="N1674" s="58">
        <v>0</v>
      </c>
      <c r="O1674" s="58">
        <v>470</v>
      </c>
      <c r="P1674" s="58">
        <v>0</v>
      </c>
      <c r="Q1674" s="58">
        <v>0</v>
      </c>
      <c r="R1674" s="59">
        <v>0</v>
      </c>
      <c r="S1674" s="59">
        <v>3414.55</v>
      </c>
      <c r="T1674" s="59">
        <v>0</v>
      </c>
      <c r="U1674" s="59">
        <v>0</v>
      </c>
    </row>
    <row r="1675" spans="1:21" x14ac:dyDescent="0.3">
      <c r="A1675" s="61">
        <v>83461</v>
      </c>
      <c r="B1675" s="54">
        <v>1</v>
      </c>
      <c r="C1675" s="54" t="s">
        <v>79</v>
      </c>
      <c r="D1675" s="54" t="s">
        <v>109</v>
      </c>
      <c r="E1675" s="61" t="s">
        <v>1742</v>
      </c>
      <c r="F1675" s="61" t="s">
        <v>148</v>
      </c>
      <c r="G1675" s="54" t="s">
        <v>71</v>
      </c>
      <c r="H1675" s="54" t="s">
        <v>128</v>
      </c>
      <c r="I1675" s="54" t="s">
        <v>22</v>
      </c>
      <c r="J1675" s="54" t="s">
        <v>147</v>
      </c>
      <c r="K1675" s="56">
        <v>43443.378472222219</v>
      </c>
      <c r="L1675" s="56">
        <v>43443.641203703701</v>
      </c>
      <c r="M1675" s="57">
        <v>6.3055555549999998</v>
      </c>
      <c r="N1675" s="58">
        <v>0</v>
      </c>
      <c r="O1675" s="58">
        <v>0</v>
      </c>
      <c r="P1675" s="58">
        <v>0</v>
      </c>
      <c r="Q1675" s="58">
        <v>89</v>
      </c>
      <c r="R1675" s="59">
        <v>0</v>
      </c>
      <c r="S1675" s="59">
        <v>0</v>
      </c>
      <c r="T1675" s="59">
        <v>0</v>
      </c>
      <c r="U1675" s="59">
        <v>561.19444399999998</v>
      </c>
    </row>
    <row r="1676" spans="1:21" x14ac:dyDescent="0.3">
      <c r="A1676" s="61">
        <v>83463</v>
      </c>
      <c r="B1676" s="54">
        <v>1</v>
      </c>
      <c r="C1676" s="54" t="s">
        <v>78</v>
      </c>
      <c r="D1676" s="54" t="s">
        <v>104</v>
      </c>
      <c r="E1676" s="61" t="s">
        <v>1991</v>
      </c>
      <c r="F1676" s="61" t="s">
        <v>148</v>
      </c>
      <c r="G1676" s="54" t="s">
        <v>71</v>
      </c>
      <c r="H1676" s="54" t="s">
        <v>138</v>
      </c>
      <c r="I1676" s="54" t="s">
        <v>22</v>
      </c>
      <c r="J1676" s="54" t="s">
        <v>147</v>
      </c>
      <c r="K1676" s="56">
        <v>43443.734606481477</v>
      </c>
      <c r="L1676" s="56">
        <v>43443.736111111109</v>
      </c>
      <c r="M1676" s="57">
        <v>3.6111111000000001E-2</v>
      </c>
      <c r="N1676" s="58">
        <v>0</v>
      </c>
      <c r="O1676" s="58">
        <v>0</v>
      </c>
      <c r="P1676" s="58">
        <v>0</v>
      </c>
      <c r="Q1676" s="58">
        <v>60</v>
      </c>
      <c r="R1676" s="59">
        <v>0</v>
      </c>
      <c r="S1676" s="59">
        <v>0</v>
      </c>
      <c r="T1676" s="59">
        <v>0</v>
      </c>
      <c r="U1676" s="59">
        <v>2.1666669999999999</v>
      </c>
    </row>
    <row r="1677" spans="1:21" x14ac:dyDescent="0.3">
      <c r="A1677" s="61">
        <v>83464</v>
      </c>
      <c r="B1677" s="54">
        <v>1</v>
      </c>
      <c r="C1677" s="54" t="s">
        <v>78</v>
      </c>
      <c r="D1677" s="54" t="s">
        <v>101</v>
      </c>
      <c r="E1677" s="61" t="s">
        <v>1992</v>
      </c>
      <c r="F1677" s="61" t="s">
        <v>137</v>
      </c>
      <c r="G1677" s="54" t="s">
        <v>71</v>
      </c>
      <c r="H1677" s="54" t="s">
        <v>128</v>
      </c>
      <c r="I1677" s="54" t="s">
        <v>22</v>
      </c>
      <c r="J1677" s="54" t="s">
        <v>129</v>
      </c>
      <c r="K1677" s="56">
        <v>43443.37871527778</v>
      </c>
      <c r="L1677" s="56">
        <v>43443.571388888886</v>
      </c>
      <c r="M1677" s="57">
        <v>4.6241666659999998</v>
      </c>
      <c r="N1677" s="58">
        <v>0</v>
      </c>
      <c r="O1677" s="58">
        <v>2</v>
      </c>
      <c r="P1677" s="58">
        <v>0</v>
      </c>
      <c r="Q1677" s="58">
        <v>0</v>
      </c>
      <c r="R1677" s="59">
        <v>0</v>
      </c>
      <c r="S1677" s="59">
        <v>9.2483330000000006</v>
      </c>
      <c r="T1677" s="59">
        <v>0</v>
      </c>
      <c r="U1677" s="59">
        <v>0</v>
      </c>
    </row>
    <row r="1678" spans="1:21" x14ac:dyDescent="0.3">
      <c r="A1678" s="61">
        <v>83466</v>
      </c>
      <c r="B1678" s="54">
        <v>1</v>
      </c>
      <c r="C1678" s="54" t="s">
        <v>78</v>
      </c>
      <c r="D1678" s="54" t="s">
        <v>96</v>
      </c>
      <c r="E1678" s="61" t="s">
        <v>552</v>
      </c>
      <c r="F1678" s="61" t="s">
        <v>148</v>
      </c>
      <c r="G1678" s="54" t="s">
        <v>72</v>
      </c>
      <c r="H1678" s="54" t="s">
        <v>128</v>
      </c>
      <c r="I1678" s="54" t="s">
        <v>22</v>
      </c>
      <c r="J1678" s="54" t="s">
        <v>147</v>
      </c>
      <c r="K1678" s="56">
        <v>43443.387499999997</v>
      </c>
      <c r="L1678" s="56">
        <v>43443.649305555555</v>
      </c>
      <c r="M1678" s="57">
        <v>6.2833333329999999</v>
      </c>
      <c r="N1678" s="58">
        <v>1</v>
      </c>
      <c r="O1678" s="58">
        <v>189</v>
      </c>
      <c r="P1678" s="58">
        <v>0</v>
      </c>
      <c r="Q1678" s="58">
        <v>0</v>
      </c>
      <c r="R1678" s="59">
        <v>6.2833329999999998</v>
      </c>
      <c r="S1678" s="59">
        <v>1187.55</v>
      </c>
      <c r="T1678" s="59">
        <v>0</v>
      </c>
      <c r="U1678" s="59">
        <v>0</v>
      </c>
    </row>
    <row r="1679" spans="1:21" x14ac:dyDescent="0.3">
      <c r="A1679" s="61">
        <v>83468</v>
      </c>
      <c r="B1679" s="54">
        <v>1</v>
      </c>
      <c r="C1679" s="54" t="s">
        <v>78</v>
      </c>
      <c r="D1679" s="54" t="s">
        <v>81</v>
      </c>
      <c r="E1679" s="61" t="s">
        <v>1993</v>
      </c>
      <c r="F1679" s="61" t="s">
        <v>146</v>
      </c>
      <c r="G1679" s="54" t="s">
        <v>71</v>
      </c>
      <c r="H1679" s="54" t="s">
        <v>128</v>
      </c>
      <c r="I1679" s="54" t="s">
        <v>22</v>
      </c>
      <c r="J1679" s="54" t="s">
        <v>147</v>
      </c>
      <c r="K1679" s="56">
        <v>43443.401736111111</v>
      </c>
      <c r="L1679" s="56">
        <v>43443.472916666666</v>
      </c>
      <c r="M1679" s="57">
        <v>1.7083333329999999</v>
      </c>
      <c r="N1679" s="58">
        <v>1</v>
      </c>
      <c r="O1679" s="58">
        <v>52</v>
      </c>
      <c r="P1679" s="58">
        <v>0</v>
      </c>
      <c r="Q1679" s="58">
        <v>0</v>
      </c>
      <c r="R1679" s="59">
        <v>1.7083330000000001</v>
      </c>
      <c r="S1679" s="59">
        <v>88.833332999999996</v>
      </c>
      <c r="T1679" s="59">
        <v>0</v>
      </c>
      <c r="U1679" s="59">
        <v>0</v>
      </c>
    </row>
    <row r="1680" spans="1:21" x14ac:dyDescent="0.3">
      <c r="A1680" s="61">
        <v>83470</v>
      </c>
      <c r="B1680" s="54">
        <v>1</v>
      </c>
      <c r="C1680" s="54" t="s">
        <v>78</v>
      </c>
      <c r="D1680" s="54" t="s">
        <v>80</v>
      </c>
      <c r="E1680" s="61" t="s">
        <v>661</v>
      </c>
      <c r="F1680" s="61" t="s">
        <v>204</v>
      </c>
      <c r="G1680" s="54" t="s">
        <v>71</v>
      </c>
      <c r="H1680" s="54" t="s">
        <v>128</v>
      </c>
      <c r="I1680" s="54" t="s">
        <v>22</v>
      </c>
      <c r="J1680" s="54" t="s">
        <v>129</v>
      </c>
      <c r="K1680" s="56">
        <v>43443.395462962959</v>
      </c>
      <c r="L1680" s="56">
        <v>43443.493136574078</v>
      </c>
      <c r="M1680" s="57">
        <v>2.344166666</v>
      </c>
      <c r="N1680" s="58">
        <v>0</v>
      </c>
      <c r="O1680" s="58">
        <v>53</v>
      </c>
      <c r="P1680" s="58">
        <v>0</v>
      </c>
      <c r="Q1680" s="58">
        <v>0</v>
      </c>
      <c r="R1680" s="59">
        <v>0</v>
      </c>
      <c r="S1680" s="59">
        <v>124.24083299999999</v>
      </c>
      <c r="T1680" s="59">
        <v>0</v>
      </c>
      <c r="U1680" s="59">
        <v>0</v>
      </c>
    </row>
    <row r="1681" spans="1:21" x14ac:dyDescent="0.3">
      <c r="A1681" s="61">
        <v>83471</v>
      </c>
      <c r="B1681" s="54">
        <v>1</v>
      </c>
      <c r="C1681" s="54" t="s">
        <v>79</v>
      </c>
      <c r="D1681" s="54" t="s">
        <v>113</v>
      </c>
      <c r="E1681" s="61" t="s">
        <v>1994</v>
      </c>
      <c r="F1681" s="61" t="s">
        <v>150</v>
      </c>
      <c r="G1681" s="54" t="s">
        <v>71</v>
      </c>
      <c r="H1681" s="54" t="s">
        <v>128</v>
      </c>
      <c r="I1681" s="54" t="s">
        <v>22</v>
      </c>
      <c r="J1681" s="54" t="s">
        <v>147</v>
      </c>
      <c r="K1681" s="56">
        <v>43443.402604166666</v>
      </c>
      <c r="L1681" s="56">
        <v>43443.639745370368</v>
      </c>
      <c r="M1681" s="57">
        <v>5.6913888879999996</v>
      </c>
      <c r="N1681" s="58">
        <v>0</v>
      </c>
      <c r="O1681" s="58">
        <v>1</v>
      </c>
      <c r="P1681" s="58">
        <v>0</v>
      </c>
      <c r="Q1681" s="58">
        <v>44</v>
      </c>
      <c r="R1681" s="59">
        <v>0</v>
      </c>
      <c r="S1681" s="59">
        <v>5.691389</v>
      </c>
      <c r="T1681" s="59">
        <v>0</v>
      </c>
      <c r="U1681" s="59">
        <v>250.421111</v>
      </c>
    </row>
    <row r="1682" spans="1:21" x14ac:dyDescent="0.3">
      <c r="A1682" s="61">
        <v>83472</v>
      </c>
      <c r="B1682" s="54">
        <v>1</v>
      </c>
      <c r="C1682" s="54" t="s">
        <v>79</v>
      </c>
      <c r="D1682" s="54" t="s">
        <v>118</v>
      </c>
      <c r="E1682" s="61" t="s">
        <v>462</v>
      </c>
      <c r="F1682" s="61" t="s">
        <v>148</v>
      </c>
      <c r="G1682" s="54" t="s">
        <v>72</v>
      </c>
      <c r="H1682" s="54" t="s">
        <v>128</v>
      </c>
      <c r="I1682" s="54" t="s">
        <v>22</v>
      </c>
      <c r="J1682" s="54" t="s">
        <v>147</v>
      </c>
      <c r="K1682" s="56">
        <v>43443.400740740741</v>
      </c>
      <c r="L1682" s="56">
        <v>43443.412291666667</v>
      </c>
      <c r="M1682" s="57">
        <v>0.27722222200000002</v>
      </c>
      <c r="N1682" s="58">
        <v>0</v>
      </c>
      <c r="O1682" s="58">
        <v>563</v>
      </c>
      <c r="P1682" s="58">
        <v>0</v>
      </c>
      <c r="Q1682" s="58">
        <v>0</v>
      </c>
      <c r="R1682" s="59">
        <v>0</v>
      </c>
      <c r="S1682" s="59">
        <v>156.076111</v>
      </c>
      <c r="T1682" s="59">
        <v>0</v>
      </c>
      <c r="U1682" s="59">
        <v>0</v>
      </c>
    </row>
    <row r="1683" spans="1:21" x14ac:dyDescent="0.3">
      <c r="A1683" s="61">
        <v>83474</v>
      </c>
      <c r="B1683" s="54">
        <v>1</v>
      </c>
      <c r="C1683" s="54" t="s">
        <v>79</v>
      </c>
      <c r="D1683" s="54" t="s">
        <v>109</v>
      </c>
      <c r="E1683" s="61" t="s">
        <v>1995</v>
      </c>
      <c r="F1683" s="61" t="s">
        <v>145</v>
      </c>
      <c r="G1683" s="54" t="s">
        <v>72</v>
      </c>
      <c r="H1683" s="54" t="s">
        <v>128</v>
      </c>
      <c r="I1683" s="54" t="s">
        <v>22</v>
      </c>
      <c r="J1683" s="54" t="s">
        <v>129</v>
      </c>
      <c r="K1683" s="56">
        <v>43443.388587962967</v>
      </c>
      <c r="L1683" s="56">
        <v>43443.457835648151</v>
      </c>
      <c r="M1683" s="57">
        <v>1.661944444</v>
      </c>
      <c r="N1683" s="58">
        <v>0</v>
      </c>
      <c r="O1683" s="58">
        <v>0</v>
      </c>
      <c r="P1683" s="58">
        <v>0</v>
      </c>
      <c r="Q1683" s="58">
        <v>19</v>
      </c>
      <c r="R1683" s="59">
        <v>0</v>
      </c>
      <c r="S1683" s="59">
        <v>0</v>
      </c>
      <c r="T1683" s="59">
        <v>0</v>
      </c>
      <c r="U1683" s="59">
        <v>31.576944000000001</v>
      </c>
    </row>
    <row r="1684" spans="1:21" x14ac:dyDescent="0.3">
      <c r="A1684" s="61">
        <v>83475</v>
      </c>
      <c r="B1684" s="54">
        <v>1</v>
      </c>
      <c r="C1684" s="54" t="s">
        <v>78</v>
      </c>
      <c r="D1684" s="54" t="s">
        <v>95</v>
      </c>
      <c r="E1684" s="61" t="s">
        <v>689</v>
      </c>
      <c r="F1684" s="61" t="s">
        <v>148</v>
      </c>
      <c r="G1684" s="54" t="s">
        <v>72</v>
      </c>
      <c r="H1684" s="54" t="s">
        <v>128</v>
      </c>
      <c r="I1684" s="54" t="s">
        <v>22</v>
      </c>
      <c r="J1684" s="54" t="s">
        <v>147</v>
      </c>
      <c r="K1684" s="56">
        <v>43443.398472222223</v>
      </c>
      <c r="L1684" s="56">
        <v>43443.60297453704</v>
      </c>
      <c r="M1684" s="57">
        <v>4.9080555549999998</v>
      </c>
      <c r="N1684" s="58">
        <v>0</v>
      </c>
      <c r="O1684" s="58">
        <v>330</v>
      </c>
      <c r="P1684" s="58">
        <v>0</v>
      </c>
      <c r="Q1684" s="58">
        <v>0</v>
      </c>
      <c r="R1684" s="59">
        <v>0</v>
      </c>
      <c r="S1684" s="59">
        <v>1619.6583330000001</v>
      </c>
      <c r="T1684" s="59">
        <v>0</v>
      </c>
      <c r="U1684" s="59">
        <v>0</v>
      </c>
    </row>
    <row r="1685" spans="1:21" x14ac:dyDescent="0.3">
      <c r="A1685" s="61">
        <v>83477</v>
      </c>
      <c r="B1685" s="54">
        <v>1</v>
      </c>
      <c r="C1685" s="54" t="s">
        <v>79</v>
      </c>
      <c r="D1685" s="54" t="s">
        <v>114</v>
      </c>
      <c r="E1685" s="61" t="s">
        <v>1996</v>
      </c>
      <c r="F1685" s="61" t="s">
        <v>140</v>
      </c>
      <c r="G1685" s="54" t="s">
        <v>72</v>
      </c>
      <c r="H1685" s="54" t="s">
        <v>128</v>
      </c>
      <c r="I1685" s="54" t="s">
        <v>22</v>
      </c>
      <c r="J1685" s="54" t="s">
        <v>129</v>
      </c>
      <c r="K1685" s="56">
        <v>43443.399270833332</v>
      </c>
      <c r="L1685" s="56">
        <v>43443.424641203703</v>
      </c>
      <c r="M1685" s="57">
        <v>0.60888888799999996</v>
      </c>
      <c r="N1685" s="58">
        <v>5</v>
      </c>
      <c r="O1685" s="58">
        <v>1851</v>
      </c>
      <c r="P1685" s="58">
        <v>1</v>
      </c>
      <c r="Q1685" s="58">
        <v>79</v>
      </c>
      <c r="R1685" s="59">
        <v>3.0444439999999999</v>
      </c>
      <c r="S1685" s="59">
        <v>1127.053332</v>
      </c>
      <c r="T1685" s="59">
        <v>0.60888900000000001</v>
      </c>
      <c r="U1685" s="59">
        <v>48.102221999999998</v>
      </c>
    </row>
    <row r="1686" spans="1:21" x14ac:dyDescent="0.3">
      <c r="A1686" s="61">
        <v>83478</v>
      </c>
      <c r="B1686" s="54">
        <v>1</v>
      </c>
      <c r="C1686" s="54" t="s">
        <v>78</v>
      </c>
      <c r="D1686" s="54" t="s">
        <v>81</v>
      </c>
      <c r="E1686" s="61" t="s">
        <v>1997</v>
      </c>
      <c r="F1686" s="61" t="s">
        <v>146</v>
      </c>
      <c r="G1686" s="54" t="s">
        <v>72</v>
      </c>
      <c r="H1686" s="54" t="s">
        <v>128</v>
      </c>
      <c r="I1686" s="54" t="s">
        <v>22</v>
      </c>
      <c r="J1686" s="54" t="s">
        <v>147</v>
      </c>
      <c r="K1686" s="56">
        <v>43443.419212962966</v>
      </c>
      <c r="L1686" s="56">
        <v>43443.684027777781</v>
      </c>
      <c r="M1686" s="57">
        <v>6.3555555549999996</v>
      </c>
      <c r="N1686" s="58">
        <v>0</v>
      </c>
      <c r="O1686" s="58">
        <v>4</v>
      </c>
      <c r="P1686" s="58">
        <v>0</v>
      </c>
      <c r="Q1686" s="58">
        <v>0</v>
      </c>
      <c r="R1686" s="59">
        <v>0</v>
      </c>
      <c r="S1686" s="59">
        <v>25.422222000000001</v>
      </c>
      <c r="T1686" s="59">
        <v>0</v>
      </c>
      <c r="U1686" s="59">
        <v>0</v>
      </c>
    </row>
    <row r="1687" spans="1:21" x14ac:dyDescent="0.3">
      <c r="A1687" s="61">
        <v>83479</v>
      </c>
      <c r="B1687" s="54">
        <v>1</v>
      </c>
      <c r="C1687" s="54" t="s">
        <v>78</v>
      </c>
      <c r="D1687" s="54" t="s">
        <v>106</v>
      </c>
      <c r="E1687" s="61" t="s">
        <v>1202</v>
      </c>
      <c r="F1687" s="61" t="s">
        <v>148</v>
      </c>
      <c r="G1687" s="54" t="s">
        <v>71</v>
      </c>
      <c r="H1687" s="54" t="s">
        <v>128</v>
      </c>
      <c r="I1687" s="54" t="s">
        <v>22</v>
      </c>
      <c r="J1687" s="54" t="s">
        <v>147</v>
      </c>
      <c r="K1687" s="56">
        <v>43443.395833333336</v>
      </c>
      <c r="L1687" s="56">
        <v>43443.725694444445</v>
      </c>
      <c r="M1687" s="57">
        <v>7.9166666660000002</v>
      </c>
      <c r="N1687" s="58">
        <v>0</v>
      </c>
      <c r="O1687" s="58">
        <v>95</v>
      </c>
      <c r="P1687" s="58">
        <v>0</v>
      </c>
      <c r="Q1687" s="58">
        <v>1</v>
      </c>
      <c r="R1687" s="59">
        <v>0</v>
      </c>
      <c r="S1687" s="59">
        <v>752.08333300000004</v>
      </c>
      <c r="T1687" s="59">
        <v>0</v>
      </c>
      <c r="U1687" s="59">
        <v>7.9166670000000003</v>
      </c>
    </row>
    <row r="1688" spans="1:21" x14ac:dyDescent="0.3">
      <c r="A1688" s="61">
        <v>83481</v>
      </c>
      <c r="B1688" s="54">
        <v>1</v>
      </c>
      <c r="C1688" s="54" t="s">
        <v>78</v>
      </c>
      <c r="D1688" s="54" t="s">
        <v>80</v>
      </c>
      <c r="E1688" s="61" t="s">
        <v>731</v>
      </c>
      <c r="F1688" s="61" t="s">
        <v>150</v>
      </c>
      <c r="G1688" s="54" t="s">
        <v>71</v>
      </c>
      <c r="H1688" s="54" t="s">
        <v>128</v>
      </c>
      <c r="I1688" s="54" t="s">
        <v>22</v>
      </c>
      <c r="J1688" s="54" t="s">
        <v>147</v>
      </c>
      <c r="K1688" s="56">
        <v>43443.440162037034</v>
      </c>
      <c r="L1688" s="56">
        <v>43443.533333333333</v>
      </c>
      <c r="M1688" s="57">
        <v>2.236111111</v>
      </c>
      <c r="N1688" s="58">
        <v>0</v>
      </c>
      <c r="O1688" s="58">
        <v>575</v>
      </c>
      <c r="P1688" s="58">
        <v>0</v>
      </c>
      <c r="Q1688" s="58">
        <v>0</v>
      </c>
      <c r="R1688" s="59">
        <v>0</v>
      </c>
      <c r="S1688" s="59">
        <v>1285.7638890000001</v>
      </c>
      <c r="T1688" s="59">
        <v>0</v>
      </c>
      <c r="U1688" s="59">
        <v>0</v>
      </c>
    </row>
    <row r="1689" spans="1:21" x14ac:dyDescent="0.3">
      <c r="A1689" s="61">
        <v>83482</v>
      </c>
      <c r="B1689" s="54">
        <v>1</v>
      </c>
      <c r="C1689" s="54" t="s">
        <v>78</v>
      </c>
      <c r="D1689" s="54" t="s">
        <v>102</v>
      </c>
      <c r="E1689" s="61" t="s">
        <v>530</v>
      </c>
      <c r="F1689" s="61" t="s">
        <v>148</v>
      </c>
      <c r="G1689" s="54" t="s">
        <v>71</v>
      </c>
      <c r="H1689" s="54" t="s">
        <v>128</v>
      </c>
      <c r="I1689" s="54" t="s">
        <v>22</v>
      </c>
      <c r="J1689" s="54" t="s">
        <v>147</v>
      </c>
      <c r="K1689" s="56">
        <v>43443.398831018516</v>
      </c>
      <c r="L1689" s="56">
        <v>43443.603472222225</v>
      </c>
      <c r="M1689" s="57">
        <v>4.9113888880000003</v>
      </c>
      <c r="N1689" s="58">
        <v>0</v>
      </c>
      <c r="O1689" s="58">
        <v>1203</v>
      </c>
      <c r="P1689" s="58">
        <v>0</v>
      </c>
      <c r="Q1689" s="58">
        <v>0</v>
      </c>
      <c r="R1689" s="59">
        <v>0</v>
      </c>
      <c r="S1689" s="59">
        <v>5908.4008320000003</v>
      </c>
      <c r="T1689" s="59">
        <v>0</v>
      </c>
      <c r="U1689" s="59">
        <v>0</v>
      </c>
    </row>
    <row r="1690" spans="1:21" x14ac:dyDescent="0.3">
      <c r="A1690" s="61">
        <v>83483</v>
      </c>
      <c r="B1690" s="54">
        <v>1</v>
      </c>
      <c r="C1690" s="54" t="s">
        <v>78</v>
      </c>
      <c r="D1690" s="54" t="s">
        <v>91</v>
      </c>
      <c r="E1690" s="61" t="s">
        <v>489</v>
      </c>
      <c r="F1690" s="61" t="s">
        <v>150</v>
      </c>
      <c r="G1690" s="54" t="s">
        <v>72</v>
      </c>
      <c r="H1690" s="54" t="s">
        <v>128</v>
      </c>
      <c r="I1690" s="54" t="s">
        <v>22</v>
      </c>
      <c r="J1690" s="54" t="s">
        <v>147</v>
      </c>
      <c r="K1690" s="56">
        <v>43443.411666666667</v>
      </c>
      <c r="L1690" s="56">
        <v>43443.627083333333</v>
      </c>
      <c r="M1690" s="57">
        <v>5.17</v>
      </c>
      <c r="N1690" s="58">
        <v>0</v>
      </c>
      <c r="O1690" s="58">
        <v>2</v>
      </c>
      <c r="P1690" s="58">
        <v>4</v>
      </c>
      <c r="Q1690" s="58">
        <v>812</v>
      </c>
      <c r="R1690" s="59">
        <v>0</v>
      </c>
      <c r="S1690" s="59">
        <v>10.34</v>
      </c>
      <c r="T1690" s="59">
        <v>20.68</v>
      </c>
      <c r="U1690" s="59">
        <v>4198.04</v>
      </c>
    </row>
    <row r="1691" spans="1:21" x14ac:dyDescent="0.3">
      <c r="A1691" s="61">
        <v>83485</v>
      </c>
      <c r="B1691" s="54">
        <v>1</v>
      </c>
      <c r="C1691" s="54" t="s">
        <v>78</v>
      </c>
      <c r="D1691" s="54" t="s">
        <v>92</v>
      </c>
      <c r="E1691" s="61" t="s">
        <v>1998</v>
      </c>
      <c r="F1691" s="61" t="s">
        <v>150</v>
      </c>
      <c r="G1691" s="54" t="s">
        <v>72</v>
      </c>
      <c r="H1691" s="54" t="s">
        <v>128</v>
      </c>
      <c r="I1691" s="54" t="s">
        <v>22</v>
      </c>
      <c r="J1691" s="54" t="s">
        <v>147</v>
      </c>
      <c r="K1691" s="56">
        <v>43443.401886574073</v>
      </c>
      <c r="L1691" s="56">
        <v>43443.454618055555</v>
      </c>
      <c r="M1691" s="57">
        <v>1.2655555549999999</v>
      </c>
      <c r="N1691" s="58">
        <v>1</v>
      </c>
      <c r="O1691" s="58">
        <v>1</v>
      </c>
      <c r="P1691" s="58">
        <v>0</v>
      </c>
      <c r="Q1691" s="58">
        <v>463</v>
      </c>
      <c r="R1691" s="59">
        <v>1.2655559999999999</v>
      </c>
      <c r="S1691" s="59">
        <v>1.2655559999999999</v>
      </c>
      <c r="T1691" s="59">
        <v>0</v>
      </c>
      <c r="U1691" s="59">
        <v>585.95222200000001</v>
      </c>
    </row>
    <row r="1692" spans="1:21" x14ac:dyDescent="0.3">
      <c r="A1692" s="61">
        <v>83486</v>
      </c>
      <c r="B1692" s="54">
        <v>1</v>
      </c>
      <c r="C1692" s="54" t="s">
        <v>78</v>
      </c>
      <c r="D1692" s="54" t="s">
        <v>102</v>
      </c>
      <c r="E1692" s="61" t="s">
        <v>490</v>
      </c>
      <c r="F1692" s="61" t="s">
        <v>140</v>
      </c>
      <c r="G1692" s="54" t="s">
        <v>72</v>
      </c>
      <c r="H1692" s="54" t="s">
        <v>128</v>
      </c>
      <c r="I1692" s="54" t="s">
        <v>22</v>
      </c>
      <c r="J1692" s="54" t="s">
        <v>129</v>
      </c>
      <c r="K1692" s="56">
        <v>43443.399386574078</v>
      </c>
      <c r="L1692" s="56">
        <v>43443.416666666664</v>
      </c>
      <c r="M1692" s="57">
        <v>0.41472222199999997</v>
      </c>
      <c r="N1692" s="58">
        <v>1</v>
      </c>
      <c r="O1692" s="58">
        <v>1772</v>
      </c>
      <c r="P1692" s="58">
        <v>3</v>
      </c>
      <c r="Q1692" s="58">
        <v>788</v>
      </c>
      <c r="R1692" s="59">
        <v>0.41472199999999998</v>
      </c>
      <c r="S1692" s="59">
        <v>734.88777700000003</v>
      </c>
      <c r="T1692" s="59">
        <v>1.244167</v>
      </c>
      <c r="U1692" s="59">
        <v>326.80111099999999</v>
      </c>
    </row>
    <row r="1693" spans="1:21" x14ac:dyDescent="0.3">
      <c r="A1693" s="61">
        <v>83489</v>
      </c>
      <c r="B1693" s="54">
        <v>1</v>
      </c>
      <c r="C1693" s="54" t="s">
        <v>78</v>
      </c>
      <c r="D1693" s="54" t="s">
        <v>92</v>
      </c>
      <c r="E1693" s="61" t="s">
        <v>1999</v>
      </c>
      <c r="F1693" s="61" t="s">
        <v>211</v>
      </c>
      <c r="G1693" s="54" t="s">
        <v>72</v>
      </c>
      <c r="H1693" s="54" t="s">
        <v>128</v>
      </c>
      <c r="I1693" s="54" t="s">
        <v>22</v>
      </c>
      <c r="J1693" s="54" t="s">
        <v>129</v>
      </c>
      <c r="K1693" s="56">
        <v>43443.406388888892</v>
      </c>
      <c r="L1693" s="56">
        <v>43443.542928240742</v>
      </c>
      <c r="M1693" s="57">
        <v>3.2769444440000002</v>
      </c>
      <c r="N1693" s="58">
        <v>1</v>
      </c>
      <c r="O1693" s="58">
        <v>440</v>
      </c>
      <c r="P1693" s="58">
        <v>0</v>
      </c>
      <c r="Q1693" s="58">
        <v>0</v>
      </c>
      <c r="R1693" s="59">
        <v>3.2769439999999999</v>
      </c>
      <c r="S1693" s="59">
        <v>1441.8555550000001</v>
      </c>
      <c r="T1693" s="59">
        <v>0</v>
      </c>
      <c r="U1693" s="59">
        <v>0</v>
      </c>
    </row>
    <row r="1694" spans="1:21" x14ac:dyDescent="0.3">
      <c r="A1694" s="61">
        <v>83491</v>
      </c>
      <c r="B1694" s="54">
        <v>1</v>
      </c>
      <c r="C1694" s="54" t="s">
        <v>78</v>
      </c>
      <c r="D1694" s="54" t="s">
        <v>88</v>
      </c>
      <c r="E1694" s="61" t="s">
        <v>2000</v>
      </c>
      <c r="F1694" s="61" t="s">
        <v>137</v>
      </c>
      <c r="G1694" s="54" t="s">
        <v>71</v>
      </c>
      <c r="H1694" s="54" t="s">
        <v>128</v>
      </c>
      <c r="I1694" s="54" t="s">
        <v>22</v>
      </c>
      <c r="J1694" s="54" t="s">
        <v>129</v>
      </c>
      <c r="K1694" s="56">
        <v>43443.41642361111</v>
      </c>
      <c r="L1694" s="56">
        <v>43443.514027777775</v>
      </c>
      <c r="M1694" s="57">
        <v>2.3424999999999998</v>
      </c>
      <c r="N1694" s="58">
        <v>0</v>
      </c>
      <c r="O1694" s="58">
        <v>1</v>
      </c>
      <c r="P1694" s="58">
        <v>0</v>
      </c>
      <c r="Q1694" s="58">
        <v>0</v>
      </c>
      <c r="R1694" s="59">
        <v>0</v>
      </c>
      <c r="S1694" s="59">
        <v>2.3424999999999998</v>
      </c>
      <c r="T1694" s="59">
        <v>0</v>
      </c>
      <c r="U1694" s="59">
        <v>0</v>
      </c>
    </row>
    <row r="1695" spans="1:21" x14ac:dyDescent="0.3">
      <c r="A1695" s="61">
        <v>83492</v>
      </c>
      <c r="B1695" s="54">
        <v>1</v>
      </c>
      <c r="C1695" s="54" t="s">
        <v>79</v>
      </c>
      <c r="D1695" s="54" t="s">
        <v>110</v>
      </c>
      <c r="E1695" s="61" t="s">
        <v>2001</v>
      </c>
      <c r="F1695" s="61" t="s">
        <v>146</v>
      </c>
      <c r="G1695" s="54" t="s">
        <v>72</v>
      </c>
      <c r="H1695" s="54" t="s">
        <v>128</v>
      </c>
      <c r="I1695" s="54" t="s">
        <v>22</v>
      </c>
      <c r="J1695" s="54" t="s">
        <v>147</v>
      </c>
      <c r="K1695" s="56">
        <v>43443.416666666664</v>
      </c>
      <c r="L1695" s="56">
        <v>43443.458171296297</v>
      </c>
      <c r="M1695" s="57">
        <v>0.99611111100000005</v>
      </c>
      <c r="N1695" s="58">
        <v>0</v>
      </c>
      <c r="O1695" s="58">
        <v>21</v>
      </c>
      <c r="P1695" s="58">
        <v>0</v>
      </c>
      <c r="Q1695" s="58">
        <v>0</v>
      </c>
      <c r="R1695" s="59">
        <v>0</v>
      </c>
      <c r="S1695" s="59">
        <v>20.918333000000001</v>
      </c>
      <c r="T1695" s="59">
        <v>0</v>
      </c>
      <c r="U1695" s="59">
        <v>0</v>
      </c>
    </row>
    <row r="1696" spans="1:21" x14ac:dyDescent="0.3">
      <c r="A1696" s="61">
        <v>83493</v>
      </c>
      <c r="B1696" s="54">
        <v>1</v>
      </c>
      <c r="C1696" s="54" t="s">
        <v>78</v>
      </c>
      <c r="D1696" s="54" t="s">
        <v>88</v>
      </c>
      <c r="E1696" s="61" t="s">
        <v>1617</v>
      </c>
      <c r="F1696" s="61" t="s">
        <v>136</v>
      </c>
      <c r="G1696" s="54" t="s">
        <v>71</v>
      </c>
      <c r="H1696" s="54" t="s">
        <v>128</v>
      </c>
      <c r="I1696" s="54" t="s">
        <v>22</v>
      </c>
      <c r="J1696" s="54" t="s">
        <v>129</v>
      </c>
      <c r="K1696" s="56">
        <v>43443.417430555557</v>
      </c>
      <c r="L1696" s="56">
        <v>43443.460601851853</v>
      </c>
      <c r="M1696" s="57">
        <v>1.0361111110000001</v>
      </c>
      <c r="N1696" s="58">
        <v>0</v>
      </c>
      <c r="O1696" s="58">
        <v>335</v>
      </c>
      <c r="P1696" s="58">
        <v>0</v>
      </c>
      <c r="Q1696" s="58">
        <v>0</v>
      </c>
      <c r="R1696" s="59">
        <v>0</v>
      </c>
      <c r="S1696" s="59">
        <v>347.09722199999999</v>
      </c>
      <c r="T1696" s="59">
        <v>0</v>
      </c>
      <c r="U1696" s="59">
        <v>0</v>
      </c>
    </row>
    <row r="1697" spans="1:21" x14ac:dyDescent="0.3">
      <c r="A1697" s="61">
        <v>83494</v>
      </c>
      <c r="B1697" s="54">
        <v>1</v>
      </c>
      <c r="C1697" s="54" t="s">
        <v>78</v>
      </c>
      <c r="D1697" s="54" t="s">
        <v>91</v>
      </c>
      <c r="E1697" s="61" t="s">
        <v>389</v>
      </c>
      <c r="F1697" s="61" t="s">
        <v>148</v>
      </c>
      <c r="G1697" s="54" t="s">
        <v>72</v>
      </c>
      <c r="H1697" s="54" t="s">
        <v>128</v>
      </c>
      <c r="I1697" s="54" t="s">
        <v>22</v>
      </c>
      <c r="J1697" s="54" t="s">
        <v>147</v>
      </c>
      <c r="K1697" s="56">
        <v>43443.376944444448</v>
      </c>
      <c r="L1697" s="56">
        <v>43443.553472222222</v>
      </c>
      <c r="M1697" s="57">
        <v>4.2366666659999996</v>
      </c>
      <c r="N1697" s="58">
        <v>0</v>
      </c>
      <c r="O1697" s="58">
        <v>1</v>
      </c>
      <c r="P1697" s="58">
        <v>5</v>
      </c>
      <c r="Q1697" s="58">
        <v>472</v>
      </c>
      <c r="R1697" s="59">
        <v>0</v>
      </c>
      <c r="S1697" s="59">
        <v>4.2366669999999997</v>
      </c>
      <c r="T1697" s="59">
        <v>21.183333000000001</v>
      </c>
      <c r="U1697" s="59">
        <v>1999.706666</v>
      </c>
    </row>
    <row r="1698" spans="1:21" x14ac:dyDescent="0.3">
      <c r="A1698" s="61">
        <v>83496</v>
      </c>
      <c r="B1698" s="54">
        <v>1</v>
      </c>
      <c r="C1698" s="54" t="s">
        <v>78</v>
      </c>
      <c r="D1698" s="54" t="s">
        <v>95</v>
      </c>
      <c r="E1698" s="61" t="s">
        <v>2002</v>
      </c>
      <c r="F1698" s="61" t="s">
        <v>151</v>
      </c>
      <c r="G1698" s="54" t="s">
        <v>71</v>
      </c>
      <c r="H1698" s="54" t="s">
        <v>128</v>
      </c>
      <c r="I1698" s="54" t="s">
        <v>22</v>
      </c>
      <c r="J1698" s="54" t="s">
        <v>129</v>
      </c>
      <c r="K1698" s="56">
        <v>43443.414583333331</v>
      </c>
      <c r="L1698" s="56">
        <v>43443.513159722221</v>
      </c>
      <c r="M1698" s="57">
        <v>2.3658333329999999</v>
      </c>
      <c r="N1698" s="58">
        <v>0</v>
      </c>
      <c r="O1698" s="58">
        <v>61</v>
      </c>
      <c r="P1698" s="58">
        <v>0</v>
      </c>
      <c r="Q1698" s="58">
        <v>0</v>
      </c>
      <c r="R1698" s="59">
        <v>0</v>
      </c>
      <c r="S1698" s="59">
        <v>144.315833</v>
      </c>
      <c r="T1698" s="59">
        <v>0</v>
      </c>
      <c r="U1698" s="59">
        <v>0</v>
      </c>
    </row>
    <row r="1699" spans="1:21" x14ac:dyDescent="0.3">
      <c r="A1699" s="61">
        <v>83499</v>
      </c>
      <c r="B1699" s="54">
        <v>1</v>
      </c>
      <c r="C1699" s="54" t="s">
        <v>79</v>
      </c>
      <c r="D1699" s="54" t="s">
        <v>117</v>
      </c>
      <c r="E1699" s="61" t="s">
        <v>369</v>
      </c>
      <c r="F1699" s="61" t="s">
        <v>148</v>
      </c>
      <c r="G1699" s="54" t="s">
        <v>71</v>
      </c>
      <c r="H1699" s="54" t="s">
        <v>128</v>
      </c>
      <c r="I1699" s="54" t="s">
        <v>22</v>
      </c>
      <c r="J1699" s="54" t="s">
        <v>147</v>
      </c>
      <c r="K1699" s="56">
        <v>43443.511828703704</v>
      </c>
      <c r="L1699" s="56">
        <v>43443.534201388888</v>
      </c>
      <c r="M1699" s="57">
        <v>0.53694444399999997</v>
      </c>
      <c r="N1699" s="58">
        <v>0</v>
      </c>
      <c r="O1699" s="58">
        <v>269</v>
      </c>
      <c r="P1699" s="58">
        <v>0</v>
      </c>
      <c r="Q1699" s="58">
        <v>0</v>
      </c>
      <c r="R1699" s="59">
        <v>0</v>
      </c>
      <c r="S1699" s="59">
        <v>144.43805499999999</v>
      </c>
      <c r="T1699" s="59">
        <v>0</v>
      </c>
      <c r="U1699" s="59">
        <v>0</v>
      </c>
    </row>
    <row r="1700" spans="1:21" x14ac:dyDescent="0.3">
      <c r="A1700" s="61">
        <v>83500</v>
      </c>
      <c r="B1700" s="54">
        <v>1</v>
      </c>
      <c r="C1700" s="54" t="s">
        <v>79</v>
      </c>
      <c r="D1700" s="54" t="s">
        <v>119</v>
      </c>
      <c r="E1700" s="61" t="s">
        <v>2003</v>
      </c>
      <c r="F1700" s="61" t="s">
        <v>387</v>
      </c>
      <c r="G1700" s="54" t="s">
        <v>71</v>
      </c>
      <c r="H1700" s="54" t="s">
        <v>128</v>
      </c>
      <c r="I1700" s="54" t="s">
        <v>22</v>
      </c>
      <c r="J1700" s="54" t="s">
        <v>129</v>
      </c>
      <c r="K1700" s="56">
        <v>43443.448761574073</v>
      </c>
      <c r="L1700" s="56">
        <v>43443.480509259258</v>
      </c>
      <c r="M1700" s="57">
        <v>0.76194444400000005</v>
      </c>
      <c r="N1700" s="58">
        <v>0</v>
      </c>
      <c r="O1700" s="58">
        <v>4</v>
      </c>
      <c r="P1700" s="58">
        <v>0</v>
      </c>
      <c r="Q1700" s="58">
        <v>1</v>
      </c>
      <c r="R1700" s="59">
        <v>0</v>
      </c>
      <c r="S1700" s="59">
        <v>3.0477780000000001</v>
      </c>
      <c r="T1700" s="59">
        <v>0</v>
      </c>
      <c r="U1700" s="59">
        <v>0.76194399999999995</v>
      </c>
    </row>
    <row r="1701" spans="1:21" x14ac:dyDescent="0.3">
      <c r="A1701" s="61">
        <v>83501</v>
      </c>
      <c r="B1701" s="54">
        <v>1</v>
      </c>
      <c r="C1701" s="54" t="s">
        <v>78</v>
      </c>
      <c r="D1701" s="54" t="s">
        <v>94</v>
      </c>
      <c r="E1701" s="61" t="s">
        <v>2004</v>
      </c>
      <c r="F1701" s="61" t="s">
        <v>140</v>
      </c>
      <c r="G1701" s="54" t="s">
        <v>72</v>
      </c>
      <c r="H1701" s="54" t="s">
        <v>128</v>
      </c>
      <c r="I1701" s="54" t="s">
        <v>22</v>
      </c>
      <c r="J1701" s="54" t="s">
        <v>129</v>
      </c>
      <c r="K1701" s="56">
        <v>43443.426076388889</v>
      </c>
      <c r="L1701" s="56">
        <v>43443.459143518521</v>
      </c>
      <c r="M1701" s="57">
        <v>0.79361111100000004</v>
      </c>
      <c r="N1701" s="58">
        <v>0</v>
      </c>
      <c r="O1701" s="58">
        <v>0</v>
      </c>
      <c r="P1701" s="58">
        <v>0</v>
      </c>
      <c r="Q1701" s="58">
        <v>104</v>
      </c>
      <c r="R1701" s="59">
        <v>0</v>
      </c>
      <c r="S1701" s="59">
        <v>0</v>
      </c>
      <c r="T1701" s="59">
        <v>0</v>
      </c>
      <c r="U1701" s="59">
        <v>82.535556</v>
      </c>
    </row>
    <row r="1702" spans="1:21" x14ac:dyDescent="0.3">
      <c r="A1702" s="61">
        <v>83503</v>
      </c>
      <c r="B1702" s="54">
        <v>1</v>
      </c>
      <c r="C1702" s="54" t="s">
        <v>79</v>
      </c>
      <c r="D1702" s="54" t="s">
        <v>108</v>
      </c>
      <c r="E1702" s="61" t="s">
        <v>1555</v>
      </c>
      <c r="F1702" s="61" t="s">
        <v>136</v>
      </c>
      <c r="G1702" s="54" t="s">
        <v>71</v>
      </c>
      <c r="H1702" s="54" t="s">
        <v>128</v>
      </c>
      <c r="I1702" s="54" t="s">
        <v>22</v>
      </c>
      <c r="J1702" s="54" t="s">
        <v>129</v>
      </c>
      <c r="K1702" s="56">
        <v>43443.438379629632</v>
      </c>
      <c r="L1702" s="56">
        <v>43443.469618055555</v>
      </c>
      <c r="M1702" s="57">
        <v>0.74972222200000005</v>
      </c>
      <c r="N1702" s="58">
        <v>0</v>
      </c>
      <c r="O1702" s="58">
        <v>41</v>
      </c>
      <c r="P1702" s="58">
        <v>0</v>
      </c>
      <c r="Q1702" s="58">
        <v>1</v>
      </c>
      <c r="R1702" s="59">
        <v>0</v>
      </c>
      <c r="S1702" s="59">
        <v>30.738610999999999</v>
      </c>
      <c r="T1702" s="59">
        <v>0</v>
      </c>
      <c r="U1702" s="59">
        <v>0.749722</v>
      </c>
    </row>
    <row r="1703" spans="1:21" x14ac:dyDescent="0.3">
      <c r="A1703" s="61">
        <v>83504</v>
      </c>
      <c r="B1703" s="54">
        <v>1</v>
      </c>
      <c r="C1703" s="54" t="s">
        <v>78</v>
      </c>
      <c r="D1703" s="54" t="s">
        <v>80</v>
      </c>
      <c r="E1703" s="61" t="s">
        <v>501</v>
      </c>
      <c r="F1703" s="61" t="s">
        <v>136</v>
      </c>
      <c r="G1703" s="54" t="s">
        <v>71</v>
      </c>
      <c r="H1703" s="54" t="s">
        <v>128</v>
      </c>
      <c r="I1703" s="54" t="s">
        <v>22</v>
      </c>
      <c r="J1703" s="54" t="s">
        <v>129</v>
      </c>
      <c r="K1703" s="56">
        <v>43443.44121527778</v>
      </c>
      <c r="L1703" s="56">
        <v>43443.470543981479</v>
      </c>
      <c r="M1703" s="57">
        <v>0.70388888800000005</v>
      </c>
      <c r="N1703" s="58">
        <v>0</v>
      </c>
      <c r="O1703" s="58">
        <v>5</v>
      </c>
      <c r="P1703" s="58">
        <v>0</v>
      </c>
      <c r="Q1703" s="58">
        <v>0</v>
      </c>
      <c r="R1703" s="59">
        <v>0</v>
      </c>
      <c r="S1703" s="59">
        <v>3.519444</v>
      </c>
      <c r="T1703" s="59">
        <v>0</v>
      </c>
      <c r="U1703" s="59">
        <v>0</v>
      </c>
    </row>
    <row r="1704" spans="1:21" x14ac:dyDescent="0.3">
      <c r="A1704" s="61">
        <v>83506</v>
      </c>
      <c r="B1704" s="54">
        <v>1</v>
      </c>
      <c r="C1704" s="54" t="s">
        <v>79</v>
      </c>
      <c r="D1704" s="54" t="s">
        <v>124</v>
      </c>
      <c r="E1704" s="61" t="s">
        <v>2005</v>
      </c>
      <c r="F1704" s="61" t="s">
        <v>130</v>
      </c>
      <c r="G1704" s="54" t="s">
        <v>71</v>
      </c>
      <c r="H1704" s="54" t="s">
        <v>128</v>
      </c>
      <c r="I1704" s="54" t="s">
        <v>22</v>
      </c>
      <c r="J1704" s="54" t="s">
        <v>129</v>
      </c>
      <c r="K1704" s="56">
        <v>43443.441238425927</v>
      </c>
      <c r="L1704" s="56">
        <v>43443.459976851853</v>
      </c>
      <c r="M1704" s="57">
        <v>0.449722222</v>
      </c>
      <c r="N1704" s="58">
        <v>0</v>
      </c>
      <c r="O1704" s="58">
        <v>1</v>
      </c>
      <c r="P1704" s="58">
        <v>0</v>
      </c>
      <c r="Q1704" s="58">
        <v>0</v>
      </c>
      <c r="R1704" s="59">
        <v>0</v>
      </c>
      <c r="S1704" s="59">
        <v>0.44972200000000001</v>
      </c>
      <c r="T1704" s="59">
        <v>0</v>
      </c>
      <c r="U1704" s="59">
        <v>0</v>
      </c>
    </row>
    <row r="1705" spans="1:21" x14ac:dyDescent="0.3">
      <c r="A1705" s="61">
        <v>83507</v>
      </c>
      <c r="B1705" s="54">
        <v>1</v>
      </c>
      <c r="C1705" s="54" t="s">
        <v>78</v>
      </c>
      <c r="D1705" s="54" t="s">
        <v>101</v>
      </c>
      <c r="E1705" s="61" t="s">
        <v>2006</v>
      </c>
      <c r="F1705" s="61" t="s">
        <v>165</v>
      </c>
      <c r="G1705" s="54" t="s">
        <v>71</v>
      </c>
      <c r="H1705" s="54" t="s">
        <v>128</v>
      </c>
      <c r="I1705" s="54" t="s">
        <v>22</v>
      </c>
      <c r="J1705" s="54" t="s">
        <v>129</v>
      </c>
      <c r="K1705" s="56">
        <v>43443.443726851852</v>
      </c>
      <c r="L1705" s="56">
        <v>43443.511122685188</v>
      </c>
      <c r="M1705" s="57">
        <v>1.6174999999999999</v>
      </c>
      <c r="N1705" s="58">
        <v>0</v>
      </c>
      <c r="O1705" s="58">
        <v>66</v>
      </c>
      <c r="P1705" s="58">
        <v>0</v>
      </c>
      <c r="Q1705" s="58">
        <v>10</v>
      </c>
      <c r="R1705" s="59">
        <v>0</v>
      </c>
      <c r="S1705" s="59">
        <v>106.755</v>
      </c>
      <c r="T1705" s="59">
        <v>0</v>
      </c>
      <c r="U1705" s="59">
        <v>16.175000000000001</v>
      </c>
    </row>
    <row r="1706" spans="1:21" x14ac:dyDescent="0.3">
      <c r="A1706" s="61">
        <v>83511</v>
      </c>
      <c r="B1706" s="54">
        <v>1</v>
      </c>
      <c r="C1706" s="54" t="s">
        <v>78</v>
      </c>
      <c r="D1706" s="54" t="s">
        <v>88</v>
      </c>
      <c r="E1706" s="61" t="s">
        <v>2007</v>
      </c>
      <c r="F1706" s="61" t="s">
        <v>137</v>
      </c>
      <c r="G1706" s="54" t="s">
        <v>71</v>
      </c>
      <c r="H1706" s="54" t="s">
        <v>128</v>
      </c>
      <c r="I1706" s="54" t="s">
        <v>22</v>
      </c>
      <c r="J1706" s="54" t="s">
        <v>129</v>
      </c>
      <c r="K1706" s="56">
        <v>43443.448344907411</v>
      </c>
      <c r="L1706" s="56">
        <v>43443.481770833336</v>
      </c>
      <c r="M1706" s="57">
        <v>0.80222222200000004</v>
      </c>
      <c r="N1706" s="58">
        <v>0</v>
      </c>
      <c r="O1706" s="58">
        <v>2</v>
      </c>
      <c r="P1706" s="58">
        <v>0</v>
      </c>
      <c r="Q1706" s="58">
        <v>0</v>
      </c>
      <c r="R1706" s="59">
        <v>0</v>
      </c>
      <c r="S1706" s="59">
        <v>1.604444</v>
      </c>
      <c r="T1706" s="59">
        <v>0</v>
      </c>
      <c r="U1706" s="59">
        <v>0</v>
      </c>
    </row>
    <row r="1707" spans="1:21" x14ac:dyDescent="0.3">
      <c r="A1707" s="61">
        <v>83512</v>
      </c>
      <c r="B1707" s="54">
        <v>1</v>
      </c>
      <c r="C1707" s="54" t="s">
        <v>78</v>
      </c>
      <c r="D1707" s="54" t="s">
        <v>103</v>
      </c>
      <c r="E1707" s="61" t="s">
        <v>2008</v>
      </c>
      <c r="F1707" s="61" t="s">
        <v>159</v>
      </c>
      <c r="G1707" s="54" t="s">
        <v>71</v>
      </c>
      <c r="H1707" s="54" t="s">
        <v>128</v>
      </c>
      <c r="I1707" s="54" t="s">
        <v>22</v>
      </c>
      <c r="J1707" s="54" t="s">
        <v>129</v>
      </c>
      <c r="K1707" s="56">
        <v>43443.458171296297</v>
      </c>
      <c r="L1707" s="56">
        <v>43443.560613425929</v>
      </c>
      <c r="M1707" s="57">
        <v>2.4586111110000002</v>
      </c>
      <c r="N1707" s="58">
        <v>0</v>
      </c>
      <c r="O1707" s="58">
        <v>194</v>
      </c>
      <c r="P1707" s="58">
        <v>0</v>
      </c>
      <c r="Q1707" s="58">
        <v>0</v>
      </c>
      <c r="R1707" s="59">
        <v>0</v>
      </c>
      <c r="S1707" s="59">
        <v>476.97055599999999</v>
      </c>
      <c r="T1707" s="59">
        <v>0</v>
      </c>
      <c r="U1707" s="59">
        <v>0</v>
      </c>
    </row>
    <row r="1708" spans="1:21" x14ac:dyDescent="0.3">
      <c r="A1708" s="61">
        <v>83513</v>
      </c>
      <c r="B1708" s="54">
        <v>1</v>
      </c>
      <c r="C1708" s="54" t="s">
        <v>78</v>
      </c>
      <c r="D1708" s="54" t="s">
        <v>102</v>
      </c>
      <c r="E1708" s="61" t="s">
        <v>2009</v>
      </c>
      <c r="F1708" s="61" t="s">
        <v>148</v>
      </c>
      <c r="G1708" s="54" t="s">
        <v>71</v>
      </c>
      <c r="H1708" s="54" t="s">
        <v>128</v>
      </c>
      <c r="I1708" s="54" t="s">
        <v>22</v>
      </c>
      <c r="J1708" s="54" t="s">
        <v>147</v>
      </c>
      <c r="K1708" s="56">
        <v>43443.466168981482</v>
      </c>
      <c r="L1708" s="56">
        <v>43443.566666666666</v>
      </c>
      <c r="M1708" s="57">
        <v>2.411944444</v>
      </c>
      <c r="N1708" s="58">
        <v>0</v>
      </c>
      <c r="O1708" s="58">
        <v>34</v>
      </c>
      <c r="P1708" s="58">
        <v>0</v>
      </c>
      <c r="Q1708" s="58">
        <v>1</v>
      </c>
      <c r="R1708" s="59">
        <v>0</v>
      </c>
      <c r="S1708" s="59">
        <v>82.006111000000004</v>
      </c>
      <c r="T1708" s="59">
        <v>0</v>
      </c>
      <c r="U1708" s="59">
        <v>2.4119440000000001</v>
      </c>
    </row>
    <row r="1709" spans="1:21" x14ac:dyDescent="0.3">
      <c r="A1709" s="61">
        <v>83514</v>
      </c>
      <c r="B1709" s="54">
        <v>1</v>
      </c>
      <c r="C1709" s="54" t="s">
        <v>78</v>
      </c>
      <c r="D1709" s="54" t="s">
        <v>105</v>
      </c>
      <c r="E1709" s="61" t="s">
        <v>534</v>
      </c>
      <c r="F1709" s="61" t="s">
        <v>136</v>
      </c>
      <c r="G1709" s="54" t="s">
        <v>71</v>
      </c>
      <c r="H1709" s="54" t="s">
        <v>128</v>
      </c>
      <c r="I1709" s="54" t="s">
        <v>22</v>
      </c>
      <c r="J1709" s="54" t="s">
        <v>129</v>
      </c>
      <c r="K1709" s="56">
        <v>43443.454733796294</v>
      </c>
      <c r="L1709" s="56">
        <v>43443.494768518518</v>
      </c>
      <c r="M1709" s="57">
        <v>0.96083333299999996</v>
      </c>
      <c r="N1709" s="58">
        <v>0</v>
      </c>
      <c r="O1709" s="58">
        <v>19</v>
      </c>
      <c r="P1709" s="58">
        <v>0</v>
      </c>
      <c r="Q1709" s="58">
        <v>0</v>
      </c>
      <c r="R1709" s="59">
        <v>0</v>
      </c>
      <c r="S1709" s="59">
        <v>18.255832999999999</v>
      </c>
      <c r="T1709" s="59">
        <v>0</v>
      </c>
      <c r="U1709" s="59">
        <v>0</v>
      </c>
    </row>
    <row r="1710" spans="1:21" x14ac:dyDescent="0.3">
      <c r="A1710" s="61">
        <v>83515</v>
      </c>
      <c r="B1710" s="54">
        <v>1</v>
      </c>
      <c r="C1710" s="54" t="s">
        <v>78</v>
      </c>
      <c r="D1710" s="54" t="s">
        <v>94</v>
      </c>
      <c r="E1710" s="61" t="s">
        <v>2010</v>
      </c>
      <c r="F1710" s="61" t="s">
        <v>140</v>
      </c>
      <c r="G1710" s="54" t="s">
        <v>72</v>
      </c>
      <c r="H1710" s="54" t="s">
        <v>128</v>
      </c>
      <c r="I1710" s="54" t="s">
        <v>22</v>
      </c>
      <c r="J1710" s="54" t="s">
        <v>129</v>
      </c>
      <c r="K1710" s="56">
        <v>43443.459814814814</v>
      </c>
      <c r="L1710" s="56">
        <v>43443.560520833336</v>
      </c>
      <c r="M1710" s="57">
        <v>2.4169444439999999</v>
      </c>
      <c r="N1710" s="58">
        <v>17</v>
      </c>
      <c r="O1710" s="58">
        <v>4958</v>
      </c>
      <c r="P1710" s="58">
        <v>0</v>
      </c>
      <c r="Q1710" s="58">
        <v>402</v>
      </c>
      <c r="R1710" s="59">
        <v>41.088056000000002</v>
      </c>
      <c r="S1710" s="59">
        <v>11983.210553000001</v>
      </c>
      <c r="T1710" s="59">
        <v>0</v>
      </c>
      <c r="U1710" s="59">
        <v>971.61166600000001</v>
      </c>
    </row>
    <row r="1711" spans="1:21" x14ac:dyDescent="0.3">
      <c r="A1711" s="61">
        <v>83517</v>
      </c>
      <c r="B1711" s="54">
        <v>1</v>
      </c>
      <c r="C1711" s="54" t="s">
        <v>79</v>
      </c>
      <c r="D1711" s="54" t="s">
        <v>115</v>
      </c>
      <c r="E1711" s="61" t="s">
        <v>2011</v>
      </c>
      <c r="F1711" s="61" t="s">
        <v>145</v>
      </c>
      <c r="G1711" s="54" t="s">
        <v>72</v>
      </c>
      <c r="H1711" s="54" t="s">
        <v>128</v>
      </c>
      <c r="I1711" s="54" t="s">
        <v>22</v>
      </c>
      <c r="J1711" s="54" t="s">
        <v>129</v>
      </c>
      <c r="K1711" s="56">
        <v>43443.466886574075</v>
      </c>
      <c r="L1711" s="56">
        <v>43443.508668981478</v>
      </c>
      <c r="M1711" s="57">
        <v>1.0027777769999999</v>
      </c>
      <c r="N1711" s="58">
        <v>0</v>
      </c>
      <c r="O1711" s="58">
        <v>0</v>
      </c>
      <c r="P1711" s="58">
        <v>1</v>
      </c>
      <c r="Q1711" s="58">
        <v>10</v>
      </c>
      <c r="R1711" s="59">
        <v>0</v>
      </c>
      <c r="S1711" s="59">
        <v>0</v>
      </c>
      <c r="T1711" s="59">
        <v>1.0027779999999999</v>
      </c>
      <c r="U1711" s="59">
        <v>10.027778</v>
      </c>
    </row>
    <row r="1712" spans="1:21" x14ac:dyDescent="0.3">
      <c r="A1712" s="61">
        <v>83518</v>
      </c>
      <c r="B1712" s="54">
        <v>1</v>
      </c>
      <c r="C1712" s="54" t="s">
        <v>78</v>
      </c>
      <c r="D1712" s="54" t="s">
        <v>95</v>
      </c>
      <c r="E1712" s="61" t="s">
        <v>2012</v>
      </c>
      <c r="F1712" s="61" t="s">
        <v>145</v>
      </c>
      <c r="G1712" s="54" t="s">
        <v>72</v>
      </c>
      <c r="H1712" s="54" t="s">
        <v>128</v>
      </c>
      <c r="I1712" s="54" t="s">
        <v>22</v>
      </c>
      <c r="J1712" s="54" t="s">
        <v>129</v>
      </c>
      <c r="K1712" s="56">
        <v>43443.469918981486</v>
      </c>
      <c r="L1712" s="56">
        <v>43443.706817129627</v>
      </c>
      <c r="M1712" s="57">
        <v>5.6855555549999997</v>
      </c>
      <c r="N1712" s="58">
        <v>0</v>
      </c>
      <c r="O1712" s="58">
        <v>561</v>
      </c>
      <c r="P1712" s="58">
        <v>0</v>
      </c>
      <c r="Q1712" s="58">
        <v>0</v>
      </c>
      <c r="R1712" s="59">
        <v>0</v>
      </c>
      <c r="S1712" s="59">
        <v>3189.5966659999999</v>
      </c>
      <c r="T1712" s="59">
        <v>0</v>
      </c>
      <c r="U1712" s="59">
        <v>0</v>
      </c>
    </row>
    <row r="1713" spans="1:21" x14ac:dyDescent="0.3">
      <c r="A1713" s="61">
        <v>83519</v>
      </c>
      <c r="B1713" s="54">
        <v>1</v>
      </c>
      <c r="C1713" s="54" t="s">
        <v>78</v>
      </c>
      <c r="D1713" s="54" t="s">
        <v>95</v>
      </c>
      <c r="E1713" s="61" t="s">
        <v>437</v>
      </c>
      <c r="F1713" s="61" t="s">
        <v>140</v>
      </c>
      <c r="G1713" s="54" t="s">
        <v>72</v>
      </c>
      <c r="H1713" s="54" t="s">
        <v>128</v>
      </c>
      <c r="I1713" s="54" t="s">
        <v>22</v>
      </c>
      <c r="J1713" s="54" t="s">
        <v>129</v>
      </c>
      <c r="K1713" s="56">
        <v>43443.46125</v>
      </c>
      <c r="L1713" s="56">
        <v>43443.509988425925</v>
      </c>
      <c r="M1713" s="57">
        <v>1.1697222220000001</v>
      </c>
      <c r="N1713" s="58">
        <v>5</v>
      </c>
      <c r="O1713" s="58">
        <v>2613</v>
      </c>
      <c r="P1713" s="58">
        <v>0</v>
      </c>
      <c r="Q1713" s="58">
        <v>19</v>
      </c>
      <c r="R1713" s="59">
        <v>5.848611</v>
      </c>
      <c r="S1713" s="59">
        <v>3056.4841660000002</v>
      </c>
      <c r="T1713" s="59">
        <v>0</v>
      </c>
      <c r="U1713" s="59">
        <v>22.224722</v>
      </c>
    </row>
    <row r="1714" spans="1:21" x14ac:dyDescent="0.3">
      <c r="A1714" s="61">
        <v>83520</v>
      </c>
      <c r="B1714" s="54">
        <v>1</v>
      </c>
      <c r="C1714" s="54" t="s">
        <v>78</v>
      </c>
      <c r="D1714" s="54" t="s">
        <v>102</v>
      </c>
      <c r="E1714" s="61" t="s">
        <v>759</v>
      </c>
      <c r="F1714" s="61" t="s">
        <v>151</v>
      </c>
      <c r="G1714" s="54" t="s">
        <v>71</v>
      </c>
      <c r="H1714" s="54" t="s">
        <v>128</v>
      </c>
      <c r="I1714" s="54" t="s">
        <v>22</v>
      </c>
      <c r="J1714" s="54" t="s">
        <v>129</v>
      </c>
      <c r="K1714" s="56">
        <v>43443.335069444445</v>
      </c>
      <c r="L1714" s="56">
        <v>43443.487500000003</v>
      </c>
      <c r="M1714" s="57">
        <v>3.6583333329999999</v>
      </c>
      <c r="N1714" s="58">
        <v>0</v>
      </c>
      <c r="O1714" s="58">
        <v>0</v>
      </c>
      <c r="P1714" s="58">
        <v>0</v>
      </c>
      <c r="Q1714" s="58">
        <v>13</v>
      </c>
      <c r="R1714" s="59">
        <v>0</v>
      </c>
      <c r="S1714" s="59">
        <v>0</v>
      </c>
      <c r="T1714" s="59">
        <v>0</v>
      </c>
      <c r="U1714" s="59">
        <v>47.558332999999998</v>
      </c>
    </row>
    <row r="1715" spans="1:21" x14ac:dyDescent="0.3">
      <c r="A1715" s="61">
        <v>83521</v>
      </c>
      <c r="B1715" s="54">
        <v>1</v>
      </c>
      <c r="C1715" s="54" t="s">
        <v>78</v>
      </c>
      <c r="D1715" s="54" t="s">
        <v>102</v>
      </c>
      <c r="E1715" s="61" t="s">
        <v>2013</v>
      </c>
      <c r="F1715" s="61" t="s">
        <v>140</v>
      </c>
      <c r="G1715" s="54" t="s">
        <v>72</v>
      </c>
      <c r="H1715" s="54" t="s">
        <v>128</v>
      </c>
      <c r="I1715" s="54" t="s">
        <v>22</v>
      </c>
      <c r="J1715" s="54" t="s">
        <v>129</v>
      </c>
      <c r="K1715" s="56">
        <v>43443.424884259257</v>
      </c>
      <c r="L1715" s="56">
        <v>43443.488888888889</v>
      </c>
      <c r="M1715" s="57">
        <v>1.5361111110000001</v>
      </c>
      <c r="N1715" s="58">
        <v>1</v>
      </c>
      <c r="O1715" s="58">
        <v>779</v>
      </c>
      <c r="P1715" s="58">
        <v>3</v>
      </c>
      <c r="Q1715" s="58">
        <v>670</v>
      </c>
      <c r="R1715" s="59">
        <v>1.536111</v>
      </c>
      <c r="S1715" s="59">
        <v>1196.630555</v>
      </c>
      <c r="T1715" s="59">
        <v>4.608333</v>
      </c>
      <c r="U1715" s="59">
        <v>1029.194444</v>
      </c>
    </row>
    <row r="1716" spans="1:21" x14ac:dyDescent="0.3">
      <c r="A1716" s="61">
        <v>83523</v>
      </c>
      <c r="B1716" s="54">
        <v>1</v>
      </c>
      <c r="C1716" s="54" t="s">
        <v>78</v>
      </c>
      <c r="D1716" s="54" t="s">
        <v>93</v>
      </c>
      <c r="E1716" s="61" t="s">
        <v>2014</v>
      </c>
      <c r="F1716" s="61" t="s">
        <v>141</v>
      </c>
      <c r="G1716" s="54" t="s">
        <v>71</v>
      </c>
      <c r="H1716" s="54" t="s">
        <v>128</v>
      </c>
      <c r="I1716" s="54" t="s">
        <v>22</v>
      </c>
      <c r="J1716" s="54" t="s">
        <v>129</v>
      </c>
      <c r="K1716" s="56">
        <v>43443.555462962962</v>
      </c>
      <c r="L1716" s="56">
        <v>43443.566550925927</v>
      </c>
      <c r="M1716" s="57">
        <v>0.26611111100000001</v>
      </c>
      <c r="N1716" s="58">
        <v>0</v>
      </c>
      <c r="O1716" s="58">
        <v>20</v>
      </c>
      <c r="P1716" s="58">
        <v>0</v>
      </c>
      <c r="Q1716" s="58">
        <v>1</v>
      </c>
      <c r="R1716" s="59">
        <v>0</v>
      </c>
      <c r="S1716" s="59">
        <v>5.322222</v>
      </c>
      <c r="T1716" s="59">
        <v>0</v>
      </c>
      <c r="U1716" s="59">
        <v>0.26611099999999999</v>
      </c>
    </row>
    <row r="1717" spans="1:21" x14ac:dyDescent="0.3">
      <c r="A1717" s="61">
        <v>83526</v>
      </c>
      <c r="B1717" s="54">
        <v>1</v>
      </c>
      <c r="C1717" s="54" t="s">
        <v>78</v>
      </c>
      <c r="D1717" s="54" t="s">
        <v>92</v>
      </c>
      <c r="E1717" s="61" t="s">
        <v>2015</v>
      </c>
      <c r="F1717" s="61" t="s">
        <v>150</v>
      </c>
      <c r="G1717" s="54" t="s">
        <v>72</v>
      </c>
      <c r="H1717" s="54" t="s">
        <v>128</v>
      </c>
      <c r="I1717" s="54" t="s">
        <v>22</v>
      </c>
      <c r="J1717" s="54" t="s">
        <v>147</v>
      </c>
      <c r="K1717" s="56">
        <v>43443.48841435185</v>
      </c>
      <c r="L1717" s="56">
        <v>43443.578738425924</v>
      </c>
      <c r="M1717" s="57">
        <v>2.167777777</v>
      </c>
      <c r="N1717" s="58">
        <v>1</v>
      </c>
      <c r="O1717" s="58">
        <v>4</v>
      </c>
      <c r="P1717" s="58">
        <v>0</v>
      </c>
      <c r="Q1717" s="58">
        <v>982</v>
      </c>
      <c r="R1717" s="59">
        <v>2.1677780000000002</v>
      </c>
      <c r="S1717" s="59">
        <v>8.6711109999999998</v>
      </c>
      <c r="T1717" s="59">
        <v>0</v>
      </c>
      <c r="U1717" s="59">
        <v>2128.7577769999998</v>
      </c>
    </row>
    <row r="1718" spans="1:21" x14ac:dyDescent="0.3">
      <c r="A1718" s="61">
        <v>83529</v>
      </c>
      <c r="B1718" s="54">
        <v>1</v>
      </c>
      <c r="C1718" s="54" t="s">
        <v>78</v>
      </c>
      <c r="D1718" s="54" t="s">
        <v>82</v>
      </c>
      <c r="E1718" s="61" t="s">
        <v>2016</v>
      </c>
      <c r="F1718" s="61" t="s">
        <v>137</v>
      </c>
      <c r="G1718" s="54" t="s">
        <v>71</v>
      </c>
      <c r="H1718" s="54" t="s">
        <v>128</v>
      </c>
      <c r="I1718" s="54" t="s">
        <v>22</v>
      </c>
      <c r="J1718" s="54" t="s">
        <v>129</v>
      </c>
      <c r="K1718" s="56">
        <v>43443.481539351851</v>
      </c>
      <c r="L1718" s="56">
        <v>43443.502696759257</v>
      </c>
      <c r="M1718" s="57">
        <v>0.50777777700000004</v>
      </c>
      <c r="N1718" s="58">
        <v>0</v>
      </c>
      <c r="O1718" s="58">
        <v>5</v>
      </c>
      <c r="P1718" s="58">
        <v>0</v>
      </c>
      <c r="Q1718" s="58">
        <v>0</v>
      </c>
      <c r="R1718" s="59">
        <v>0</v>
      </c>
      <c r="S1718" s="59">
        <v>2.5388890000000002</v>
      </c>
      <c r="T1718" s="59">
        <v>0</v>
      </c>
      <c r="U1718" s="59">
        <v>0</v>
      </c>
    </row>
    <row r="1719" spans="1:21" x14ac:dyDescent="0.3">
      <c r="A1719" s="61">
        <v>83534</v>
      </c>
      <c r="B1719" s="54">
        <v>1</v>
      </c>
      <c r="C1719" s="54" t="s">
        <v>78</v>
      </c>
      <c r="D1719" s="54" t="s">
        <v>105</v>
      </c>
      <c r="E1719" s="61" t="s">
        <v>2017</v>
      </c>
      <c r="F1719" s="61" t="s">
        <v>137</v>
      </c>
      <c r="G1719" s="54" t="s">
        <v>71</v>
      </c>
      <c r="H1719" s="54" t="s">
        <v>128</v>
      </c>
      <c r="I1719" s="54" t="s">
        <v>22</v>
      </c>
      <c r="J1719" s="54" t="s">
        <v>129</v>
      </c>
      <c r="K1719" s="56">
        <v>43443.486087962963</v>
      </c>
      <c r="L1719" s="56">
        <v>43443.546469907407</v>
      </c>
      <c r="M1719" s="57">
        <v>1.449166666</v>
      </c>
      <c r="N1719" s="58">
        <v>0</v>
      </c>
      <c r="O1719" s="58">
        <v>7</v>
      </c>
      <c r="P1719" s="58">
        <v>0</v>
      </c>
      <c r="Q1719" s="58">
        <v>0</v>
      </c>
      <c r="R1719" s="59">
        <v>0</v>
      </c>
      <c r="S1719" s="59">
        <v>10.144166999999999</v>
      </c>
      <c r="T1719" s="59">
        <v>0</v>
      </c>
      <c r="U1719" s="59">
        <v>0</v>
      </c>
    </row>
    <row r="1720" spans="1:21" x14ac:dyDescent="0.3">
      <c r="A1720" s="61">
        <v>83536</v>
      </c>
      <c r="B1720" s="54">
        <v>1</v>
      </c>
      <c r="C1720" s="54" t="s">
        <v>78</v>
      </c>
      <c r="D1720" s="54" t="s">
        <v>88</v>
      </c>
      <c r="E1720" s="61" t="s">
        <v>2018</v>
      </c>
      <c r="F1720" s="61" t="s">
        <v>137</v>
      </c>
      <c r="G1720" s="54" t="s">
        <v>71</v>
      </c>
      <c r="H1720" s="54" t="s">
        <v>128</v>
      </c>
      <c r="I1720" s="54" t="s">
        <v>22</v>
      </c>
      <c r="J1720" s="54" t="s">
        <v>129</v>
      </c>
      <c r="K1720" s="56">
        <v>43443.498553240745</v>
      </c>
      <c r="L1720" s="56">
        <v>43443.575104166666</v>
      </c>
      <c r="M1720" s="57">
        <v>1.8372222220000001</v>
      </c>
      <c r="N1720" s="58">
        <v>0</v>
      </c>
      <c r="O1720" s="58">
        <v>2</v>
      </c>
      <c r="P1720" s="58">
        <v>0</v>
      </c>
      <c r="Q1720" s="58">
        <v>0</v>
      </c>
      <c r="R1720" s="59">
        <v>0</v>
      </c>
      <c r="S1720" s="59">
        <v>3.6744439999999998</v>
      </c>
      <c r="T1720" s="59">
        <v>0</v>
      </c>
      <c r="U1720" s="59">
        <v>0</v>
      </c>
    </row>
    <row r="1721" spans="1:21" x14ac:dyDescent="0.3">
      <c r="A1721" s="61">
        <v>83538</v>
      </c>
      <c r="B1721" s="54">
        <v>1</v>
      </c>
      <c r="C1721" s="54" t="s">
        <v>78</v>
      </c>
      <c r="D1721" s="54" t="s">
        <v>94</v>
      </c>
      <c r="E1721" s="61" t="s">
        <v>2019</v>
      </c>
      <c r="F1721" s="61" t="s">
        <v>140</v>
      </c>
      <c r="G1721" s="54" t="s">
        <v>72</v>
      </c>
      <c r="H1721" s="54" t="s">
        <v>128</v>
      </c>
      <c r="I1721" s="54" t="s">
        <v>22</v>
      </c>
      <c r="J1721" s="54" t="s">
        <v>129</v>
      </c>
      <c r="K1721" s="56">
        <v>43443.495370370372</v>
      </c>
      <c r="L1721" s="56">
        <v>43443.568831018521</v>
      </c>
      <c r="M1721" s="57">
        <v>1.763055555</v>
      </c>
      <c r="N1721" s="58">
        <v>0</v>
      </c>
      <c r="O1721" s="58">
        <v>0</v>
      </c>
      <c r="P1721" s="58">
        <v>0</v>
      </c>
      <c r="Q1721" s="58">
        <v>395</v>
      </c>
      <c r="R1721" s="59">
        <v>0</v>
      </c>
      <c r="S1721" s="59">
        <v>0</v>
      </c>
      <c r="T1721" s="59">
        <v>0</v>
      </c>
      <c r="U1721" s="59">
        <v>696.40694399999995</v>
      </c>
    </row>
    <row r="1722" spans="1:21" x14ac:dyDescent="0.3">
      <c r="A1722" s="61">
        <v>83539</v>
      </c>
      <c r="B1722" s="54">
        <v>1</v>
      </c>
      <c r="C1722" s="54" t="s">
        <v>78</v>
      </c>
      <c r="D1722" s="54" t="s">
        <v>80</v>
      </c>
      <c r="E1722" s="61" t="s">
        <v>1921</v>
      </c>
      <c r="F1722" s="61" t="s">
        <v>136</v>
      </c>
      <c r="G1722" s="54" t="s">
        <v>71</v>
      </c>
      <c r="H1722" s="54" t="s">
        <v>128</v>
      </c>
      <c r="I1722" s="54" t="s">
        <v>22</v>
      </c>
      <c r="J1722" s="54" t="s">
        <v>129</v>
      </c>
      <c r="K1722" s="56">
        <v>43443.494884259257</v>
      </c>
      <c r="L1722" s="56">
        <v>43443.543611111112</v>
      </c>
      <c r="M1722" s="57">
        <v>1.169444444</v>
      </c>
      <c r="N1722" s="58">
        <v>0</v>
      </c>
      <c r="O1722" s="58">
        <v>279</v>
      </c>
      <c r="P1722" s="58">
        <v>0</v>
      </c>
      <c r="Q1722" s="58">
        <v>0</v>
      </c>
      <c r="R1722" s="59">
        <v>0</v>
      </c>
      <c r="S1722" s="59">
        <v>326.27499999999998</v>
      </c>
      <c r="T1722" s="59">
        <v>0</v>
      </c>
      <c r="U1722" s="59">
        <v>0</v>
      </c>
    </row>
    <row r="1723" spans="1:21" x14ac:dyDescent="0.3">
      <c r="A1723" s="61">
        <v>83541</v>
      </c>
      <c r="B1723" s="54">
        <v>1</v>
      </c>
      <c r="C1723" s="54" t="s">
        <v>78</v>
      </c>
      <c r="D1723" s="54" t="s">
        <v>98</v>
      </c>
      <c r="E1723" s="61" t="s">
        <v>655</v>
      </c>
      <c r="F1723" s="61" t="s">
        <v>140</v>
      </c>
      <c r="G1723" s="54" t="s">
        <v>72</v>
      </c>
      <c r="H1723" s="54" t="s">
        <v>128</v>
      </c>
      <c r="I1723" s="54" t="s">
        <v>22</v>
      </c>
      <c r="J1723" s="54" t="s">
        <v>129</v>
      </c>
      <c r="K1723" s="56">
        <v>43443.508229166669</v>
      </c>
      <c r="L1723" s="56">
        <v>43443.555937500001</v>
      </c>
      <c r="M1723" s="57">
        <v>1.145</v>
      </c>
      <c r="N1723" s="58">
        <v>1</v>
      </c>
      <c r="O1723" s="58">
        <v>297</v>
      </c>
      <c r="P1723" s="58">
        <v>0</v>
      </c>
      <c r="Q1723" s="58">
        <v>0</v>
      </c>
      <c r="R1723" s="59">
        <v>1.145</v>
      </c>
      <c r="S1723" s="59">
        <v>340.065</v>
      </c>
      <c r="T1723" s="59">
        <v>0</v>
      </c>
      <c r="U1723" s="59">
        <v>0</v>
      </c>
    </row>
    <row r="1724" spans="1:21" x14ac:dyDescent="0.3">
      <c r="A1724" s="61">
        <v>83542</v>
      </c>
      <c r="B1724" s="54">
        <v>1</v>
      </c>
      <c r="C1724" s="54" t="s">
        <v>78</v>
      </c>
      <c r="D1724" s="54" t="s">
        <v>101</v>
      </c>
      <c r="E1724" s="61" t="s">
        <v>2020</v>
      </c>
      <c r="F1724" s="61" t="s">
        <v>140</v>
      </c>
      <c r="G1724" s="54" t="s">
        <v>72</v>
      </c>
      <c r="H1724" s="54" t="s">
        <v>128</v>
      </c>
      <c r="I1724" s="54" t="s">
        <v>22</v>
      </c>
      <c r="J1724" s="54" t="s">
        <v>129</v>
      </c>
      <c r="K1724" s="56">
        <v>43443.508877314816</v>
      </c>
      <c r="L1724" s="56">
        <v>43443.525694444441</v>
      </c>
      <c r="M1724" s="57">
        <v>0.40361111100000002</v>
      </c>
      <c r="N1724" s="58">
        <v>1</v>
      </c>
      <c r="O1724" s="58">
        <v>289</v>
      </c>
      <c r="P1724" s="58">
        <v>0</v>
      </c>
      <c r="Q1724" s="58">
        <v>0</v>
      </c>
      <c r="R1724" s="59">
        <v>0.403611</v>
      </c>
      <c r="S1724" s="59">
        <v>116.64361100000001</v>
      </c>
      <c r="T1724" s="59">
        <v>0</v>
      </c>
      <c r="U1724" s="59">
        <v>0</v>
      </c>
    </row>
    <row r="1725" spans="1:21" x14ac:dyDescent="0.3">
      <c r="A1725" s="61">
        <v>83544</v>
      </c>
      <c r="B1725" s="54">
        <v>1</v>
      </c>
      <c r="C1725" s="54" t="s">
        <v>78</v>
      </c>
      <c r="D1725" s="54" t="s">
        <v>98</v>
      </c>
      <c r="E1725" s="61" t="s">
        <v>2021</v>
      </c>
      <c r="F1725" s="61" t="s">
        <v>145</v>
      </c>
      <c r="G1725" s="54" t="s">
        <v>72</v>
      </c>
      <c r="H1725" s="54" t="s">
        <v>128</v>
      </c>
      <c r="I1725" s="54" t="s">
        <v>22</v>
      </c>
      <c r="J1725" s="54" t="s">
        <v>129</v>
      </c>
      <c r="K1725" s="56">
        <v>43443.511805555558</v>
      </c>
      <c r="L1725" s="56">
        <v>43443.565937499996</v>
      </c>
      <c r="M1725" s="57">
        <v>1.2991666660000001</v>
      </c>
      <c r="N1725" s="58">
        <v>3</v>
      </c>
      <c r="O1725" s="58">
        <v>28</v>
      </c>
      <c r="P1725" s="58">
        <v>0</v>
      </c>
      <c r="Q1725" s="58">
        <v>0</v>
      </c>
      <c r="R1725" s="59">
        <v>3.8975</v>
      </c>
      <c r="S1725" s="59">
        <v>36.376666999999998</v>
      </c>
      <c r="T1725" s="59">
        <v>0</v>
      </c>
      <c r="U1725" s="59">
        <v>0</v>
      </c>
    </row>
    <row r="1726" spans="1:21" x14ac:dyDescent="0.3">
      <c r="A1726" s="61">
        <v>83545</v>
      </c>
      <c r="B1726" s="54">
        <v>1</v>
      </c>
      <c r="C1726" s="54" t="s">
        <v>78</v>
      </c>
      <c r="D1726" s="54" t="s">
        <v>95</v>
      </c>
      <c r="E1726" s="61" t="s">
        <v>2022</v>
      </c>
      <c r="F1726" s="61" t="s">
        <v>140</v>
      </c>
      <c r="G1726" s="54" t="s">
        <v>72</v>
      </c>
      <c r="H1726" s="54" t="s">
        <v>128</v>
      </c>
      <c r="I1726" s="54" t="s">
        <v>22</v>
      </c>
      <c r="J1726" s="54" t="s">
        <v>129</v>
      </c>
      <c r="K1726" s="56">
        <v>43443.478206018517</v>
      </c>
      <c r="L1726" s="56">
        <v>43443.558877314812</v>
      </c>
      <c r="M1726" s="57">
        <v>1.936111111</v>
      </c>
      <c r="N1726" s="58">
        <v>0</v>
      </c>
      <c r="O1726" s="58">
        <v>45</v>
      </c>
      <c r="P1726" s="58">
        <v>0</v>
      </c>
      <c r="Q1726" s="58">
        <v>0</v>
      </c>
      <c r="R1726" s="59">
        <v>0</v>
      </c>
      <c r="S1726" s="59">
        <v>87.125</v>
      </c>
      <c r="T1726" s="59">
        <v>0</v>
      </c>
      <c r="U1726" s="59">
        <v>0</v>
      </c>
    </row>
    <row r="1727" spans="1:21" x14ac:dyDescent="0.3">
      <c r="A1727" s="61">
        <v>83547</v>
      </c>
      <c r="B1727" s="54">
        <v>1</v>
      </c>
      <c r="C1727" s="54" t="s">
        <v>78</v>
      </c>
      <c r="D1727" s="54" t="s">
        <v>95</v>
      </c>
      <c r="E1727" s="61" t="s">
        <v>2023</v>
      </c>
      <c r="F1727" s="61" t="s">
        <v>143</v>
      </c>
      <c r="G1727" s="54" t="s">
        <v>72</v>
      </c>
      <c r="H1727" s="54" t="s">
        <v>128</v>
      </c>
      <c r="I1727" s="54" t="s">
        <v>22</v>
      </c>
      <c r="J1727" s="54" t="s">
        <v>129</v>
      </c>
      <c r="K1727" s="56">
        <v>43443.51048611111</v>
      </c>
      <c r="L1727" s="56">
        <v>43443.552291666667</v>
      </c>
      <c r="M1727" s="57">
        <v>1.003333333</v>
      </c>
      <c r="N1727" s="58">
        <v>0</v>
      </c>
      <c r="O1727" s="58">
        <v>122</v>
      </c>
      <c r="P1727" s="58">
        <v>0</v>
      </c>
      <c r="Q1727" s="58">
        <v>2</v>
      </c>
      <c r="R1727" s="59">
        <v>0</v>
      </c>
      <c r="S1727" s="59">
        <v>122.406667</v>
      </c>
      <c r="T1727" s="59">
        <v>0</v>
      </c>
      <c r="U1727" s="59">
        <v>2.0066670000000002</v>
      </c>
    </row>
    <row r="1728" spans="1:21" x14ac:dyDescent="0.3">
      <c r="A1728" s="61">
        <v>83549</v>
      </c>
      <c r="B1728" s="54">
        <v>1</v>
      </c>
      <c r="C1728" s="54" t="s">
        <v>78</v>
      </c>
      <c r="D1728" s="54" t="s">
        <v>125</v>
      </c>
      <c r="E1728" s="61" t="s">
        <v>2024</v>
      </c>
      <c r="F1728" s="61" t="s">
        <v>137</v>
      </c>
      <c r="G1728" s="54" t="s">
        <v>71</v>
      </c>
      <c r="H1728" s="54" t="s">
        <v>128</v>
      </c>
      <c r="I1728" s="54" t="s">
        <v>22</v>
      </c>
      <c r="J1728" s="54" t="s">
        <v>129</v>
      </c>
      <c r="K1728" s="56">
        <v>43443.514849537038</v>
      </c>
      <c r="L1728" s="56">
        <v>43443.605243055557</v>
      </c>
      <c r="M1728" s="57">
        <v>2.1694444439999998</v>
      </c>
      <c r="N1728" s="58">
        <v>0</v>
      </c>
      <c r="O1728" s="58">
        <v>68</v>
      </c>
      <c r="P1728" s="58">
        <v>0</v>
      </c>
      <c r="Q1728" s="58">
        <v>0</v>
      </c>
      <c r="R1728" s="59">
        <v>0</v>
      </c>
      <c r="S1728" s="59">
        <v>147.522222</v>
      </c>
      <c r="T1728" s="59">
        <v>0</v>
      </c>
      <c r="U1728" s="59">
        <v>0</v>
      </c>
    </row>
    <row r="1729" spans="1:21" x14ac:dyDescent="0.3">
      <c r="A1729" s="61">
        <v>83550</v>
      </c>
      <c r="B1729" s="54">
        <v>1</v>
      </c>
      <c r="C1729" s="54" t="s">
        <v>79</v>
      </c>
      <c r="D1729" s="54" t="s">
        <v>120</v>
      </c>
      <c r="E1729" s="61" t="s">
        <v>2025</v>
      </c>
      <c r="F1729" s="61" t="s">
        <v>156</v>
      </c>
      <c r="G1729" s="54" t="s">
        <v>71</v>
      </c>
      <c r="H1729" s="54" t="s">
        <v>128</v>
      </c>
      <c r="I1729" s="54" t="s">
        <v>22</v>
      </c>
      <c r="J1729" s="54" t="s">
        <v>129</v>
      </c>
      <c r="K1729" s="56">
        <v>43443.518599537041</v>
      </c>
      <c r="L1729" s="56">
        <v>43443.5627662037</v>
      </c>
      <c r="M1729" s="57">
        <v>1.06</v>
      </c>
      <c r="N1729" s="58">
        <v>0</v>
      </c>
      <c r="O1729" s="58">
        <v>3</v>
      </c>
      <c r="P1729" s="58">
        <v>0</v>
      </c>
      <c r="Q1729" s="58">
        <v>1</v>
      </c>
      <c r="R1729" s="59">
        <v>0</v>
      </c>
      <c r="S1729" s="59">
        <v>3.18</v>
      </c>
      <c r="T1729" s="59">
        <v>0</v>
      </c>
      <c r="U1729" s="59">
        <v>1.06</v>
      </c>
    </row>
    <row r="1730" spans="1:21" x14ac:dyDescent="0.3">
      <c r="A1730" s="61">
        <v>83551</v>
      </c>
      <c r="B1730" s="54">
        <v>1</v>
      </c>
      <c r="C1730" s="54" t="s">
        <v>78</v>
      </c>
      <c r="D1730" s="54" t="s">
        <v>91</v>
      </c>
      <c r="E1730" s="61" t="s">
        <v>2026</v>
      </c>
      <c r="F1730" s="61" t="s">
        <v>140</v>
      </c>
      <c r="G1730" s="54" t="s">
        <v>72</v>
      </c>
      <c r="H1730" s="54" t="s">
        <v>128</v>
      </c>
      <c r="I1730" s="54" t="s">
        <v>22</v>
      </c>
      <c r="J1730" s="54" t="s">
        <v>129</v>
      </c>
      <c r="K1730" s="56">
        <v>43443.42392361111</v>
      </c>
      <c r="L1730" s="56">
        <v>43443.524305555555</v>
      </c>
      <c r="M1730" s="57">
        <v>2.409166666</v>
      </c>
      <c r="N1730" s="58">
        <v>0</v>
      </c>
      <c r="O1730" s="58">
        <v>1</v>
      </c>
      <c r="P1730" s="58">
        <v>1</v>
      </c>
      <c r="Q1730" s="58">
        <v>264</v>
      </c>
      <c r="R1730" s="59">
        <v>0</v>
      </c>
      <c r="S1730" s="59">
        <v>2.4091670000000001</v>
      </c>
      <c r="T1730" s="59">
        <v>2.4091670000000001</v>
      </c>
      <c r="U1730" s="59">
        <v>636.02</v>
      </c>
    </row>
    <row r="1731" spans="1:21" x14ac:dyDescent="0.3">
      <c r="A1731" s="61">
        <v>83553</v>
      </c>
      <c r="B1731" s="54">
        <v>1</v>
      </c>
      <c r="C1731" s="54" t="s">
        <v>79</v>
      </c>
      <c r="D1731" s="54" t="s">
        <v>114</v>
      </c>
      <c r="E1731" s="61" t="s">
        <v>427</v>
      </c>
      <c r="F1731" s="61" t="s">
        <v>145</v>
      </c>
      <c r="G1731" s="54" t="s">
        <v>72</v>
      </c>
      <c r="H1731" s="54" t="s">
        <v>128</v>
      </c>
      <c r="I1731" s="54" t="s">
        <v>22</v>
      </c>
      <c r="J1731" s="54" t="s">
        <v>129</v>
      </c>
      <c r="K1731" s="56">
        <v>43443.517395833333</v>
      </c>
      <c r="L1731" s="56">
        <v>43443.555856481486</v>
      </c>
      <c r="M1731" s="57">
        <v>0.92305555500000003</v>
      </c>
      <c r="N1731" s="58">
        <v>0</v>
      </c>
      <c r="O1731" s="58">
        <v>1</v>
      </c>
      <c r="P1731" s="58">
        <v>0</v>
      </c>
      <c r="Q1731" s="58">
        <v>101</v>
      </c>
      <c r="R1731" s="59">
        <v>0</v>
      </c>
      <c r="S1731" s="59">
        <v>0.92305599999999999</v>
      </c>
      <c r="T1731" s="59">
        <v>0</v>
      </c>
      <c r="U1731" s="59">
        <v>93.228611000000001</v>
      </c>
    </row>
    <row r="1732" spans="1:21" x14ac:dyDescent="0.3">
      <c r="A1732" s="61">
        <v>83554</v>
      </c>
      <c r="B1732" s="54">
        <v>1</v>
      </c>
      <c r="C1732" s="54" t="s">
        <v>79</v>
      </c>
      <c r="D1732" s="54" t="s">
        <v>116</v>
      </c>
      <c r="E1732" s="61" t="s">
        <v>214</v>
      </c>
      <c r="F1732" s="61" t="s">
        <v>140</v>
      </c>
      <c r="G1732" s="54" t="s">
        <v>72</v>
      </c>
      <c r="H1732" s="54" t="s">
        <v>128</v>
      </c>
      <c r="I1732" s="54" t="s">
        <v>22</v>
      </c>
      <c r="J1732" s="54" t="s">
        <v>129</v>
      </c>
      <c r="K1732" s="56">
        <v>43443.526886574073</v>
      </c>
      <c r="L1732" s="56">
        <v>43443.559363425928</v>
      </c>
      <c r="M1732" s="57">
        <v>0.77944444400000001</v>
      </c>
      <c r="N1732" s="58">
        <v>0</v>
      </c>
      <c r="O1732" s="58">
        <v>11</v>
      </c>
      <c r="P1732" s="58">
        <v>0</v>
      </c>
      <c r="Q1732" s="58">
        <v>74</v>
      </c>
      <c r="R1732" s="59">
        <v>0</v>
      </c>
      <c r="S1732" s="59">
        <v>8.5738889999999994</v>
      </c>
      <c r="T1732" s="59">
        <v>0</v>
      </c>
      <c r="U1732" s="59">
        <v>57.678888999999998</v>
      </c>
    </row>
    <row r="1733" spans="1:21" x14ac:dyDescent="0.3">
      <c r="A1733" s="61">
        <v>83555</v>
      </c>
      <c r="B1733" s="54">
        <v>1</v>
      </c>
      <c r="C1733" s="54" t="s">
        <v>79</v>
      </c>
      <c r="D1733" s="54" t="s">
        <v>115</v>
      </c>
      <c r="E1733" s="61" t="s">
        <v>486</v>
      </c>
      <c r="F1733" s="61" t="s">
        <v>145</v>
      </c>
      <c r="G1733" s="54" t="s">
        <v>72</v>
      </c>
      <c r="H1733" s="54" t="s">
        <v>128</v>
      </c>
      <c r="I1733" s="54" t="s">
        <v>22</v>
      </c>
      <c r="J1733" s="54" t="s">
        <v>129</v>
      </c>
      <c r="K1733" s="56">
        <v>43443.520949074074</v>
      </c>
      <c r="L1733" s="56">
        <v>43443.586631944447</v>
      </c>
      <c r="M1733" s="57">
        <v>1.5763888880000001</v>
      </c>
      <c r="N1733" s="58">
        <v>0</v>
      </c>
      <c r="O1733" s="58">
        <v>0</v>
      </c>
      <c r="P1733" s="58">
        <v>0</v>
      </c>
      <c r="Q1733" s="58">
        <v>116</v>
      </c>
      <c r="R1733" s="59">
        <v>0</v>
      </c>
      <c r="S1733" s="59">
        <v>0</v>
      </c>
      <c r="T1733" s="59">
        <v>0</v>
      </c>
      <c r="U1733" s="59">
        <v>182.86111099999999</v>
      </c>
    </row>
    <row r="1734" spans="1:21" x14ac:dyDescent="0.3">
      <c r="A1734" s="61">
        <v>83556</v>
      </c>
      <c r="B1734" s="54">
        <v>1</v>
      </c>
      <c r="C1734" s="54" t="s">
        <v>78</v>
      </c>
      <c r="D1734" s="54" t="s">
        <v>105</v>
      </c>
      <c r="E1734" s="61" t="s">
        <v>2027</v>
      </c>
      <c r="F1734" s="61" t="s">
        <v>154</v>
      </c>
      <c r="G1734" s="54" t="s">
        <v>72</v>
      </c>
      <c r="H1734" s="54" t="s">
        <v>128</v>
      </c>
      <c r="I1734" s="54" t="s">
        <v>24</v>
      </c>
      <c r="J1734" s="54" t="s">
        <v>129</v>
      </c>
      <c r="K1734" s="56">
        <v>43443.52071759259</v>
      </c>
      <c r="L1734" s="56">
        <v>43443.577256944445</v>
      </c>
      <c r="M1734" s="57">
        <v>1.356944444</v>
      </c>
      <c r="N1734" s="58">
        <v>1</v>
      </c>
      <c r="O1734" s="58">
        <v>778</v>
      </c>
      <c r="P1734" s="58">
        <v>0</v>
      </c>
      <c r="Q1734" s="58">
        <v>0</v>
      </c>
      <c r="R1734" s="59">
        <v>1.3569439999999999</v>
      </c>
      <c r="S1734" s="59">
        <v>1055.702777</v>
      </c>
      <c r="T1734" s="59">
        <v>0</v>
      </c>
      <c r="U1734" s="59">
        <v>0</v>
      </c>
    </row>
    <row r="1735" spans="1:21" x14ac:dyDescent="0.3">
      <c r="A1735" s="61">
        <v>83558</v>
      </c>
      <c r="B1735" s="54">
        <v>1</v>
      </c>
      <c r="C1735" s="54" t="s">
        <v>79</v>
      </c>
      <c r="D1735" s="54" t="s">
        <v>124</v>
      </c>
      <c r="E1735" s="61" t="s">
        <v>2028</v>
      </c>
      <c r="F1735" s="61" t="s">
        <v>127</v>
      </c>
      <c r="G1735" s="54" t="s">
        <v>72</v>
      </c>
      <c r="H1735" s="54" t="s">
        <v>128</v>
      </c>
      <c r="I1735" s="54" t="s">
        <v>22</v>
      </c>
      <c r="J1735" s="54" t="s">
        <v>129</v>
      </c>
      <c r="K1735" s="56">
        <v>43443.529861111114</v>
      </c>
      <c r="L1735" s="56">
        <v>43443.536261574074</v>
      </c>
      <c r="M1735" s="57">
        <v>0.15361111099999999</v>
      </c>
      <c r="N1735" s="58">
        <v>9</v>
      </c>
      <c r="O1735" s="58">
        <v>7565</v>
      </c>
      <c r="P1735" s="58">
        <v>7</v>
      </c>
      <c r="Q1735" s="58">
        <v>340</v>
      </c>
      <c r="R1735" s="59">
        <v>1.3825000000000001</v>
      </c>
      <c r="S1735" s="59">
        <v>1162.068055</v>
      </c>
      <c r="T1735" s="59">
        <v>1.075278</v>
      </c>
      <c r="U1735" s="59">
        <v>52.227778000000001</v>
      </c>
    </row>
    <row r="1736" spans="1:21" x14ac:dyDescent="0.3">
      <c r="A1736" s="61">
        <v>83559</v>
      </c>
      <c r="B1736" s="54">
        <v>1</v>
      </c>
      <c r="C1736" s="54" t="s">
        <v>79</v>
      </c>
      <c r="D1736" s="54" t="s">
        <v>113</v>
      </c>
      <c r="E1736" s="61" t="s">
        <v>2029</v>
      </c>
      <c r="F1736" s="61" t="s">
        <v>151</v>
      </c>
      <c r="G1736" s="54" t="s">
        <v>71</v>
      </c>
      <c r="H1736" s="54" t="s">
        <v>128</v>
      </c>
      <c r="I1736" s="54" t="s">
        <v>22</v>
      </c>
      <c r="J1736" s="54" t="s">
        <v>129</v>
      </c>
      <c r="K1736" s="56">
        <v>43443.528136574074</v>
      </c>
      <c r="L1736" s="56">
        <v>43443.584236111114</v>
      </c>
      <c r="M1736" s="57">
        <v>1.3463888879999999</v>
      </c>
      <c r="N1736" s="58">
        <v>0</v>
      </c>
      <c r="O1736" s="58">
        <v>0</v>
      </c>
      <c r="P1736" s="58">
        <v>7</v>
      </c>
      <c r="Q1736" s="58">
        <v>115</v>
      </c>
      <c r="R1736" s="59">
        <v>0</v>
      </c>
      <c r="S1736" s="59">
        <v>0</v>
      </c>
      <c r="T1736" s="59">
        <v>9.4247219999999992</v>
      </c>
      <c r="U1736" s="59">
        <v>154.834722</v>
      </c>
    </row>
    <row r="1737" spans="1:21" x14ac:dyDescent="0.3">
      <c r="A1737" s="61">
        <v>83560</v>
      </c>
      <c r="B1737" s="54">
        <v>1</v>
      </c>
      <c r="C1737" s="54" t="s">
        <v>78</v>
      </c>
      <c r="D1737" s="54" t="s">
        <v>106</v>
      </c>
      <c r="E1737" s="61" t="s">
        <v>2030</v>
      </c>
      <c r="F1737" s="61" t="s">
        <v>136</v>
      </c>
      <c r="G1737" s="54" t="s">
        <v>71</v>
      </c>
      <c r="H1737" s="54" t="s">
        <v>128</v>
      </c>
      <c r="I1737" s="54" t="s">
        <v>22</v>
      </c>
      <c r="J1737" s="54" t="s">
        <v>129</v>
      </c>
      <c r="K1737" s="56">
        <v>43443.501284722224</v>
      </c>
      <c r="L1737" s="56">
        <v>43443.532638888886</v>
      </c>
      <c r="M1737" s="57">
        <v>0.75249999999999995</v>
      </c>
      <c r="N1737" s="58">
        <v>0</v>
      </c>
      <c r="O1737" s="58">
        <v>98</v>
      </c>
      <c r="P1737" s="58">
        <v>0</v>
      </c>
      <c r="Q1737" s="58">
        <v>2</v>
      </c>
      <c r="R1737" s="59">
        <v>0</v>
      </c>
      <c r="S1737" s="59">
        <v>73.745000000000005</v>
      </c>
      <c r="T1737" s="59">
        <v>0</v>
      </c>
      <c r="U1737" s="59">
        <v>1.5049999999999999</v>
      </c>
    </row>
    <row r="1738" spans="1:21" x14ac:dyDescent="0.3">
      <c r="A1738" s="61">
        <v>83562</v>
      </c>
      <c r="B1738" s="54">
        <v>1</v>
      </c>
      <c r="C1738" s="54" t="s">
        <v>78</v>
      </c>
      <c r="D1738" s="54" t="s">
        <v>102</v>
      </c>
      <c r="E1738" s="61" t="s">
        <v>1379</v>
      </c>
      <c r="F1738" s="61" t="s">
        <v>172</v>
      </c>
      <c r="G1738" s="54" t="s">
        <v>71</v>
      </c>
      <c r="H1738" s="54" t="s">
        <v>128</v>
      </c>
      <c r="I1738" s="54" t="s">
        <v>22</v>
      </c>
      <c r="J1738" s="54" t="s">
        <v>129</v>
      </c>
      <c r="K1738" s="56">
        <v>43443.521400462967</v>
      </c>
      <c r="L1738" s="56">
        <v>43443.545138888891</v>
      </c>
      <c r="M1738" s="57">
        <v>0.569722222</v>
      </c>
      <c r="N1738" s="58">
        <v>0</v>
      </c>
      <c r="O1738" s="58">
        <v>560</v>
      </c>
      <c r="P1738" s="58">
        <v>0</v>
      </c>
      <c r="Q1738" s="58">
        <v>5</v>
      </c>
      <c r="R1738" s="59">
        <v>0</v>
      </c>
      <c r="S1738" s="59">
        <v>319.044444</v>
      </c>
      <c r="T1738" s="59">
        <v>0</v>
      </c>
      <c r="U1738" s="59">
        <v>2.848611</v>
      </c>
    </row>
    <row r="1739" spans="1:21" x14ac:dyDescent="0.3">
      <c r="A1739" s="61">
        <v>83564</v>
      </c>
      <c r="B1739" s="54">
        <v>1</v>
      </c>
      <c r="C1739" s="54" t="s">
        <v>78</v>
      </c>
      <c r="D1739" s="54" t="s">
        <v>83</v>
      </c>
      <c r="E1739" s="61" t="s">
        <v>2031</v>
      </c>
      <c r="F1739" s="61" t="s">
        <v>136</v>
      </c>
      <c r="G1739" s="54" t="s">
        <v>71</v>
      </c>
      <c r="H1739" s="54" t="s">
        <v>128</v>
      </c>
      <c r="I1739" s="54" t="s">
        <v>22</v>
      </c>
      <c r="J1739" s="54" t="s">
        <v>129</v>
      </c>
      <c r="K1739" s="56">
        <v>43443.543888888889</v>
      </c>
      <c r="L1739" s="56">
        <v>43443.587708333333</v>
      </c>
      <c r="M1739" s="57">
        <v>1.051666666</v>
      </c>
      <c r="N1739" s="58">
        <v>0</v>
      </c>
      <c r="O1739" s="58">
        <v>115</v>
      </c>
      <c r="P1739" s="58">
        <v>0</v>
      </c>
      <c r="Q1739" s="58">
        <v>0</v>
      </c>
      <c r="R1739" s="59">
        <v>0</v>
      </c>
      <c r="S1739" s="59">
        <v>120.941667</v>
      </c>
      <c r="T1739" s="59">
        <v>0</v>
      </c>
      <c r="U1739" s="59">
        <v>0</v>
      </c>
    </row>
    <row r="1740" spans="1:21" x14ac:dyDescent="0.3">
      <c r="A1740" s="61">
        <v>83565</v>
      </c>
      <c r="B1740" s="54">
        <v>1</v>
      </c>
      <c r="C1740" s="54" t="s">
        <v>79</v>
      </c>
      <c r="D1740" s="54" t="s">
        <v>115</v>
      </c>
      <c r="E1740" s="61" t="s">
        <v>2032</v>
      </c>
      <c r="F1740" s="61" t="s">
        <v>145</v>
      </c>
      <c r="G1740" s="54" t="s">
        <v>72</v>
      </c>
      <c r="H1740" s="54" t="s">
        <v>128</v>
      </c>
      <c r="I1740" s="54" t="s">
        <v>22</v>
      </c>
      <c r="J1740" s="54" t="s">
        <v>129</v>
      </c>
      <c r="K1740" s="56">
        <v>43443.534791666665</v>
      </c>
      <c r="L1740" s="56">
        <v>43443.562986111108</v>
      </c>
      <c r="M1740" s="57">
        <v>0.67666666600000003</v>
      </c>
      <c r="N1740" s="58">
        <v>0</v>
      </c>
      <c r="O1740" s="58">
        <v>0</v>
      </c>
      <c r="P1740" s="58">
        <v>0</v>
      </c>
      <c r="Q1740" s="58">
        <v>14</v>
      </c>
      <c r="R1740" s="59">
        <v>0</v>
      </c>
      <c r="S1740" s="59">
        <v>0</v>
      </c>
      <c r="T1740" s="59">
        <v>0</v>
      </c>
      <c r="U1740" s="59">
        <v>9.4733330000000002</v>
      </c>
    </row>
    <row r="1741" spans="1:21" x14ac:dyDescent="0.3">
      <c r="A1741" s="61">
        <v>83566</v>
      </c>
      <c r="B1741" s="54">
        <v>1</v>
      </c>
      <c r="C1741" s="54" t="s">
        <v>79</v>
      </c>
      <c r="D1741" s="54" t="s">
        <v>118</v>
      </c>
      <c r="E1741" s="61" t="s">
        <v>2033</v>
      </c>
      <c r="F1741" s="61" t="s">
        <v>139</v>
      </c>
      <c r="G1741" s="54" t="s">
        <v>71</v>
      </c>
      <c r="H1741" s="54" t="s">
        <v>128</v>
      </c>
      <c r="I1741" s="54" t="s">
        <v>24</v>
      </c>
      <c r="J1741" s="54" t="s">
        <v>129</v>
      </c>
      <c r="K1741" s="56">
        <v>43443.547222222223</v>
      </c>
      <c r="L1741" s="56">
        <v>43443.576388888891</v>
      </c>
      <c r="M1741" s="57">
        <v>0.7</v>
      </c>
      <c r="N1741" s="58">
        <v>0</v>
      </c>
      <c r="O1741" s="58">
        <v>11</v>
      </c>
      <c r="P1741" s="58">
        <v>0</v>
      </c>
      <c r="Q1741" s="58">
        <v>0</v>
      </c>
      <c r="R1741" s="59">
        <v>0</v>
      </c>
      <c r="S1741" s="59">
        <v>7.7</v>
      </c>
      <c r="T1741" s="59">
        <v>0</v>
      </c>
      <c r="U1741" s="59">
        <v>0</v>
      </c>
    </row>
    <row r="1742" spans="1:21" x14ac:dyDescent="0.3">
      <c r="A1742" s="61">
        <v>83567</v>
      </c>
      <c r="B1742" s="54">
        <v>1</v>
      </c>
      <c r="C1742" s="54" t="s">
        <v>78</v>
      </c>
      <c r="D1742" s="54" t="s">
        <v>99</v>
      </c>
      <c r="E1742" s="61" t="s">
        <v>2034</v>
      </c>
      <c r="F1742" s="61" t="s">
        <v>141</v>
      </c>
      <c r="G1742" s="54" t="s">
        <v>71</v>
      </c>
      <c r="H1742" s="54" t="s">
        <v>128</v>
      </c>
      <c r="I1742" s="54" t="s">
        <v>22</v>
      </c>
      <c r="J1742" s="54" t="s">
        <v>129</v>
      </c>
      <c r="K1742" s="56">
        <v>43443.561076388891</v>
      </c>
      <c r="L1742" s="56">
        <v>43443.579861111109</v>
      </c>
      <c r="M1742" s="57">
        <v>0.450833333</v>
      </c>
      <c r="N1742" s="58">
        <v>0</v>
      </c>
      <c r="O1742" s="58">
        <v>17</v>
      </c>
      <c r="P1742" s="58">
        <v>0</v>
      </c>
      <c r="Q1742" s="58">
        <v>0</v>
      </c>
      <c r="R1742" s="59">
        <v>0</v>
      </c>
      <c r="S1742" s="59">
        <v>7.664167</v>
      </c>
      <c r="T1742" s="59">
        <v>0</v>
      </c>
      <c r="U1742" s="59">
        <v>0</v>
      </c>
    </row>
    <row r="1743" spans="1:21" x14ac:dyDescent="0.3">
      <c r="A1743" s="61">
        <v>83571</v>
      </c>
      <c r="B1743" s="54">
        <v>1</v>
      </c>
      <c r="C1743" s="54" t="s">
        <v>79</v>
      </c>
      <c r="D1743" s="54" t="s">
        <v>123</v>
      </c>
      <c r="E1743" s="61" t="s">
        <v>2035</v>
      </c>
      <c r="F1743" s="61" t="s">
        <v>172</v>
      </c>
      <c r="G1743" s="54" t="s">
        <v>71</v>
      </c>
      <c r="H1743" s="54" t="s">
        <v>128</v>
      </c>
      <c r="I1743" s="54" t="s">
        <v>22</v>
      </c>
      <c r="J1743" s="54" t="s">
        <v>129</v>
      </c>
      <c r="K1743" s="56">
        <v>43443.544004629628</v>
      </c>
      <c r="L1743" s="56">
        <v>43443.581956018519</v>
      </c>
      <c r="M1743" s="57">
        <v>0.91083333300000002</v>
      </c>
      <c r="N1743" s="58">
        <v>0</v>
      </c>
      <c r="O1743" s="58">
        <v>117</v>
      </c>
      <c r="P1743" s="58">
        <v>0</v>
      </c>
      <c r="Q1743" s="58">
        <v>0</v>
      </c>
      <c r="R1743" s="59">
        <v>0</v>
      </c>
      <c r="S1743" s="59">
        <v>106.5675</v>
      </c>
      <c r="T1743" s="59">
        <v>0</v>
      </c>
      <c r="U1743" s="59">
        <v>0</v>
      </c>
    </row>
    <row r="1744" spans="1:21" x14ac:dyDescent="0.3">
      <c r="A1744" s="61">
        <v>83572</v>
      </c>
      <c r="B1744" s="54">
        <v>1</v>
      </c>
      <c r="C1744" s="54" t="s">
        <v>78</v>
      </c>
      <c r="D1744" s="54" t="s">
        <v>102</v>
      </c>
      <c r="E1744" s="61" t="s">
        <v>2036</v>
      </c>
      <c r="F1744" s="61" t="s">
        <v>137</v>
      </c>
      <c r="G1744" s="54" t="s">
        <v>71</v>
      </c>
      <c r="H1744" s="54" t="s">
        <v>128</v>
      </c>
      <c r="I1744" s="54" t="s">
        <v>22</v>
      </c>
      <c r="J1744" s="54" t="s">
        <v>129</v>
      </c>
      <c r="K1744" s="56">
        <v>43443.433680555558</v>
      </c>
      <c r="L1744" s="56">
        <v>43443.564583333333</v>
      </c>
      <c r="M1744" s="57">
        <v>3.1416666659999999</v>
      </c>
      <c r="N1744" s="58">
        <v>0</v>
      </c>
      <c r="O1744" s="58">
        <v>7</v>
      </c>
      <c r="P1744" s="58">
        <v>0</v>
      </c>
      <c r="Q1744" s="58">
        <v>0</v>
      </c>
      <c r="R1744" s="59">
        <v>0</v>
      </c>
      <c r="S1744" s="59">
        <v>21.991667</v>
      </c>
      <c r="T1744" s="59">
        <v>0</v>
      </c>
      <c r="U1744" s="59">
        <v>0</v>
      </c>
    </row>
    <row r="1745" spans="1:21" x14ac:dyDescent="0.3">
      <c r="A1745" s="61">
        <v>83574</v>
      </c>
      <c r="B1745" s="54">
        <v>1</v>
      </c>
      <c r="C1745" s="54" t="s">
        <v>78</v>
      </c>
      <c r="D1745" s="54" t="s">
        <v>93</v>
      </c>
      <c r="E1745" s="61" t="s">
        <v>2037</v>
      </c>
      <c r="F1745" s="61" t="s">
        <v>137</v>
      </c>
      <c r="G1745" s="54" t="s">
        <v>71</v>
      </c>
      <c r="H1745" s="54" t="s">
        <v>128</v>
      </c>
      <c r="I1745" s="54" t="s">
        <v>22</v>
      </c>
      <c r="J1745" s="54" t="s">
        <v>129</v>
      </c>
      <c r="K1745" s="56">
        <v>43443.555289351854</v>
      </c>
      <c r="L1745" s="56">
        <v>43443.622881944444</v>
      </c>
      <c r="M1745" s="57">
        <v>1.622222222</v>
      </c>
      <c r="N1745" s="58">
        <v>0</v>
      </c>
      <c r="O1745" s="58">
        <v>0</v>
      </c>
      <c r="P1745" s="58">
        <v>0</v>
      </c>
      <c r="Q1745" s="58">
        <v>1</v>
      </c>
      <c r="R1745" s="59">
        <v>0</v>
      </c>
      <c r="S1745" s="59">
        <v>0</v>
      </c>
      <c r="T1745" s="59">
        <v>0</v>
      </c>
      <c r="U1745" s="59">
        <v>1.6222220000000001</v>
      </c>
    </row>
    <row r="1746" spans="1:21" x14ac:dyDescent="0.3">
      <c r="A1746" s="61">
        <v>83575</v>
      </c>
      <c r="B1746" s="54">
        <v>1</v>
      </c>
      <c r="C1746" s="54" t="s">
        <v>78</v>
      </c>
      <c r="D1746" s="54" t="s">
        <v>106</v>
      </c>
      <c r="E1746" s="61" t="s">
        <v>2038</v>
      </c>
      <c r="F1746" s="61" t="s">
        <v>136</v>
      </c>
      <c r="G1746" s="54" t="s">
        <v>71</v>
      </c>
      <c r="H1746" s="54" t="s">
        <v>128</v>
      </c>
      <c r="I1746" s="54" t="s">
        <v>22</v>
      </c>
      <c r="J1746" s="54" t="s">
        <v>129</v>
      </c>
      <c r="K1746" s="56">
        <v>43443.544386574074</v>
      </c>
      <c r="L1746" s="56">
        <v>43443.565972222219</v>
      </c>
      <c r="M1746" s="57">
        <v>0.518055555</v>
      </c>
      <c r="N1746" s="58">
        <v>0</v>
      </c>
      <c r="O1746" s="58">
        <v>19</v>
      </c>
      <c r="P1746" s="58">
        <v>0</v>
      </c>
      <c r="Q1746" s="58">
        <v>0</v>
      </c>
      <c r="R1746" s="59">
        <v>0</v>
      </c>
      <c r="S1746" s="59">
        <v>9.8430560000000007</v>
      </c>
      <c r="T1746" s="59">
        <v>0</v>
      </c>
      <c r="U1746" s="59">
        <v>0</v>
      </c>
    </row>
    <row r="1747" spans="1:21" x14ac:dyDescent="0.3">
      <c r="A1747" s="61">
        <v>83578</v>
      </c>
      <c r="B1747" s="54">
        <v>1</v>
      </c>
      <c r="C1747" s="54" t="s">
        <v>78</v>
      </c>
      <c r="D1747" s="54" t="s">
        <v>94</v>
      </c>
      <c r="E1747" s="61" t="s">
        <v>2039</v>
      </c>
      <c r="F1747" s="61" t="s">
        <v>136</v>
      </c>
      <c r="G1747" s="54" t="s">
        <v>71</v>
      </c>
      <c r="H1747" s="54" t="s">
        <v>128</v>
      </c>
      <c r="I1747" s="54" t="s">
        <v>22</v>
      </c>
      <c r="J1747" s="54" t="s">
        <v>129</v>
      </c>
      <c r="K1747" s="56">
        <v>43443.559270833335</v>
      </c>
      <c r="L1747" s="56">
        <v>43443.75844907407</v>
      </c>
      <c r="M1747" s="57">
        <v>4.7802777770000002</v>
      </c>
      <c r="N1747" s="58">
        <v>0</v>
      </c>
      <c r="O1747" s="58">
        <v>10</v>
      </c>
      <c r="P1747" s="58">
        <v>0</v>
      </c>
      <c r="Q1747" s="58">
        <v>3</v>
      </c>
      <c r="R1747" s="59">
        <v>0</v>
      </c>
      <c r="S1747" s="59">
        <v>47.802778000000004</v>
      </c>
      <c r="T1747" s="59">
        <v>0</v>
      </c>
      <c r="U1747" s="59">
        <v>14.340833</v>
      </c>
    </row>
    <row r="1748" spans="1:21" x14ac:dyDescent="0.3">
      <c r="A1748" s="61">
        <v>83579</v>
      </c>
      <c r="B1748" s="54">
        <v>1</v>
      </c>
      <c r="C1748" s="54" t="s">
        <v>78</v>
      </c>
      <c r="D1748" s="54" t="s">
        <v>101</v>
      </c>
      <c r="E1748" s="61" t="s">
        <v>2040</v>
      </c>
      <c r="F1748" s="61" t="s">
        <v>136</v>
      </c>
      <c r="G1748" s="54" t="s">
        <v>71</v>
      </c>
      <c r="H1748" s="54" t="s">
        <v>128</v>
      </c>
      <c r="I1748" s="54" t="s">
        <v>22</v>
      </c>
      <c r="J1748" s="54" t="s">
        <v>129</v>
      </c>
      <c r="K1748" s="56">
        <v>43443.56186342593</v>
      </c>
      <c r="L1748" s="56">
        <v>43443.595775462964</v>
      </c>
      <c r="M1748" s="57">
        <v>0.81388888800000003</v>
      </c>
      <c r="N1748" s="58">
        <v>0</v>
      </c>
      <c r="O1748" s="58">
        <v>69</v>
      </c>
      <c r="P1748" s="58">
        <v>0</v>
      </c>
      <c r="Q1748" s="58">
        <v>0</v>
      </c>
      <c r="R1748" s="59">
        <v>0</v>
      </c>
      <c r="S1748" s="59">
        <v>56.158332999999999</v>
      </c>
      <c r="T1748" s="59">
        <v>0</v>
      </c>
      <c r="U1748" s="59">
        <v>0</v>
      </c>
    </row>
    <row r="1749" spans="1:21" x14ac:dyDescent="0.3">
      <c r="A1749" s="61">
        <v>83582</v>
      </c>
      <c r="B1749" s="54">
        <v>1</v>
      </c>
      <c r="C1749" s="54" t="s">
        <v>78</v>
      </c>
      <c r="D1749" s="54" t="s">
        <v>99</v>
      </c>
      <c r="E1749" s="61" t="s">
        <v>2041</v>
      </c>
      <c r="F1749" s="61" t="s">
        <v>136</v>
      </c>
      <c r="G1749" s="54" t="s">
        <v>71</v>
      </c>
      <c r="H1749" s="54" t="s">
        <v>128</v>
      </c>
      <c r="I1749" s="54" t="s">
        <v>22</v>
      </c>
      <c r="J1749" s="54" t="s">
        <v>129</v>
      </c>
      <c r="K1749" s="56">
        <v>43443.569467592592</v>
      </c>
      <c r="L1749" s="56">
        <v>43443.594467592593</v>
      </c>
      <c r="M1749" s="57">
        <v>0.6</v>
      </c>
      <c r="N1749" s="58">
        <v>0</v>
      </c>
      <c r="O1749" s="58">
        <v>223</v>
      </c>
      <c r="P1749" s="58">
        <v>0</v>
      </c>
      <c r="Q1749" s="58">
        <v>0</v>
      </c>
      <c r="R1749" s="59">
        <v>0</v>
      </c>
      <c r="S1749" s="59">
        <v>133.80000000000001</v>
      </c>
      <c r="T1749" s="59">
        <v>0</v>
      </c>
      <c r="U1749" s="59">
        <v>0</v>
      </c>
    </row>
    <row r="1750" spans="1:21" x14ac:dyDescent="0.3">
      <c r="A1750" s="61">
        <v>83584</v>
      </c>
      <c r="B1750" s="54">
        <v>1</v>
      </c>
      <c r="C1750" s="54" t="s">
        <v>78</v>
      </c>
      <c r="D1750" s="54" t="s">
        <v>86</v>
      </c>
      <c r="E1750" s="61" t="s">
        <v>2042</v>
      </c>
      <c r="F1750" s="61" t="s">
        <v>137</v>
      </c>
      <c r="G1750" s="54" t="s">
        <v>71</v>
      </c>
      <c r="H1750" s="54" t="s">
        <v>128</v>
      </c>
      <c r="I1750" s="54" t="s">
        <v>22</v>
      </c>
      <c r="J1750" s="54" t="s">
        <v>129</v>
      </c>
      <c r="K1750" s="56">
        <v>43443.569849537038</v>
      </c>
      <c r="L1750" s="56">
        <v>43443.614201388889</v>
      </c>
      <c r="M1750" s="57">
        <v>1.064444444</v>
      </c>
      <c r="N1750" s="58">
        <v>0</v>
      </c>
      <c r="O1750" s="58">
        <v>1</v>
      </c>
      <c r="P1750" s="58">
        <v>0</v>
      </c>
      <c r="Q1750" s="58">
        <v>0</v>
      </c>
      <c r="R1750" s="59">
        <v>0</v>
      </c>
      <c r="S1750" s="59">
        <v>1.0644439999999999</v>
      </c>
      <c r="T1750" s="59">
        <v>0</v>
      </c>
      <c r="U1750" s="59">
        <v>0</v>
      </c>
    </row>
    <row r="1751" spans="1:21" x14ac:dyDescent="0.3">
      <c r="A1751" s="61">
        <v>83588</v>
      </c>
      <c r="B1751" s="54">
        <v>1</v>
      </c>
      <c r="C1751" s="54" t="s">
        <v>78</v>
      </c>
      <c r="D1751" s="54" t="s">
        <v>98</v>
      </c>
      <c r="E1751" s="61" t="s">
        <v>2043</v>
      </c>
      <c r="F1751" s="61" t="s">
        <v>211</v>
      </c>
      <c r="G1751" s="54" t="s">
        <v>72</v>
      </c>
      <c r="H1751" s="54" t="s">
        <v>128</v>
      </c>
      <c r="I1751" s="54" t="s">
        <v>22</v>
      </c>
      <c r="J1751" s="54" t="s">
        <v>129</v>
      </c>
      <c r="K1751" s="56">
        <v>43443.580162037033</v>
      </c>
      <c r="L1751" s="56">
        <v>43443.689363425925</v>
      </c>
      <c r="M1751" s="57">
        <v>2.6208333330000002</v>
      </c>
      <c r="N1751" s="58">
        <v>0</v>
      </c>
      <c r="O1751" s="58">
        <v>2</v>
      </c>
      <c r="P1751" s="58">
        <v>0</v>
      </c>
      <c r="Q1751" s="58">
        <v>0</v>
      </c>
      <c r="R1751" s="59">
        <v>0</v>
      </c>
      <c r="S1751" s="59">
        <v>5.2416669999999996</v>
      </c>
      <c r="T1751" s="59">
        <v>0</v>
      </c>
      <c r="U1751" s="59">
        <v>0</v>
      </c>
    </row>
    <row r="1752" spans="1:21" x14ac:dyDescent="0.3">
      <c r="A1752" s="61">
        <v>83590</v>
      </c>
      <c r="B1752" s="54">
        <v>1</v>
      </c>
      <c r="C1752" s="54" t="s">
        <v>78</v>
      </c>
      <c r="D1752" s="54" t="s">
        <v>81</v>
      </c>
      <c r="E1752" s="61" t="s">
        <v>442</v>
      </c>
      <c r="F1752" s="61" t="s">
        <v>136</v>
      </c>
      <c r="G1752" s="54" t="s">
        <v>71</v>
      </c>
      <c r="H1752" s="54" t="s">
        <v>128</v>
      </c>
      <c r="I1752" s="54" t="s">
        <v>22</v>
      </c>
      <c r="J1752" s="54" t="s">
        <v>129</v>
      </c>
      <c r="K1752" s="56">
        <v>43443.512916666667</v>
      </c>
      <c r="L1752" s="56">
        <v>43443.595138888886</v>
      </c>
      <c r="M1752" s="57">
        <v>1.973333333</v>
      </c>
      <c r="N1752" s="58">
        <v>0</v>
      </c>
      <c r="O1752" s="58">
        <v>291</v>
      </c>
      <c r="P1752" s="58">
        <v>0</v>
      </c>
      <c r="Q1752" s="58">
        <v>0</v>
      </c>
      <c r="R1752" s="59">
        <v>0</v>
      </c>
      <c r="S1752" s="59">
        <v>574.24</v>
      </c>
      <c r="T1752" s="59">
        <v>0</v>
      </c>
      <c r="U1752" s="59">
        <v>0</v>
      </c>
    </row>
    <row r="1753" spans="1:21" x14ac:dyDescent="0.3">
      <c r="A1753" s="61">
        <v>83591</v>
      </c>
      <c r="B1753" s="54">
        <v>1</v>
      </c>
      <c r="C1753" s="54" t="s">
        <v>79</v>
      </c>
      <c r="D1753" s="54" t="s">
        <v>119</v>
      </c>
      <c r="E1753" s="61" t="s">
        <v>2044</v>
      </c>
      <c r="F1753" s="61" t="s">
        <v>136</v>
      </c>
      <c r="G1753" s="54" t="s">
        <v>71</v>
      </c>
      <c r="H1753" s="54" t="s">
        <v>128</v>
      </c>
      <c r="I1753" s="54" t="s">
        <v>22</v>
      </c>
      <c r="J1753" s="54" t="s">
        <v>129</v>
      </c>
      <c r="K1753" s="56">
        <v>43443.564918981479</v>
      </c>
      <c r="L1753" s="56">
        <v>43443.600011574075</v>
      </c>
      <c r="M1753" s="57">
        <v>0.84222222199999996</v>
      </c>
      <c r="N1753" s="58">
        <v>0</v>
      </c>
      <c r="O1753" s="58">
        <v>28</v>
      </c>
      <c r="P1753" s="58">
        <v>0</v>
      </c>
      <c r="Q1753" s="58">
        <v>25</v>
      </c>
      <c r="R1753" s="59">
        <v>0</v>
      </c>
      <c r="S1753" s="59">
        <v>23.582222000000002</v>
      </c>
      <c r="T1753" s="59">
        <v>0</v>
      </c>
      <c r="U1753" s="59">
        <v>21.055555999999999</v>
      </c>
    </row>
    <row r="1754" spans="1:21" x14ac:dyDescent="0.3">
      <c r="A1754" s="61">
        <v>83592</v>
      </c>
      <c r="B1754" s="54">
        <v>1</v>
      </c>
      <c r="C1754" s="54" t="s">
        <v>78</v>
      </c>
      <c r="D1754" s="54" t="s">
        <v>88</v>
      </c>
      <c r="E1754" s="61" t="s">
        <v>2045</v>
      </c>
      <c r="F1754" s="61" t="s">
        <v>137</v>
      </c>
      <c r="G1754" s="54" t="s">
        <v>71</v>
      </c>
      <c r="H1754" s="54" t="s">
        <v>128</v>
      </c>
      <c r="I1754" s="54" t="s">
        <v>22</v>
      </c>
      <c r="J1754" s="54" t="s">
        <v>129</v>
      </c>
      <c r="K1754" s="56">
        <v>43443.589074074072</v>
      </c>
      <c r="L1754" s="56">
        <v>43443.611342592594</v>
      </c>
      <c r="M1754" s="57">
        <v>0.53444444400000002</v>
      </c>
      <c r="N1754" s="58">
        <v>0</v>
      </c>
      <c r="O1754" s="58">
        <v>2</v>
      </c>
      <c r="P1754" s="58">
        <v>0</v>
      </c>
      <c r="Q1754" s="58">
        <v>0</v>
      </c>
      <c r="R1754" s="59">
        <v>0</v>
      </c>
      <c r="S1754" s="59">
        <v>1.068889</v>
      </c>
      <c r="T1754" s="59">
        <v>0</v>
      </c>
      <c r="U1754" s="59">
        <v>0</v>
      </c>
    </row>
    <row r="1755" spans="1:21" x14ac:dyDescent="0.3">
      <c r="A1755" s="61">
        <v>83594</v>
      </c>
      <c r="B1755" s="54">
        <v>1</v>
      </c>
      <c r="C1755" s="54" t="s">
        <v>79</v>
      </c>
      <c r="D1755" s="54" t="s">
        <v>108</v>
      </c>
      <c r="E1755" s="61" t="s">
        <v>1037</v>
      </c>
      <c r="F1755" s="61" t="s">
        <v>172</v>
      </c>
      <c r="G1755" s="54" t="s">
        <v>71</v>
      </c>
      <c r="H1755" s="54" t="s">
        <v>128</v>
      </c>
      <c r="I1755" s="54" t="s">
        <v>22</v>
      </c>
      <c r="J1755" s="54" t="s">
        <v>129</v>
      </c>
      <c r="K1755" s="56">
        <v>43443.590578703705</v>
      </c>
      <c r="L1755" s="56">
        <v>43443.617893518516</v>
      </c>
      <c r="M1755" s="57">
        <v>0.65555555499999996</v>
      </c>
      <c r="N1755" s="58">
        <v>0</v>
      </c>
      <c r="O1755" s="58">
        <v>574</v>
      </c>
      <c r="P1755" s="58">
        <v>0</v>
      </c>
      <c r="Q1755" s="58">
        <v>0</v>
      </c>
      <c r="R1755" s="59">
        <v>0</v>
      </c>
      <c r="S1755" s="59">
        <v>376.28888899999998</v>
      </c>
      <c r="T1755" s="59">
        <v>0</v>
      </c>
      <c r="U1755" s="59">
        <v>0</v>
      </c>
    </row>
    <row r="1756" spans="1:21" x14ac:dyDescent="0.3">
      <c r="A1756" s="61">
        <v>83595</v>
      </c>
      <c r="B1756" s="54">
        <v>1</v>
      </c>
      <c r="C1756" s="54" t="s">
        <v>78</v>
      </c>
      <c r="D1756" s="54" t="s">
        <v>102</v>
      </c>
      <c r="E1756" s="61" t="s">
        <v>2046</v>
      </c>
      <c r="F1756" s="61" t="s">
        <v>140</v>
      </c>
      <c r="G1756" s="54" t="s">
        <v>72</v>
      </c>
      <c r="H1756" s="54" t="s">
        <v>128</v>
      </c>
      <c r="I1756" s="54" t="s">
        <v>22</v>
      </c>
      <c r="J1756" s="54" t="s">
        <v>129</v>
      </c>
      <c r="K1756" s="56">
        <v>43443.563125000001</v>
      </c>
      <c r="L1756" s="56">
        <v>43443.59652777778</v>
      </c>
      <c r="M1756" s="57">
        <v>0.80166666600000003</v>
      </c>
      <c r="N1756" s="58">
        <v>0</v>
      </c>
      <c r="O1756" s="58">
        <v>78</v>
      </c>
      <c r="P1756" s="58">
        <v>17</v>
      </c>
      <c r="Q1756" s="58">
        <v>2144</v>
      </c>
      <c r="R1756" s="59">
        <v>0</v>
      </c>
      <c r="S1756" s="59">
        <v>62.53</v>
      </c>
      <c r="T1756" s="59">
        <v>13.628333</v>
      </c>
      <c r="U1756" s="59">
        <v>1718.773332</v>
      </c>
    </row>
    <row r="1757" spans="1:21" x14ac:dyDescent="0.3">
      <c r="A1757" s="61">
        <v>83597</v>
      </c>
      <c r="B1757" s="54">
        <v>1</v>
      </c>
      <c r="C1757" s="54" t="s">
        <v>79</v>
      </c>
      <c r="D1757" s="54" t="s">
        <v>123</v>
      </c>
      <c r="E1757" s="61" t="s">
        <v>2047</v>
      </c>
      <c r="F1757" s="61" t="s">
        <v>145</v>
      </c>
      <c r="G1757" s="54" t="s">
        <v>72</v>
      </c>
      <c r="H1757" s="54" t="s">
        <v>128</v>
      </c>
      <c r="I1757" s="54" t="s">
        <v>22</v>
      </c>
      <c r="J1757" s="54" t="s">
        <v>129</v>
      </c>
      <c r="K1757" s="56">
        <v>43443.569085648145</v>
      </c>
      <c r="L1757" s="56">
        <v>43443.654965277776</v>
      </c>
      <c r="M1757" s="57">
        <v>2.0611111110000002</v>
      </c>
      <c r="N1757" s="58">
        <v>0</v>
      </c>
      <c r="O1757" s="58">
        <v>0</v>
      </c>
      <c r="P1757" s="58">
        <v>0</v>
      </c>
      <c r="Q1757" s="58">
        <v>17</v>
      </c>
      <c r="R1757" s="59">
        <v>0</v>
      </c>
      <c r="S1757" s="59">
        <v>0</v>
      </c>
      <c r="T1757" s="59">
        <v>0</v>
      </c>
      <c r="U1757" s="59">
        <v>35.038888999999998</v>
      </c>
    </row>
    <row r="1758" spans="1:21" x14ac:dyDescent="0.3">
      <c r="A1758" s="61">
        <v>83598</v>
      </c>
      <c r="B1758" s="54">
        <v>1</v>
      </c>
      <c r="C1758" s="54" t="s">
        <v>78</v>
      </c>
      <c r="D1758" s="54" t="s">
        <v>93</v>
      </c>
      <c r="E1758" s="61" t="s">
        <v>491</v>
      </c>
      <c r="F1758" s="61" t="s">
        <v>140</v>
      </c>
      <c r="G1758" s="54" t="s">
        <v>72</v>
      </c>
      <c r="H1758" s="54" t="s">
        <v>128</v>
      </c>
      <c r="I1758" s="54" t="s">
        <v>22</v>
      </c>
      <c r="J1758" s="54" t="s">
        <v>129</v>
      </c>
      <c r="K1758" s="56">
        <v>43443.595150462963</v>
      </c>
      <c r="L1758" s="56">
        <v>43443.601388888892</v>
      </c>
      <c r="M1758" s="57">
        <v>0.14972222199999999</v>
      </c>
      <c r="N1758" s="58">
        <v>6</v>
      </c>
      <c r="O1758" s="58">
        <v>2712</v>
      </c>
      <c r="P1758" s="58">
        <v>7</v>
      </c>
      <c r="Q1758" s="58">
        <v>1372</v>
      </c>
      <c r="R1758" s="59">
        <v>0.89833300000000005</v>
      </c>
      <c r="S1758" s="59">
        <v>406.04666600000002</v>
      </c>
      <c r="T1758" s="59">
        <v>1.0480560000000001</v>
      </c>
      <c r="U1758" s="59">
        <v>205.41888900000001</v>
      </c>
    </row>
    <row r="1759" spans="1:21" x14ac:dyDescent="0.3">
      <c r="A1759" s="61">
        <v>83601</v>
      </c>
      <c r="B1759" s="54">
        <v>1</v>
      </c>
      <c r="C1759" s="54" t="s">
        <v>78</v>
      </c>
      <c r="D1759" s="54" t="s">
        <v>88</v>
      </c>
      <c r="E1759" s="61" t="s">
        <v>2048</v>
      </c>
      <c r="F1759" s="61" t="s">
        <v>144</v>
      </c>
      <c r="G1759" s="54" t="s">
        <v>71</v>
      </c>
      <c r="H1759" s="54" t="s">
        <v>128</v>
      </c>
      <c r="I1759" s="54" t="s">
        <v>22</v>
      </c>
      <c r="J1759" s="54" t="s">
        <v>129</v>
      </c>
      <c r="K1759" s="56">
        <v>43443.606712962966</v>
      </c>
      <c r="L1759" s="56">
        <v>43443.727893518517</v>
      </c>
      <c r="M1759" s="57">
        <v>2.9083333329999999</v>
      </c>
      <c r="N1759" s="58">
        <v>0</v>
      </c>
      <c r="O1759" s="58">
        <v>10</v>
      </c>
      <c r="P1759" s="58">
        <v>0</v>
      </c>
      <c r="Q1759" s="58">
        <v>0</v>
      </c>
      <c r="R1759" s="59">
        <v>0</v>
      </c>
      <c r="S1759" s="59">
        <v>29.083333</v>
      </c>
      <c r="T1759" s="59">
        <v>0</v>
      </c>
      <c r="U1759" s="59">
        <v>0</v>
      </c>
    </row>
    <row r="1760" spans="1:21" x14ac:dyDescent="0.3">
      <c r="A1760" s="61">
        <v>83606</v>
      </c>
      <c r="B1760" s="54">
        <v>1</v>
      </c>
      <c r="C1760" s="54" t="s">
        <v>79</v>
      </c>
      <c r="D1760" s="54" t="s">
        <v>114</v>
      </c>
      <c r="E1760" s="61" t="s">
        <v>255</v>
      </c>
      <c r="F1760" s="61" t="s">
        <v>140</v>
      </c>
      <c r="G1760" s="54" t="s">
        <v>72</v>
      </c>
      <c r="H1760" s="54" t="s">
        <v>128</v>
      </c>
      <c r="I1760" s="54" t="s">
        <v>22</v>
      </c>
      <c r="J1760" s="54" t="s">
        <v>129</v>
      </c>
      <c r="K1760" s="56">
        <v>43443.600624999999</v>
      </c>
      <c r="L1760" s="56">
        <v>43443.629884259259</v>
      </c>
      <c r="M1760" s="57">
        <v>0.70222222199999995</v>
      </c>
      <c r="N1760" s="58">
        <v>0</v>
      </c>
      <c r="O1760" s="58">
        <v>0</v>
      </c>
      <c r="P1760" s="58">
        <v>0</v>
      </c>
      <c r="Q1760" s="58">
        <v>36</v>
      </c>
      <c r="R1760" s="59">
        <v>0</v>
      </c>
      <c r="S1760" s="59">
        <v>0</v>
      </c>
      <c r="T1760" s="59">
        <v>0</v>
      </c>
      <c r="U1760" s="59">
        <v>25.28</v>
      </c>
    </row>
    <row r="1761" spans="1:21" x14ac:dyDescent="0.3">
      <c r="A1761" s="61">
        <v>83607</v>
      </c>
      <c r="B1761" s="54">
        <v>1</v>
      </c>
      <c r="C1761" s="54" t="s">
        <v>78</v>
      </c>
      <c r="D1761" s="54" t="s">
        <v>93</v>
      </c>
      <c r="E1761" s="61" t="s">
        <v>2049</v>
      </c>
      <c r="F1761" s="61" t="s">
        <v>137</v>
      </c>
      <c r="G1761" s="54" t="s">
        <v>71</v>
      </c>
      <c r="H1761" s="54" t="s">
        <v>128</v>
      </c>
      <c r="I1761" s="54" t="s">
        <v>22</v>
      </c>
      <c r="J1761" s="54" t="s">
        <v>129</v>
      </c>
      <c r="K1761" s="56">
        <v>43443.470879629633</v>
      </c>
      <c r="L1761" s="56">
        <v>43443.613194444442</v>
      </c>
      <c r="M1761" s="57">
        <v>3.4155555550000001</v>
      </c>
      <c r="N1761" s="58">
        <v>0</v>
      </c>
      <c r="O1761" s="58">
        <v>1</v>
      </c>
      <c r="P1761" s="58">
        <v>0</v>
      </c>
      <c r="Q1761" s="58">
        <v>0</v>
      </c>
      <c r="R1761" s="59">
        <v>0</v>
      </c>
      <c r="S1761" s="59">
        <v>3.415556</v>
      </c>
      <c r="T1761" s="59">
        <v>0</v>
      </c>
      <c r="U1761" s="59">
        <v>0</v>
      </c>
    </row>
    <row r="1762" spans="1:21" x14ac:dyDescent="0.3">
      <c r="A1762" s="61">
        <v>83608</v>
      </c>
      <c r="B1762" s="54">
        <v>1</v>
      </c>
      <c r="C1762" s="54" t="s">
        <v>78</v>
      </c>
      <c r="D1762" s="54" t="s">
        <v>85</v>
      </c>
      <c r="E1762" s="61" t="s">
        <v>2050</v>
      </c>
      <c r="F1762" s="61" t="s">
        <v>137</v>
      </c>
      <c r="G1762" s="54" t="s">
        <v>71</v>
      </c>
      <c r="H1762" s="54" t="s">
        <v>128</v>
      </c>
      <c r="I1762" s="54" t="s">
        <v>22</v>
      </c>
      <c r="J1762" s="54" t="s">
        <v>129</v>
      </c>
      <c r="K1762" s="56">
        <v>43443.612523148149</v>
      </c>
      <c r="L1762" s="56">
        <v>43443.680069444446</v>
      </c>
      <c r="M1762" s="57">
        <v>1.621111111</v>
      </c>
      <c r="N1762" s="58">
        <v>0</v>
      </c>
      <c r="O1762" s="58">
        <v>1</v>
      </c>
      <c r="P1762" s="58">
        <v>0</v>
      </c>
      <c r="Q1762" s="58">
        <v>0</v>
      </c>
      <c r="R1762" s="59">
        <v>0</v>
      </c>
      <c r="S1762" s="59">
        <v>1.621111</v>
      </c>
      <c r="T1762" s="59">
        <v>0</v>
      </c>
      <c r="U1762" s="59">
        <v>0</v>
      </c>
    </row>
    <row r="1763" spans="1:21" x14ac:dyDescent="0.3">
      <c r="A1763" s="61">
        <v>83612</v>
      </c>
      <c r="B1763" s="54">
        <v>1</v>
      </c>
      <c r="C1763" s="54" t="s">
        <v>79</v>
      </c>
      <c r="D1763" s="54" t="s">
        <v>110</v>
      </c>
      <c r="E1763" s="61" t="s">
        <v>717</v>
      </c>
      <c r="F1763" s="61" t="s">
        <v>140</v>
      </c>
      <c r="G1763" s="54" t="s">
        <v>72</v>
      </c>
      <c r="H1763" s="54" t="s">
        <v>128</v>
      </c>
      <c r="I1763" s="54" t="s">
        <v>22</v>
      </c>
      <c r="J1763" s="54" t="s">
        <v>129</v>
      </c>
      <c r="K1763" s="56">
        <v>43443.612314814818</v>
      </c>
      <c r="L1763" s="56">
        <v>43443.710277777776</v>
      </c>
      <c r="M1763" s="57">
        <v>2.3511111109999998</v>
      </c>
      <c r="N1763" s="58">
        <v>0</v>
      </c>
      <c r="O1763" s="58">
        <v>2</v>
      </c>
      <c r="P1763" s="58">
        <v>0</v>
      </c>
      <c r="Q1763" s="58">
        <v>414</v>
      </c>
      <c r="R1763" s="59">
        <v>0</v>
      </c>
      <c r="S1763" s="59">
        <v>4.7022219999999999</v>
      </c>
      <c r="T1763" s="59">
        <v>0</v>
      </c>
      <c r="U1763" s="59">
        <v>973.36</v>
      </c>
    </row>
    <row r="1764" spans="1:21" x14ac:dyDescent="0.3">
      <c r="A1764" s="61">
        <v>83614</v>
      </c>
      <c r="B1764" s="54">
        <v>1</v>
      </c>
      <c r="C1764" s="54" t="s">
        <v>78</v>
      </c>
      <c r="D1764" s="54" t="s">
        <v>87</v>
      </c>
      <c r="E1764" s="61" t="s">
        <v>2051</v>
      </c>
      <c r="F1764" s="61" t="s">
        <v>140</v>
      </c>
      <c r="G1764" s="54" t="s">
        <v>72</v>
      </c>
      <c r="H1764" s="54" t="s">
        <v>128</v>
      </c>
      <c r="I1764" s="54" t="s">
        <v>22</v>
      </c>
      <c r="J1764" s="54" t="s">
        <v>129</v>
      </c>
      <c r="K1764" s="56">
        <v>43443.587916666664</v>
      </c>
      <c r="L1764" s="56">
        <v>43443.607638888891</v>
      </c>
      <c r="M1764" s="57">
        <v>0.47333333300000002</v>
      </c>
      <c r="N1764" s="58">
        <v>0</v>
      </c>
      <c r="O1764" s="58">
        <v>5059</v>
      </c>
      <c r="P1764" s="58">
        <v>2</v>
      </c>
      <c r="Q1764" s="58">
        <v>194</v>
      </c>
      <c r="R1764" s="59">
        <v>0</v>
      </c>
      <c r="S1764" s="59">
        <v>2394.5933319999999</v>
      </c>
      <c r="T1764" s="59">
        <v>0.94666700000000004</v>
      </c>
      <c r="U1764" s="59">
        <v>91.826667</v>
      </c>
    </row>
    <row r="1765" spans="1:21" x14ac:dyDescent="0.3">
      <c r="A1765" s="61">
        <v>83615</v>
      </c>
      <c r="B1765" s="54">
        <v>1</v>
      </c>
      <c r="C1765" s="54" t="s">
        <v>78</v>
      </c>
      <c r="D1765" s="54" t="s">
        <v>102</v>
      </c>
      <c r="E1765" s="61" t="s">
        <v>2052</v>
      </c>
      <c r="F1765" s="61" t="s">
        <v>140</v>
      </c>
      <c r="G1765" s="54" t="s">
        <v>72</v>
      </c>
      <c r="H1765" s="54" t="s">
        <v>128</v>
      </c>
      <c r="I1765" s="54" t="s">
        <v>22</v>
      </c>
      <c r="J1765" s="54" t="s">
        <v>129</v>
      </c>
      <c r="K1765" s="56">
        <v>43443.577361111107</v>
      </c>
      <c r="L1765" s="56">
        <v>43443.650694444441</v>
      </c>
      <c r="M1765" s="57">
        <v>1.76</v>
      </c>
      <c r="N1765" s="58">
        <v>13</v>
      </c>
      <c r="O1765" s="58">
        <v>18179</v>
      </c>
      <c r="P1765" s="58">
        <v>9</v>
      </c>
      <c r="Q1765" s="58">
        <v>732</v>
      </c>
      <c r="R1765" s="59">
        <v>22.88</v>
      </c>
      <c r="S1765" s="59">
        <v>31995.040000000001</v>
      </c>
      <c r="T1765" s="59">
        <v>15.84</v>
      </c>
      <c r="U1765" s="59">
        <v>1288.32</v>
      </c>
    </row>
    <row r="1766" spans="1:21" x14ac:dyDescent="0.3">
      <c r="A1766" s="61">
        <v>83616</v>
      </c>
      <c r="B1766" s="54">
        <v>1</v>
      </c>
      <c r="C1766" s="54" t="s">
        <v>79</v>
      </c>
      <c r="D1766" s="54" t="s">
        <v>116</v>
      </c>
      <c r="E1766" s="61" t="s">
        <v>748</v>
      </c>
      <c r="F1766" s="61" t="s">
        <v>136</v>
      </c>
      <c r="G1766" s="54" t="s">
        <v>71</v>
      </c>
      <c r="H1766" s="54" t="s">
        <v>128</v>
      </c>
      <c r="I1766" s="54" t="s">
        <v>22</v>
      </c>
      <c r="J1766" s="54" t="s">
        <v>129</v>
      </c>
      <c r="K1766" s="56">
        <v>43443.602083333331</v>
      </c>
      <c r="L1766" s="56">
        <v>43443.685069444444</v>
      </c>
      <c r="M1766" s="57">
        <v>1.991666666</v>
      </c>
      <c r="N1766" s="58">
        <v>0</v>
      </c>
      <c r="O1766" s="58">
        <v>93</v>
      </c>
      <c r="P1766" s="58">
        <v>0</v>
      </c>
      <c r="Q1766" s="58">
        <v>0</v>
      </c>
      <c r="R1766" s="59">
        <v>0</v>
      </c>
      <c r="S1766" s="59">
        <v>185.22499999999999</v>
      </c>
      <c r="T1766" s="59">
        <v>0</v>
      </c>
      <c r="U1766" s="59">
        <v>0</v>
      </c>
    </row>
    <row r="1767" spans="1:21" x14ac:dyDescent="0.3">
      <c r="A1767" s="61">
        <v>83617</v>
      </c>
      <c r="B1767" s="54">
        <v>1</v>
      </c>
      <c r="C1767" s="54" t="s">
        <v>79</v>
      </c>
      <c r="D1767" s="54" t="s">
        <v>115</v>
      </c>
      <c r="E1767" s="61" t="s">
        <v>2053</v>
      </c>
      <c r="F1767" s="61" t="s">
        <v>145</v>
      </c>
      <c r="G1767" s="54" t="s">
        <v>72</v>
      </c>
      <c r="H1767" s="54" t="s">
        <v>128</v>
      </c>
      <c r="I1767" s="54" t="s">
        <v>22</v>
      </c>
      <c r="J1767" s="54" t="s">
        <v>129</v>
      </c>
      <c r="K1767" s="56">
        <v>43443.624305555553</v>
      </c>
      <c r="L1767" s="56">
        <v>43443.662199074075</v>
      </c>
      <c r="M1767" s="57">
        <v>0.90944444400000002</v>
      </c>
      <c r="N1767" s="58">
        <v>0</v>
      </c>
      <c r="O1767" s="58">
        <v>0</v>
      </c>
      <c r="P1767" s="58">
        <v>0</v>
      </c>
      <c r="Q1767" s="58">
        <v>18</v>
      </c>
      <c r="R1767" s="59">
        <v>0</v>
      </c>
      <c r="S1767" s="59">
        <v>0</v>
      </c>
      <c r="T1767" s="59">
        <v>0</v>
      </c>
      <c r="U1767" s="59">
        <v>16.37</v>
      </c>
    </row>
    <row r="1768" spans="1:21" x14ac:dyDescent="0.3">
      <c r="A1768" s="61">
        <v>83620</v>
      </c>
      <c r="B1768" s="54">
        <v>1</v>
      </c>
      <c r="C1768" s="54" t="s">
        <v>79</v>
      </c>
      <c r="D1768" s="54" t="s">
        <v>117</v>
      </c>
      <c r="E1768" s="61" t="s">
        <v>2054</v>
      </c>
      <c r="F1768" s="61" t="s">
        <v>136</v>
      </c>
      <c r="G1768" s="54" t="s">
        <v>71</v>
      </c>
      <c r="H1768" s="54" t="s">
        <v>128</v>
      </c>
      <c r="I1768" s="54" t="s">
        <v>22</v>
      </c>
      <c r="J1768" s="54" t="s">
        <v>129</v>
      </c>
      <c r="K1768" s="56">
        <v>43443.632164351853</v>
      </c>
      <c r="L1768" s="56">
        <v>43443.664259259262</v>
      </c>
      <c r="M1768" s="57">
        <v>0.770277777</v>
      </c>
      <c r="N1768" s="58">
        <v>0</v>
      </c>
      <c r="O1768" s="58">
        <v>0</v>
      </c>
      <c r="P1768" s="58">
        <v>0</v>
      </c>
      <c r="Q1768" s="58">
        <v>18</v>
      </c>
      <c r="R1768" s="59">
        <v>0</v>
      </c>
      <c r="S1768" s="59">
        <v>0</v>
      </c>
      <c r="T1768" s="59">
        <v>0</v>
      </c>
      <c r="U1768" s="59">
        <v>13.865</v>
      </c>
    </row>
    <row r="1769" spans="1:21" x14ac:dyDescent="0.3">
      <c r="A1769" s="61">
        <v>83621</v>
      </c>
      <c r="B1769" s="54">
        <v>1</v>
      </c>
      <c r="C1769" s="54" t="s">
        <v>78</v>
      </c>
      <c r="D1769" s="54" t="s">
        <v>80</v>
      </c>
      <c r="E1769" s="61" t="s">
        <v>256</v>
      </c>
      <c r="F1769" s="61" t="s">
        <v>204</v>
      </c>
      <c r="G1769" s="54" t="s">
        <v>71</v>
      </c>
      <c r="H1769" s="54" t="s">
        <v>128</v>
      </c>
      <c r="I1769" s="54" t="s">
        <v>22</v>
      </c>
      <c r="J1769" s="54" t="s">
        <v>129</v>
      </c>
      <c r="K1769" s="56">
        <v>43443.6325462963</v>
      </c>
      <c r="L1769" s="56">
        <v>43443.959722222222</v>
      </c>
      <c r="M1769" s="57">
        <v>7.852222222</v>
      </c>
      <c r="N1769" s="58">
        <v>0</v>
      </c>
      <c r="O1769" s="58">
        <v>58</v>
      </c>
      <c r="P1769" s="58">
        <v>0</v>
      </c>
      <c r="Q1769" s="58">
        <v>0</v>
      </c>
      <c r="R1769" s="59">
        <v>0</v>
      </c>
      <c r="S1769" s="59">
        <v>455.42888900000003</v>
      </c>
      <c r="T1769" s="59">
        <v>0</v>
      </c>
      <c r="U1769" s="59">
        <v>0</v>
      </c>
    </row>
    <row r="1770" spans="1:21" x14ac:dyDescent="0.3">
      <c r="A1770" s="61">
        <v>83623</v>
      </c>
      <c r="B1770" s="54">
        <v>1</v>
      </c>
      <c r="C1770" s="54" t="s">
        <v>78</v>
      </c>
      <c r="D1770" s="54" t="s">
        <v>95</v>
      </c>
      <c r="E1770" s="61" t="s">
        <v>2055</v>
      </c>
      <c r="F1770" s="61" t="s">
        <v>140</v>
      </c>
      <c r="G1770" s="54" t="s">
        <v>72</v>
      </c>
      <c r="H1770" s="54" t="s">
        <v>128</v>
      </c>
      <c r="I1770" s="54" t="s">
        <v>22</v>
      </c>
      <c r="J1770" s="54" t="s">
        <v>129</v>
      </c>
      <c r="K1770" s="56">
        <v>43443.61482638889</v>
      </c>
      <c r="L1770" s="56">
        <v>43443.702118055553</v>
      </c>
      <c r="M1770" s="57">
        <v>2.0950000000000002</v>
      </c>
      <c r="N1770" s="58">
        <v>19</v>
      </c>
      <c r="O1770" s="58">
        <v>7435</v>
      </c>
      <c r="P1770" s="58">
        <v>0</v>
      </c>
      <c r="Q1770" s="58">
        <v>3</v>
      </c>
      <c r="R1770" s="59">
        <v>39.805</v>
      </c>
      <c r="S1770" s="59">
        <v>15576.325000000001</v>
      </c>
      <c r="T1770" s="59">
        <v>0</v>
      </c>
      <c r="U1770" s="59">
        <v>6.2850000000000001</v>
      </c>
    </row>
    <row r="1771" spans="1:21" x14ac:dyDescent="0.3">
      <c r="A1771" s="61">
        <v>83627</v>
      </c>
      <c r="B1771" s="54">
        <v>1</v>
      </c>
      <c r="C1771" s="54" t="s">
        <v>78</v>
      </c>
      <c r="D1771" s="54" t="s">
        <v>82</v>
      </c>
      <c r="E1771" s="61" t="s">
        <v>2056</v>
      </c>
      <c r="F1771" s="61" t="s">
        <v>137</v>
      </c>
      <c r="G1771" s="54" t="s">
        <v>71</v>
      </c>
      <c r="H1771" s="54" t="s">
        <v>128</v>
      </c>
      <c r="I1771" s="54" t="s">
        <v>22</v>
      </c>
      <c r="J1771" s="54" t="s">
        <v>129</v>
      </c>
      <c r="K1771" s="56">
        <v>43443.626331018517</v>
      </c>
      <c r="L1771" s="56">
        <v>43443.696446759262</v>
      </c>
      <c r="M1771" s="57">
        <v>1.6827777770000001</v>
      </c>
      <c r="N1771" s="58">
        <v>0</v>
      </c>
      <c r="O1771" s="58">
        <v>7</v>
      </c>
      <c r="P1771" s="58">
        <v>0</v>
      </c>
      <c r="Q1771" s="58">
        <v>0</v>
      </c>
      <c r="R1771" s="59">
        <v>0</v>
      </c>
      <c r="S1771" s="59">
        <v>11.779444</v>
      </c>
      <c r="T1771" s="59">
        <v>0</v>
      </c>
      <c r="U1771" s="59">
        <v>0</v>
      </c>
    </row>
    <row r="1772" spans="1:21" x14ac:dyDescent="0.3">
      <c r="A1772" s="61">
        <v>83631</v>
      </c>
      <c r="B1772" s="54">
        <v>1</v>
      </c>
      <c r="C1772" s="54" t="s">
        <v>79</v>
      </c>
      <c r="D1772" s="54" t="s">
        <v>112</v>
      </c>
      <c r="E1772" s="61" t="s">
        <v>2057</v>
      </c>
      <c r="F1772" s="61" t="s">
        <v>151</v>
      </c>
      <c r="G1772" s="54" t="s">
        <v>71</v>
      </c>
      <c r="H1772" s="54" t="s">
        <v>128</v>
      </c>
      <c r="I1772" s="54" t="s">
        <v>22</v>
      </c>
      <c r="J1772" s="54" t="s">
        <v>129</v>
      </c>
      <c r="K1772" s="56">
        <v>43443.644733796296</v>
      </c>
      <c r="L1772" s="56">
        <v>43443.684849537036</v>
      </c>
      <c r="M1772" s="57">
        <v>0.962777777</v>
      </c>
      <c r="N1772" s="58">
        <v>0</v>
      </c>
      <c r="O1772" s="58">
        <v>16</v>
      </c>
      <c r="P1772" s="58">
        <v>0</v>
      </c>
      <c r="Q1772" s="58">
        <v>0</v>
      </c>
      <c r="R1772" s="59">
        <v>0</v>
      </c>
      <c r="S1772" s="59">
        <v>15.404444</v>
      </c>
      <c r="T1772" s="59">
        <v>0</v>
      </c>
      <c r="U1772" s="59">
        <v>0</v>
      </c>
    </row>
    <row r="1773" spans="1:21" x14ac:dyDescent="0.3">
      <c r="A1773" s="61">
        <v>83632</v>
      </c>
      <c r="B1773" s="54">
        <v>1</v>
      </c>
      <c r="C1773" s="54" t="s">
        <v>78</v>
      </c>
      <c r="D1773" s="54" t="s">
        <v>106</v>
      </c>
      <c r="E1773" s="61" t="s">
        <v>2038</v>
      </c>
      <c r="F1773" s="61" t="s">
        <v>136</v>
      </c>
      <c r="G1773" s="54" t="s">
        <v>71</v>
      </c>
      <c r="H1773" s="54" t="s">
        <v>128</v>
      </c>
      <c r="I1773" s="54" t="s">
        <v>22</v>
      </c>
      <c r="J1773" s="54" t="s">
        <v>129</v>
      </c>
      <c r="K1773" s="56">
        <v>43443.566481481481</v>
      </c>
      <c r="L1773" s="56">
        <v>43443.675694444442</v>
      </c>
      <c r="M1773" s="57">
        <v>2.6211111109999998</v>
      </c>
      <c r="N1773" s="58">
        <v>0</v>
      </c>
      <c r="O1773" s="58">
        <v>19</v>
      </c>
      <c r="P1773" s="58">
        <v>0</v>
      </c>
      <c r="Q1773" s="58">
        <v>0</v>
      </c>
      <c r="R1773" s="59">
        <v>0</v>
      </c>
      <c r="S1773" s="59">
        <v>49.801110999999999</v>
      </c>
      <c r="T1773" s="59">
        <v>0</v>
      </c>
      <c r="U1773" s="59">
        <v>0</v>
      </c>
    </row>
    <row r="1774" spans="1:21" x14ac:dyDescent="0.3">
      <c r="A1774" s="61">
        <v>83633</v>
      </c>
      <c r="B1774" s="54">
        <v>1</v>
      </c>
      <c r="C1774" s="54" t="s">
        <v>78</v>
      </c>
      <c r="D1774" s="54" t="s">
        <v>87</v>
      </c>
      <c r="E1774" s="61" t="s">
        <v>2058</v>
      </c>
      <c r="F1774" s="61" t="s">
        <v>153</v>
      </c>
      <c r="G1774" s="54" t="s">
        <v>72</v>
      </c>
      <c r="H1774" s="54" t="s">
        <v>128</v>
      </c>
      <c r="I1774" s="54" t="s">
        <v>22</v>
      </c>
      <c r="J1774" s="54" t="s">
        <v>129</v>
      </c>
      <c r="K1774" s="56">
        <v>43443.648125</v>
      </c>
      <c r="L1774" s="56">
        <v>43443.819652777776</v>
      </c>
      <c r="M1774" s="57">
        <v>4.1166666660000004</v>
      </c>
      <c r="N1774" s="58">
        <v>0</v>
      </c>
      <c r="O1774" s="58">
        <v>3928</v>
      </c>
      <c r="P1774" s="58">
        <v>0</v>
      </c>
      <c r="Q1774" s="58">
        <v>208</v>
      </c>
      <c r="R1774" s="59">
        <v>0</v>
      </c>
      <c r="S1774" s="59">
        <v>16170.266664000001</v>
      </c>
      <c r="T1774" s="59">
        <v>0</v>
      </c>
      <c r="U1774" s="59">
        <v>856.26666699999998</v>
      </c>
    </row>
    <row r="1775" spans="1:21" x14ac:dyDescent="0.3">
      <c r="A1775" s="61">
        <v>83637</v>
      </c>
      <c r="B1775" s="54">
        <v>1</v>
      </c>
      <c r="C1775" s="54" t="s">
        <v>78</v>
      </c>
      <c r="D1775" s="54" t="s">
        <v>86</v>
      </c>
      <c r="E1775" s="61" t="s">
        <v>2059</v>
      </c>
      <c r="F1775" s="61" t="s">
        <v>203</v>
      </c>
      <c r="G1775" s="54" t="s">
        <v>71</v>
      </c>
      <c r="H1775" s="54" t="s">
        <v>128</v>
      </c>
      <c r="I1775" s="54" t="s">
        <v>22</v>
      </c>
      <c r="J1775" s="54" t="s">
        <v>129</v>
      </c>
      <c r="K1775" s="56">
        <v>43443.644976851851</v>
      </c>
      <c r="L1775" s="56">
        <v>43443.690960648149</v>
      </c>
      <c r="M1775" s="57">
        <v>1.103611111</v>
      </c>
      <c r="N1775" s="58">
        <v>0</v>
      </c>
      <c r="O1775" s="58">
        <v>6</v>
      </c>
      <c r="P1775" s="58">
        <v>0</v>
      </c>
      <c r="Q1775" s="58">
        <v>0</v>
      </c>
      <c r="R1775" s="59">
        <v>0</v>
      </c>
      <c r="S1775" s="59">
        <v>6.6216670000000004</v>
      </c>
      <c r="T1775" s="59">
        <v>0</v>
      </c>
      <c r="U1775" s="59">
        <v>0</v>
      </c>
    </row>
    <row r="1776" spans="1:21" x14ac:dyDescent="0.3">
      <c r="A1776" s="61">
        <v>83641</v>
      </c>
      <c r="B1776" s="54">
        <v>1</v>
      </c>
      <c r="C1776" s="54" t="s">
        <v>78</v>
      </c>
      <c r="D1776" s="54" t="s">
        <v>87</v>
      </c>
      <c r="E1776" s="61" t="s">
        <v>809</v>
      </c>
      <c r="F1776" s="61" t="s">
        <v>140</v>
      </c>
      <c r="G1776" s="54" t="s">
        <v>72</v>
      </c>
      <c r="H1776" s="54" t="s">
        <v>128</v>
      </c>
      <c r="I1776" s="54" t="s">
        <v>22</v>
      </c>
      <c r="J1776" s="54" t="s">
        <v>129</v>
      </c>
      <c r="K1776" s="56">
        <v>43443.652337962965</v>
      </c>
      <c r="L1776" s="56">
        <v>43443.685416666667</v>
      </c>
      <c r="M1776" s="57">
        <v>0.79388888800000001</v>
      </c>
      <c r="N1776" s="58">
        <v>0</v>
      </c>
      <c r="O1776" s="58">
        <v>3795</v>
      </c>
      <c r="P1776" s="58">
        <v>0</v>
      </c>
      <c r="Q1776" s="58">
        <v>64</v>
      </c>
      <c r="R1776" s="59">
        <v>0</v>
      </c>
      <c r="S1776" s="59">
        <v>3012.8083299999998</v>
      </c>
      <c r="T1776" s="59">
        <v>0</v>
      </c>
      <c r="U1776" s="59">
        <v>50.808889000000001</v>
      </c>
    </row>
    <row r="1777" spans="1:21" x14ac:dyDescent="0.3">
      <c r="A1777" s="61">
        <v>83642</v>
      </c>
      <c r="B1777" s="54">
        <v>1</v>
      </c>
      <c r="C1777" s="54" t="s">
        <v>79</v>
      </c>
      <c r="D1777" s="54" t="s">
        <v>108</v>
      </c>
      <c r="E1777" s="61" t="s">
        <v>197</v>
      </c>
      <c r="F1777" s="61" t="s">
        <v>140</v>
      </c>
      <c r="G1777" s="54" t="s">
        <v>72</v>
      </c>
      <c r="H1777" s="54" t="s">
        <v>128</v>
      </c>
      <c r="I1777" s="54" t="s">
        <v>22</v>
      </c>
      <c r="J1777" s="54" t="s">
        <v>129</v>
      </c>
      <c r="K1777" s="56">
        <v>43443.663854166669</v>
      </c>
      <c r="L1777" s="56">
        <v>43443.683541666665</v>
      </c>
      <c r="M1777" s="57">
        <v>0.47249999999999998</v>
      </c>
      <c r="N1777" s="58">
        <v>0</v>
      </c>
      <c r="O1777" s="58">
        <v>48</v>
      </c>
      <c r="P1777" s="58">
        <v>0</v>
      </c>
      <c r="Q1777" s="58">
        <v>14</v>
      </c>
      <c r="R1777" s="59">
        <v>0</v>
      </c>
      <c r="S1777" s="59">
        <v>22.68</v>
      </c>
      <c r="T1777" s="59">
        <v>0</v>
      </c>
      <c r="U1777" s="59">
        <v>6.6150000000000002</v>
      </c>
    </row>
    <row r="1778" spans="1:21" x14ac:dyDescent="0.3">
      <c r="A1778" s="61">
        <v>83646</v>
      </c>
      <c r="B1778" s="54">
        <v>1</v>
      </c>
      <c r="C1778" s="54" t="s">
        <v>78</v>
      </c>
      <c r="D1778" s="54" t="s">
        <v>83</v>
      </c>
      <c r="E1778" s="61" t="s">
        <v>2060</v>
      </c>
      <c r="F1778" s="61" t="s">
        <v>137</v>
      </c>
      <c r="G1778" s="54" t="s">
        <v>71</v>
      </c>
      <c r="H1778" s="54" t="s">
        <v>128</v>
      </c>
      <c r="I1778" s="54" t="s">
        <v>22</v>
      </c>
      <c r="J1778" s="54" t="s">
        <v>129</v>
      </c>
      <c r="K1778" s="56">
        <v>43443.655810185184</v>
      </c>
      <c r="L1778" s="56">
        <v>43443.718356481484</v>
      </c>
      <c r="M1778" s="57">
        <v>1.5011111109999999</v>
      </c>
      <c r="N1778" s="58">
        <v>0</v>
      </c>
      <c r="O1778" s="58">
        <v>6</v>
      </c>
      <c r="P1778" s="58">
        <v>0</v>
      </c>
      <c r="Q1778" s="58">
        <v>0</v>
      </c>
      <c r="R1778" s="59">
        <v>0</v>
      </c>
      <c r="S1778" s="59">
        <v>9.0066670000000002</v>
      </c>
      <c r="T1778" s="59">
        <v>0</v>
      </c>
      <c r="U1778" s="59">
        <v>0</v>
      </c>
    </row>
    <row r="1779" spans="1:21" x14ac:dyDescent="0.3">
      <c r="A1779" s="61">
        <v>83647</v>
      </c>
      <c r="B1779" s="54">
        <v>1</v>
      </c>
      <c r="C1779" s="54" t="s">
        <v>78</v>
      </c>
      <c r="D1779" s="54" t="s">
        <v>104</v>
      </c>
      <c r="E1779" s="61" t="s">
        <v>497</v>
      </c>
      <c r="F1779" s="61" t="s">
        <v>140</v>
      </c>
      <c r="G1779" s="54" t="s">
        <v>72</v>
      </c>
      <c r="H1779" s="54" t="s">
        <v>128</v>
      </c>
      <c r="I1779" s="54" t="s">
        <v>22</v>
      </c>
      <c r="J1779" s="54" t="s">
        <v>129</v>
      </c>
      <c r="K1779" s="56">
        <v>43443.656087962961</v>
      </c>
      <c r="L1779" s="56">
        <v>43443.668749999997</v>
      </c>
      <c r="M1779" s="57">
        <v>0.30388888800000002</v>
      </c>
      <c r="N1779" s="58">
        <v>0</v>
      </c>
      <c r="O1779" s="58">
        <v>7</v>
      </c>
      <c r="P1779" s="58">
        <v>0</v>
      </c>
      <c r="Q1779" s="58">
        <v>871</v>
      </c>
      <c r="R1779" s="59">
        <v>0</v>
      </c>
      <c r="S1779" s="59">
        <v>2.1272220000000002</v>
      </c>
      <c r="T1779" s="59">
        <v>0</v>
      </c>
      <c r="U1779" s="59">
        <v>264.68722100000002</v>
      </c>
    </row>
    <row r="1780" spans="1:21" x14ac:dyDescent="0.3">
      <c r="A1780" s="61">
        <v>83648</v>
      </c>
      <c r="B1780" s="54">
        <v>1</v>
      </c>
      <c r="C1780" s="54" t="s">
        <v>79</v>
      </c>
      <c r="D1780" s="54" t="s">
        <v>108</v>
      </c>
      <c r="E1780" s="61" t="s">
        <v>2061</v>
      </c>
      <c r="F1780" s="61" t="s">
        <v>136</v>
      </c>
      <c r="G1780" s="54" t="s">
        <v>71</v>
      </c>
      <c r="H1780" s="54" t="s">
        <v>128</v>
      </c>
      <c r="I1780" s="54" t="s">
        <v>22</v>
      </c>
      <c r="J1780" s="54" t="s">
        <v>129</v>
      </c>
      <c r="K1780" s="56">
        <v>43443.669710648144</v>
      </c>
      <c r="L1780" s="56">
        <v>43443.720046296294</v>
      </c>
      <c r="M1780" s="57">
        <v>1.2080555550000001</v>
      </c>
      <c r="N1780" s="58">
        <v>0</v>
      </c>
      <c r="O1780" s="58">
        <v>17</v>
      </c>
      <c r="P1780" s="58">
        <v>0</v>
      </c>
      <c r="Q1780" s="58">
        <v>12</v>
      </c>
      <c r="R1780" s="59">
        <v>0</v>
      </c>
      <c r="S1780" s="59">
        <v>20.536943999999998</v>
      </c>
      <c r="T1780" s="59">
        <v>0</v>
      </c>
      <c r="U1780" s="59">
        <v>14.496667</v>
      </c>
    </row>
    <row r="1781" spans="1:21" x14ac:dyDescent="0.3">
      <c r="A1781" s="61">
        <v>83651</v>
      </c>
      <c r="B1781" s="54">
        <v>1</v>
      </c>
      <c r="C1781" s="54" t="s">
        <v>78</v>
      </c>
      <c r="D1781" s="54" t="s">
        <v>80</v>
      </c>
      <c r="E1781" s="61" t="s">
        <v>2062</v>
      </c>
      <c r="F1781" s="61" t="s">
        <v>137</v>
      </c>
      <c r="G1781" s="54" t="s">
        <v>71</v>
      </c>
      <c r="H1781" s="54" t="s">
        <v>128</v>
      </c>
      <c r="I1781" s="54" t="s">
        <v>22</v>
      </c>
      <c r="J1781" s="54" t="s">
        <v>129</v>
      </c>
      <c r="K1781" s="56">
        <v>43443.674525462964</v>
      </c>
      <c r="L1781" s="56">
        <v>43443.715011574073</v>
      </c>
      <c r="M1781" s="57">
        <v>0.97166666599999996</v>
      </c>
      <c r="N1781" s="58">
        <v>0</v>
      </c>
      <c r="O1781" s="58">
        <v>2</v>
      </c>
      <c r="P1781" s="58">
        <v>0</v>
      </c>
      <c r="Q1781" s="58">
        <v>0</v>
      </c>
      <c r="R1781" s="59">
        <v>0</v>
      </c>
      <c r="S1781" s="59">
        <v>1.943333</v>
      </c>
      <c r="T1781" s="59">
        <v>0</v>
      </c>
      <c r="U1781" s="59">
        <v>0</v>
      </c>
    </row>
    <row r="1782" spans="1:21" x14ac:dyDescent="0.3">
      <c r="A1782" s="61">
        <v>83653</v>
      </c>
      <c r="B1782" s="54">
        <v>1</v>
      </c>
      <c r="C1782" s="54" t="s">
        <v>79</v>
      </c>
      <c r="D1782" s="54" t="s">
        <v>116</v>
      </c>
      <c r="E1782" s="61" t="s">
        <v>2063</v>
      </c>
      <c r="F1782" s="61" t="s">
        <v>136</v>
      </c>
      <c r="G1782" s="54" t="s">
        <v>71</v>
      </c>
      <c r="H1782" s="54" t="s">
        <v>128</v>
      </c>
      <c r="I1782" s="54" t="s">
        <v>22</v>
      </c>
      <c r="J1782" s="54" t="s">
        <v>129</v>
      </c>
      <c r="K1782" s="56">
        <v>43443.676435185189</v>
      </c>
      <c r="L1782" s="56">
        <v>43443.712974537033</v>
      </c>
      <c r="M1782" s="57">
        <v>0.87694444400000005</v>
      </c>
      <c r="N1782" s="58">
        <v>0</v>
      </c>
      <c r="O1782" s="58">
        <v>43</v>
      </c>
      <c r="P1782" s="58">
        <v>0</v>
      </c>
      <c r="Q1782" s="58">
        <v>0</v>
      </c>
      <c r="R1782" s="59">
        <v>0</v>
      </c>
      <c r="S1782" s="59">
        <v>37.708610999999998</v>
      </c>
      <c r="T1782" s="59">
        <v>0</v>
      </c>
      <c r="U1782" s="59">
        <v>0</v>
      </c>
    </row>
    <row r="1783" spans="1:21" x14ac:dyDescent="0.3">
      <c r="A1783" s="61">
        <v>83658</v>
      </c>
      <c r="B1783" s="54">
        <v>1</v>
      </c>
      <c r="C1783" s="54" t="s">
        <v>78</v>
      </c>
      <c r="D1783" s="54" t="s">
        <v>82</v>
      </c>
      <c r="E1783" s="61" t="s">
        <v>2064</v>
      </c>
      <c r="F1783" s="61" t="s">
        <v>137</v>
      </c>
      <c r="G1783" s="54" t="s">
        <v>71</v>
      </c>
      <c r="H1783" s="54" t="s">
        <v>128</v>
      </c>
      <c r="I1783" s="54" t="s">
        <v>22</v>
      </c>
      <c r="J1783" s="54" t="s">
        <v>129</v>
      </c>
      <c r="K1783" s="56">
        <v>43443.680856481486</v>
      </c>
      <c r="L1783" s="56">
        <v>43443.821226851855</v>
      </c>
      <c r="M1783" s="57">
        <v>3.3688888879999999</v>
      </c>
      <c r="N1783" s="58">
        <v>0</v>
      </c>
      <c r="O1783" s="58">
        <v>5</v>
      </c>
      <c r="P1783" s="58">
        <v>0</v>
      </c>
      <c r="Q1783" s="58">
        <v>0</v>
      </c>
      <c r="R1783" s="59">
        <v>0</v>
      </c>
      <c r="S1783" s="59">
        <v>16.844443999999999</v>
      </c>
      <c r="T1783" s="59">
        <v>0</v>
      </c>
      <c r="U1783" s="59">
        <v>0</v>
      </c>
    </row>
    <row r="1784" spans="1:21" x14ac:dyDescent="0.3">
      <c r="A1784" s="61">
        <v>83661</v>
      </c>
      <c r="B1784" s="54">
        <v>1</v>
      </c>
      <c r="C1784" s="54" t="s">
        <v>79</v>
      </c>
      <c r="D1784" s="54" t="s">
        <v>123</v>
      </c>
      <c r="E1784" s="61" t="s">
        <v>537</v>
      </c>
      <c r="F1784" s="61" t="s">
        <v>145</v>
      </c>
      <c r="G1784" s="54" t="s">
        <v>72</v>
      </c>
      <c r="H1784" s="54" t="s">
        <v>128</v>
      </c>
      <c r="I1784" s="54" t="s">
        <v>22</v>
      </c>
      <c r="J1784" s="54" t="s">
        <v>129</v>
      </c>
      <c r="K1784" s="56">
        <v>43443.668124999997</v>
      </c>
      <c r="L1784" s="56">
        <v>43443.707685185189</v>
      </c>
      <c r="M1784" s="57">
        <v>0.94944444400000005</v>
      </c>
      <c r="N1784" s="58">
        <v>0</v>
      </c>
      <c r="O1784" s="58">
        <v>7</v>
      </c>
      <c r="P1784" s="58">
        <v>1</v>
      </c>
      <c r="Q1784" s="58">
        <v>92</v>
      </c>
      <c r="R1784" s="59">
        <v>0</v>
      </c>
      <c r="S1784" s="59">
        <v>6.6461110000000003</v>
      </c>
      <c r="T1784" s="59">
        <v>0.94944399999999995</v>
      </c>
      <c r="U1784" s="59">
        <v>87.348889</v>
      </c>
    </row>
    <row r="1785" spans="1:21" x14ac:dyDescent="0.3">
      <c r="A1785" s="61">
        <v>83663</v>
      </c>
      <c r="B1785" s="54">
        <v>1</v>
      </c>
      <c r="C1785" s="54" t="s">
        <v>78</v>
      </c>
      <c r="D1785" s="54" t="s">
        <v>80</v>
      </c>
      <c r="E1785" s="61" t="s">
        <v>2065</v>
      </c>
      <c r="F1785" s="61" t="s">
        <v>144</v>
      </c>
      <c r="G1785" s="54" t="s">
        <v>71</v>
      </c>
      <c r="H1785" s="54" t="s">
        <v>128</v>
      </c>
      <c r="I1785" s="54" t="s">
        <v>22</v>
      </c>
      <c r="J1785" s="54" t="s">
        <v>129</v>
      </c>
      <c r="K1785" s="56">
        <v>43443.687557870369</v>
      </c>
      <c r="L1785" s="56">
        <v>43443.720486111109</v>
      </c>
      <c r="M1785" s="57">
        <v>0.79027777700000001</v>
      </c>
      <c r="N1785" s="58">
        <v>0</v>
      </c>
      <c r="O1785" s="58">
        <v>18</v>
      </c>
      <c r="P1785" s="58">
        <v>0</v>
      </c>
      <c r="Q1785" s="58">
        <v>0</v>
      </c>
      <c r="R1785" s="59">
        <v>0</v>
      </c>
      <c r="S1785" s="59">
        <v>14.225</v>
      </c>
      <c r="T1785" s="59">
        <v>0</v>
      </c>
      <c r="U1785" s="59">
        <v>0</v>
      </c>
    </row>
    <row r="1786" spans="1:21" x14ac:dyDescent="0.3">
      <c r="A1786" s="61">
        <v>83664</v>
      </c>
      <c r="B1786" s="54">
        <v>1</v>
      </c>
      <c r="C1786" s="54" t="s">
        <v>79</v>
      </c>
      <c r="D1786" s="54" t="s">
        <v>114</v>
      </c>
      <c r="E1786" s="61" t="s">
        <v>2066</v>
      </c>
      <c r="F1786" s="61" t="s">
        <v>136</v>
      </c>
      <c r="G1786" s="54" t="s">
        <v>71</v>
      </c>
      <c r="H1786" s="54" t="s">
        <v>128</v>
      </c>
      <c r="I1786" s="54" t="s">
        <v>22</v>
      </c>
      <c r="J1786" s="54" t="s">
        <v>129</v>
      </c>
      <c r="K1786" s="56">
        <v>43443.682974537034</v>
      </c>
      <c r="L1786" s="56">
        <v>43443.704513888886</v>
      </c>
      <c r="M1786" s="57">
        <v>0.51694444399999995</v>
      </c>
      <c r="N1786" s="58">
        <v>0</v>
      </c>
      <c r="O1786" s="58">
        <v>380</v>
      </c>
      <c r="P1786" s="58">
        <v>0</v>
      </c>
      <c r="Q1786" s="58">
        <v>0</v>
      </c>
      <c r="R1786" s="59">
        <v>0</v>
      </c>
      <c r="S1786" s="59">
        <v>196.43888899999999</v>
      </c>
      <c r="T1786" s="59">
        <v>0</v>
      </c>
      <c r="U1786" s="59">
        <v>0</v>
      </c>
    </row>
    <row r="1787" spans="1:21" x14ac:dyDescent="0.3">
      <c r="A1787" s="61">
        <v>83667</v>
      </c>
      <c r="B1787" s="54">
        <v>1</v>
      </c>
      <c r="C1787" s="54" t="s">
        <v>78</v>
      </c>
      <c r="D1787" s="54" t="s">
        <v>80</v>
      </c>
      <c r="E1787" s="61" t="s">
        <v>407</v>
      </c>
      <c r="F1787" s="61" t="s">
        <v>172</v>
      </c>
      <c r="G1787" s="54" t="s">
        <v>71</v>
      </c>
      <c r="H1787" s="54" t="s">
        <v>128</v>
      </c>
      <c r="I1787" s="54" t="s">
        <v>22</v>
      </c>
      <c r="J1787" s="54" t="s">
        <v>129</v>
      </c>
      <c r="K1787" s="56">
        <v>43443.686921296299</v>
      </c>
      <c r="L1787" s="56">
        <v>43443.71365740741</v>
      </c>
      <c r="M1787" s="57">
        <v>0.641666666</v>
      </c>
      <c r="N1787" s="58">
        <v>0</v>
      </c>
      <c r="O1787" s="58">
        <v>309</v>
      </c>
      <c r="P1787" s="58">
        <v>0</v>
      </c>
      <c r="Q1787" s="58">
        <v>0</v>
      </c>
      <c r="R1787" s="59">
        <v>0</v>
      </c>
      <c r="S1787" s="59">
        <v>198.27500000000001</v>
      </c>
      <c r="T1787" s="59">
        <v>0</v>
      </c>
      <c r="U1787" s="59">
        <v>0</v>
      </c>
    </row>
    <row r="1788" spans="1:21" x14ac:dyDescent="0.3">
      <c r="A1788" s="61">
        <v>83669</v>
      </c>
      <c r="B1788" s="54">
        <v>1</v>
      </c>
      <c r="C1788" s="54" t="s">
        <v>79</v>
      </c>
      <c r="D1788" s="54" t="s">
        <v>119</v>
      </c>
      <c r="E1788" s="61" t="s">
        <v>546</v>
      </c>
      <c r="F1788" s="61" t="s">
        <v>140</v>
      </c>
      <c r="G1788" s="54" t="s">
        <v>72</v>
      </c>
      <c r="H1788" s="54" t="s">
        <v>128</v>
      </c>
      <c r="I1788" s="54" t="s">
        <v>22</v>
      </c>
      <c r="J1788" s="54" t="s">
        <v>129</v>
      </c>
      <c r="K1788" s="56">
        <v>43443.691990740743</v>
      </c>
      <c r="L1788" s="56">
        <v>43443.720682870371</v>
      </c>
      <c r="M1788" s="57">
        <v>0.68861111100000005</v>
      </c>
      <c r="N1788" s="58">
        <v>17</v>
      </c>
      <c r="O1788" s="58">
        <v>379</v>
      </c>
      <c r="P1788" s="58">
        <v>0</v>
      </c>
      <c r="Q1788" s="58">
        <v>55</v>
      </c>
      <c r="R1788" s="59">
        <v>11.706389</v>
      </c>
      <c r="S1788" s="59">
        <v>260.983611</v>
      </c>
      <c r="T1788" s="59">
        <v>0</v>
      </c>
      <c r="U1788" s="59">
        <v>37.873610999999997</v>
      </c>
    </row>
    <row r="1789" spans="1:21" x14ac:dyDescent="0.3">
      <c r="A1789" s="61">
        <v>83670</v>
      </c>
      <c r="B1789" s="54">
        <v>1</v>
      </c>
      <c r="C1789" s="54" t="s">
        <v>78</v>
      </c>
      <c r="D1789" s="54" t="s">
        <v>81</v>
      </c>
      <c r="E1789" s="61" t="s">
        <v>1149</v>
      </c>
      <c r="F1789" s="61" t="s">
        <v>136</v>
      </c>
      <c r="G1789" s="54" t="s">
        <v>71</v>
      </c>
      <c r="H1789" s="54" t="s">
        <v>128</v>
      </c>
      <c r="I1789" s="54" t="s">
        <v>22</v>
      </c>
      <c r="J1789" s="54" t="s">
        <v>129</v>
      </c>
      <c r="K1789" s="56">
        <v>43443.655648148146</v>
      </c>
      <c r="L1789" s="56">
        <v>43443.707638888889</v>
      </c>
      <c r="M1789" s="57">
        <v>1.247777777</v>
      </c>
      <c r="N1789" s="58">
        <v>0</v>
      </c>
      <c r="O1789" s="58">
        <v>33</v>
      </c>
      <c r="P1789" s="58">
        <v>0</v>
      </c>
      <c r="Q1789" s="58">
        <v>0</v>
      </c>
      <c r="R1789" s="59">
        <v>0</v>
      </c>
      <c r="S1789" s="59">
        <v>41.176667000000002</v>
      </c>
      <c r="T1789" s="59">
        <v>0</v>
      </c>
      <c r="U1789" s="59">
        <v>0</v>
      </c>
    </row>
    <row r="1790" spans="1:21" x14ac:dyDescent="0.3">
      <c r="A1790" s="61">
        <v>83673</v>
      </c>
      <c r="B1790" s="54">
        <v>1</v>
      </c>
      <c r="C1790" s="54" t="s">
        <v>78</v>
      </c>
      <c r="D1790" s="54" t="s">
        <v>85</v>
      </c>
      <c r="E1790" s="61" t="s">
        <v>2067</v>
      </c>
      <c r="F1790" s="61" t="s">
        <v>136</v>
      </c>
      <c r="G1790" s="54" t="s">
        <v>71</v>
      </c>
      <c r="H1790" s="54" t="s">
        <v>128</v>
      </c>
      <c r="I1790" s="54" t="s">
        <v>22</v>
      </c>
      <c r="J1790" s="54" t="s">
        <v>129</v>
      </c>
      <c r="K1790" s="56">
        <v>43443.698877314819</v>
      </c>
      <c r="L1790" s="56">
        <v>43443.793182870373</v>
      </c>
      <c r="M1790" s="57">
        <v>2.2633333329999998</v>
      </c>
      <c r="N1790" s="58">
        <v>0</v>
      </c>
      <c r="O1790" s="58">
        <v>108</v>
      </c>
      <c r="P1790" s="58">
        <v>0</v>
      </c>
      <c r="Q1790" s="58">
        <v>0</v>
      </c>
      <c r="R1790" s="59">
        <v>0</v>
      </c>
      <c r="S1790" s="59">
        <v>244.44</v>
      </c>
      <c r="T1790" s="59">
        <v>0</v>
      </c>
      <c r="U1790" s="59">
        <v>0</v>
      </c>
    </row>
    <row r="1791" spans="1:21" x14ac:dyDescent="0.3">
      <c r="A1791" s="61">
        <v>83675</v>
      </c>
      <c r="B1791" s="54">
        <v>1</v>
      </c>
      <c r="C1791" s="54" t="s">
        <v>79</v>
      </c>
      <c r="D1791" s="54" t="s">
        <v>124</v>
      </c>
      <c r="E1791" s="61" t="s">
        <v>260</v>
      </c>
      <c r="F1791" s="61" t="s">
        <v>140</v>
      </c>
      <c r="G1791" s="54" t="s">
        <v>72</v>
      </c>
      <c r="H1791" s="54" t="s">
        <v>128</v>
      </c>
      <c r="I1791" s="54" t="s">
        <v>22</v>
      </c>
      <c r="J1791" s="54" t="s">
        <v>129</v>
      </c>
      <c r="K1791" s="56">
        <v>43443.697175925925</v>
      </c>
      <c r="L1791" s="56">
        <v>43443.723240740743</v>
      </c>
      <c r="M1791" s="57">
        <v>0.62555555500000004</v>
      </c>
      <c r="N1791" s="58">
        <v>3</v>
      </c>
      <c r="O1791" s="58">
        <v>1799</v>
      </c>
      <c r="P1791" s="58">
        <v>0</v>
      </c>
      <c r="Q1791" s="58">
        <v>211</v>
      </c>
      <c r="R1791" s="59">
        <v>1.8766670000000001</v>
      </c>
      <c r="S1791" s="59">
        <v>1125.3744429999999</v>
      </c>
      <c r="T1791" s="59">
        <v>0</v>
      </c>
      <c r="U1791" s="59">
        <v>131.992222</v>
      </c>
    </row>
    <row r="1792" spans="1:21" x14ac:dyDescent="0.3">
      <c r="A1792" s="61">
        <v>83676</v>
      </c>
      <c r="B1792" s="54">
        <v>1</v>
      </c>
      <c r="C1792" s="54" t="s">
        <v>79</v>
      </c>
      <c r="D1792" s="54" t="s">
        <v>113</v>
      </c>
      <c r="E1792" s="61" t="s">
        <v>2068</v>
      </c>
      <c r="F1792" s="61" t="s">
        <v>136</v>
      </c>
      <c r="G1792" s="54" t="s">
        <v>71</v>
      </c>
      <c r="H1792" s="54" t="s">
        <v>128</v>
      </c>
      <c r="I1792" s="54" t="s">
        <v>22</v>
      </c>
      <c r="J1792" s="54" t="s">
        <v>129</v>
      </c>
      <c r="K1792" s="56">
        <v>43443.700173611112</v>
      </c>
      <c r="L1792" s="56">
        <v>43443.719490740739</v>
      </c>
      <c r="M1792" s="57">
        <v>0.46361111100000002</v>
      </c>
      <c r="N1792" s="58">
        <v>0</v>
      </c>
      <c r="O1792" s="58">
        <v>0</v>
      </c>
      <c r="P1792" s="58">
        <v>0</v>
      </c>
      <c r="Q1792" s="58">
        <v>9</v>
      </c>
      <c r="R1792" s="59">
        <v>0</v>
      </c>
      <c r="S1792" s="59">
        <v>0</v>
      </c>
      <c r="T1792" s="59">
        <v>0</v>
      </c>
      <c r="U1792" s="59">
        <v>4.1725000000000003</v>
      </c>
    </row>
    <row r="1793" spans="1:21" x14ac:dyDescent="0.3">
      <c r="A1793" s="61">
        <v>83677</v>
      </c>
      <c r="B1793" s="54">
        <v>1</v>
      </c>
      <c r="C1793" s="54" t="s">
        <v>78</v>
      </c>
      <c r="D1793" s="54" t="s">
        <v>126</v>
      </c>
      <c r="E1793" s="61" t="s">
        <v>2069</v>
      </c>
      <c r="F1793" s="61" t="s">
        <v>137</v>
      </c>
      <c r="G1793" s="54" t="s">
        <v>71</v>
      </c>
      <c r="H1793" s="54" t="s">
        <v>128</v>
      </c>
      <c r="I1793" s="54" t="s">
        <v>22</v>
      </c>
      <c r="J1793" s="54" t="s">
        <v>129</v>
      </c>
      <c r="K1793" s="56">
        <v>43443.673078703701</v>
      </c>
      <c r="L1793" s="56">
        <v>43443.85365740741</v>
      </c>
      <c r="M1793" s="57">
        <v>4.3338888879999997</v>
      </c>
      <c r="N1793" s="58">
        <v>0</v>
      </c>
      <c r="O1793" s="58">
        <v>4</v>
      </c>
      <c r="P1793" s="58">
        <v>0</v>
      </c>
      <c r="Q1793" s="58">
        <v>0</v>
      </c>
      <c r="R1793" s="59">
        <v>0</v>
      </c>
      <c r="S1793" s="59">
        <v>17.335556</v>
      </c>
      <c r="T1793" s="59">
        <v>0</v>
      </c>
      <c r="U1793" s="59">
        <v>0</v>
      </c>
    </row>
    <row r="1794" spans="1:21" x14ac:dyDescent="0.3">
      <c r="A1794" s="61">
        <v>83679</v>
      </c>
      <c r="B1794" s="54">
        <v>1</v>
      </c>
      <c r="C1794" s="54" t="s">
        <v>79</v>
      </c>
      <c r="D1794" s="54" t="s">
        <v>119</v>
      </c>
      <c r="E1794" s="61" t="s">
        <v>2070</v>
      </c>
      <c r="F1794" s="61" t="s">
        <v>151</v>
      </c>
      <c r="G1794" s="54" t="s">
        <v>71</v>
      </c>
      <c r="H1794" s="54" t="s">
        <v>128</v>
      </c>
      <c r="I1794" s="54" t="s">
        <v>22</v>
      </c>
      <c r="J1794" s="54" t="s">
        <v>129</v>
      </c>
      <c r="K1794" s="56">
        <v>43443.701585648145</v>
      </c>
      <c r="L1794" s="56">
        <v>43443.771331018521</v>
      </c>
      <c r="M1794" s="57">
        <v>1.673888888</v>
      </c>
      <c r="N1794" s="58">
        <v>0</v>
      </c>
      <c r="O1794" s="58">
        <v>65</v>
      </c>
      <c r="P1794" s="58">
        <v>0</v>
      </c>
      <c r="Q1794" s="58">
        <v>44</v>
      </c>
      <c r="R1794" s="59">
        <v>0</v>
      </c>
      <c r="S1794" s="59">
        <v>108.802778</v>
      </c>
      <c r="T1794" s="59">
        <v>0</v>
      </c>
      <c r="U1794" s="59">
        <v>73.651111</v>
      </c>
    </row>
    <row r="1795" spans="1:21" x14ac:dyDescent="0.3">
      <c r="A1795" s="61">
        <v>83680</v>
      </c>
      <c r="B1795" s="54">
        <v>1</v>
      </c>
      <c r="C1795" s="54" t="s">
        <v>78</v>
      </c>
      <c r="D1795" s="54" t="s">
        <v>102</v>
      </c>
      <c r="E1795" s="61" t="s">
        <v>366</v>
      </c>
      <c r="F1795" s="61" t="s">
        <v>136</v>
      </c>
      <c r="G1795" s="54" t="s">
        <v>71</v>
      </c>
      <c r="H1795" s="54" t="s">
        <v>128</v>
      </c>
      <c r="I1795" s="54" t="s">
        <v>22</v>
      </c>
      <c r="J1795" s="54" t="s">
        <v>129</v>
      </c>
      <c r="K1795" s="56">
        <v>43443.652708333335</v>
      </c>
      <c r="L1795" s="56">
        <v>43443.706944444442</v>
      </c>
      <c r="M1795" s="57">
        <v>1.301666666</v>
      </c>
      <c r="N1795" s="58">
        <v>0</v>
      </c>
      <c r="O1795" s="58">
        <v>137</v>
      </c>
      <c r="P1795" s="58">
        <v>0</v>
      </c>
      <c r="Q1795" s="58">
        <v>0</v>
      </c>
      <c r="R1795" s="59">
        <v>0</v>
      </c>
      <c r="S1795" s="59">
        <v>178.32833299999999</v>
      </c>
      <c r="T1795" s="59">
        <v>0</v>
      </c>
      <c r="U1795" s="59">
        <v>0</v>
      </c>
    </row>
    <row r="1796" spans="1:21" x14ac:dyDescent="0.3">
      <c r="A1796" s="61">
        <v>83682</v>
      </c>
      <c r="B1796" s="54">
        <v>1</v>
      </c>
      <c r="C1796" s="54" t="s">
        <v>78</v>
      </c>
      <c r="D1796" s="54" t="s">
        <v>98</v>
      </c>
      <c r="E1796" s="61" t="s">
        <v>2071</v>
      </c>
      <c r="F1796" s="61" t="s">
        <v>140</v>
      </c>
      <c r="G1796" s="54" t="s">
        <v>72</v>
      </c>
      <c r="H1796" s="54" t="s">
        <v>128</v>
      </c>
      <c r="I1796" s="54" t="s">
        <v>22</v>
      </c>
      <c r="J1796" s="54" t="s">
        <v>129</v>
      </c>
      <c r="K1796" s="56">
        <v>43443.678541666668</v>
      </c>
      <c r="L1796" s="56">
        <v>43443.721296296295</v>
      </c>
      <c r="M1796" s="57">
        <v>1.0261111110000001</v>
      </c>
      <c r="N1796" s="58">
        <v>7</v>
      </c>
      <c r="O1796" s="58">
        <v>1825</v>
      </c>
      <c r="P1796" s="58">
        <v>0</v>
      </c>
      <c r="Q1796" s="58">
        <v>10</v>
      </c>
      <c r="R1796" s="59">
        <v>7.1827779999999999</v>
      </c>
      <c r="S1796" s="59">
        <v>1872.6527779999999</v>
      </c>
      <c r="T1796" s="59">
        <v>0</v>
      </c>
      <c r="U1796" s="59">
        <v>10.261111</v>
      </c>
    </row>
    <row r="1797" spans="1:21" x14ac:dyDescent="0.3">
      <c r="A1797" s="61">
        <v>83685</v>
      </c>
      <c r="B1797" s="54">
        <v>1</v>
      </c>
      <c r="C1797" s="54" t="s">
        <v>78</v>
      </c>
      <c r="D1797" s="54" t="s">
        <v>125</v>
      </c>
      <c r="E1797" s="61" t="s">
        <v>2072</v>
      </c>
      <c r="F1797" s="61" t="s">
        <v>137</v>
      </c>
      <c r="G1797" s="54" t="s">
        <v>71</v>
      </c>
      <c r="H1797" s="54" t="s">
        <v>128</v>
      </c>
      <c r="I1797" s="54" t="s">
        <v>22</v>
      </c>
      <c r="J1797" s="54" t="s">
        <v>129</v>
      </c>
      <c r="K1797" s="56">
        <v>43443.694780092592</v>
      </c>
      <c r="L1797" s="56">
        <v>43443.775868055556</v>
      </c>
      <c r="M1797" s="57">
        <v>1.946111111</v>
      </c>
      <c r="N1797" s="58">
        <v>0</v>
      </c>
      <c r="O1797" s="58">
        <v>3</v>
      </c>
      <c r="P1797" s="58">
        <v>0</v>
      </c>
      <c r="Q1797" s="58">
        <v>0</v>
      </c>
      <c r="R1797" s="59">
        <v>0</v>
      </c>
      <c r="S1797" s="59">
        <v>5.8383330000000004</v>
      </c>
      <c r="T1797" s="59">
        <v>0</v>
      </c>
      <c r="U1797" s="59">
        <v>0</v>
      </c>
    </row>
    <row r="1798" spans="1:21" x14ac:dyDescent="0.3">
      <c r="A1798" s="61">
        <v>83686</v>
      </c>
      <c r="B1798" s="54">
        <v>1</v>
      </c>
      <c r="C1798" s="54" t="s">
        <v>79</v>
      </c>
      <c r="D1798" s="54" t="s">
        <v>108</v>
      </c>
      <c r="E1798" s="61" t="s">
        <v>197</v>
      </c>
      <c r="F1798" s="61" t="s">
        <v>140</v>
      </c>
      <c r="G1798" s="54" t="s">
        <v>72</v>
      </c>
      <c r="H1798" s="54" t="s">
        <v>128</v>
      </c>
      <c r="I1798" s="54" t="s">
        <v>22</v>
      </c>
      <c r="J1798" s="54" t="s">
        <v>129</v>
      </c>
      <c r="K1798" s="56">
        <v>43443.707071759258</v>
      </c>
      <c r="L1798" s="56">
        <v>43443.740115740744</v>
      </c>
      <c r="M1798" s="57">
        <v>0.79305555500000002</v>
      </c>
      <c r="N1798" s="58">
        <v>0</v>
      </c>
      <c r="O1798" s="58">
        <v>48</v>
      </c>
      <c r="P1798" s="58">
        <v>0</v>
      </c>
      <c r="Q1798" s="58">
        <v>14</v>
      </c>
      <c r="R1798" s="59">
        <v>0</v>
      </c>
      <c r="S1798" s="59">
        <v>38.066667000000002</v>
      </c>
      <c r="T1798" s="59">
        <v>0</v>
      </c>
      <c r="U1798" s="59">
        <v>11.102778000000001</v>
      </c>
    </row>
    <row r="1799" spans="1:21" x14ac:dyDescent="0.3">
      <c r="A1799" s="61">
        <v>83687</v>
      </c>
      <c r="B1799" s="54">
        <v>1</v>
      </c>
      <c r="C1799" s="54" t="s">
        <v>78</v>
      </c>
      <c r="D1799" s="54" t="s">
        <v>102</v>
      </c>
      <c r="E1799" s="61" t="s">
        <v>2073</v>
      </c>
      <c r="F1799" s="61" t="s">
        <v>172</v>
      </c>
      <c r="G1799" s="54" t="s">
        <v>71</v>
      </c>
      <c r="H1799" s="54" t="s">
        <v>128</v>
      </c>
      <c r="I1799" s="54" t="s">
        <v>22</v>
      </c>
      <c r="J1799" s="54" t="s">
        <v>129</v>
      </c>
      <c r="K1799" s="56">
        <v>43443.662581018521</v>
      </c>
      <c r="L1799" s="56">
        <v>43443.711805555555</v>
      </c>
      <c r="M1799" s="57">
        <v>1.1813888880000001</v>
      </c>
      <c r="N1799" s="58">
        <v>0</v>
      </c>
      <c r="O1799" s="58">
        <v>637</v>
      </c>
      <c r="P1799" s="58">
        <v>0</v>
      </c>
      <c r="Q1799" s="58">
        <v>0</v>
      </c>
      <c r="R1799" s="59">
        <v>0</v>
      </c>
      <c r="S1799" s="59">
        <v>752.54472199999998</v>
      </c>
      <c r="T1799" s="59">
        <v>0</v>
      </c>
      <c r="U1799" s="59">
        <v>0</v>
      </c>
    </row>
    <row r="1800" spans="1:21" x14ac:dyDescent="0.3">
      <c r="A1800" s="61">
        <v>83688</v>
      </c>
      <c r="B1800" s="54">
        <v>1</v>
      </c>
      <c r="C1800" s="54" t="s">
        <v>79</v>
      </c>
      <c r="D1800" s="54" t="s">
        <v>113</v>
      </c>
      <c r="E1800" s="61" t="s">
        <v>2074</v>
      </c>
      <c r="F1800" s="61" t="s">
        <v>137</v>
      </c>
      <c r="G1800" s="54" t="s">
        <v>71</v>
      </c>
      <c r="H1800" s="54" t="s">
        <v>128</v>
      </c>
      <c r="I1800" s="54" t="s">
        <v>22</v>
      </c>
      <c r="J1800" s="54" t="s">
        <v>129</v>
      </c>
      <c r="K1800" s="56">
        <v>43443.706157407411</v>
      </c>
      <c r="L1800" s="56">
        <v>43443.743715277778</v>
      </c>
      <c r="M1800" s="57">
        <v>0.90138888800000005</v>
      </c>
      <c r="N1800" s="58">
        <v>0</v>
      </c>
      <c r="O1800" s="58">
        <v>0</v>
      </c>
      <c r="P1800" s="58">
        <v>0</v>
      </c>
      <c r="Q1800" s="58">
        <v>1</v>
      </c>
      <c r="R1800" s="59">
        <v>0</v>
      </c>
      <c r="S1800" s="59">
        <v>0</v>
      </c>
      <c r="T1800" s="59">
        <v>0</v>
      </c>
      <c r="U1800" s="59">
        <v>0.901389</v>
      </c>
    </row>
    <row r="1801" spans="1:21" x14ac:dyDescent="0.3">
      <c r="A1801" s="61">
        <v>83689</v>
      </c>
      <c r="B1801" s="54">
        <v>1</v>
      </c>
      <c r="C1801" s="54" t="s">
        <v>79</v>
      </c>
      <c r="D1801" s="54" t="s">
        <v>110</v>
      </c>
      <c r="E1801" s="61" t="s">
        <v>2075</v>
      </c>
      <c r="F1801" s="61" t="s">
        <v>181</v>
      </c>
      <c r="G1801" s="54" t="s">
        <v>71</v>
      </c>
      <c r="H1801" s="54" t="s">
        <v>128</v>
      </c>
      <c r="I1801" s="54" t="s">
        <v>22</v>
      </c>
      <c r="J1801" s="54" t="s">
        <v>129</v>
      </c>
      <c r="K1801" s="56">
        <v>43443.707858796297</v>
      </c>
      <c r="L1801" s="56">
        <v>43443.7346875</v>
      </c>
      <c r="M1801" s="57">
        <v>0.64388888799999999</v>
      </c>
      <c r="N1801" s="58">
        <v>0</v>
      </c>
      <c r="O1801" s="58">
        <v>0</v>
      </c>
      <c r="P1801" s="58">
        <v>0</v>
      </c>
      <c r="Q1801" s="58">
        <v>30</v>
      </c>
      <c r="R1801" s="59">
        <v>0</v>
      </c>
      <c r="S1801" s="59">
        <v>0</v>
      </c>
      <c r="T1801" s="59">
        <v>0</v>
      </c>
      <c r="U1801" s="59">
        <v>19.316666999999999</v>
      </c>
    </row>
    <row r="1802" spans="1:21" x14ac:dyDescent="0.3">
      <c r="A1802" s="61">
        <v>83690</v>
      </c>
      <c r="B1802" s="54">
        <v>1</v>
      </c>
      <c r="C1802" s="54" t="s">
        <v>78</v>
      </c>
      <c r="D1802" s="54" t="s">
        <v>95</v>
      </c>
      <c r="E1802" s="61" t="s">
        <v>222</v>
      </c>
      <c r="F1802" s="61" t="s">
        <v>140</v>
      </c>
      <c r="G1802" s="54" t="s">
        <v>72</v>
      </c>
      <c r="H1802" s="54" t="s">
        <v>128</v>
      </c>
      <c r="I1802" s="54" t="s">
        <v>22</v>
      </c>
      <c r="J1802" s="54" t="s">
        <v>129</v>
      </c>
      <c r="K1802" s="56">
        <v>43443.665289351855</v>
      </c>
      <c r="L1802" s="56">
        <v>43443.765243055554</v>
      </c>
      <c r="M1802" s="57">
        <v>2.3988888880000001</v>
      </c>
      <c r="N1802" s="58">
        <v>12</v>
      </c>
      <c r="O1802" s="58">
        <v>6068</v>
      </c>
      <c r="P1802" s="58">
        <v>0</v>
      </c>
      <c r="Q1802" s="58">
        <v>846</v>
      </c>
      <c r="R1802" s="59">
        <v>28.786667000000001</v>
      </c>
      <c r="S1802" s="59">
        <v>14556.457772</v>
      </c>
      <c r="T1802" s="59">
        <v>0</v>
      </c>
      <c r="U1802" s="59">
        <v>2029.4599989999999</v>
      </c>
    </row>
    <row r="1803" spans="1:21" x14ac:dyDescent="0.3">
      <c r="A1803" s="61">
        <v>83691</v>
      </c>
      <c r="B1803" s="54">
        <v>1</v>
      </c>
      <c r="C1803" s="54" t="s">
        <v>78</v>
      </c>
      <c r="D1803" s="54" t="s">
        <v>93</v>
      </c>
      <c r="E1803" s="61" t="s">
        <v>2076</v>
      </c>
      <c r="F1803" s="61" t="s">
        <v>156</v>
      </c>
      <c r="G1803" s="54" t="s">
        <v>71</v>
      </c>
      <c r="H1803" s="54" t="s">
        <v>128</v>
      </c>
      <c r="I1803" s="54" t="s">
        <v>22</v>
      </c>
      <c r="J1803" s="54" t="s">
        <v>129</v>
      </c>
      <c r="K1803" s="56">
        <v>43443.712870370371</v>
      </c>
      <c r="L1803" s="56">
        <v>43443.727662037039</v>
      </c>
      <c r="M1803" s="57">
        <v>0.35499999999999998</v>
      </c>
      <c r="N1803" s="58">
        <v>0</v>
      </c>
      <c r="O1803" s="58">
        <v>36</v>
      </c>
      <c r="P1803" s="58">
        <v>0</v>
      </c>
      <c r="Q1803" s="58">
        <v>0</v>
      </c>
      <c r="R1803" s="59">
        <v>0</v>
      </c>
      <c r="S1803" s="59">
        <v>12.78</v>
      </c>
      <c r="T1803" s="59">
        <v>0</v>
      </c>
      <c r="U1803" s="59">
        <v>0</v>
      </c>
    </row>
    <row r="1804" spans="1:21" x14ac:dyDescent="0.3">
      <c r="A1804" s="61">
        <v>83693</v>
      </c>
      <c r="B1804" s="54">
        <v>1</v>
      </c>
      <c r="C1804" s="54" t="s">
        <v>78</v>
      </c>
      <c r="D1804" s="54" t="s">
        <v>88</v>
      </c>
      <c r="E1804" s="61" t="s">
        <v>2077</v>
      </c>
      <c r="F1804" s="61" t="s">
        <v>136</v>
      </c>
      <c r="G1804" s="54" t="s">
        <v>71</v>
      </c>
      <c r="H1804" s="54" t="s">
        <v>128</v>
      </c>
      <c r="I1804" s="54" t="s">
        <v>22</v>
      </c>
      <c r="J1804" s="54" t="s">
        <v>129</v>
      </c>
      <c r="K1804" s="56">
        <v>43443.711157407408</v>
      </c>
      <c r="L1804" s="56">
        <v>43443.834027777775</v>
      </c>
      <c r="M1804" s="57">
        <v>2.9488888879999999</v>
      </c>
      <c r="N1804" s="58">
        <v>0</v>
      </c>
      <c r="O1804" s="58">
        <v>242</v>
      </c>
      <c r="P1804" s="58">
        <v>0</v>
      </c>
      <c r="Q1804" s="58">
        <v>0</v>
      </c>
      <c r="R1804" s="59">
        <v>0</v>
      </c>
      <c r="S1804" s="59">
        <v>713.63111100000003</v>
      </c>
      <c r="T1804" s="59">
        <v>0</v>
      </c>
      <c r="U1804" s="59">
        <v>0</v>
      </c>
    </row>
    <row r="1805" spans="1:21" x14ac:dyDescent="0.3">
      <c r="A1805" s="61">
        <v>83694</v>
      </c>
      <c r="B1805" s="54">
        <v>1</v>
      </c>
      <c r="C1805" s="54" t="s">
        <v>78</v>
      </c>
      <c r="D1805" s="54" t="s">
        <v>87</v>
      </c>
      <c r="E1805" s="61" t="s">
        <v>467</v>
      </c>
      <c r="F1805" s="61" t="s">
        <v>140</v>
      </c>
      <c r="G1805" s="54" t="s">
        <v>72</v>
      </c>
      <c r="H1805" s="54" t="s">
        <v>128</v>
      </c>
      <c r="I1805" s="54" t="s">
        <v>22</v>
      </c>
      <c r="J1805" s="54" t="s">
        <v>129</v>
      </c>
      <c r="K1805" s="56">
        <v>43443.680555555555</v>
      </c>
      <c r="L1805" s="56">
        <v>43443.713888888888</v>
      </c>
      <c r="M1805" s="57">
        <v>0.8</v>
      </c>
      <c r="N1805" s="58">
        <v>0</v>
      </c>
      <c r="O1805" s="58">
        <v>386</v>
      </c>
      <c r="P1805" s="58">
        <v>1</v>
      </c>
      <c r="Q1805" s="58">
        <v>42</v>
      </c>
      <c r="R1805" s="59">
        <v>0</v>
      </c>
      <c r="S1805" s="59">
        <v>308.8</v>
      </c>
      <c r="T1805" s="59">
        <v>0.8</v>
      </c>
      <c r="U1805" s="59">
        <v>33.6</v>
      </c>
    </row>
    <row r="1806" spans="1:21" x14ac:dyDescent="0.3">
      <c r="A1806" s="61">
        <v>83696</v>
      </c>
      <c r="B1806" s="54">
        <v>1</v>
      </c>
      <c r="C1806" s="54" t="s">
        <v>79</v>
      </c>
      <c r="D1806" s="54" t="s">
        <v>114</v>
      </c>
      <c r="E1806" s="61" t="s">
        <v>2078</v>
      </c>
      <c r="F1806" s="61" t="s">
        <v>136</v>
      </c>
      <c r="G1806" s="54" t="s">
        <v>71</v>
      </c>
      <c r="H1806" s="54" t="s">
        <v>128</v>
      </c>
      <c r="I1806" s="54" t="s">
        <v>22</v>
      </c>
      <c r="J1806" s="54" t="s">
        <v>129</v>
      </c>
      <c r="K1806" s="56">
        <v>43443.715520833335</v>
      </c>
      <c r="L1806" s="56">
        <v>43443.735925925925</v>
      </c>
      <c r="M1806" s="57">
        <v>0.48972222199999998</v>
      </c>
      <c r="N1806" s="58">
        <v>0</v>
      </c>
      <c r="O1806" s="58">
        <v>0</v>
      </c>
      <c r="P1806" s="58">
        <v>0</v>
      </c>
      <c r="Q1806" s="58">
        <v>91</v>
      </c>
      <c r="R1806" s="59">
        <v>0</v>
      </c>
      <c r="S1806" s="59">
        <v>0</v>
      </c>
      <c r="T1806" s="59">
        <v>0</v>
      </c>
      <c r="U1806" s="59">
        <v>44.564722000000003</v>
      </c>
    </row>
    <row r="1807" spans="1:21" x14ac:dyDescent="0.3">
      <c r="A1807" s="61">
        <v>83697</v>
      </c>
      <c r="B1807" s="54">
        <v>1</v>
      </c>
      <c r="C1807" s="54" t="s">
        <v>78</v>
      </c>
      <c r="D1807" s="54" t="s">
        <v>87</v>
      </c>
      <c r="E1807" s="61" t="s">
        <v>2079</v>
      </c>
      <c r="F1807" s="61" t="s">
        <v>140</v>
      </c>
      <c r="G1807" s="54" t="s">
        <v>72</v>
      </c>
      <c r="H1807" s="54" t="s">
        <v>128</v>
      </c>
      <c r="I1807" s="54" t="s">
        <v>22</v>
      </c>
      <c r="J1807" s="54" t="s">
        <v>129</v>
      </c>
      <c r="K1807" s="56">
        <v>43443.713888888888</v>
      </c>
      <c r="L1807" s="56">
        <v>43443.71875</v>
      </c>
      <c r="M1807" s="57">
        <v>0.116666666</v>
      </c>
      <c r="N1807" s="58">
        <v>0</v>
      </c>
      <c r="O1807" s="58">
        <v>2139</v>
      </c>
      <c r="P1807" s="58">
        <v>0</v>
      </c>
      <c r="Q1807" s="58">
        <v>1</v>
      </c>
      <c r="R1807" s="59">
        <v>0</v>
      </c>
      <c r="S1807" s="59">
        <v>249.54999900000001</v>
      </c>
      <c r="T1807" s="59">
        <v>0</v>
      </c>
      <c r="U1807" s="59">
        <v>0.11666700000000001</v>
      </c>
    </row>
    <row r="1808" spans="1:21" x14ac:dyDescent="0.3">
      <c r="A1808" s="61">
        <v>83698</v>
      </c>
      <c r="B1808" s="54">
        <v>1</v>
      </c>
      <c r="C1808" s="54" t="s">
        <v>78</v>
      </c>
      <c r="D1808" s="54" t="s">
        <v>87</v>
      </c>
      <c r="E1808" s="61" t="s">
        <v>2080</v>
      </c>
      <c r="F1808" s="61" t="s">
        <v>140</v>
      </c>
      <c r="G1808" s="54" t="s">
        <v>72</v>
      </c>
      <c r="H1808" s="54" t="s">
        <v>128</v>
      </c>
      <c r="I1808" s="54" t="s">
        <v>22</v>
      </c>
      <c r="J1808" s="54" t="s">
        <v>129</v>
      </c>
      <c r="K1808" s="56">
        <v>43443.680555555555</v>
      </c>
      <c r="L1808" s="56">
        <v>43443.713888888888</v>
      </c>
      <c r="M1808" s="57">
        <v>0.8</v>
      </c>
      <c r="N1808" s="58">
        <v>0</v>
      </c>
      <c r="O1808" s="58">
        <v>1965</v>
      </c>
      <c r="P1808" s="58">
        <v>0</v>
      </c>
      <c r="Q1808" s="58">
        <v>9</v>
      </c>
      <c r="R1808" s="59">
        <v>0</v>
      </c>
      <c r="S1808" s="59">
        <v>1572</v>
      </c>
      <c r="T1808" s="59">
        <v>0</v>
      </c>
      <c r="U1808" s="59">
        <v>7.2</v>
      </c>
    </row>
    <row r="1809" spans="1:21" x14ac:dyDescent="0.3">
      <c r="A1809" s="61">
        <v>83703</v>
      </c>
      <c r="B1809" s="54">
        <v>1</v>
      </c>
      <c r="C1809" s="54" t="s">
        <v>78</v>
      </c>
      <c r="D1809" s="54" t="s">
        <v>101</v>
      </c>
      <c r="E1809" s="61" t="s">
        <v>2081</v>
      </c>
      <c r="F1809" s="61" t="s">
        <v>136</v>
      </c>
      <c r="G1809" s="54" t="s">
        <v>71</v>
      </c>
      <c r="H1809" s="54" t="s">
        <v>128</v>
      </c>
      <c r="I1809" s="54" t="s">
        <v>22</v>
      </c>
      <c r="J1809" s="54" t="s">
        <v>129</v>
      </c>
      <c r="K1809" s="56">
        <v>43443.702511574076</v>
      </c>
      <c r="L1809" s="56">
        <v>43443.729120370372</v>
      </c>
      <c r="M1809" s="57">
        <v>0.63861111100000001</v>
      </c>
      <c r="N1809" s="58">
        <v>0</v>
      </c>
      <c r="O1809" s="58">
        <v>9</v>
      </c>
      <c r="P1809" s="58">
        <v>0</v>
      </c>
      <c r="Q1809" s="58">
        <v>0</v>
      </c>
      <c r="R1809" s="59">
        <v>0</v>
      </c>
      <c r="S1809" s="59">
        <v>5.7474999999999996</v>
      </c>
      <c r="T1809" s="59">
        <v>0</v>
      </c>
      <c r="U1809" s="59">
        <v>0</v>
      </c>
    </row>
    <row r="1810" spans="1:21" x14ac:dyDescent="0.3">
      <c r="A1810" s="61">
        <v>83710</v>
      </c>
      <c r="B1810" s="54">
        <v>1</v>
      </c>
      <c r="C1810" s="54" t="s">
        <v>79</v>
      </c>
      <c r="D1810" s="54" t="s">
        <v>124</v>
      </c>
      <c r="E1810" s="61" t="s">
        <v>2082</v>
      </c>
      <c r="F1810" s="61" t="s">
        <v>209</v>
      </c>
      <c r="G1810" s="54" t="s">
        <v>71</v>
      </c>
      <c r="H1810" s="54" t="s">
        <v>128</v>
      </c>
      <c r="I1810" s="54" t="s">
        <v>22</v>
      </c>
      <c r="J1810" s="54" t="s">
        <v>129</v>
      </c>
      <c r="K1810" s="56">
        <v>43443.728865740741</v>
      </c>
      <c r="L1810" s="56">
        <v>43443.826041666667</v>
      </c>
      <c r="M1810" s="57">
        <v>2.332222222</v>
      </c>
      <c r="N1810" s="58">
        <v>0</v>
      </c>
      <c r="O1810" s="58">
        <v>519</v>
      </c>
      <c r="P1810" s="58">
        <v>0</v>
      </c>
      <c r="Q1810" s="58">
        <v>0</v>
      </c>
      <c r="R1810" s="59">
        <v>0</v>
      </c>
      <c r="S1810" s="59">
        <v>1210.423333</v>
      </c>
      <c r="T1810" s="59">
        <v>0</v>
      </c>
      <c r="U1810" s="59">
        <v>0</v>
      </c>
    </row>
    <row r="1811" spans="1:21" x14ac:dyDescent="0.3">
      <c r="A1811" s="61">
        <v>83711</v>
      </c>
      <c r="B1811" s="54">
        <v>1</v>
      </c>
      <c r="C1811" s="54" t="s">
        <v>78</v>
      </c>
      <c r="D1811" s="54" t="s">
        <v>80</v>
      </c>
      <c r="E1811" s="61" t="s">
        <v>407</v>
      </c>
      <c r="F1811" s="61" t="s">
        <v>172</v>
      </c>
      <c r="G1811" s="54" t="s">
        <v>71</v>
      </c>
      <c r="H1811" s="54" t="s">
        <v>128</v>
      </c>
      <c r="I1811" s="54" t="s">
        <v>22</v>
      </c>
      <c r="J1811" s="54" t="s">
        <v>129</v>
      </c>
      <c r="K1811" s="56">
        <v>43443.73302083333</v>
      </c>
      <c r="L1811" s="56">
        <v>43443.753472222219</v>
      </c>
      <c r="M1811" s="57">
        <v>0.49083333299999998</v>
      </c>
      <c r="N1811" s="58">
        <v>0</v>
      </c>
      <c r="O1811" s="58">
        <v>309</v>
      </c>
      <c r="P1811" s="58">
        <v>0</v>
      </c>
      <c r="Q1811" s="58">
        <v>0</v>
      </c>
      <c r="R1811" s="59">
        <v>0</v>
      </c>
      <c r="S1811" s="59">
        <v>151.66749999999999</v>
      </c>
      <c r="T1811" s="59">
        <v>0</v>
      </c>
      <c r="U1811" s="59">
        <v>0</v>
      </c>
    </row>
    <row r="1812" spans="1:21" x14ac:dyDescent="0.3">
      <c r="A1812" s="61">
        <v>83713</v>
      </c>
      <c r="B1812" s="54">
        <v>1</v>
      </c>
      <c r="C1812" s="54" t="s">
        <v>78</v>
      </c>
      <c r="D1812" s="54" t="s">
        <v>91</v>
      </c>
      <c r="E1812" s="61" t="s">
        <v>627</v>
      </c>
      <c r="F1812" s="61" t="s">
        <v>136</v>
      </c>
      <c r="G1812" s="54" t="s">
        <v>71</v>
      </c>
      <c r="H1812" s="54" t="s">
        <v>128</v>
      </c>
      <c r="I1812" s="54" t="s">
        <v>22</v>
      </c>
      <c r="J1812" s="54" t="s">
        <v>129</v>
      </c>
      <c r="K1812" s="56">
        <v>43443.690925925926</v>
      </c>
      <c r="L1812" s="56">
        <v>43443.775000000001</v>
      </c>
      <c r="M1812" s="57">
        <v>2.0177777770000001</v>
      </c>
      <c r="N1812" s="58">
        <v>0</v>
      </c>
      <c r="O1812" s="58">
        <v>36</v>
      </c>
      <c r="P1812" s="58">
        <v>0</v>
      </c>
      <c r="Q1812" s="58">
        <v>0</v>
      </c>
      <c r="R1812" s="59">
        <v>0</v>
      </c>
      <c r="S1812" s="59">
        <v>72.64</v>
      </c>
      <c r="T1812" s="59">
        <v>0</v>
      </c>
      <c r="U1812" s="59">
        <v>0</v>
      </c>
    </row>
    <row r="1813" spans="1:21" x14ac:dyDescent="0.3">
      <c r="A1813" s="61">
        <v>83715</v>
      </c>
      <c r="B1813" s="54">
        <v>1</v>
      </c>
      <c r="C1813" s="54" t="s">
        <v>78</v>
      </c>
      <c r="D1813" s="54" t="s">
        <v>91</v>
      </c>
      <c r="E1813" s="61" t="s">
        <v>2083</v>
      </c>
      <c r="F1813" s="61" t="s">
        <v>140</v>
      </c>
      <c r="G1813" s="54" t="s">
        <v>72</v>
      </c>
      <c r="H1813" s="54" t="s">
        <v>128</v>
      </c>
      <c r="I1813" s="54" t="s">
        <v>22</v>
      </c>
      <c r="J1813" s="54" t="s">
        <v>129</v>
      </c>
      <c r="K1813" s="56">
        <v>43443.558206018519</v>
      </c>
      <c r="L1813" s="56">
        <v>43443.737500000003</v>
      </c>
      <c r="M1813" s="57">
        <v>4.3030555550000003</v>
      </c>
      <c r="N1813" s="58">
        <v>0</v>
      </c>
      <c r="O1813" s="58">
        <v>0</v>
      </c>
      <c r="P1813" s="58">
        <v>1</v>
      </c>
      <c r="Q1813" s="58">
        <v>75</v>
      </c>
      <c r="R1813" s="59">
        <v>0</v>
      </c>
      <c r="S1813" s="59">
        <v>0</v>
      </c>
      <c r="T1813" s="59">
        <v>4.3030559999999998</v>
      </c>
      <c r="U1813" s="59">
        <v>322.72916700000002</v>
      </c>
    </row>
    <row r="1814" spans="1:21" x14ac:dyDescent="0.3">
      <c r="A1814" s="61">
        <v>83716</v>
      </c>
      <c r="B1814" s="54">
        <v>1</v>
      </c>
      <c r="C1814" s="54" t="s">
        <v>78</v>
      </c>
      <c r="D1814" s="54" t="s">
        <v>100</v>
      </c>
      <c r="E1814" s="61" t="s">
        <v>2084</v>
      </c>
      <c r="F1814" s="61" t="s">
        <v>199</v>
      </c>
      <c r="G1814" s="54" t="s">
        <v>71</v>
      </c>
      <c r="H1814" s="54" t="s">
        <v>128</v>
      </c>
      <c r="I1814" s="54" t="s">
        <v>22</v>
      </c>
      <c r="J1814" s="54" t="s">
        <v>129</v>
      </c>
      <c r="K1814" s="56">
        <v>43443.737303240741</v>
      </c>
      <c r="L1814" s="56">
        <v>43443.761076388888</v>
      </c>
      <c r="M1814" s="57">
        <v>0.57055555499999999</v>
      </c>
      <c r="N1814" s="58">
        <v>0</v>
      </c>
      <c r="O1814" s="58">
        <v>37</v>
      </c>
      <c r="P1814" s="58">
        <v>0</v>
      </c>
      <c r="Q1814" s="58">
        <v>0</v>
      </c>
      <c r="R1814" s="59">
        <v>0</v>
      </c>
      <c r="S1814" s="59">
        <v>21.110555999999999</v>
      </c>
      <c r="T1814" s="59">
        <v>0</v>
      </c>
      <c r="U1814" s="59">
        <v>0</v>
      </c>
    </row>
    <row r="1815" spans="1:21" x14ac:dyDescent="0.3">
      <c r="A1815" s="61">
        <v>83717</v>
      </c>
      <c r="B1815" s="54">
        <v>1</v>
      </c>
      <c r="C1815" s="54" t="s">
        <v>78</v>
      </c>
      <c r="D1815" s="54" t="s">
        <v>96</v>
      </c>
      <c r="E1815" s="61" t="s">
        <v>2085</v>
      </c>
      <c r="F1815" s="61" t="s">
        <v>172</v>
      </c>
      <c r="G1815" s="54" t="s">
        <v>71</v>
      </c>
      <c r="H1815" s="54" t="s">
        <v>128</v>
      </c>
      <c r="I1815" s="54" t="s">
        <v>22</v>
      </c>
      <c r="J1815" s="54" t="s">
        <v>129</v>
      </c>
      <c r="K1815" s="56">
        <v>43443.696608796294</v>
      </c>
      <c r="L1815" s="56">
        <v>43443.734722222223</v>
      </c>
      <c r="M1815" s="57">
        <v>0.91472222199999997</v>
      </c>
      <c r="N1815" s="58">
        <v>0</v>
      </c>
      <c r="O1815" s="58">
        <v>74</v>
      </c>
      <c r="P1815" s="58">
        <v>0</v>
      </c>
      <c r="Q1815" s="58">
        <v>0</v>
      </c>
      <c r="R1815" s="59">
        <v>0</v>
      </c>
      <c r="S1815" s="59">
        <v>67.689443999999995</v>
      </c>
      <c r="T1815" s="59">
        <v>0</v>
      </c>
      <c r="U1815" s="59">
        <v>0</v>
      </c>
    </row>
    <row r="1816" spans="1:21" x14ac:dyDescent="0.3">
      <c r="A1816" s="61">
        <v>83720</v>
      </c>
      <c r="B1816" s="54">
        <v>1</v>
      </c>
      <c r="C1816" s="54" t="s">
        <v>78</v>
      </c>
      <c r="D1816" s="54" t="s">
        <v>102</v>
      </c>
      <c r="E1816" s="61" t="s">
        <v>432</v>
      </c>
      <c r="F1816" s="61" t="s">
        <v>137</v>
      </c>
      <c r="G1816" s="54" t="s">
        <v>71</v>
      </c>
      <c r="H1816" s="54" t="s">
        <v>128</v>
      </c>
      <c r="I1816" s="54" t="s">
        <v>22</v>
      </c>
      <c r="J1816" s="54" t="s">
        <v>129</v>
      </c>
      <c r="K1816" s="56">
        <v>43443.658692129626</v>
      </c>
      <c r="L1816" s="56">
        <v>43443.777083333334</v>
      </c>
      <c r="M1816" s="57">
        <v>2.841388888</v>
      </c>
      <c r="N1816" s="58">
        <v>0</v>
      </c>
      <c r="O1816" s="58">
        <v>433</v>
      </c>
      <c r="P1816" s="58">
        <v>0</v>
      </c>
      <c r="Q1816" s="58">
        <v>0</v>
      </c>
      <c r="R1816" s="59">
        <v>0</v>
      </c>
      <c r="S1816" s="59">
        <v>1230.321389</v>
      </c>
      <c r="T1816" s="59">
        <v>0</v>
      </c>
      <c r="U1816" s="59">
        <v>0</v>
      </c>
    </row>
    <row r="1817" spans="1:21" x14ac:dyDescent="0.3">
      <c r="A1817" s="61">
        <v>83722</v>
      </c>
      <c r="B1817" s="54">
        <v>1</v>
      </c>
      <c r="C1817" s="54" t="s">
        <v>78</v>
      </c>
      <c r="D1817" s="54" t="s">
        <v>88</v>
      </c>
      <c r="E1817" s="61" t="s">
        <v>1839</v>
      </c>
      <c r="F1817" s="61" t="s">
        <v>151</v>
      </c>
      <c r="G1817" s="54" t="s">
        <v>71</v>
      </c>
      <c r="H1817" s="54" t="s">
        <v>128</v>
      </c>
      <c r="I1817" s="54" t="s">
        <v>22</v>
      </c>
      <c r="J1817" s="54" t="s">
        <v>129</v>
      </c>
      <c r="K1817" s="56">
        <v>43443.737256944441</v>
      </c>
      <c r="L1817" s="56">
        <v>43443.840277777781</v>
      </c>
      <c r="M1817" s="57">
        <v>2.4725000000000001</v>
      </c>
      <c r="N1817" s="58">
        <v>0</v>
      </c>
      <c r="O1817" s="58">
        <v>838</v>
      </c>
      <c r="P1817" s="58">
        <v>0</v>
      </c>
      <c r="Q1817" s="58">
        <v>0</v>
      </c>
      <c r="R1817" s="59">
        <v>0</v>
      </c>
      <c r="S1817" s="59">
        <v>2071.9549999999999</v>
      </c>
      <c r="T1817" s="59">
        <v>0</v>
      </c>
      <c r="U1817" s="59">
        <v>0</v>
      </c>
    </row>
    <row r="1818" spans="1:21" x14ac:dyDescent="0.3">
      <c r="A1818" s="61">
        <v>83724</v>
      </c>
      <c r="B1818" s="54">
        <v>1</v>
      </c>
      <c r="C1818" s="54" t="s">
        <v>78</v>
      </c>
      <c r="D1818" s="54" t="s">
        <v>101</v>
      </c>
      <c r="E1818" s="61" t="s">
        <v>166</v>
      </c>
      <c r="F1818" s="61" t="s">
        <v>137</v>
      </c>
      <c r="G1818" s="54" t="s">
        <v>71</v>
      </c>
      <c r="H1818" s="54" t="s">
        <v>128</v>
      </c>
      <c r="I1818" s="54" t="s">
        <v>22</v>
      </c>
      <c r="J1818" s="54" t="s">
        <v>129</v>
      </c>
      <c r="K1818" s="56">
        <v>43443.729085648149</v>
      </c>
      <c r="L1818" s="56">
        <v>43443.771400462967</v>
      </c>
      <c r="M1818" s="57">
        <v>1.0155555549999999</v>
      </c>
      <c r="N1818" s="58">
        <v>0</v>
      </c>
      <c r="O1818" s="58">
        <v>1</v>
      </c>
      <c r="P1818" s="58">
        <v>0</v>
      </c>
      <c r="Q1818" s="58">
        <v>0</v>
      </c>
      <c r="R1818" s="59">
        <v>0</v>
      </c>
      <c r="S1818" s="59">
        <v>1.0155559999999999</v>
      </c>
      <c r="T1818" s="59">
        <v>0</v>
      </c>
      <c r="U1818" s="59">
        <v>0</v>
      </c>
    </row>
    <row r="1819" spans="1:21" x14ac:dyDescent="0.3">
      <c r="A1819" s="61">
        <v>83725</v>
      </c>
      <c r="B1819" s="54">
        <v>1</v>
      </c>
      <c r="C1819" s="54" t="s">
        <v>79</v>
      </c>
      <c r="D1819" s="54" t="s">
        <v>118</v>
      </c>
      <c r="E1819" s="61" t="s">
        <v>2086</v>
      </c>
      <c r="F1819" s="61" t="s">
        <v>136</v>
      </c>
      <c r="G1819" s="54" t="s">
        <v>71</v>
      </c>
      <c r="H1819" s="54" t="s">
        <v>128</v>
      </c>
      <c r="I1819" s="54" t="s">
        <v>22</v>
      </c>
      <c r="J1819" s="54" t="s">
        <v>129</v>
      </c>
      <c r="K1819" s="56">
        <v>43443.747789351852</v>
      </c>
      <c r="L1819" s="56">
        <v>43443.775393518517</v>
      </c>
      <c r="M1819" s="57">
        <v>0.66249999999999998</v>
      </c>
      <c r="N1819" s="58">
        <v>0</v>
      </c>
      <c r="O1819" s="58">
        <v>147</v>
      </c>
      <c r="P1819" s="58">
        <v>0</v>
      </c>
      <c r="Q1819" s="58">
        <v>0</v>
      </c>
      <c r="R1819" s="59">
        <v>0</v>
      </c>
      <c r="S1819" s="59">
        <v>97.387500000000003</v>
      </c>
      <c r="T1819" s="59">
        <v>0</v>
      </c>
      <c r="U1819" s="59">
        <v>0</v>
      </c>
    </row>
    <row r="1820" spans="1:21" x14ac:dyDescent="0.3">
      <c r="A1820" s="61">
        <v>83730</v>
      </c>
      <c r="B1820" s="54">
        <v>1</v>
      </c>
      <c r="C1820" s="54" t="s">
        <v>79</v>
      </c>
      <c r="D1820" s="54" t="s">
        <v>109</v>
      </c>
      <c r="E1820" s="61" t="s">
        <v>2087</v>
      </c>
      <c r="F1820" s="61" t="s">
        <v>159</v>
      </c>
      <c r="G1820" s="54" t="s">
        <v>71</v>
      </c>
      <c r="H1820" s="54" t="s">
        <v>128</v>
      </c>
      <c r="I1820" s="54" t="s">
        <v>22</v>
      </c>
      <c r="J1820" s="54" t="s">
        <v>129</v>
      </c>
      <c r="K1820" s="56">
        <v>43443.753449074073</v>
      </c>
      <c r="L1820" s="56">
        <v>43443.857164351852</v>
      </c>
      <c r="M1820" s="57">
        <v>2.489166666</v>
      </c>
      <c r="N1820" s="58">
        <v>0</v>
      </c>
      <c r="O1820" s="58">
        <v>0</v>
      </c>
      <c r="P1820" s="58">
        <v>0</v>
      </c>
      <c r="Q1820" s="58">
        <v>50</v>
      </c>
      <c r="R1820" s="59">
        <v>0</v>
      </c>
      <c r="S1820" s="59">
        <v>0</v>
      </c>
      <c r="T1820" s="59">
        <v>0</v>
      </c>
      <c r="U1820" s="59">
        <v>124.458333</v>
      </c>
    </row>
    <row r="1821" spans="1:21" x14ac:dyDescent="0.3">
      <c r="A1821" s="61">
        <v>83732</v>
      </c>
      <c r="B1821" s="54">
        <v>1</v>
      </c>
      <c r="C1821" s="54" t="s">
        <v>78</v>
      </c>
      <c r="D1821" s="54" t="s">
        <v>102</v>
      </c>
      <c r="E1821" s="61" t="s">
        <v>2088</v>
      </c>
      <c r="F1821" s="61" t="s">
        <v>140</v>
      </c>
      <c r="G1821" s="54" t="s">
        <v>72</v>
      </c>
      <c r="H1821" s="54" t="s">
        <v>128</v>
      </c>
      <c r="I1821" s="54" t="s">
        <v>22</v>
      </c>
      <c r="J1821" s="54" t="s">
        <v>129</v>
      </c>
      <c r="K1821" s="56">
        <v>43443.653749999998</v>
      </c>
      <c r="L1821" s="56">
        <v>43443.759027777778</v>
      </c>
      <c r="M1821" s="57">
        <v>2.5266666660000001</v>
      </c>
      <c r="N1821" s="58">
        <v>0</v>
      </c>
      <c r="O1821" s="58">
        <v>3</v>
      </c>
      <c r="P1821" s="58">
        <v>3</v>
      </c>
      <c r="Q1821" s="58">
        <v>87</v>
      </c>
      <c r="R1821" s="59">
        <v>0</v>
      </c>
      <c r="S1821" s="59">
        <v>7.58</v>
      </c>
      <c r="T1821" s="59">
        <v>7.58</v>
      </c>
      <c r="U1821" s="59">
        <v>219.82</v>
      </c>
    </row>
    <row r="1822" spans="1:21" x14ac:dyDescent="0.3">
      <c r="A1822" s="61">
        <v>83733</v>
      </c>
      <c r="B1822" s="54">
        <v>1</v>
      </c>
      <c r="C1822" s="54" t="s">
        <v>78</v>
      </c>
      <c r="D1822" s="54" t="s">
        <v>101</v>
      </c>
      <c r="E1822" s="61" t="s">
        <v>755</v>
      </c>
      <c r="F1822" s="61" t="s">
        <v>144</v>
      </c>
      <c r="G1822" s="54" t="s">
        <v>71</v>
      </c>
      <c r="H1822" s="54" t="s">
        <v>128</v>
      </c>
      <c r="I1822" s="54" t="s">
        <v>22</v>
      </c>
      <c r="J1822" s="54" t="s">
        <v>129</v>
      </c>
      <c r="K1822" s="56">
        <v>43443.746481481481</v>
      </c>
      <c r="L1822" s="56">
        <v>43443.805081018516</v>
      </c>
      <c r="M1822" s="57">
        <v>1.4063888879999999</v>
      </c>
      <c r="N1822" s="58">
        <v>0</v>
      </c>
      <c r="O1822" s="58">
        <v>0</v>
      </c>
      <c r="P1822" s="58">
        <v>0</v>
      </c>
      <c r="Q1822" s="58">
        <v>1</v>
      </c>
      <c r="R1822" s="59">
        <v>0</v>
      </c>
      <c r="S1822" s="59">
        <v>0</v>
      </c>
      <c r="T1822" s="59">
        <v>0</v>
      </c>
      <c r="U1822" s="59">
        <v>1.4063889999999999</v>
      </c>
    </row>
    <row r="1823" spans="1:21" x14ac:dyDescent="0.3">
      <c r="A1823" s="61">
        <v>83736</v>
      </c>
      <c r="B1823" s="54">
        <v>1</v>
      </c>
      <c r="C1823" s="54" t="s">
        <v>78</v>
      </c>
      <c r="D1823" s="54" t="s">
        <v>85</v>
      </c>
      <c r="E1823" s="61" t="s">
        <v>2089</v>
      </c>
      <c r="F1823" s="61" t="s">
        <v>137</v>
      </c>
      <c r="G1823" s="54" t="s">
        <v>71</v>
      </c>
      <c r="H1823" s="54" t="s">
        <v>128</v>
      </c>
      <c r="I1823" s="54" t="s">
        <v>22</v>
      </c>
      <c r="J1823" s="54" t="s">
        <v>129</v>
      </c>
      <c r="K1823" s="56">
        <v>43443.755069444444</v>
      </c>
      <c r="L1823" s="56">
        <v>43443.863344907411</v>
      </c>
      <c r="M1823" s="57">
        <v>2.5986111109999999</v>
      </c>
      <c r="N1823" s="58">
        <v>0</v>
      </c>
      <c r="O1823" s="58">
        <v>3</v>
      </c>
      <c r="P1823" s="58">
        <v>0</v>
      </c>
      <c r="Q1823" s="58">
        <v>0</v>
      </c>
      <c r="R1823" s="59">
        <v>0</v>
      </c>
      <c r="S1823" s="59">
        <v>7.795833</v>
      </c>
      <c r="T1823" s="59">
        <v>0</v>
      </c>
      <c r="U1823" s="59">
        <v>0</v>
      </c>
    </row>
    <row r="1824" spans="1:21" x14ac:dyDescent="0.3">
      <c r="A1824" s="61">
        <v>83738</v>
      </c>
      <c r="B1824" s="54">
        <v>1</v>
      </c>
      <c r="C1824" s="54" t="s">
        <v>78</v>
      </c>
      <c r="D1824" s="54" t="s">
        <v>104</v>
      </c>
      <c r="E1824" s="61" t="s">
        <v>2090</v>
      </c>
      <c r="F1824" s="61" t="s">
        <v>145</v>
      </c>
      <c r="G1824" s="54" t="s">
        <v>72</v>
      </c>
      <c r="H1824" s="54" t="s">
        <v>128</v>
      </c>
      <c r="I1824" s="54" t="s">
        <v>22</v>
      </c>
      <c r="J1824" s="54" t="s">
        <v>129</v>
      </c>
      <c r="K1824" s="56">
        <v>43443.7105787037</v>
      </c>
      <c r="L1824" s="56">
        <v>43443.760416666664</v>
      </c>
      <c r="M1824" s="57">
        <v>1.196111111</v>
      </c>
      <c r="N1824" s="58">
        <v>0</v>
      </c>
      <c r="O1824" s="58">
        <v>0</v>
      </c>
      <c r="P1824" s="58">
        <v>0</v>
      </c>
      <c r="Q1824" s="58">
        <v>18</v>
      </c>
      <c r="R1824" s="59">
        <v>0</v>
      </c>
      <c r="S1824" s="59">
        <v>0</v>
      </c>
      <c r="T1824" s="59">
        <v>0</v>
      </c>
      <c r="U1824" s="59">
        <v>21.53</v>
      </c>
    </row>
    <row r="1825" spans="1:21" x14ac:dyDescent="0.3">
      <c r="A1825" s="61">
        <v>83740</v>
      </c>
      <c r="B1825" s="54">
        <v>1</v>
      </c>
      <c r="C1825" s="54" t="s">
        <v>78</v>
      </c>
      <c r="D1825" s="54" t="s">
        <v>88</v>
      </c>
      <c r="E1825" s="61" t="s">
        <v>2091</v>
      </c>
      <c r="F1825" s="61" t="s">
        <v>137</v>
      </c>
      <c r="G1825" s="54" t="s">
        <v>71</v>
      </c>
      <c r="H1825" s="54" t="s">
        <v>128</v>
      </c>
      <c r="I1825" s="54" t="s">
        <v>22</v>
      </c>
      <c r="J1825" s="54" t="s">
        <v>129</v>
      </c>
      <c r="K1825" s="56">
        <v>43443.753391203703</v>
      </c>
      <c r="L1825" s="56">
        <v>43443.813692129632</v>
      </c>
      <c r="M1825" s="57">
        <v>1.4472222219999999</v>
      </c>
      <c r="N1825" s="58">
        <v>0</v>
      </c>
      <c r="O1825" s="58">
        <v>22</v>
      </c>
      <c r="P1825" s="58">
        <v>0</v>
      </c>
      <c r="Q1825" s="58">
        <v>0</v>
      </c>
      <c r="R1825" s="59">
        <v>0</v>
      </c>
      <c r="S1825" s="59">
        <v>31.838889000000002</v>
      </c>
      <c r="T1825" s="59">
        <v>0</v>
      </c>
      <c r="U1825" s="59">
        <v>0</v>
      </c>
    </row>
    <row r="1826" spans="1:21" x14ac:dyDescent="0.3">
      <c r="A1826" s="61">
        <v>83741</v>
      </c>
      <c r="B1826" s="54">
        <v>1</v>
      </c>
      <c r="C1826" s="54" t="s">
        <v>79</v>
      </c>
      <c r="D1826" s="54" t="s">
        <v>117</v>
      </c>
      <c r="E1826" s="61" t="s">
        <v>2092</v>
      </c>
      <c r="F1826" s="61" t="s">
        <v>137</v>
      </c>
      <c r="G1826" s="54" t="s">
        <v>71</v>
      </c>
      <c r="H1826" s="54" t="s">
        <v>128</v>
      </c>
      <c r="I1826" s="54" t="s">
        <v>22</v>
      </c>
      <c r="J1826" s="54" t="s">
        <v>129</v>
      </c>
      <c r="K1826" s="56">
        <v>43443.761365740742</v>
      </c>
      <c r="L1826" s="56">
        <v>43443.818692129629</v>
      </c>
      <c r="M1826" s="57">
        <v>1.3758333330000001</v>
      </c>
      <c r="N1826" s="58">
        <v>0</v>
      </c>
      <c r="O1826" s="58">
        <v>0</v>
      </c>
      <c r="P1826" s="58">
        <v>0</v>
      </c>
      <c r="Q1826" s="58">
        <v>1</v>
      </c>
      <c r="R1826" s="59">
        <v>0</v>
      </c>
      <c r="S1826" s="59">
        <v>0</v>
      </c>
      <c r="T1826" s="59">
        <v>0</v>
      </c>
      <c r="U1826" s="59">
        <v>1.3758330000000001</v>
      </c>
    </row>
    <row r="1827" spans="1:21" x14ac:dyDescent="0.3">
      <c r="A1827" s="61">
        <v>83743</v>
      </c>
      <c r="B1827" s="54">
        <v>1</v>
      </c>
      <c r="C1827" s="54" t="s">
        <v>78</v>
      </c>
      <c r="D1827" s="54" t="s">
        <v>91</v>
      </c>
      <c r="E1827" s="61" t="s">
        <v>463</v>
      </c>
      <c r="F1827" s="61" t="s">
        <v>186</v>
      </c>
      <c r="G1827" s="54" t="s">
        <v>72</v>
      </c>
      <c r="H1827" s="54" t="s">
        <v>128</v>
      </c>
      <c r="I1827" s="54" t="s">
        <v>22</v>
      </c>
      <c r="J1827" s="54" t="s">
        <v>129</v>
      </c>
      <c r="K1827" s="56">
        <v>43443.750983796293</v>
      </c>
      <c r="L1827" s="56">
        <v>43443.759722222225</v>
      </c>
      <c r="M1827" s="57">
        <v>0.20972222200000001</v>
      </c>
      <c r="N1827" s="58">
        <v>0</v>
      </c>
      <c r="O1827" s="58">
        <v>341</v>
      </c>
      <c r="P1827" s="58">
        <v>16</v>
      </c>
      <c r="Q1827" s="58">
        <v>2289</v>
      </c>
      <c r="R1827" s="59">
        <v>0</v>
      </c>
      <c r="S1827" s="59">
        <v>71.515277999999995</v>
      </c>
      <c r="T1827" s="59">
        <v>3.355556</v>
      </c>
      <c r="U1827" s="59">
        <v>480.05416600000001</v>
      </c>
    </row>
    <row r="1828" spans="1:21" x14ac:dyDescent="0.3">
      <c r="A1828" s="61">
        <v>83744</v>
      </c>
      <c r="B1828" s="54">
        <v>1</v>
      </c>
      <c r="C1828" s="54" t="s">
        <v>78</v>
      </c>
      <c r="D1828" s="54" t="s">
        <v>85</v>
      </c>
      <c r="E1828" s="61" t="s">
        <v>2093</v>
      </c>
      <c r="F1828" s="61" t="s">
        <v>136</v>
      </c>
      <c r="G1828" s="54" t="s">
        <v>71</v>
      </c>
      <c r="H1828" s="54" t="s">
        <v>128</v>
      </c>
      <c r="I1828" s="54" t="s">
        <v>22</v>
      </c>
      <c r="J1828" s="54" t="s">
        <v>129</v>
      </c>
      <c r="K1828" s="56">
        <v>43443.757118055553</v>
      </c>
      <c r="L1828" s="56">
        <v>43443.847129629627</v>
      </c>
      <c r="M1828" s="57">
        <v>2.1602777770000001</v>
      </c>
      <c r="N1828" s="58">
        <v>0</v>
      </c>
      <c r="O1828" s="58">
        <v>154</v>
      </c>
      <c r="P1828" s="58">
        <v>0</v>
      </c>
      <c r="Q1828" s="58">
        <v>0</v>
      </c>
      <c r="R1828" s="59">
        <v>0</v>
      </c>
      <c r="S1828" s="59">
        <v>332.68277799999998</v>
      </c>
      <c r="T1828" s="59">
        <v>0</v>
      </c>
      <c r="U1828" s="59">
        <v>0</v>
      </c>
    </row>
    <row r="1829" spans="1:21" x14ac:dyDescent="0.3">
      <c r="A1829" s="61">
        <v>83748</v>
      </c>
      <c r="B1829" s="54">
        <v>1</v>
      </c>
      <c r="C1829" s="54" t="s">
        <v>78</v>
      </c>
      <c r="D1829" s="54" t="s">
        <v>125</v>
      </c>
      <c r="E1829" s="61" t="s">
        <v>2094</v>
      </c>
      <c r="F1829" s="61" t="s">
        <v>137</v>
      </c>
      <c r="G1829" s="54" t="s">
        <v>71</v>
      </c>
      <c r="H1829" s="54" t="s">
        <v>128</v>
      </c>
      <c r="I1829" s="54" t="s">
        <v>22</v>
      </c>
      <c r="J1829" s="54" t="s">
        <v>129</v>
      </c>
      <c r="K1829" s="56">
        <v>43443.754363425927</v>
      </c>
      <c r="L1829" s="56">
        <v>43443.87164351852</v>
      </c>
      <c r="M1829" s="57">
        <v>2.8147222219999999</v>
      </c>
      <c r="N1829" s="58">
        <v>0</v>
      </c>
      <c r="O1829" s="58">
        <v>34</v>
      </c>
      <c r="P1829" s="58">
        <v>0</v>
      </c>
      <c r="Q1829" s="58">
        <v>0</v>
      </c>
      <c r="R1829" s="59">
        <v>0</v>
      </c>
      <c r="S1829" s="59">
        <v>95.700556000000006</v>
      </c>
      <c r="T1829" s="59">
        <v>0</v>
      </c>
      <c r="U1829" s="59">
        <v>0</v>
      </c>
    </row>
    <row r="1830" spans="1:21" x14ac:dyDescent="0.3">
      <c r="A1830" s="61">
        <v>83751</v>
      </c>
      <c r="B1830" s="54">
        <v>1</v>
      </c>
      <c r="C1830" s="54" t="s">
        <v>78</v>
      </c>
      <c r="D1830" s="54" t="s">
        <v>101</v>
      </c>
      <c r="E1830" s="61" t="s">
        <v>2095</v>
      </c>
      <c r="F1830" s="61" t="s">
        <v>172</v>
      </c>
      <c r="G1830" s="54" t="s">
        <v>71</v>
      </c>
      <c r="H1830" s="54" t="s">
        <v>128</v>
      </c>
      <c r="I1830" s="54" t="s">
        <v>22</v>
      </c>
      <c r="J1830" s="54" t="s">
        <v>129</v>
      </c>
      <c r="K1830" s="56">
        <v>43443.760011574072</v>
      </c>
      <c r="L1830" s="56">
        <v>43443.81</v>
      </c>
      <c r="M1830" s="57">
        <v>1.1997222219999999</v>
      </c>
      <c r="N1830" s="58">
        <v>0</v>
      </c>
      <c r="O1830" s="58">
        <v>275</v>
      </c>
      <c r="P1830" s="58">
        <v>0</v>
      </c>
      <c r="Q1830" s="58">
        <v>0</v>
      </c>
      <c r="R1830" s="59">
        <v>0</v>
      </c>
      <c r="S1830" s="59">
        <v>329.92361099999999</v>
      </c>
      <c r="T1830" s="59">
        <v>0</v>
      </c>
      <c r="U1830" s="59">
        <v>0</v>
      </c>
    </row>
    <row r="1831" spans="1:21" x14ac:dyDescent="0.3">
      <c r="A1831" s="61">
        <v>83752</v>
      </c>
      <c r="B1831" s="54">
        <v>1</v>
      </c>
      <c r="C1831" s="54" t="s">
        <v>78</v>
      </c>
      <c r="D1831" s="54" t="s">
        <v>80</v>
      </c>
      <c r="E1831" s="61" t="s">
        <v>2096</v>
      </c>
      <c r="F1831" s="61" t="s">
        <v>136</v>
      </c>
      <c r="G1831" s="54" t="s">
        <v>71</v>
      </c>
      <c r="H1831" s="54" t="s">
        <v>128</v>
      </c>
      <c r="I1831" s="54" t="s">
        <v>22</v>
      </c>
      <c r="J1831" s="54" t="s">
        <v>129</v>
      </c>
      <c r="K1831" s="56">
        <v>43443.769780092596</v>
      </c>
      <c r="L1831" s="56">
        <v>43443.858668981484</v>
      </c>
      <c r="M1831" s="57">
        <v>2.1333333329999999</v>
      </c>
      <c r="N1831" s="58">
        <v>0</v>
      </c>
      <c r="O1831" s="58">
        <v>122</v>
      </c>
      <c r="P1831" s="58">
        <v>0</v>
      </c>
      <c r="Q1831" s="58">
        <v>0</v>
      </c>
      <c r="R1831" s="59">
        <v>0</v>
      </c>
      <c r="S1831" s="59">
        <v>260.26666699999998</v>
      </c>
      <c r="T1831" s="59">
        <v>0</v>
      </c>
      <c r="U1831" s="59">
        <v>0</v>
      </c>
    </row>
    <row r="1832" spans="1:21" x14ac:dyDescent="0.3">
      <c r="A1832" s="61">
        <v>83755</v>
      </c>
      <c r="B1832" s="54">
        <v>1</v>
      </c>
      <c r="C1832" s="54" t="s">
        <v>78</v>
      </c>
      <c r="D1832" s="54" t="s">
        <v>96</v>
      </c>
      <c r="E1832" s="61" t="s">
        <v>2097</v>
      </c>
      <c r="F1832" s="61" t="s">
        <v>140</v>
      </c>
      <c r="G1832" s="54" t="s">
        <v>72</v>
      </c>
      <c r="H1832" s="54" t="s">
        <v>128</v>
      </c>
      <c r="I1832" s="54" t="s">
        <v>22</v>
      </c>
      <c r="J1832" s="54" t="s">
        <v>129</v>
      </c>
      <c r="K1832" s="56">
        <v>43443.756319444445</v>
      </c>
      <c r="L1832" s="56">
        <v>43443.779861111114</v>
      </c>
      <c r="M1832" s="57">
        <v>0.56499999999999995</v>
      </c>
      <c r="N1832" s="58">
        <v>12</v>
      </c>
      <c r="O1832" s="58">
        <v>2248</v>
      </c>
      <c r="P1832" s="58">
        <v>5</v>
      </c>
      <c r="Q1832" s="58">
        <v>331</v>
      </c>
      <c r="R1832" s="59">
        <v>6.78</v>
      </c>
      <c r="S1832" s="59">
        <v>1270.1199999999999</v>
      </c>
      <c r="T1832" s="59">
        <v>2.8250000000000002</v>
      </c>
      <c r="U1832" s="59">
        <v>187.01499999999999</v>
      </c>
    </row>
    <row r="1833" spans="1:21" x14ac:dyDescent="0.3">
      <c r="A1833" s="61">
        <v>83758</v>
      </c>
      <c r="B1833" s="54">
        <v>1</v>
      </c>
      <c r="C1833" s="54" t="s">
        <v>78</v>
      </c>
      <c r="D1833" s="54" t="s">
        <v>95</v>
      </c>
      <c r="E1833" s="61" t="s">
        <v>1400</v>
      </c>
      <c r="F1833" s="61" t="s">
        <v>140</v>
      </c>
      <c r="G1833" s="54" t="s">
        <v>72</v>
      </c>
      <c r="H1833" s="54" t="s">
        <v>128</v>
      </c>
      <c r="I1833" s="54" t="s">
        <v>22</v>
      </c>
      <c r="J1833" s="54" t="s">
        <v>129</v>
      </c>
      <c r="K1833" s="56">
        <v>43443.761817129627</v>
      </c>
      <c r="L1833" s="56">
        <v>43443.936041666668</v>
      </c>
      <c r="M1833" s="57">
        <v>4.1813888879999999</v>
      </c>
      <c r="N1833" s="58">
        <v>2</v>
      </c>
      <c r="O1833" s="58">
        <v>319</v>
      </c>
      <c r="P1833" s="58">
        <v>0</v>
      </c>
      <c r="Q1833" s="58">
        <v>0</v>
      </c>
      <c r="R1833" s="59">
        <v>8.3627780000000005</v>
      </c>
      <c r="S1833" s="59">
        <v>1333.863055</v>
      </c>
      <c r="T1833" s="59">
        <v>0</v>
      </c>
      <c r="U1833" s="59">
        <v>0</v>
      </c>
    </row>
    <row r="1834" spans="1:21" x14ac:dyDescent="0.3">
      <c r="A1834" s="61">
        <v>83760</v>
      </c>
      <c r="B1834" s="54">
        <v>1</v>
      </c>
      <c r="C1834" s="54" t="s">
        <v>78</v>
      </c>
      <c r="D1834" s="54" t="s">
        <v>102</v>
      </c>
      <c r="E1834" s="61" t="s">
        <v>2073</v>
      </c>
      <c r="F1834" s="61" t="s">
        <v>172</v>
      </c>
      <c r="G1834" s="54" t="s">
        <v>71</v>
      </c>
      <c r="H1834" s="54" t="s">
        <v>128</v>
      </c>
      <c r="I1834" s="54" t="s">
        <v>22</v>
      </c>
      <c r="J1834" s="54" t="s">
        <v>129</v>
      </c>
      <c r="K1834" s="56">
        <v>43443.746817129628</v>
      </c>
      <c r="L1834" s="56">
        <v>43444.036805555559</v>
      </c>
      <c r="M1834" s="57">
        <v>6.9597222219999999</v>
      </c>
      <c r="N1834" s="58">
        <v>0</v>
      </c>
      <c r="O1834" s="58">
        <v>637</v>
      </c>
      <c r="P1834" s="58">
        <v>0</v>
      </c>
      <c r="Q1834" s="58">
        <v>0</v>
      </c>
      <c r="R1834" s="59">
        <v>0</v>
      </c>
      <c r="S1834" s="59">
        <v>4433.3430550000003</v>
      </c>
      <c r="T1834" s="59">
        <v>0</v>
      </c>
      <c r="U1834" s="59">
        <v>0</v>
      </c>
    </row>
    <row r="1835" spans="1:21" x14ac:dyDescent="0.3">
      <c r="A1835" s="61">
        <v>83762</v>
      </c>
      <c r="B1835" s="54">
        <v>1</v>
      </c>
      <c r="C1835" s="54" t="s">
        <v>79</v>
      </c>
      <c r="D1835" s="54" t="s">
        <v>114</v>
      </c>
      <c r="E1835" s="61" t="s">
        <v>2098</v>
      </c>
      <c r="F1835" s="61" t="s">
        <v>144</v>
      </c>
      <c r="G1835" s="54" t="s">
        <v>71</v>
      </c>
      <c r="H1835" s="54" t="s">
        <v>128</v>
      </c>
      <c r="I1835" s="54" t="s">
        <v>22</v>
      </c>
      <c r="J1835" s="54" t="s">
        <v>129</v>
      </c>
      <c r="K1835" s="56">
        <v>43443.767233796294</v>
      </c>
      <c r="L1835" s="56">
        <v>43443.803043981483</v>
      </c>
      <c r="M1835" s="57">
        <v>0.85944444399999997</v>
      </c>
      <c r="N1835" s="58">
        <v>0</v>
      </c>
      <c r="O1835" s="58">
        <v>1</v>
      </c>
      <c r="P1835" s="58">
        <v>0</v>
      </c>
      <c r="Q1835" s="58">
        <v>0</v>
      </c>
      <c r="R1835" s="59">
        <v>0</v>
      </c>
      <c r="S1835" s="59">
        <v>0.85944399999999999</v>
      </c>
      <c r="T1835" s="59">
        <v>0</v>
      </c>
      <c r="U1835" s="59">
        <v>0</v>
      </c>
    </row>
    <row r="1836" spans="1:21" x14ac:dyDescent="0.3">
      <c r="A1836" s="61">
        <v>83765</v>
      </c>
      <c r="B1836" s="54">
        <v>1</v>
      </c>
      <c r="C1836" s="54" t="s">
        <v>78</v>
      </c>
      <c r="D1836" s="54" t="s">
        <v>95</v>
      </c>
      <c r="E1836" s="61" t="s">
        <v>2099</v>
      </c>
      <c r="F1836" s="61" t="s">
        <v>136</v>
      </c>
      <c r="G1836" s="54" t="s">
        <v>71</v>
      </c>
      <c r="H1836" s="54" t="s">
        <v>128</v>
      </c>
      <c r="I1836" s="54" t="s">
        <v>22</v>
      </c>
      <c r="J1836" s="54" t="s">
        <v>129</v>
      </c>
      <c r="K1836" s="56">
        <v>43443.773298611108</v>
      </c>
      <c r="L1836" s="56">
        <v>43443.81958333333</v>
      </c>
      <c r="M1836" s="57">
        <v>1.110833333</v>
      </c>
      <c r="N1836" s="58">
        <v>0</v>
      </c>
      <c r="O1836" s="58">
        <v>40</v>
      </c>
      <c r="P1836" s="58">
        <v>0</v>
      </c>
      <c r="Q1836" s="58">
        <v>0</v>
      </c>
      <c r="R1836" s="59">
        <v>0</v>
      </c>
      <c r="S1836" s="59">
        <v>44.433332999999998</v>
      </c>
      <c r="T1836" s="59">
        <v>0</v>
      </c>
      <c r="U1836" s="59">
        <v>0</v>
      </c>
    </row>
    <row r="1837" spans="1:21" x14ac:dyDescent="0.3">
      <c r="A1837" s="61">
        <v>83766</v>
      </c>
      <c r="B1837" s="54">
        <v>1</v>
      </c>
      <c r="C1837" s="54" t="s">
        <v>78</v>
      </c>
      <c r="D1837" s="54" t="s">
        <v>83</v>
      </c>
      <c r="E1837" s="61" t="s">
        <v>2100</v>
      </c>
      <c r="F1837" s="61" t="s">
        <v>137</v>
      </c>
      <c r="G1837" s="54" t="s">
        <v>71</v>
      </c>
      <c r="H1837" s="54" t="s">
        <v>128</v>
      </c>
      <c r="I1837" s="54" t="s">
        <v>22</v>
      </c>
      <c r="J1837" s="54" t="s">
        <v>129</v>
      </c>
      <c r="K1837" s="56">
        <v>43443.766886574071</v>
      </c>
      <c r="L1837" s="56">
        <v>43443.842650462961</v>
      </c>
      <c r="M1837" s="57">
        <v>1.818333333</v>
      </c>
      <c r="N1837" s="58">
        <v>0</v>
      </c>
      <c r="O1837" s="58">
        <v>5</v>
      </c>
      <c r="P1837" s="58">
        <v>0</v>
      </c>
      <c r="Q1837" s="58">
        <v>0</v>
      </c>
      <c r="R1837" s="59">
        <v>0</v>
      </c>
      <c r="S1837" s="59">
        <v>9.0916669999999993</v>
      </c>
      <c r="T1837" s="59">
        <v>0</v>
      </c>
      <c r="U1837" s="59">
        <v>0</v>
      </c>
    </row>
    <row r="1838" spans="1:21" x14ac:dyDescent="0.3">
      <c r="A1838" s="61">
        <v>83767</v>
      </c>
      <c r="B1838" s="54">
        <v>1</v>
      </c>
      <c r="C1838" s="54" t="s">
        <v>78</v>
      </c>
      <c r="D1838" s="54" t="s">
        <v>91</v>
      </c>
      <c r="E1838" s="61" t="s">
        <v>1704</v>
      </c>
      <c r="F1838" s="61" t="s">
        <v>136</v>
      </c>
      <c r="G1838" s="54" t="s">
        <v>71</v>
      </c>
      <c r="H1838" s="54" t="s">
        <v>128</v>
      </c>
      <c r="I1838" s="54" t="s">
        <v>22</v>
      </c>
      <c r="J1838" s="54" t="s">
        <v>129</v>
      </c>
      <c r="K1838" s="56">
        <v>43443.780162037037</v>
      </c>
      <c r="L1838" s="56">
        <v>43443.8</v>
      </c>
      <c r="M1838" s="57">
        <v>0.47611111099999998</v>
      </c>
      <c r="N1838" s="58">
        <v>0</v>
      </c>
      <c r="O1838" s="58">
        <v>95</v>
      </c>
      <c r="P1838" s="58">
        <v>0</v>
      </c>
      <c r="Q1838" s="58">
        <v>0</v>
      </c>
      <c r="R1838" s="59">
        <v>0</v>
      </c>
      <c r="S1838" s="59">
        <v>45.230556</v>
      </c>
      <c r="T1838" s="59">
        <v>0</v>
      </c>
      <c r="U1838" s="59">
        <v>0</v>
      </c>
    </row>
    <row r="1839" spans="1:21" x14ac:dyDescent="0.3">
      <c r="A1839" s="61">
        <v>83770</v>
      </c>
      <c r="B1839" s="54">
        <v>1</v>
      </c>
      <c r="C1839" s="54" t="s">
        <v>78</v>
      </c>
      <c r="D1839" s="54" t="s">
        <v>91</v>
      </c>
      <c r="E1839" s="61" t="s">
        <v>2101</v>
      </c>
      <c r="F1839" s="61" t="s">
        <v>136</v>
      </c>
      <c r="G1839" s="54" t="s">
        <v>71</v>
      </c>
      <c r="H1839" s="54" t="s">
        <v>128</v>
      </c>
      <c r="I1839" s="54" t="s">
        <v>22</v>
      </c>
      <c r="J1839" s="54" t="s">
        <v>129</v>
      </c>
      <c r="K1839" s="56">
        <v>43443.629189814812</v>
      </c>
      <c r="L1839" s="56">
        <v>43443.787499999999</v>
      </c>
      <c r="M1839" s="57">
        <v>3.7994444440000001</v>
      </c>
      <c r="N1839" s="58">
        <v>0</v>
      </c>
      <c r="O1839" s="58">
        <v>0</v>
      </c>
      <c r="P1839" s="58">
        <v>0</v>
      </c>
      <c r="Q1839" s="58">
        <v>8</v>
      </c>
      <c r="R1839" s="59">
        <v>0</v>
      </c>
      <c r="S1839" s="59">
        <v>0</v>
      </c>
      <c r="T1839" s="59">
        <v>0</v>
      </c>
      <c r="U1839" s="59">
        <v>30.395555999999999</v>
      </c>
    </row>
    <row r="1840" spans="1:21" x14ac:dyDescent="0.3">
      <c r="A1840" s="61">
        <v>83771</v>
      </c>
      <c r="B1840" s="54">
        <v>1</v>
      </c>
      <c r="C1840" s="54" t="s">
        <v>78</v>
      </c>
      <c r="D1840" s="54" t="s">
        <v>80</v>
      </c>
      <c r="E1840" s="61" t="s">
        <v>2102</v>
      </c>
      <c r="F1840" s="61" t="s">
        <v>151</v>
      </c>
      <c r="G1840" s="54" t="s">
        <v>71</v>
      </c>
      <c r="H1840" s="54" t="s">
        <v>128</v>
      </c>
      <c r="I1840" s="54" t="s">
        <v>22</v>
      </c>
      <c r="J1840" s="54" t="s">
        <v>129</v>
      </c>
      <c r="K1840" s="56">
        <v>43443.77611111111</v>
      </c>
      <c r="L1840" s="56">
        <v>43443.864363425928</v>
      </c>
      <c r="M1840" s="57">
        <v>2.1180555550000002</v>
      </c>
      <c r="N1840" s="58">
        <v>0</v>
      </c>
      <c r="O1840" s="58">
        <v>500</v>
      </c>
      <c r="P1840" s="58">
        <v>0</v>
      </c>
      <c r="Q1840" s="58">
        <v>0</v>
      </c>
      <c r="R1840" s="59">
        <v>0</v>
      </c>
      <c r="S1840" s="59">
        <v>1059.0277779999999</v>
      </c>
      <c r="T1840" s="59">
        <v>0</v>
      </c>
      <c r="U1840" s="59">
        <v>0</v>
      </c>
    </row>
    <row r="1841" spans="1:21" x14ac:dyDescent="0.3">
      <c r="A1841" s="61">
        <v>83774</v>
      </c>
      <c r="B1841" s="54">
        <v>1</v>
      </c>
      <c r="C1841" s="54" t="s">
        <v>78</v>
      </c>
      <c r="D1841" s="54" t="s">
        <v>88</v>
      </c>
      <c r="E1841" s="61" t="s">
        <v>2103</v>
      </c>
      <c r="F1841" s="61" t="s">
        <v>136</v>
      </c>
      <c r="G1841" s="54" t="s">
        <v>71</v>
      </c>
      <c r="H1841" s="54" t="s">
        <v>128</v>
      </c>
      <c r="I1841" s="54" t="s">
        <v>22</v>
      </c>
      <c r="J1841" s="54" t="s">
        <v>129</v>
      </c>
      <c r="K1841" s="56">
        <v>43443.781967592593</v>
      </c>
      <c r="L1841" s="56">
        <v>43443.833564814813</v>
      </c>
      <c r="M1841" s="57">
        <v>1.2383333329999999</v>
      </c>
      <c r="N1841" s="58">
        <v>0</v>
      </c>
      <c r="O1841" s="58">
        <v>374</v>
      </c>
      <c r="P1841" s="58">
        <v>0</v>
      </c>
      <c r="Q1841" s="58">
        <v>0</v>
      </c>
      <c r="R1841" s="59">
        <v>0</v>
      </c>
      <c r="S1841" s="59">
        <v>463.13666699999999</v>
      </c>
      <c r="T1841" s="59">
        <v>0</v>
      </c>
      <c r="U1841" s="59">
        <v>0</v>
      </c>
    </row>
    <row r="1842" spans="1:21" x14ac:dyDescent="0.3">
      <c r="A1842" s="61">
        <v>83782</v>
      </c>
      <c r="B1842" s="54">
        <v>1</v>
      </c>
      <c r="C1842" s="54" t="s">
        <v>78</v>
      </c>
      <c r="D1842" s="54" t="s">
        <v>94</v>
      </c>
      <c r="E1842" s="61" t="s">
        <v>2104</v>
      </c>
      <c r="F1842" s="61" t="s">
        <v>136</v>
      </c>
      <c r="G1842" s="54" t="s">
        <v>71</v>
      </c>
      <c r="H1842" s="54" t="s">
        <v>128</v>
      </c>
      <c r="I1842" s="54" t="s">
        <v>22</v>
      </c>
      <c r="J1842" s="54" t="s">
        <v>129</v>
      </c>
      <c r="K1842" s="56">
        <v>43443.775081018517</v>
      </c>
      <c r="L1842" s="56">
        <v>43443.950277777782</v>
      </c>
      <c r="M1842" s="57">
        <v>4.204722222</v>
      </c>
      <c r="N1842" s="58">
        <v>0</v>
      </c>
      <c r="O1842" s="58">
        <v>20</v>
      </c>
      <c r="P1842" s="58">
        <v>0</v>
      </c>
      <c r="Q1842" s="58">
        <v>0</v>
      </c>
      <c r="R1842" s="59">
        <v>0</v>
      </c>
      <c r="S1842" s="59">
        <v>84.094443999999996</v>
      </c>
      <c r="T1842" s="59">
        <v>0</v>
      </c>
      <c r="U1842" s="59">
        <v>0</v>
      </c>
    </row>
    <row r="1843" spans="1:21" x14ac:dyDescent="0.3">
      <c r="A1843" s="61">
        <v>83783</v>
      </c>
      <c r="B1843" s="54">
        <v>1</v>
      </c>
      <c r="C1843" s="54" t="s">
        <v>78</v>
      </c>
      <c r="D1843" s="54" t="s">
        <v>80</v>
      </c>
      <c r="E1843" s="61" t="s">
        <v>1908</v>
      </c>
      <c r="F1843" s="61" t="s">
        <v>136</v>
      </c>
      <c r="G1843" s="54" t="s">
        <v>71</v>
      </c>
      <c r="H1843" s="54" t="s">
        <v>128</v>
      </c>
      <c r="I1843" s="54" t="s">
        <v>22</v>
      </c>
      <c r="J1843" s="54" t="s">
        <v>129</v>
      </c>
      <c r="K1843" s="56">
        <v>43443.78402777778</v>
      </c>
      <c r="L1843" s="56">
        <v>43443.900127314817</v>
      </c>
      <c r="M1843" s="57">
        <v>2.7863888879999998</v>
      </c>
      <c r="N1843" s="58">
        <v>0</v>
      </c>
      <c r="O1843" s="58">
        <v>79</v>
      </c>
      <c r="P1843" s="58">
        <v>0</v>
      </c>
      <c r="Q1843" s="58">
        <v>0</v>
      </c>
      <c r="R1843" s="59">
        <v>0</v>
      </c>
      <c r="S1843" s="59">
        <v>220.12472199999999</v>
      </c>
      <c r="T1843" s="59">
        <v>0</v>
      </c>
      <c r="U1843" s="59">
        <v>0</v>
      </c>
    </row>
    <row r="1844" spans="1:21" x14ac:dyDescent="0.3">
      <c r="A1844" s="61">
        <v>83784</v>
      </c>
      <c r="B1844" s="54">
        <v>1</v>
      </c>
      <c r="C1844" s="54" t="s">
        <v>78</v>
      </c>
      <c r="D1844" s="54" t="s">
        <v>82</v>
      </c>
      <c r="E1844" s="61" t="s">
        <v>2105</v>
      </c>
      <c r="F1844" s="61" t="s">
        <v>136</v>
      </c>
      <c r="G1844" s="54" t="s">
        <v>71</v>
      </c>
      <c r="H1844" s="54" t="s">
        <v>128</v>
      </c>
      <c r="I1844" s="54" t="s">
        <v>22</v>
      </c>
      <c r="J1844" s="54" t="s">
        <v>129</v>
      </c>
      <c r="K1844" s="56">
        <v>43443.786724537036</v>
      </c>
      <c r="L1844" s="56">
        <v>43443.8128587963</v>
      </c>
      <c r="M1844" s="57">
        <v>0.627222222</v>
      </c>
      <c r="N1844" s="58">
        <v>0</v>
      </c>
      <c r="O1844" s="58">
        <v>264</v>
      </c>
      <c r="P1844" s="58">
        <v>0</v>
      </c>
      <c r="Q1844" s="58">
        <v>0</v>
      </c>
      <c r="R1844" s="59">
        <v>0</v>
      </c>
      <c r="S1844" s="59">
        <v>165.58666700000001</v>
      </c>
      <c r="T1844" s="59">
        <v>0</v>
      </c>
      <c r="U1844" s="59">
        <v>0</v>
      </c>
    </row>
    <row r="1845" spans="1:21" x14ac:dyDescent="0.3">
      <c r="A1845" s="61">
        <v>83785</v>
      </c>
      <c r="B1845" s="54">
        <v>1</v>
      </c>
      <c r="C1845" s="54" t="s">
        <v>79</v>
      </c>
      <c r="D1845" s="54" t="s">
        <v>123</v>
      </c>
      <c r="E1845" s="61" t="s">
        <v>284</v>
      </c>
      <c r="F1845" s="61" t="s">
        <v>145</v>
      </c>
      <c r="G1845" s="54" t="s">
        <v>72</v>
      </c>
      <c r="H1845" s="54" t="s">
        <v>128</v>
      </c>
      <c r="I1845" s="54" t="s">
        <v>22</v>
      </c>
      <c r="J1845" s="54" t="s">
        <v>129</v>
      </c>
      <c r="K1845" s="56">
        <v>43443.777511574073</v>
      </c>
      <c r="L1845" s="56">
        <v>43443.841168981482</v>
      </c>
      <c r="M1845" s="57">
        <v>1.5277777770000001</v>
      </c>
      <c r="N1845" s="58">
        <v>3</v>
      </c>
      <c r="O1845" s="58">
        <v>3</v>
      </c>
      <c r="P1845" s="58">
        <v>0</v>
      </c>
      <c r="Q1845" s="58">
        <v>269</v>
      </c>
      <c r="R1845" s="59">
        <v>4.5833329999999997</v>
      </c>
      <c r="S1845" s="59">
        <v>4.5833329999999997</v>
      </c>
      <c r="T1845" s="59">
        <v>0</v>
      </c>
      <c r="U1845" s="59">
        <v>410.97222199999999</v>
      </c>
    </row>
    <row r="1846" spans="1:21" x14ac:dyDescent="0.3">
      <c r="A1846" s="61">
        <v>83786</v>
      </c>
      <c r="B1846" s="54">
        <v>1</v>
      </c>
      <c r="C1846" s="54" t="s">
        <v>79</v>
      </c>
      <c r="D1846" s="54" t="s">
        <v>113</v>
      </c>
      <c r="E1846" s="61" t="s">
        <v>2106</v>
      </c>
      <c r="F1846" s="61" t="s">
        <v>145</v>
      </c>
      <c r="G1846" s="54" t="s">
        <v>72</v>
      </c>
      <c r="H1846" s="54" t="s">
        <v>128</v>
      </c>
      <c r="I1846" s="54" t="s">
        <v>22</v>
      </c>
      <c r="J1846" s="54" t="s">
        <v>129</v>
      </c>
      <c r="K1846" s="56">
        <v>43443.781180555554</v>
      </c>
      <c r="L1846" s="56">
        <v>43443.84710648148</v>
      </c>
      <c r="M1846" s="57">
        <v>1.582222222</v>
      </c>
      <c r="N1846" s="58">
        <v>0</v>
      </c>
      <c r="O1846" s="58">
        <v>0</v>
      </c>
      <c r="P1846" s="58">
        <v>0</v>
      </c>
      <c r="Q1846" s="58">
        <v>45</v>
      </c>
      <c r="R1846" s="59">
        <v>0</v>
      </c>
      <c r="S1846" s="59">
        <v>0</v>
      </c>
      <c r="T1846" s="59">
        <v>0</v>
      </c>
      <c r="U1846" s="59">
        <v>71.2</v>
      </c>
    </row>
    <row r="1847" spans="1:21" x14ac:dyDescent="0.3">
      <c r="A1847" s="61">
        <v>83787</v>
      </c>
      <c r="B1847" s="54">
        <v>1</v>
      </c>
      <c r="C1847" s="54" t="s">
        <v>79</v>
      </c>
      <c r="D1847" s="54" t="s">
        <v>113</v>
      </c>
      <c r="E1847" s="61" t="s">
        <v>2107</v>
      </c>
      <c r="F1847" s="61" t="s">
        <v>145</v>
      </c>
      <c r="G1847" s="54" t="s">
        <v>72</v>
      </c>
      <c r="H1847" s="54" t="s">
        <v>128</v>
      </c>
      <c r="I1847" s="54" t="s">
        <v>22</v>
      </c>
      <c r="J1847" s="54" t="s">
        <v>129</v>
      </c>
      <c r="K1847" s="56">
        <v>43443.784710648149</v>
      </c>
      <c r="L1847" s="56">
        <v>43443.837476851855</v>
      </c>
      <c r="M1847" s="57">
        <v>1.266388888</v>
      </c>
      <c r="N1847" s="58">
        <v>0</v>
      </c>
      <c r="O1847" s="58">
        <v>0</v>
      </c>
      <c r="P1847" s="58">
        <v>0</v>
      </c>
      <c r="Q1847" s="58">
        <v>4</v>
      </c>
      <c r="R1847" s="59">
        <v>0</v>
      </c>
      <c r="S1847" s="59">
        <v>0</v>
      </c>
      <c r="T1847" s="59">
        <v>0</v>
      </c>
      <c r="U1847" s="59">
        <v>5.0655559999999999</v>
      </c>
    </row>
    <row r="1848" spans="1:21" x14ac:dyDescent="0.3">
      <c r="A1848" s="61">
        <v>83789</v>
      </c>
      <c r="B1848" s="54">
        <v>1</v>
      </c>
      <c r="C1848" s="54" t="s">
        <v>78</v>
      </c>
      <c r="D1848" s="54" t="s">
        <v>83</v>
      </c>
      <c r="E1848" s="61" t="s">
        <v>2108</v>
      </c>
      <c r="F1848" s="61" t="s">
        <v>137</v>
      </c>
      <c r="G1848" s="54" t="s">
        <v>71</v>
      </c>
      <c r="H1848" s="54" t="s">
        <v>128</v>
      </c>
      <c r="I1848" s="54" t="s">
        <v>22</v>
      </c>
      <c r="J1848" s="54" t="s">
        <v>129</v>
      </c>
      <c r="K1848" s="56">
        <v>43443.918587962966</v>
      </c>
      <c r="L1848" s="56">
        <v>43444.35092592593</v>
      </c>
      <c r="M1848" s="57">
        <v>10.376111111</v>
      </c>
      <c r="N1848" s="58">
        <v>0</v>
      </c>
      <c r="O1848" s="58">
        <v>3</v>
      </c>
      <c r="P1848" s="58">
        <v>0</v>
      </c>
      <c r="Q1848" s="58">
        <v>0</v>
      </c>
      <c r="R1848" s="59">
        <v>0</v>
      </c>
      <c r="S1848" s="59">
        <v>31.128333000000001</v>
      </c>
      <c r="T1848" s="59">
        <v>0</v>
      </c>
      <c r="U1848" s="59">
        <v>0</v>
      </c>
    </row>
    <row r="1849" spans="1:21" x14ac:dyDescent="0.3">
      <c r="A1849" s="61">
        <v>83792</v>
      </c>
      <c r="B1849" s="54">
        <v>1</v>
      </c>
      <c r="C1849" s="54" t="s">
        <v>78</v>
      </c>
      <c r="D1849" s="54" t="s">
        <v>102</v>
      </c>
      <c r="E1849" s="61" t="s">
        <v>2109</v>
      </c>
      <c r="F1849" s="61" t="s">
        <v>136</v>
      </c>
      <c r="G1849" s="54" t="s">
        <v>71</v>
      </c>
      <c r="H1849" s="54" t="s">
        <v>128</v>
      </c>
      <c r="I1849" s="54" t="s">
        <v>22</v>
      </c>
      <c r="J1849" s="54" t="s">
        <v>129</v>
      </c>
      <c r="K1849" s="56">
        <v>43443.665659722225</v>
      </c>
      <c r="L1849" s="56">
        <v>43443.775694444441</v>
      </c>
      <c r="M1849" s="57">
        <v>2.6408333329999998</v>
      </c>
      <c r="N1849" s="58">
        <v>0</v>
      </c>
      <c r="O1849" s="58">
        <v>75</v>
      </c>
      <c r="P1849" s="58">
        <v>0</v>
      </c>
      <c r="Q1849" s="58">
        <v>0</v>
      </c>
      <c r="R1849" s="59">
        <v>0</v>
      </c>
      <c r="S1849" s="59">
        <v>198.0625</v>
      </c>
      <c r="T1849" s="59">
        <v>0</v>
      </c>
      <c r="U1849" s="59">
        <v>0</v>
      </c>
    </row>
    <row r="1850" spans="1:21" x14ac:dyDescent="0.3">
      <c r="A1850" s="61">
        <v>83795</v>
      </c>
      <c r="B1850" s="54">
        <v>1</v>
      </c>
      <c r="C1850" s="54" t="s">
        <v>79</v>
      </c>
      <c r="D1850" s="54" t="s">
        <v>119</v>
      </c>
      <c r="E1850" s="61" t="s">
        <v>2110</v>
      </c>
      <c r="F1850" s="61" t="s">
        <v>156</v>
      </c>
      <c r="G1850" s="54" t="s">
        <v>71</v>
      </c>
      <c r="H1850" s="54" t="s">
        <v>128</v>
      </c>
      <c r="I1850" s="54" t="s">
        <v>22</v>
      </c>
      <c r="J1850" s="54" t="s">
        <v>129</v>
      </c>
      <c r="K1850" s="56">
        <v>43443.801469907405</v>
      </c>
      <c r="L1850" s="56">
        <v>43443.83803240741</v>
      </c>
      <c r="M1850" s="57">
        <v>0.87749999999999995</v>
      </c>
      <c r="N1850" s="58">
        <v>0</v>
      </c>
      <c r="O1850" s="58">
        <v>13</v>
      </c>
      <c r="P1850" s="58">
        <v>0</v>
      </c>
      <c r="Q1850" s="58">
        <v>0</v>
      </c>
      <c r="R1850" s="59">
        <v>0</v>
      </c>
      <c r="S1850" s="59">
        <v>11.407500000000001</v>
      </c>
      <c r="T1850" s="59">
        <v>0</v>
      </c>
      <c r="U1850" s="59">
        <v>0</v>
      </c>
    </row>
    <row r="1851" spans="1:21" x14ac:dyDescent="0.3">
      <c r="A1851" s="61">
        <v>83796</v>
      </c>
      <c r="B1851" s="54">
        <v>1</v>
      </c>
      <c r="C1851" s="54" t="s">
        <v>79</v>
      </c>
      <c r="D1851" s="54" t="s">
        <v>120</v>
      </c>
      <c r="E1851" s="61" t="s">
        <v>2111</v>
      </c>
      <c r="F1851" s="61" t="s">
        <v>136</v>
      </c>
      <c r="G1851" s="54" t="s">
        <v>71</v>
      </c>
      <c r="H1851" s="54" t="s">
        <v>128</v>
      </c>
      <c r="I1851" s="54" t="s">
        <v>22</v>
      </c>
      <c r="J1851" s="54" t="s">
        <v>129</v>
      </c>
      <c r="K1851" s="56">
        <v>43443.807638888888</v>
      </c>
      <c r="L1851" s="56">
        <v>43443.827222222222</v>
      </c>
      <c r="M1851" s="57">
        <v>0.47</v>
      </c>
      <c r="N1851" s="58">
        <v>0</v>
      </c>
      <c r="O1851" s="58">
        <v>67</v>
      </c>
      <c r="P1851" s="58">
        <v>0</v>
      </c>
      <c r="Q1851" s="58">
        <v>16</v>
      </c>
      <c r="R1851" s="59">
        <v>0</v>
      </c>
      <c r="S1851" s="59">
        <v>31.49</v>
      </c>
      <c r="T1851" s="59">
        <v>0</v>
      </c>
      <c r="U1851" s="59">
        <v>7.52</v>
      </c>
    </row>
    <row r="1852" spans="1:21" x14ac:dyDescent="0.3">
      <c r="A1852" s="61">
        <v>83797</v>
      </c>
      <c r="B1852" s="54">
        <v>1</v>
      </c>
      <c r="C1852" s="54" t="s">
        <v>78</v>
      </c>
      <c r="D1852" s="54" t="s">
        <v>81</v>
      </c>
      <c r="E1852" s="61" t="s">
        <v>2112</v>
      </c>
      <c r="F1852" s="61" t="s">
        <v>137</v>
      </c>
      <c r="G1852" s="54" t="s">
        <v>71</v>
      </c>
      <c r="H1852" s="54" t="s">
        <v>128</v>
      </c>
      <c r="I1852" s="54" t="s">
        <v>22</v>
      </c>
      <c r="J1852" s="54" t="s">
        <v>129</v>
      </c>
      <c r="K1852" s="56">
        <v>43443.7028125</v>
      </c>
      <c r="L1852" s="56">
        <v>43443.811805555553</v>
      </c>
      <c r="M1852" s="57">
        <v>2.6158333329999999</v>
      </c>
      <c r="N1852" s="58">
        <v>0</v>
      </c>
      <c r="O1852" s="58">
        <v>2</v>
      </c>
      <c r="P1852" s="58">
        <v>0</v>
      </c>
      <c r="Q1852" s="58">
        <v>0</v>
      </c>
      <c r="R1852" s="59">
        <v>0</v>
      </c>
      <c r="S1852" s="59">
        <v>5.2316669999999998</v>
      </c>
      <c r="T1852" s="59">
        <v>0</v>
      </c>
      <c r="U1852" s="59">
        <v>0</v>
      </c>
    </row>
    <row r="1853" spans="1:21" x14ac:dyDescent="0.3">
      <c r="A1853" s="61">
        <v>83798</v>
      </c>
      <c r="B1853" s="54">
        <v>1</v>
      </c>
      <c r="C1853" s="54" t="s">
        <v>78</v>
      </c>
      <c r="D1853" s="54" t="s">
        <v>80</v>
      </c>
      <c r="E1853" s="61" t="s">
        <v>2113</v>
      </c>
      <c r="F1853" s="61" t="s">
        <v>136</v>
      </c>
      <c r="G1853" s="54" t="s">
        <v>71</v>
      </c>
      <c r="H1853" s="54" t="s">
        <v>128</v>
      </c>
      <c r="I1853" s="54" t="s">
        <v>22</v>
      </c>
      <c r="J1853" s="54" t="s">
        <v>129</v>
      </c>
      <c r="K1853" s="56">
        <v>43443.801747685182</v>
      </c>
      <c r="L1853" s="56">
        <v>43443.883923611109</v>
      </c>
      <c r="M1853" s="57">
        <v>1.9722222220000001</v>
      </c>
      <c r="N1853" s="58">
        <v>0</v>
      </c>
      <c r="O1853" s="58">
        <v>244</v>
      </c>
      <c r="P1853" s="58">
        <v>0</v>
      </c>
      <c r="Q1853" s="58">
        <v>0</v>
      </c>
      <c r="R1853" s="59">
        <v>0</v>
      </c>
      <c r="S1853" s="59">
        <v>481.22222199999999</v>
      </c>
      <c r="T1853" s="59">
        <v>0</v>
      </c>
      <c r="U1853" s="59">
        <v>0</v>
      </c>
    </row>
    <row r="1854" spans="1:21" x14ac:dyDescent="0.3">
      <c r="A1854" s="61">
        <v>83800</v>
      </c>
      <c r="B1854" s="54">
        <v>1</v>
      </c>
      <c r="C1854" s="54" t="s">
        <v>78</v>
      </c>
      <c r="D1854" s="54" t="s">
        <v>88</v>
      </c>
      <c r="E1854" s="61" t="s">
        <v>457</v>
      </c>
      <c r="F1854" s="61" t="s">
        <v>136</v>
      </c>
      <c r="G1854" s="54" t="s">
        <v>71</v>
      </c>
      <c r="H1854" s="54" t="s">
        <v>128</v>
      </c>
      <c r="I1854" s="54" t="s">
        <v>22</v>
      </c>
      <c r="J1854" s="54" t="s">
        <v>129</v>
      </c>
      <c r="K1854" s="56">
        <v>43443.766967592594</v>
      </c>
      <c r="L1854" s="56">
        <v>43443.852476851855</v>
      </c>
      <c r="M1854" s="57">
        <v>2.0522222220000002</v>
      </c>
      <c r="N1854" s="58">
        <v>0</v>
      </c>
      <c r="O1854" s="58">
        <v>304</v>
      </c>
      <c r="P1854" s="58">
        <v>0</v>
      </c>
      <c r="Q1854" s="58">
        <v>0</v>
      </c>
      <c r="R1854" s="59">
        <v>0</v>
      </c>
      <c r="S1854" s="59">
        <v>623.87555499999996</v>
      </c>
      <c r="T1854" s="59">
        <v>0</v>
      </c>
      <c r="U1854" s="59">
        <v>0</v>
      </c>
    </row>
    <row r="1855" spans="1:21" x14ac:dyDescent="0.3">
      <c r="A1855" s="61">
        <v>83801</v>
      </c>
      <c r="B1855" s="54">
        <v>1</v>
      </c>
      <c r="C1855" s="54" t="s">
        <v>79</v>
      </c>
      <c r="D1855" s="54" t="s">
        <v>118</v>
      </c>
      <c r="E1855" s="61" t="s">
        <v>626</v>
      </c>
      <c r="F1855" s="61" t="s">
        <v>172</v>
      </c>
      <c r="G1855" s="54" t="s">
        <v>71</v>
      </c>
      <c r="H1855" s="54" t="s">
        <v>128</v>
      </c>
      <c r="I1855" s="54" t="s">
        <v>22</v>
      </c>
      <c r="J1855" s="54" t="s">
        <v>129</v>
      </c>
      <c r="K1855" s="56">
        <v>43443.810266203705</v>
      </c>
      <c r="L1855" s="56">
        <v>43443.824166666665</v>
      </c>
      <c r="M1855" s="57">
        <v>0.33361111100000002</v>
      </c>
      <c r="N1855" s="58">
        <v>0</v>
      </c>
      <c r="O1855" s="58">
        <v>586</v>
      </c>
      <c r="P1855" s="58">
        <v>0</v>
      </c>
      <c r="Q1855" s="58">
        <v>0</v>
      </c>
      <c r="R1855" s="59">
        <v>0</v>
      </c>
      <c r="S1855" s="59">
        <v>195.49611100000001</v>
      </c>
      <c r="T1855" s="59">
        <v>0</v>
      </c>
      <c r="U1855" s="59">
        <v>0</v>
      </c>
    </row>
    <row r="1856" spans="1:21" x14ac:dyDescent="0.3">
      <c r="A1856" s="61">
        <v>83805</v>
      </c>
      <c r="B1856" s="54">
        <v>1</v>
      </c>
      <c r="C1856" s="54" t="s">
        <v>78</v>
      </c>
      <c r="D1856" s="54" t="s">
        <v>103</v>
      </c>
      <c r="E1856" s="61" t="s">
        <v>2114</v>
      </c>
      <c r="F1856" s="61" t="s">
        <v>136</v>
      </c>
      <c r="G1856" s="54" t="s">
        <v>71</v>
      </c>
      <c r="H1856" s="54" t="s">
        <v>128</v>
      </c>
      <c r="I1856" s="54" t="s">
        <v>22</v>
      </c>
      <c r="J1856" s="54" t="s">
        <v>129</v>
      </c>
      <c r="K1856" s="56">
        <v>43443.812789351854</v>
      </c>
      <c r="L1856" s="56">
        <v>43443.852129629631</v>
      </c>
      <c r="M1856" s="57">
        <v>0.94416666599999999</v>
      </c>
      <c r="N1856" s="58">
        <v>0</v>
      </c>
      <c r="O1856" s="58">
        <v>10</v>
      </c>
      <c r="P1856" s="58">
        <v>0</v>
      </c>
      <c r="Q1856" s="58">
        <v>0</v>
      </c>
      <c r="R1856" s="59">
        <v>0</v>
      </c>
      <c r="S1856" s="59">
        <v>9.4416670000000007</v>
      </c>
      <c r="T1856" s="59">
        <v>0</v>
      </c>
      <c r="U1856" s="59">
        <v>0</v>
      </c>
    </row>
    <row r="1857" spans="1:21" x14ac:dyDescent="0.3">
      <c r="A1857" s="61">
        <v>83807</v>
      </c>
      <c r="B1857" s="54">
        <v>1</v>
      </c>
      <c r="C1857" s="54" t="s">
        <v>78</v>
      </c>
      <c r="D1857" s="54" t="s">
        <v>90</v>
      </c>
      <c r="E1857" s="61" t="s">
        <v>2115</v>
      </c>
      <c r="F1857" s="61" t="s">
        <v>156</v>
      </c>
      <c r="G1857" s="54" t="s">
        <v>71</v>
      </c>
      <c r="H1857" s="54" t="s">
        <v>128</v>
      </c>
      <c r="I1857" s="54" t="s">
        <v>22</v>
      </c>
      <c r="J1857" s="54" t="s">
        <v>129</v>
      </c>
      <c r="K1857" s="56">
        <v>43443.804965277777</v>
      </c>
      <c r="L1857" s="56">
        <v>43444.029293981483</v>
      </c>
      <c r="M1857" s="57">
        <v>5.3838888880000004</v>
      </c>
      <c r="N1857" s="58">
        <v>0</v>
      </c>
      <c r="O1857" s="58">
        <v>87</v>
      </c>
      <c r="P1857" s="58">
        <v>0</v>
      </c>
      <c r="Q1857" s="58">
        <v>0</v>
      </c>
      <c r="R1857" s="59">
        <v>0</v>
      </c>
      <c r="S1857" s="59">
        <v>468.39833299999998</v>
      </c>
      <c r="T1857" s="59">
        <v>0</v>
      </c>
      <c r="U1857" s="59">
        <v>0</v>
      </c>
    </row>
    <row r="1858" spans="1:21" x14ac:dyDescent="0.3">
      <c r="A1858" s="61">
        <v>83808</v>
      </c>
      <c r="B1858" s="54">
        <v>1</v>
      </c>
      <c r="C1858" s="54" t="s">
        <v>78</v>
      </c>
      <c r="D1858" s="54" t="s">
        <v>125</v>
      </c>
      <c r="E1858" s="61" t="s">
        <v>2116</v>
      </c>
      <c r="F1858" s="61" t="s">
        <v>136</v>
      </c>
      <c r="G1858" s="54" t="s">
        <v>71</v>
      </c>
      <c r="H1858" s="54" t="s">
        <v>128</v>
      </c>
      <c r="I1858" s="54" t="s">
        <v>22</v>
      </c>
      <c r="J1858" s="54" t="s">
        <v>129</v>
      </c>
      <c r="K1858" s="56">
        <v>43443.755740740744</v>
      </c>
      <c r="L1858" s="56">
        <v>43443.909722222219</v>
      </c>
      <c r="M1858" s="57">
        <v>3.6955555549999999</v>
      </c>
      <c r="N1858" s="58">
        <v>0</v>
      </c>
      <c r="O1858" s="58">
        <v>166</v>
      </c>
      <c r="P1858" s="58">
        <v>0</v>
      </c>
      <c r="Q1858" s="58">
        <v>0</v>
      </c>
      <c r="R1858" s="59">
        <v>0</v>
      </c>
      <c r="S1858" s="59">
        <v>613.462222</v>
      </c>
      <c r="T1858" s="59">
        <v>0</v>
      </c>
      <c r="U1858" s="59">
        <v>0</v>
      </c>
    </row>
    <row r="1859" spans="1:21" x14ac:dyDescent="0.3">
      <c r="A1859" s="61">
        <v>83810</v>
      </c>
      <c r="B1859" s="54">
        <v>1</v>
      </c>
      <c r="C1859" s="54" t="s">
        <v>78</v>
      </c>
      <c r="D1859" s="54" t="s">
        <v>80</v>
      </c>
      <c r="E1859" s="61" t="s">
        <v>2117</v>
      </c>
      <c r="F1859" s="61" t="s">
        <v>144</v>
      </c>
      <c r="G1859" s="54" t="s">
        <v>71</v>
      </c>
      <c r="H1859" s="54" t="s">
        <v>128</v>
      </c>
      <c r="I1859" s="54" t="s">
        <v>22</v>
      </c>
      <c r="J1859" s="54" t="s">
        <v>129</v>
      </c>
      <c r="K1859" s="56">
        <v>43443.757905092592</v>
      </c>
      <c r="L1859" s="56">
        <v>43443.903240740743</v>
      </c>
      <c r="M1859" s="57">
        <v>3.4880555549999999</v>
      </c>
      <c r="N1859" s="58">
        <v>0</v>
      </c>
      <c r="O1859" s="58">
        <v>2</v>
      </c>
      <c r="P1859" s="58">
        <v>0</v>
      </c>
      <c r="Q1859" s="58">
        <v>0</v>
      </c>
      <c r="R1859" s="59">
        <v>0</v>
      </c>
      <c r="S1859" s="59">
        <v>6.9761110000000004</v>
      </c>
      <c r="T1859" s="59">
        <v>0</v>
      </c>
      <c r="U1859" s="59">
        <v>0</v>
      </c>
    </row>
    <row r="1860" spans="1:21" x14ac:dyDescent="0.3">
      <c r="A1860" s="61">
        <v>83812</v>
      </c>
      <c r="B1860" s="54">
        <v>1</v>
      </c>
      <c r="C1860" s="54" t="s">
        <v>78</v>
      </c>
      <c r="D1860" s="54" t="s">
        <v>91</v>
      </c>
      <c r="E1860" s="61" t="s">
        <v>258</v>
      </c>
      <c r="F1860" s="61" t="s">
        <v>140</v>
      </c>
      <c r="G1860" s="54" t="s">
        <v>72</v>
      </c>
      <c r="H1860" s="54" t="s">
        <v>128</v>
      </c>
      <c r="I1860" s="54" t="s">
        <v>22</v>
      </c>
      <c r="J1860" s="54" t="s">
        <v>129</v>
      </c>
      <c r="K1860" s="56">
        <v>43443.654583333337</v>
      </c>
      <c r="L1860" s="56">
        <v>43443.770833333336</v>
      </c>
      <c r="M1860" s="57">
        <v>2.79</v>
      </c>
      <c r="N1860" s="58">
        <v>0</v>
      </c>
      <c r="O1860" s="58">
        <v>0</v>
      </c>
      <c r="P1860" s="58">
        <v>0</v>
      </c>
      <c r="Q1860" s="58">
        <v>123</v>
      </c>
      <c r="R1860" s="59">
        <v>0</v>
      </c>
      <c r="S1860" s="59">
        <v>0</v>
      </c>
      <c r="T1860" s="59">
        <v>0</v>
      </c>
      <c r="U1860" s="59">
        <v>343.17</v>
      </c>
    </row>
    <row r="1861" spans="1:21" x14ac:dyDescent="0.3">
      <c r="A1861" s="61">
        <v>83814</v>
      </c>
      <c r="B1861" s="54">
        <v>1</v>
      </c>
      <c r="C1861" s="54" t="s">
        <v>79</v>
      </c>
      <c r="D1861" s="54" t="s">
        <v>118</v>
      </c>
      <c r="E1861" s="61" t="s">
        <v>1518</v>
      </c>
      <c r="F1861" s="61" t="s">
        <v>156</v>
      </c>
      <c r="G1861" s="54" t="s">
        <v>71</v>
      </c>
      <c r="H1861" s="54" t="s">
        <v>128</v>
      </c>
      <c r="I1861" s="54" t="s">
        <v>22</v>
      </c>
      <c r="J1861" s="54" t="s">
        <v>129</v>
      </c>
      <c r="K1861" s="56">
        <v>43443.815648148149</v>
      </c>
      <c r="L1861" s="56">
        <v>43443.856932870374</v>
      </c>
      <c r="M1861" s="57">
        <v>0.99083333299999998</v>
      </c>
      <c r="N1861" s="58">
        <v>0</v>
      </c>
      <c r="O1861" s="58">
        <v>147</v>
      </c>
      <c r="P1861" s="58">
        <v>0</v>
      </c>
      <c r="Q1861" s="58">
        <v>0</v>
      </c>
      <c r="R1861" s="59">
        <v>0</v>
      </c>
      <c r="S1861" s="59">
        <v>145.6525</v>
      </c>
      <c r="T1861" s="59">
        <v>0</v>
      </c>
      <c r="U1861" s="59">
        <v>0</v>
      </c>
    </row>
    <row r="1862" spans="1:21" x14ac:dyDescent="0.3">
      <c r="A1862" s="61">
        <v>83816</v>
      </c>
      <c r="B1862" s="54">
        <v>1</v>
      </c>
      <c r="C1862" s="54" t="s">
        <v>79</v>
      </c>
      <c r="D1862" s="54" t="s">
        <v>122</v>
      </c>
      <c r="E1862" s="61" t="s">
        <v>2118</v>
      </c>
      <c r="F1862" s="61" t="s">
        <v>145</v>
      </c>
      <c r="G1862" s="54" t="s">
        <v>72</v>
      </c>
      <c r="H1862" s="54" t="s">
        <v>128</v>
      </c>
      <c r="I1862" s="54" t="s">
        <v>22</v>
      </c>
      <c r="J1862" s="54" t="s">
        <v>129</v>
      </c>
      <c r="K1862" s="56">
        <v>43443.825694444444</v>
      </c>
      <c r="L1862" s="56">
        <v>43443.884085648147</v>
      </c>
      <c r="M1862" s="57">
        <v>1.4013888880000001</v>
      </c>
      <c r="N1862" s="58">
        <v>0</v>
      </c>
      <c r="O1862" s="58">
        <v>0</v>
      </c>
      <c r="P1862" s="58">
        <v>0</v>
      </c>
      <c r="Q1862" s="58">
        <v>42</v>
      </c>
      <c r="R1862" s="59">
        <v>0</v>
      </c>
      <c r="S1862" s="59">
        <v>0</v>
      </c>
      <c r="T1862" s="59">
        <v>0</v>
      </c>
      <c r="U1862" s="59">
        <v>58.858333000000002</v>
      </c>
    </row>
    <row r="1863" spans="1:21" x14ac:dyDescent="0.3">
      <c r="A1863" s="61">
        <v>83817</v>
      </c>
      <c r="B1863" s="54">
        <v>1</v>
      </c>
      <c r="C1863" s="54" t="s">
        <v>79</v>
      </c>
      <c r="D1863" s="54" t="s">
        <v>114</v>
      </c>
      <c r="E1863" s="61" t="s">
        <v>2066</v>
      </c>
      <c r="F1863" s="61" t="s">
        <v>136</v>
      </c>
      <c r="G1863" s="54" t="s">
        <v>71</v>
      </c>
      <c r="H1863" s="54" t="s">
        <v>128</v>
      </c>
      <c r="I1863" s="54" t="s">
        <v>22</v>
      </c>
      <c r="J1863" s="54" t="s">
        <v>129</v>
      </c>
      <c r="K1863" s="56">
        <v>43443.805520833332</v>
      </c>
      <c r="L1863" s="56">
        <v>43443.837569444448</v>
      </c>
      <c r="M1863" s="57">
        <v>0.76916666600000005</v>
      </c>
      <c r="N1863" s="58">
        <v>0</v>
      </c>
      <c r="O1863" s="58">
        <v>380</v>
      </c>
      <c r="P1863" s="58">
        <v>0</v>
      </c>
      <c r="Q1863" s="58">
        <v>0</v>
      </c>
      <c r="R1863" s="59">
        <v>0</v>
      </c>
      <c r="S1863" s="59">
        <v>292.28333300000003</v>
      </c>
      <c r="T1863" s="59">
        <v>0</v>
      </c>
      <c r="U1863" s="59">
        <v>0</v>
      </c>
    </row>
    <row r="1864" spans="1:21" x14ac:dyDescent="0.3">
      <c r="A1864" s="61">
        <v>83820</v>
      </c>
      <c r="B1864" s="54">
        <v>1</v>
      </c>
      <c r="C1864" s="54" t="s">
        <v>79</v>
      </c>
      <c r="D1864" s="54" t="s">
        <v>117</v>
      </c>
      <c r="E1864" s="61" t="s">
        <v>2119</v>
      </c>
      <c r="F1864" s="61" t="s">
        <v>156</v>
      </c>
      <c r="G1864" s="54" t="s">
        <v>71</v>
      </c>
      <c r="H1864" s="54" t="s">
        <v>128</v>
      </c>
      <c r="I1864" s="54" t="s">
        <v>22</v>
      </c>
      <c r="J1864" s="54" t="s">
        <v>129</v>
      </c>
      <c r="K1864" s="56">
        <v>43443.820868055554</v>
      </c>
      <c r="L1864" s="56">
        <v>43443.86277777778</v>
      </c>
      <c r="M1864" s="57">
        <v>1.005833333</v>
      </c>
      <c r="N1864" s="58">
        <v>0</v>
      </c>
      <c r="O1864" s="58">
        <v>5</v>
      </c>
      <c r="P1864" s="58">
        <v>0</v>
      </c>
      <c r="Q1864" s="58">
        <v>0</v>
      </c>
      <c r="R1864" s="59">
        <v>0</v>
      </c>
      <c r="S1864" s="59">
        <v>5.0291670000000002</v>
      </c>
      <c r="T1864" s="59">
        <v>0</v>
      </c>
      <c r="U1864" s="59">
        <v>0</v>
      </c>
    </row>
    <row r="1865" spans="1:21" x14ac:dyDescent="0.3">
      <c r="A1865" s="61">
        <v>83821</v>
      </c>
      <c r="B1865" s="54">
        <v>1</v>
      </c>
      <c r="C1865" s="54" t="s">
        <v>78</v>
      </c>
      <c r="D1865" s="54" t="s">
        <v>86</v>
      </c>
      <c r="E1865" s="61" t="s">
        <v>2120</v>
      </c>
      <c r="F1865" s="61" t="s">
        <v>144</v>
      </c>
      <c r="G1865" s="54" t="s">
        <v>71</v>
      </c>
      <c r="H1865" s="54" t="s">
        <v>128</v>
      </c>
      <c r="I1865" s="54" t="s">
        <v>22</v>
      </c>
      <c r="J1865" s="54" t="s">
        <v>129</v>
      </c>
      <c r="K1865" s="56">
        <v>43443.794965277775</v>
      </c>
      <c r="L1865" s="56">
        <v>43443.84412037037</v>
      </c>
      <c r="M1865" s="57">
        <v>1.1797222220000001</v>
      </c>
      <c r="N1865" s="58">
        <v>0</v>
      </c>
      <c r="O1865" s="58">
        <v>3</v>
      </c>
      <c r="P1865" s="58">
        <v>0</v>
      </c>
      <c r="Q1865" s="58">
        <v>0</v>
      </c>
      <c r="R1865" s="59">
        <v>0</v>
      </c>
      <c r="S1865" s="59">
        <v>3.539167</v>
      </c>
      <c r="T1865" s="59">
        <v>0</v>
      </c>
      <c r="U1865" s="59">
        <v>0</v>
      </c>
    </row>
    <row r="1866" spans="1:21" x14ac:dyDescent="0.3">
      <c r="A1866" s="61">
        <v>83824</v>
      </c>
      <c r="B1866" s="54">
        <v>1</v>
      </c>
      <c r="C1866" s="54" t="s">
        <v>78</v>
      </c>
      <c r="D1866" s="54" t="s">
        <v>91</v>
      </c>
      <c r="E1866" s="61" t="s">
        <v>2121</v>
      </c>
      <c r="F1866" s="61" t="s">
        <v>137</v>
      </c>
      <c r="G1866" s="54" t="s">
        <v>71</v>
      </c>
      <c r="H1866" s="54" t="s">
        <v>128</v>
      </c>
      <c r="I1866" s="54" t="s">
        <v>22</v>
      </c>
      <c r="J1866" s="54" t="s">
        <v>129</v>
      </c>
      <c r="K1866" s="56">
        <v>43443.73945601852</v>
      </c>
      <c r="L1866" s="56">
        <v>43443.799305555556</v>
      </c>
      <c r="M1866" s="57">
        <v>1.436388888</v>
      </c>
      <c r="N1866" s="58">
        <v>0</v>
      </c>
      <c r="O1866" s="58">
        <v>1</v>
      </c>
      <c r="P1866" s="58">
        <v>0</v>
      </c>
      <c r="Q1866" s="58">
        <v>0</v>
      </c>
      <c r="R1866" s="59">
        <v>0</v>
      </c>
      <c r="S1866" s="59">
        <v>1.4363889999999999</v>
      </c>
      <c r="T1866" s="59">
        <v>0</v>
      </c>
      <c r="U1866" s="59">
        <v>0</v>
      </c>
    </row>
    <row r="1867" spans="1:21" x14ac:dyDescent="0.3">
      <c r="A1867" s="61">
        <v>83826</v>
      </c>
      <c r="B1867" s="54">
        <v>1</v>
      </c>
      <c r="C1867" s="54" t="s">
        <v>78</v>
      </c>
      <c r="D1867" s="54" t="s">
        <v>91</v>
      </c>
      <c r="E1867" s="61" t="s">
        <v>627</v>
      </c>
      <c r="F1867" s="61" t="s">
        <v>136</v>
      </c>
      <c r="G1867" s="54" t="s">
        <v>71</v>
      </c>
      <c r="H1867" s="54" t="s">
        <v>128</v>
      </c>
      <c r="I1867" s="54" t="s">
        <v>22</v>
      </c>
      <c r="J1867" s="54" t="s">
        <v>129</v>
      </c>
      <c r="K1867" s="56">
        <v>43443.817314814813</v>
      </c>
      <c r="L1867" s="56">
        <v>43443.847222222219</v>
      </c>
      <c r="M1867" s="57">
        <v>0.71777777700000001</v>
      </c>
      <c r="N1867" s="58">
        <v>0</v>
      </c>
      <c r="O1867" s="58">
        <v>36</v>
      </c>
      <c r="P1867" s="58">
        <v>0</v>
      </c>
      <c r="Q1867" s="58">
        <v>0</v>
      </c>
      <c r="R1867" s="59">
        <v>0</v>
      </c>
      <c r="S1867" s="59">
        <v>25.84</v>
      </c>
      <c r="T1867" s="59">
        <v>0</v>
      </c>
      <c r="U1867" s="59">
        <v>0</v>
      </c>
    </row>
    <row r="1868" spans="1:21" x14ac:dyDescent="0.3">
      <c r="A1868" s="61">
        <v>83827</v>
      </c>
      <c r="B1868" s="54">
        <v>1</v>
      </c>
      <c r="C1868" s="54" t="s">
        <v>78</v>
      </c>
      <c r="D1868" s="54" t="s">
        <v>95</v>
      </c>
      <c r="E1868" s="61" t="s">
        <v>251</v>
      </c>
      <c r="F1868" s="61" t="s">
        <v>179</v>
      </c>
      <c r="G1868" s="54" t="s">
        <v>72</v>
      </c>
      <c r="H1868" s="54" t="s">
        <v>128</v>
      </c>
      <c r="I1868" s="54" t="s">
        <v>22</v>
      </c>
      <c r="J1868" s="54" t="s">
        <v>129</v>
      </c>
      <c r="K1868" s="56">
        <v>43443.822094907409</v>
      </c>
      <c r="L1868" s="56">
        <v>43443.927488425928</v>
      </c>
      <c r="M1868" s="57">
        <v>2.5294444440000001</v>
      </c>
      <c r="N1868" s="58">
        <v>4</v>
      </c>
      <c r="O1868" s="58">
        <v>1101</v>
      </c>
      <c r="P1868" s="58">
        <v>0</v>
      </c>
      <c r="Q1868" s="58">
        <v>30</v>
      </c>
      <c r="R1868" s="59">
        <v>10.117777999999999</v>
      </c>
      <c r="S1868" s="59">
        <v>2784.9183330000001</v>
      </c>
      <c r="T1868" s="59">
        <v>0</v>
      </c>
      <c r="U1868" s="59">
        <v>75.883332999999993</v>
      </c>
    </row>
    <row r="1869" spans="1:21" x14ac:dyDescent="0.3">
      <c r="A1869" s="61">
        <v>83831</v>
      </c>
      <c r="B1869" s="54">
        <v>1</v>
      </c>
      <c r="C1869" s="54" t="s">
        <v>78</v>
      </c>
      <c r="D1869" s="54" t="s">
        <v>125</v>
      </c>
      <c r="E1869" s="61" t="s">
        <v>2122</v>
      </c>
      <c r="F1869" s="61" t="s">
        <v>136</v>
      </c>
      <c r="G1869" s="54" t="s">
        <v>71</v>
      </c>
      <c r="H1869" s="54" t="s">
        <v>128</v>
      </c>
      <c r="I1869" s="54" t="s">
        <v>22</v>
      </c>
      <c r="J1869" s="54" t="s">
        <v>129</v>
      </c>
      <c r="K1869" s="56">
        <v>43443.799409722225</v>
      </c>
      <c r="L1869" s="56">
        <v>43443.883333333331</v>
      </c>
      <c r="M1869" s="57">
        <v>2.0141666659999999</v>
      </c>
      <c r="N1869" s="58">
        <v>0</v>
      </c>
      <c r="O1869" s="58">
        <v>230</v>
      </c>
      <c r="P1869" s="58">
        <v>0</v>
      </c>
      <c r="Q1869" s="58">
        <v>0</v>
      </c>
      <c r="R1869" s="59">
        <v>0</v>
      </c>
      <c r="S1869" s="59">
        <v>463.25833299999999</v>
      </c>
      <c r="T1869" s="59">
        <v>0</v>
      </c>
      <c r="U1869" s="59">
        <v>0</v>
      </c>
    </row>
    <row r="1870" spans="1:21" x14ac:dyDescent="0.3">
      <c r="A1870" s="61">
        <v>83832</v>
      </c>
      <c r="B1870" s="54">
        <v>1</v>
      </c>
      <c r="C1870" s="54" t="s">
        <v>78</v>
      </c>
      <c r="D1870" s="54" t="s">
        <v>102</v>
      </c>
      <c r="E1870" s="61" t="s">
        <v>2123</v>
      </c>
      <c r="F1870" s="61" t="s">
        <v>137</v>
      </c>
      <c r="G1870" s="54" t="s">
        <v>71</v>
      </c>
      <c r="H1870" s="54" t="s">
        <v>128</v>
      </c>
      <c r="I1870" s="54" t="s">
        <v>22</v>
      </c>
      <c r="J1870" s="54" t="s">
        <v>129</v>
      </c>
      <c r="K1870" s="56">
        <v>43443.725185185183</v>
      </c>
      <c r="L1870" s="56">
        <v>43443.886111111111</v>
      </c>
      <c r="M1870" s="57">
        <v>3.8622222220000002</v>
      </c>
      <c r="N1870" s="58">
        <v>0</v>
      </c>
      <c r="O1870" s="58">
        <v>243</v>
      </c>
      <c r="P1870" s="58">
        <v>0</v>
      </c>
      <c r="Q1870" s="58">
        <v>0</v>
      </c>
      <c r="R1870" s="59">
        <v>0</v>
      </c>
      <c r="S1870" s="59">
        <v>938.52</v>
      </c>
      <c r="T1870" s="59">
        <v>0</v>
      </c>
      <c r="U1870" s="59">
        <v>0</v>
      </c>
    </row>
    <row r="1871" spans="1:21" x14ac:dyDescent="0.3">
      <c r="A1871" s="61">
        <v>83834</v>
      </c>
      <c r="B1871" s="54">
        <v>1</v>
      </c>
      <c r="C1871" s="54" t="s">
        <v>78</v>
      </c>
      <c r="D1871" s="54" t="s">
        <v>80</v>
      </c>
      <c r="E1871" s="61" t="s">
        <v>2124</v>
      </c>
      <c r="F1871" s="61" t="s">
        <v>205</v>
      </c>
      <c r="G1871" s="54" t="s">
        <v>71</v>
      </c>
      <c r="H1871" s="54" t="s">
        <v>128</v>
      </c>
      <c r="I1871" s="54" t="s">
        <v>22</v>
      </c>
      <c r="J1871" s="54" t="s">
        <v>129</v>
      </c>
      <c r="K1871" s="56">
        <v>43443.803067129629</v>
      </c>
      <c r="L1871" s="56">
        <v>43443.92759259259</v>
      </c>
      <c r="M1871" s="57">
        <v>2.988611111</v>
      </c>
      <c r="N1871" s="58">
        <v>0</v>
      </c>
      <c r="O1871" s="58">
        <v>483</v>
      </c>
      <c r="P1871" s="58">
        <v>0</v>
      </c>
      <c r="Q1871" s="58">
        <v>0</v>
      </c>
      <c r="R1871" s="59">
        <v>0</v>
      </c>
      <c r="S1871" s="59">
        <v>1443.4991669999999</v>
      </c>
      <c r="T1871" s="59">
        <v>0</v>
      </c>
      <c r="U1871" s="59">
        <v>0</v>
      </c>
    </row>
    <row r="1872" spans="1:21" x14ac:dyDescent="0.3">
      <c r="A1872" s="61">
        <v>83835</v>
      </c>
      <c r="B1872" s="54">
        <v>1</v>
      </c>
      <c r="C1872" s="54" t="s">
        <v>78</v>
      </c>
      <c r="D1872" s="54" t="s">
        <v>103</v>
      </c>
      <c r="E1872" s="61" t="s">
        <v>2125</v>
      </c>
      <c r="F1872" s="61" t="s">
        <v>285</v>
      </c>
      <c r="G1872" s="54" t="s">
        <v>71</v>
      </c>
      <c r="H1872" s="54" t="s">
        <v>128</v>
      </c>
      <c r="I1872" s="54" t="s">
        <v>22</v>
      </c>
      <c r="J1872" s="54" t="s">
        <v>129</v>
      </c>
      <c r="K1872" s="56">
        <v>43443.853333333333</v>
      </c>
      <c r="L1872" s="56">
        <v>43443.884583333333</v>
      </c>
      <c r="M1872" s="57">
        <v>0.75</v>
      </c>
      <c r="N1872" s="58">
        <v>0</v>
      </c>
      <c r="O1872" s="58">
        <v>63</v>
      </c>
      <c r="P1872" s="58">
        <v>0</v>
      </c>
      <c r="Q1872" s="58">
        <v>1</v>
      </c>
      <c r="R1872" s="59">
        <v>0</v>
      </c>
      <c r="S1872" s="59">
        <v>47.25</v>
      </c>
      <c r="T1872" s="59">
        <v>0</v>
      </c>
      <c r="U1872" s="59">
        <v>0.75</v>
      </c>
    </row>
    <row r="1873" spans="1:21" x14ac:dyDescent="0.3">
      <c r="A1873" s="61">
        <v>83836</v>
      </c>
      <c r="B1873" s="54">
        <v>1</v>
      </c>
      <c r="C1873" s="54" t="s">
        <v>78</v>
      </c>
      <c r="D1873" s="54" t="s">
        <v>101</v>
      </c>
      <c r="E1873" s="61" t="s">
        <v>2040</v>
      </c>
      <c r="F1873" s="61" t="s">
        <v>136</v>
      </c>
      <c r="G1873" s="54" t="s">
        <v>71</v>
      </c>
      <c r="H1873" s="54" t="s">
        <v>128</v>
      </c>
      <c r="I1873" s="54" t="s">
        <v>22</v>
      </c>
      <c r="J1873" s="54" t="s">
        <v>129</v>
      </c>
      <c r="K1873" s="56">
        <v>43443.853217592594</v>
      </c>
      <c r="L1873" s="56">
        <v>43443.872199074074</v>
      </c>
      <c r="M1873" s="57">
        <v>0.455555555</v>
      </c>
      <c r="N1873" s="58">
        <v>0</v>
      </c>
      <c r="O1873" s="58">
        <v>85</v>
      </c>
      <c r="P1873" s="58">
        <v>0</v>
      </c>
      <c r="Q1873" s="58">
        <v>0</v>
      </c>
      <c r="R1873" s="59">
        <v>0</v>
      </c>
      <c r="S1873" s="59">
        <v>38.722222000000002</v>
      </c>
      <c r="T1873" s="59">
        <v>0</v>
      </c>
      <c r="U1873" s="59">
        <v>0</v>
      </c>
    </row>
    <row r="1874" spans="1:21" x14ac:dyDescent="0.3">
      <c r="A1874" s="61">
        <v>83837</v>
      </c>
      <c r="B1874" s="54">
        <v>1</v>
      </c>
      <c r="C1874" s="54" t="s">
        <v>78</v>
      </c>
      <c r="D1874" s="54" t="s">
        <v>87</v>
      </c>
      <c r="E1874" s="61" t="s">
        <v>2126</v>
      </c>
      <c r="F1874" s="61" t="s">
        <v>153</v>
      </c>
      <c r="G1874" s="54" t="s">
        <v>72</v>
      </c>
      <c r="H1874" s="54" t="s">
        <v>128</v>
      </c>
      <c r="I1874" s="54" t="s">
        <v>22</v>
      </c>
      <c r="J1874" s="54" t="s">
        <v>129</v>
      </c>
      <c r="K1874" s="56">
        <v>43443.815972222219</v>
      </c>
      <c r="L1874" s="56">
        <v>43443.833333333336</v>
      </c>
      <c r="M1874" s="57">
        <v>0.41666666600000002</v>
      </c>
      <c r="N1874" s="58">
        <v>0</v>
      </c>
      <c r="O1874" s="58">
        <v>4490</v>
      </c>
      <c r="P1874" s="58">
        <v>1</v>
      </c>
      <c r="Q1874" s="58">
        <v>52</v>
      </c>
      <c r="R1874" s="59">
        <v>0</v>
      </c>
      <c r="S1874" s="59">
        <v>1870.8333299999999</v>
      </c>
      <c r="T1874" s="59">
        <v>0.41666700000000001</v>
      </c>
      <c r="U1874" s="59">
        <v>21.666667</v>
      </c>
    </row>
    <row r="1875" spans="1:21" x14ac:dyDescent="0.3">
      <c r="A1875" s="61">
        <v>83838</v>
      </c>
      <c r="B1875" s="54">
        <v>1</v>
      </c>
      <c r="C1875" s="54" t="s">
        <v>78</v>
      </c>
      <c r="D1875" s="54" t="s">
        <v>88</v>
      </c>
      <c r="E1875" s="61" t="s">
        <v>2127</v>
      </c>
      <c r="F1875" s="61" t="s">
        <v>136</v>
      </c>
      <c r="G1875" s="54" t="s">
        <v>71</v>
      </c>
      <c r="H1875" s="54" t="s">
        <v>128</v>
      </c>
      <c r="I1875" s="54" t="s">
        <v>22</v>
      </c>
      <c r="J1875" s="54" t="s">
        <v>129</v>
      </c>
      <c r="K1875" s="56">
        <v>43443.856666666667</v>
      </c>
      <c r="L1875" s="56">
        <v>43443.878587962965</v>
      </c>
      <c r="M1875" s="57">
        <v>0.52611111099999996</v>
      </c>
      <c r="N1875" s="58">
        <v>0</v>
      </c>
      <c r="O1875" s="58">
        <v>274</v>
      </c>
      <c r="P1875" s="58">
        <v>0</v>
      </c>
      <c r="Q1875" s="58">
        <v>0</v>
      </c>
      <c r="R1875" s="59">
        <v>0</v>
      </c>
      <c r="S1875" s="59">
        <v>144.15444400000001</v>
      </c>
      <c r="T1875" s="59">
        <v>0</v>
      </c>
      <c r="U1875" s="59">
        <v>0</v>
      </c>
    </row>
    <row r="1876" spans="1:21" x14ac:dyDescent="0.3">
      <c r="A1876" s="61">
        <v>83839</v>
      </c>
      <c r="B1876" s="54">
        <v>1</v>
      </c>
      <c r="C1876" s="54" t="s">
        <v>79</v>
      </c>
      <c r="D1876" s="54" t="s">
        <v>109</v>
      </c>
      <c r="E1876" s="61" t="s">
        <v>2128</v>
      </c>
      <c r="F1876" s="61" t="s">
        <v>137</v>
      </c>
      <c r="G1876" s="54" t="s">
        <v>71</v>
      </c>
      <c r="H1876" s="54" t="s">
        <v>128</v>
      </c>
      <c r="I1876" s="54" t="s">
        <v>22</v>
      </c>
      <c r="J1876" s="54" t="s">
        <v>129</v>
      </c>
      <c r="K1876" s="56">
        <v>43443.86074074074</v>
      </c>
      <c r="L1876" s="56">
        <v>43443.989074074074</v>
      </c>
      <c r="M1876" s="57">
        <v>3.08</v>
      </c>
      <c r="N1876" s="58">
        <v>0</v>
      </c>
      <c r="O1876" s="58">
        <v>0</v>
      </c>
      <c r="P1876" s="58">
        <v>0</v>
      </c>
      <c r="Q1876" s="58">
        <v>1</v>
      </c>
      <c r="R1876" s="59">
        <v>0</v>
      </c>
      <c r="S1876" s="59">
        <v>0</v>
      </c>
      <c r="T1876" s="59">
        <v>0</v>
      </c>
      <c r="U1876" s="59">
        <v>3.08</v>
      </c>
    </row>
    <row r="1877" spans="1:21" x14ac:dyDescent="0.3">
      <c r="A1877" s="61">
        <v>83843</v>
      </c>
      <c r="B1877" s="54">
        <v>1</v>
      </c>
      <c r="C1877" s="54" t="s">
        <v>78</v>
      </c>
      <c r="D1877" s="54" t="s">
        <v>103</v>
      </c>
      <c r="E1877" s="61" t="s">
        <v>2129</v>
      </c>
      <c r="F1877" s="61" t="s">
        <v>130</v>
      </c>
      <c r="G1877" s="54" t="s">
        <v>71</v>
      </c>
      <c r="H1877" s="54" t="s">
        <v>128</v>
      </c>
      <c r="I1877" s="54" t="s">
        <v>22</v>
      </c>
      <c r="J1877" s="54" t="s">
        <v>129</v>
      </c>
      <c r="K1877" s="56">
        <v>43443.864745370374</v>
      </c>
      <c r="L1877" s="56">
        <v>43443.893368055556</v>
      </c>
      <c r="M1877" s="57">
        <v>0.68694444399999999</v>
      </c>
      <c r="N1877" s="58">
        <v>0</v>
      </c>
      <c r="O1877" s="58">
        <v>80</v>
      </c>
      <c r="P1877" s="58">
        <v>0</v>
      </c>
      <c r="Q1877" s="58">
        <v>0</v>
      </c>
      <c r="R1877" s="59">
        <v>0</v>
      </c>
      <c r="S1877" s="59">
        <v>54.955556000000001</v>
      </c>
      <c r="T1877" s="59">
        <v>0</v>
      </c>
      <c r="U1877" s="59">
        <v>0</v>
      </c>
    </row>
    <row r="1878" spans="1:21" x14ac:dyDescent="0.3">
      <c r="A1878" s="61">
        <v>83845</v>
      </c>
      <c r="B1878" s="54">
        <v>1</v>
      </c>
      <c r="C1878" s="54" t="s">
        <v>78</v>
      </c>
      <c r="D1878" s="54" t="s">
        <v>95</v>
      </c>
      <c r="E1878" s="61" t="s">
        <v>2130</v>
      </c>
      <c r="F1878" s="61" t="s">
        <v>236</v>
      </c>
      <c r="G1878" s="54" t="s">
        <v>71</v>
      </c>
      <c r="H1878" s="54" t="s">
        <v>128</v>
      </c>
      <c r="I1878" s="54" t="s">
        <v>22</v>
      </c>
      <c r="J1878" s="54" t="s">
        <v>129</v>
      </c>
      <c r="K1878" s="56">
        <v>43443.859456018516</v>
      </c>
      <c r="L1878" s="56">
        <v>43443.878796296296</v>
      </c>
      <c r="M1878" s="57">
        <v>0.46416666600000001</v>
      </c>
      <c r="N1878" s="58">
        <v>0</v>
      </c>
      <c r="O1878" s="58">
        <v>75</v>
      </c>
      <c r="P1878" s="58">
        <v>0</v>
      </c>
      <c r="Q1878" s="58">
        <v>0</v>
      </c>
      <c r="R1878" s="59">
        <v>0</v>
      </c>
      <c r="S1878" s="59">
        <v>34.8125</v>
      </c>
      <c r="T1878" s="59">
        <v>0</v>
      </c>
      <c r="U1878" s="59">
        <v>0</v>
      </c>
    </row>
    <row r="1879" spans="1:21" x14ac:dyDescent="0.3">
      <c r="A1879" s="61">
        <v>83847</v>
      </c>
      <c r="B1879" s="54">
        <v>1</v>
      </c>
      <c r="C1879" s="54" t="s">
        <v>78</v>
      </c>
      <c r="D1879" s="54" t="s">
        <v>88</v>
      </c>
      <c r="E1879" s="61" t="s">
        <v>2131</v>
      </c>
      <c r="F1879" s="61" t="s">
        <v>137</v>
      </c>
      <c r="G1879" s="54" t="s">
        <v>71</v>
      </c>
      <c r="H1879" s="54" t="s">
        <v>128</v>
      </c>
      <c r="I1879" s="54" t="s">
        <v>22</v>
      </c>
      <c r="J1879" s="54" t="s">
        <v>129</v>
      </c>
      <c r="K1879" s="56">
        <v>43443.868703703702</v>
      </c>
      <c r="L1879" s="56">
        <v>43443.905555555553</v>
      </c>
      <c r="M1879" s="57">
        <v>0.884444444</v>
      </c>
      <c r="N1879" s="58">
        <v>0</v>
      </c>
      <c r="O1879" s="58">
        <v>3</v>
      </c>
      <c r="P1879" s="58">
        <v>0</v>
      </c>
      <c r="Q1879" s="58">
        <v>0</v>
      </c>
      <c r="R1879" s="59">
        <v>0</v>
      </c>
      <c r="S1879" s="59">
        <v>2.6533329999999999</v>
      </c>
      <c r="T1879" s="59">
        <v>0</v>
      </c>
      <c r="U1879" s="59">
        <v>0</v>
      </c>
    </row>
    <row r="1880" spans="1:21" x14ac:dyDescent="0.3">
      <c r="A1880" s="61">
        <v>83849</v>
      </c>
      <c r="B1880" s="54">
        <v>1</v>
      </c>
      <c r="C1880" s="54" t="s">
        <v>79</v>
      </c>
      <c r="D1880" s="54" t="s">
        <v>119</v>
      </c>
      <c r="E1880" s="61" t="s">
        <v>2132</v>
      </c>
      <c r="F1880" s="61" t="s">
        <v>153</v>
      </c>
      <c r="G1880" s="54" t="s">
        <v>72</v>
      </c>
      <c r="H1880" s="54" t="s">
        <v>128</v>
      </c>
      <c r="I1880" s="54" t="s">
        <v>22</v>
      </c>
      <c r="J1880" s="54" t="s">
        <v>129</v>
      </c>
      <c r="K1880" s="56">
        <v>43443.869560185187</v>
      </c>
      <c r="L1880" s="56">
        <v>43443.937962962962</v>
      </c>
      <c r="M1880" s="57">
        <v>1.6416666660000001</v>
      </c>
      <c r="N1880" s="58">
        <v>0</v>
      </c>
      <c r="O1880" s="58">
        <v>42</v>
      </c>
      <c r="P1880" s="58">
        <v>0</v>
      </c>
      <c r="Q1880" s="58">
        <v>8</v>
      </c>
      <c r="R1880" s="59">
        <v>0</v>
      </c>
      <c r="S1880" s="59">
        <v>68.95</v>
      </c>
      <c r="T1880" s="59">
        <v>0</v>
      </c>
      <c r="U1880" s="59">
        <v>13.133333</v>
      </c>
    </row>
    <row r="1881" spans="1:21" x14ac:dyDescent="0.3">
      <c r="A1881" s="61">
        <v>83851</v>
      </c>
      <c r="B1881" s="54">
        <v>1</v>
      </c>
      <c r="C1881" s="54" t="s">
        <v>78</v>
      </c>
      <c r="D1881" s="54" t="s">
        <v>83</v>
      </c>
      <c r="E1881" s="61" t="s">
        <v>2133</v>
      </c>
      <c r="F1881" s="61" t="s">
        <v>204</v>
      </c>
      <c r="G1881" s="54" t="s">
        <v>71</v>
      </c>
      <c r="H1881" s="54" t="s">
        <v>128</v>
      </c>
      <c r="I1881" s="54" t="s">
        <v>22</v>
      </c>
      <c r="J1881" s="54" t="s">
        <v>129</v>
      </c>
      <c r="K1881" s="56">
        <v>43443.864965277775</v>
      </c>
      <c r="L1881" s="56">
        <v>43444.273587962962</v>
      </c>
      <c r="M1881" s="57">
        <v>9.8069444440000009</v>
      </c>
      <c r="N1881" s="58">
        <v>0</v>
      </c>
      <c r="O1881" s="58">
        <v>97</v>
      </c>
      <c r="P1881" s="58">
        <v>0</v>
      </c>
      <c r="Q1881" s="58">
        <v>0</v>
      </c>
      <c r="R1881" s="59">
        <v>0</v>
      </c>
      <c r="S1881" s="59">
        <v>951.27361099999996</v>
      </c>
      <c r="T1881" s="59">
        <v>0</v>
      </c>
      <c r="U1881" s="59">
        <v>0</v>
      </c>
    </row>
    <row r="1882" spans="1:21" x14ac:dyDescent="0.3">
      <c r="A1882" s="61">
        <v>83853</v>
      </c>
      <c r="B1882" s="54">
        <v>1</v>
      </c>
      <c r="C1882" s="54" t="s">
        <v>79</v>
      </c>
      <c r="D1882" s="54" t="s">
        <v>113</v>
      </c>
      <c r="E1882" s="61" t="s">
        <v>2134</v>
      </c>
      <c r="F1882" s="61" t="s">
        <v>156</v>
      </c>
      <c r="G1882" s="54" t="s">
        <v>71</v>
      </c>
      <c r="H1882" s="54" t="s">
        <v>128</v>
      </c>
      <c r="I1882" s="54" t="s">
        <v>22</v>
      </c>
      <c r="J1882" s="54" t="s">
        <v>129</v>
      </c>
      <c r="K1882" s="56">
        <v>43443.875902777778</v>
      </c>
      <c r="L1882" s="56">
        <v>43443.892928240741</v>
      </c>
      <c r="M1882" s="57">
        <v>0.40861111100000003</v>
      </c>
      <c r="N1882" s="58">
        <v>0</v>
      </c>
      <c r="O1882" s="58">
        <v>14</v>
      </c>
      <c r="P1882" s="58">
        <v>0</v>
      </c>
      <c r="Q1882" s="58">
        <v>0</v>
      </c>
      <c r="R1882" s="59">
        <v>0</v>
      </c>
      <c r="S1882" s="59">
        <v>5.7205560000000002</v>
      </c>
      <c r="T1882" s="59">
        <v>0</v>
      </c>
      <c r="U1882" s="59">
        <v>0</v>
      </c>
    </row>
    <row r="1883" spans="1:21" x14ac:dyDescent="0.3">
      <c r="A1883" s="61">
        <v>83856</v>
      </c>
      <c r="B1883" s="54">
        <v>1</v>
      </c>
      <c r="C1883" s="54" t="s">
        <v>78</v>
      </c>
      <c r="D1883" s="54" t="s">
        <v>101</v>
      </c>
      <c r="E1883" s="61" t="s">
        <v>1621</v>
      </c>
      <c r="F1883" s="61" t="s">
        <v>136</v>
      </c>
      <c r="G1883" s="54" t="s">
        <v>71</v>
      </c>
      <c r="H1883" s="54" t="s">
        <v>128</v>
      </c>
      <c r="I1883" s="54" t="s">
        <v>22</v>
      </c>
      <c r="J1883" s="54" t="s">
        <v>129</v>
      </c>
      <c r="K1883" s="56">
        <v>43443.87572916667</v>
      </c>
      <c r="L1883" s="56">
        <v>43443.929745370369</v>
      </c>
      <c r="M1883" s="57">
        <v>1.2963888880000001</v>
      </c>
      <c r="N1883" s="58">
        <v>0</v>
      </c>
      <c r="O1883" s="58">
        <v>77</v>
      </c>
      <c r="P1883" s="58">
        <v>0</v>
      </c>
      <c r="Q1883" s="58">
        <v>0</v>
      </c>
      <c r="R1883" s="59">
        <v>0</v>
      </c>
      <c r="S1883" s="59">
        <v>99.821944000000002</v>
      </c>
      <c r="T1883" s="59">
        <v>0</v>
      </c>
      <c r="U1883" s="59">
        <v>0</v>
      </c>
    </row>
    <row r="1884" spans="1:21" x14ac:dyDescent="0.3">
      <c r="A1884" s="61">
        <v>83857</v>
      </c>
      <c r="B1884" s="54">
        <v>1</v>
      </c>
      <c r="C1884" s="54" t="s">
        <v>78</v>
      </c>
      <c r="D1884" s="54" t="s">
        <v>82</v>
      </c>
      <c r="E1884" s="61" t="s">
        <v>938</v>
      </c>
      <c r="F1884" s="61" t="s">
        <v>151</v>
      </c>
      <c r="G1884" s="54" t="s">
        <v>71</v>
      </c>
      <c r="H1884" s="54" t="s">
        <v>128</v>
      </c>
      <c r="I1884" s="54" t="s">
        <v>22</v>
      </c>
      <c r="J1884" s="54" t="s">
        <v>129</v>
      </c>
      <c r="K1884" s="56">
        <v>43443.864988425928</v>
      </c>
      <c r="L1884" s="56">
        <v>43444.026446759257</v>
      </c>
      <c r="M1884" s="57">
        <v>3.875</v>
      </c>
      <c r="N1884" s="58">
        <v>0</v>
      </c>
      <c r="O1884" s="58">
        <v>422</v>
      </c>
      <c r="P1884" s="58">
        <v>0</v>
      </c>
      <c r="Q1884" s="58">
        <v>0</v>
      </c>
      <c r="R1884" s="59">
        <v>0</v>
      </c>
      <c r="S1884" s="59">
        <v>1635.25</v>
      </c>
      <c r="T1884" s="59">
        <v>0</v>
      </c>
      <c r="U1884" s="59">
        <v>0</v>
      </c>
    </row>
    <row r="1885" spans="1:21" x14ac:dyDescent="0.3">
      <c r="A1885" s="61">
        <v>83858</v>
      </c>
      <c r="B1885" s="54">
        <v>1</v>
      </c>
      <c r="C1885" s="54" t="s">
        <v>78</v>
      </c>
      <c r="D1885" s="54" t="s">
        <v>95</v>
      </c>
      <c r="E1885" s="61" t="s">
        <v>2130</v>
      </c>
      <c r="F1885" s="61" t="s">
        <v>136</v>
      </c>
      <c r="G1885" s="54" t="s">
        <v>71</v>
      </c>
      <c r="H1885" s="54" t="s">
        <v>128</v>
      </c>
      <c r="I1885" s="54" t="s">
        <v>22</v>
      </c>
      <c r="J1885" s="54" t="s">
        <v>129</v>
      </c>
      <c r="K1885" s="56">
        <v>43443.882824074077</v>
      </c>
      <c r="L1885" s="56">
        <v>43443.940844907411</v>
      </c>
      <c r="M1885" s="57">
        <v>1.3925000000000001</v>
      </c>
      <c r="N1885" s="58">
        <v>0</v>
      </c>
      <c r="O1885" s="58">
        <v>75</v>
      </c>
      <c r="P1885" s="58">
        <v>0</v>
      </c>
      <c r="Q1885" s="58">
        <v>0</v>
      </c>
      <c r="R1885" s="59">
        <v>0</v>
      </c>
      <c r="S1885" s="59">
        <v>104.4375</v>
      </c>
      <c r="T1885" s="59">
        <v>0</v>
      </c>
      <c r="U1885" s="59">
        <v>0</v>
      </c>
    </row>
    <row r="1886" spans="1:21" x14ac:dyDescent="0.3">
      <c r="A1886" s="61">
        <v>83867</v>
      </c>
      <c r="B1886" s="54">
        <v>1</v>
      </c>
      <c r="C1886" s="54" t="s">
        <v>78</v>
      </c>
      <c r="D1886" s="54" t="s">
        <v>97</v>
      </c>
      <c r="E1886" s="61" t="s">
        <v>699</v>
      </c>
      <c r="F1886" s="61" t="s">
        <v>137</v>
      </c>
      <c r="G1886" s="54" t="s">
        <v>71</v>
      </c>
      <c r="H1886" s="54" t="s">
        <v>128</v>
      </c>
      <c r="I1886" s="54" t="s">
        <v>22</v>
      </c>
      <c r="J1886" s="54" t="s">
        <v>129</v>
      </c>
      <c r="K1886" s="56">
        <v>43443.907222222224</v>
      </c>
      <c r="L1886" s="56">
        <v>43443.993043981478</v>
      </c>
      <c r="M1886" s="57">
        <v>2.059722222</v>
      </c>
      <c r="N1886" s="58">
        <v>0</v>
      </c>
      <c r="O1886" s="58">
        <v>1</v>
      </c>
      <c r="P1886" s="58">
        <v>0</v>
      </c>
      <c r="Q1886" s="58">
        <v>0</v>
      </c>
      <c r="R1886" s="59">
        <v>0</v>
      </c>
      <c r="S1886" s="59">
        <v>2.0597219999999998</v>
      </c>
      <c r="T1886" s="59">
        <v>0</v>
      </c>
      <c r="U1886" s="59">
        <v>0</v>
      </c>
    </row>
    <row r="1887" spans="1:21" x14ac:dyDescent="0.3">
      <c r="A1887" s="61">
        <v>83870</v>
      </c>
      <c r="B1887" s="54">
        <v>1</v>
      </c>
      <c r="C1887" s="54" t="s">
        <v>78</v>
      </c>
      <c r="D1887" s="54" t="s">
        <v>95</v>
      </c>
      <c r="E1887" s="61" t="s">
        <v>2135</v>
      </c>
      <c r="F1887" s="61" t="s">
        <v>151</v>
      </c>
      <c r="G1887" s="54" t="s">
        <v>71</v>
      </c>
      <c r="H1887" s="54" t="s">
        <v>128</v>
      </c>
      <c r="I1887" s="54" t="s">
        <v>22</v>
      </c>
      <c r="J1887" s="54" t="s">
        <v>129</v>
      </c>
      <c r="K1887" s="56">
        <v>43443.901273148149</v>
      </c>
      <c r="L1887" s="56">
        <v>43443.973796296297</v>
      </c>
      <c r="M1887" s="57">
        <v>1.740555555</v>
      </c>
      <c r="N1887" s="58">
        <v>0</v>
      </c>
      <c r="O1887" s="58">
        <v>29</v>
      </c>
      <c r="P1887" s="58">
        <v>0</v>
      </c>
      <c r="Q1887" s="58">
        <v>0</v>
      </c>
      <c r="R1887" s="59">
        <v>0</v>
      </c>
      <c r="S1887" s="59">
        <v>50.476111000000003</v>
      </c>
      <c r="T1887" s="59">
        <v>0</v>
      </c>
      <c r="U1887" s="59">
        <v>0</v>
      </c>
    </row>
    <row r="1888" spans="1:21" x14ac:dyDescent="0.3">
      <c r="A1888" s="61">
        <v>83873</v>
      </c>
      <c r="B1888" s="54">
        <v>1</v>
      </c>
      <c r="C1888" s="54" t="s">
        <v>78</v>
      </c>
      <c r="D1888" s="54" t="s">
        <v>98</v>
      </c>
      <c r="E1888" s="61" t="s">
        <v>2136</v>
      </c>
      <c r="F1888" s="61" t="s">
        <v>136</v>
      </c>
      <c r="G1888" s="54" t="s">
        <v>71</v>
      </c>
      <c r="H1888" s="54" t="s">
        <v>128</v>
      </c>
      <c r="I1888" s="54" t="s">
        <v>22</v>
      </c>
      <c r="J1888" s="54" t="s">
        <v>129</v>
      </c>
      <c r="K1888" s="56">
        <v>43443.921724537038</v>
      </c>
      <c r="L1888" s="56">
        <v>43443.947465277779</v>
      </c>
      <c r="M1888" s="57">
        <v>0.61777777700000003</v>
      </c>
      <c r="N1888" s="58">
        <v>0</v>
      </c>
      <c r="O1888" s="58">
        <v>25</v>
      </c>
      <c r="P1888" s="58">
        <v>0</v>
      </c>
      <c r="Q1888" s="58">
        <v>0</v>
      </c>
      <c r="R1888" s="59">
        <v>0</v>
      </c>
      <c r="S1888" s="59">
        <v>15.444444000000001</v>
      </c>
      <c r="T1888" s="59">
        <v>0</v>
      </c>
      <c r="U1888" s="59">
        <v>0</v>
      </c>
    </row>
    <row r="1889" spans="1:21" x14ac:dyDescent="0.3">
      <c r="A1889" s="61">
        <v>83874</v>
      </c>
      <c r="B1889" s="54">
        <v>1</v>
      </c>
      <c r="C1889" s="54" t="s">
        <v>79</v>
      </c>
      <c r="D1889" s="54" t="s">
        <v>115</v>
      </c>
      <c r="E1889" s="61" t="s">
        <v>2137</v>
      </c>
      <c r="F1889" s="61" t="s">
        <v>137</v>
      </c>
      <c r="G1889" s="54" t="s">
        <v>71</v>
      </c>
      <c r="H1889" s="54" t="s">
        <v>128</v>
      </c>
      <c r="I1889" s="54" t="s">
        <v>22</v>
      </c>
      <c r="J1889" s="54" t="s">
        <v>129</v>
      </c>
      <c r="K1889" s="56">
        <v>43443.921226851853</v>
      </c>
      <c r="L1889" s="56">
        <v>43443.95511574074</v>
      </c>
      <c r="M1889" s="57">
        <v>0.81333333299999999</v>
      </c>
      <c r="N1889" s="58">
        <v>0</v>
      </c>
      <c r="O1889" s="58">
        <v>1</v>
      </c>
      <c r="P1889" s="58">
        <v>0</v>
      </c>
      <c r="Q1889" s="58">
        <v>0</v>
      </c>
      <c r="R1889" s="59">
        <v>0</v>
      </c>
      <c r="S1889" s="59">
        <v>0.81333299999999997</v>
      </c>
      <c r="T1889" s="59">
        <v>0</v>
      </c>
      <c r="U1889" s="59">
        <v>0</v>
      </c>
    </row>
    <row r="1890" spans="1:21" x14ac:dyDescent="0.3">
      <c r="A1890" s="61">
        <v>83875</v>
      </c>
      <c r="B1890" s="54">
        <v>1</v>
      </c>
      <c r="C1890" s="54" t="s">
        <v>79</v>
      </c>
      <c r="D1890" s="54" t="s">
        <v>124</v>
      </c>
      <c r="E1890" s="61" t="s">
        <v>667</v>
      </c>
      <c r="F1890" s="61" t="s">
        <v>172</v>
      </c>
      <c r="G1890" s="54" t="s">
        <v>71</v>
      </c>
      <c r="H1890" s="54" t="s">
        <v>128</v>
      </c>
      <c r="I1890" s="54" t="s">
        <v>22</v>
      </c>
      <c r="J1890" s="54" t="s">
        <v>129</v>
      </c>
      <c r="K1890" s="56">
        <v>43443.921909722223</v>
      </c>
      <c r="L1890" s="56">
        <v>43443.948854166665</v>
      </c>
      <c r="M1890" s="57">
        <v>0.646666666</v>
      </c>
      <c r="N1890" s="58">
        <v>0</v>
      </c>
      <c r="O1890" s="58">
        <v>1</v>
      </c>
      <c r="P1890" s="58">
        <v>0</v>
      </c>
      <c r="Q1890" s="58">
        <v>118</v>
      </c>
      <c r="R1890" s="59">
        <v>0</v>
      </c>
      <c r="S1890" s="59">
        <v>0.64666699999999999</v>
      </c>
      <c r="T1890" s="59">
        <v>0</v>
      </c>
      <c r="U1890" s="59">
        <v>76.306667000000004</v>
      </c>
    </row>
    <row r="1891" spans="1:21" x14ac:dyDescent="0.3">
      <c r="A1891" s="61">
        <v>83880</v>
      </c>
      <c r="B1891" s="54">
        <v>1</v>
      </c>
      <c r="C1891" s="54" t="s">
        <v>79</v>
      </c>
      <c r="D1891" s="54" t="s">
        <v>119</v>
      </c>
      <c r="E1891" s="61" t="s">
        <v>2138</v>
      </c>
      <c r="F1891" s="61" t="s">
        <v>136</v>
      </c>
      <c r="G1891" s="54" t="s">
        <v>71</v>
      </c>
      <c r="H1891" s="54" t="s">
        <v>128</v>
      </c>
      <c r="I1891" s="54" t="s">
        <v>22</v>
      </c>
      <c r="J1891" s="54" t="s">
        <v>129</v>
      </c>
      <c r="K1891" s="56">
        <v>43443.938298611109</v>
      </c>
      <c r="L1891" s="56">
        <v>43443.971886574072</v>
      </c>
      <c r="M1891" s="57">
        <v>0.80611111099999999</v>
      </c>
      <c r="N1891" s="58">
        <v>1</v>
      </c>
      <c r="O1891" s="58">
        <v>361</v>
      </c>
      <c r="P1891" s="58">
        <v>0</v>
      </c>
      <c r="Q1891" s="58">
        <v>81</v>
      </c>
      <c r="R1891" s="59">
        <v>0.80611100000000002</v>
      </c>
      <c r="S1891" s="59">
        <v>291.00611099999998</v>
      </c>
      <c r="T1891" s="59">
        <v>0</v>
      </c>
      <c r="U1891" s="59">
        <v>65.295000000000002</v>
      </c>
    </row>
    <row r="1892" spans="1:21" x14ac:dyDescent="0.3">
      <c r="A1892" s="61">
        <v>83883</v>
      </c>
      <c r="B1892" s="54">
        <v>1</v>
      </c>
      <c r="C1892" s="54" t="s">
        <v>79</v>
      </c>
      <c r="D1892" s="54" t="s">
        <v>108</v>
      </c>
      <c r="E1892" s="61" t="s">
        <v>2139</v>
      </c>
      <c r="F1892" s="61" t="s">
        <v>136</v>
      </c>
      <c r="G1892" s="54" t="s">
        <v>71</v>
      </c>
      <c r="H1892" s="54" t="s">
        <v>128</v>
      </c>
      <c r="I1892" s="54" t="s">
        <v>22</v>
      </c>
      <c r="J1892" s="54" t="s">
        <v>129</v>
      </c>
      <c r="K1892" s="56">
        <v>43443.940300925926</v>
      </c>
      <c r="L1892" s="56">
        <v>43443.971828703703</v>
      </c>
      <c r="M1892" s="57">
        <v>0.75666666599999999</v>
      </c>
      <c r="N1892" s="58">
        <v>0</v>
      </c>
      <c r="O1892" s="58">
        <v>162</v>
      </c>
      <c r="P1892" s="58">
        <v>0</v>
      </c>
      <c r="Q1892" s="58">
        <v>1</v>
      </c>
      <c r="R1892" s="59">
        <v>0</v>
      </c>
      <c r="S1892" s="59">
        <v>122.58</v>
      </c>
      <c r="T1892" s="59">
        <v>0</v>
      </c>
      <c r="U1892" s="59">
        <v>0.75666699999999998</v>
      </c>
    </row>
    <row r="1893" spans="1:21" x14ac:dyDescent="0.3">
      <c r="A1893" s="61">
        <v>83885</v>
      </c>
      <c r="B1893" s="54">
        <v>1</v>
      </c>
      <c r="C1893" s="54" t="s">
        <v>78</v>
      </c>
      <c r="D1893" s="54" t="s">
        <v>101</v>
      </c>
      <c r="E1893" s="61" t="s">
        <v>358</v>
      </c>
      <c r="F1893" s="61" t="s">
        <v>140</v>
      </c>
      <c r="G1893" s="54" t="s">
        <v>72</v>
      </c>
      <c r="H1893" s="54" t="s">
        <v>128</v>
      </c>
      <c r="I1893" s="54" t="s">
        <v>22</v>
      </c>
      <c r="J1893" s="54" t="s">
        <v>129</v>
      </c>
      <c r="K1893" s="56">
        <v>43443.932511574072</v>
      </c>
      <c r="L1893" s="56">
        <v>43443.958333333336</v>
      </c>
      <c r="M1893" s="57">
        <v>0.61972222200000004</v>
      </c>
      <c r="N1893" s="58">
        <v>0</v>
      </c>
      <c r="O1893" s="58">
        <v>12</v>
      </c>
      <c r="P1893" s="58">
        <v>0</v>
      </c>
      <c r="Q1893" s="58">
        <v>1</v>
      </c>
      <c r="R1893" s="59">
        <v>0</v>
      </c>
      <c r="S1893" s="59">
        <v>7.4366669999999999</v>
      </c>
      <c r="T1893" s="59">
        <v>0</v>
      </c>
      <c r="U1893" s="59">
        <v>0.619722</v>
      </c>
    </row>
    <row r="1894" spans="1:21" x14ac:dyDescent="0.3">
      <c r="A1894" s="61">
        <v>83890</v>
      </c>
      <c r="B1894" s="54">
        <v>1</v>
      </c>
      <c r="C1894" s="54" t="s">
        <v>78</v>
      </c>
      <c r="D1894" s="54" t="s">
        <v>80</v>
      </c>
      <c r="E1894" s="61" t="s">
        <v>2140</v>
      </c>
      <c r="F1894" s="61" t="s">
        <v>199</v>
      </c>
      <c r="G1894" s="54" t="s">
        <v>71</v>
      </c>
      <c r="H1894" s="54" t="s">
        <v>128</v>
      </c>
      <c r="I1894" s="54" t="s">
        <v>22</v>
      </c>
      <c r="J1894" s="54" t="s">
        <v>129</v>
      </c>
      <c r="K1894" s="56">
        <v>43443.93440972222</v>
      </c>
      <c r="L1894" s="56">
        <v>43444.024756944447</v>
      </c>
      <c r="M1894" s="57">
        <v>2.1683333330000001</v>
      </c>
      <c r="N1894" s="58">
        <v>0</v>
      </c>
      <c r="O1894" s="58">
        <v>45</v>
      </c>
      <c r="P1894" s="58">
        <v>0</v>
      </c>
      <c r="Q1894" s="58">
        <v>0</v>
      </c>
      <c r="R1894" s="59">
        <v>0</v>
      </c>
      <c r="S1894" s="59">
        <v>97.575000000000003</v>
      </c>
      <c r="T1894" s="59">
        <v>0</v>
      </c>
      <c r="U1894" s="59">
        <v>0</v>
      </c>
    </row>
    <row r="1895" spans="1:21" x14ac:dyDescent="0.3">
      <c r="A1895" s="61">
        <v>83892</v>
      </c>
      <c r="B1895" s="54">
        <v>1</v>
      </c>
      <c r="C1895" s="54" t="s">
        <v>79</v>
      </c>
      <c r="D1895" s="54" t="s">
        <v>111</v>
      </c>
      <c r="E1895" s="61" t="s">
        <v>2141</v>
      </c>
      <c r="F1895" s="61" t="s">
        <v>140</v>
      </c>
      <c r="G1895" s="54" t="s">
        <v>72</v>
      </c>
      <c r="H1895" s="54" t="s">
        <v>128</v>
      </c>
      <c r="I1895" s="54" t="s">
        <v>22</v>
      </c>
      <c r="J1895" s="54" t="s">
        <v>129</v>
      </c>
      <c r="K1895" s="56">
        <v>43443.953356481477</v>
      </c>
      <c r="L1895" s="56">
        <v>43444.069722222222</v>
      </c>
      <c r="M1895" s="57">
        <v>2.792777777</v>
      </c>
      <c r="N1895" s="58">
        <v>0</v>
      </c>
      <c r="O1895" s="58">
        <v>0</v>
      </c>
      <c r="P1895" s="58">
        <v>2</v>
      </c>
      <c r="Q1895" s="58">
        <v>697</v>
      </c>
      <c r="R1895" s="59">
        <v>0</v>
      </c>
      <c r="S1895" s="59">
        <v>0</v>
      </c>
      <c r="T1895" s="59">
        <v>5.5855560000000004</v>
      </c>
      <c r="U1895" s="59">
        <v>1946.5661110000001</v>
      </c>
    </row>
    <row r="1896" spans="1:21" x14ac:dyDescent="0.3">
      <c r="A1896" s="61">
        <v>83894</v>
      </c>
      <c r="B1896" s="54">
        <v>1</v>
      </c>
      <c r="C1896" s="54" t="s">
        <v>78</v>
      </c>
      <c r="D1896" s="54" t="s">
        <v>91</v>
      </c>
      <c r="E1896" s="61" t="s">
        <v>2142</v>
      </c>
      <c r="F1896" s="61" t="s">
        <v>137</v>
      </c>
      <c r="G1896" s="54" t="s">
        <v>71</v>
      </c>
      <c r="H1896" s="54" t="s">
        <v>128</v>
      </c>
      <c r="I1896" s="54" t="s">
        <v>22</v>
      </c>
      <c r="J1896" s="54" t="s">
        <v>129</v>
      </c>
      <c r="K1896" s="56">
        <v>43443.857824074075</v>
      </c>
      <c r="L1896" s="56">
        <v>43443.915277777778</v>
      </c>
      <c r="M1896" s="57">
        <v>1.3788888880000001</v>
      </c>
      <c r="N1896" s="58">
        <v>0</v>
      </c>
      <c r="O1896" s="58">
        <v>0</v>
      </c>
      <c r="P1896" s="58">
        <v>0</v>
      </c>
      <c r="Q1896" s="58">
        <v>1</v>
      </c>
      <c r="R1896" s="59">
        <v>0</v>
      </c>
      <c r="S1896" s="59">
        <v>0</v>
      </c>
      <c r="T1896" s="59">
        <v>0</v>
      </c>
      <c r="U1896" s="59">
        <v>1.378889</v>
      </c>
    </row>
    <row r="1897" spans="1:21" x14ac:dyDescent="0.3">
      <c r="A1897" s="61">
        <v>83896</v>
      </c>
      <c r="B1897" s="54">
        <v>1</v>
      </c>
      <c r="C1897" s="54" t="s">
        <v>78</v>
      </c>
      <c r="D1897" s="54" t="s">
        <v>82</v>
      </c>
      <c r="E1897" s="61" t="s">
        <v>2143</v>
      </c>
      <c r="F1897" s="61" t="s">
        <v>137</v>
      </c>
      <c r="G1897" s="54" t="s">
        <v>71</v>
      </c>
      <c r="H1897" s="54" t="s">
        <v>128</v>
      </c>
      <c r="I1897" s="54" t="s">
        <v>22</v>
      </c>
      <c r="J1897" s="54" t="s">
        <v>129</v>
      </c>
      <c r="K1897" s="56">
        <v>43443.932673611111</v>
      </c>
      <c r="L1897" s="56">
        <v>43443.985555555555</v>
      </c>
      <c r="M1897" s="57">
        <v>1.2691666660000001</v>
      </c>
      <c r="N1897" s="58">
        <v>0</v>
      </c>
      <c r="O1897" s="58">
        <v>4</v>
      </c>
      <c r="P1897" s="58">
        <v>0</v>
      </c>
      <c r="Q1897" s="58">
        <v>0</v>
      </c>
      <c r="R1897" s="59">
        <v>0</v>
      </c>
      <c r="S1897" s="59">
        <v>5.0766669999999996</v>
      </c>
      <c r="T1897" s="59">
        <v>0</v>
      </c>
      <c r="U1897" s="59">
        <v>0</v>
      </c>
    </row>
    <row r="1898" spans="1:21" x14ac:dyDescent="0.3">
      <c r="A1898" s="61">
        <v>83897</v>
      </c>
      <c r="B1898" s="54">
        <v>1</v>
      </c>
      <c r="C1898" s="54" t="s">
        <v>78</v>
      </c>
      <c r="D1898" s="54" t="s">
        <v>80</v>
      </c>
      <c r="E1898" s="61" t="s">
        <v>2144</v>
      </c>
      <c r="F1898" s="61" t="s">
        <v>137</v>
      </c>
      <c r="G1898" s="54" t="s">
        <v>71</v>
      </c>
      <c r="H1898" s="54" t="s">
        <v>128</v>
      </c>
      <c r="I1898" s="54" t="s">
        <v>22</v>
      </c>
      <c r="J1898" s="54" t="s">
        <v>129</v>
      </c>
      <c r="K1898" s="56">
        <v>43443.95684027778</v>
      </c>
      <c r="L1898" s="56">
        <v>43444.066666666666</v>
      </c>
      <c r="M1898" s="57">
        <v>2.6358333329999999</v>
      </c>
      <c r="N1898" s="58">
        <v>0</v>
      </c>
      <c r="O1898" s="58">
        <v>1</v>
      </c>
      <c r="P1898" s="58">
        <v>0</v>
      </c>
      <c r="Q1898" s="58">
        <v>0</v>
      </c>
      <c r="R1898" s="59">
        <v>0</v>
      </c>
      <c r="S1898" s="59">
        <v>2.6358329999999999</v>
      </c>
      <c r="T1898" s="59">
        <v>0</v>
      </c>
      <c r="U1898" s="59">
        <v>0</v>
      </c>
    </row>
    <row r="1899" spans="1:21" x14ac:dyDescent="0.3">
      <c r="A1899" s="61">
        <v>83902</v>
      </c>
      <c r="B1899" s="54">
        <v>1</v>
      </c>
      <c r="C1899" s="54" t="s">
        <v>78</v>
      </c>
      <c r="D1899" s="54" t="s">
        <v>91</v>
      </c>
      <c r="E1899" s="61" t="s">
        <v>2145</v>
      </c>
      <c r="F1899" s="61" t="s">
        <v>137</v>
      </c>
      <c r="G1899" s="54" t="s">
        <v>71</v>
      </c>
      <c r="H1899" s="54" t="s">
        <v>128</v>
      </c>
      <c r="I1899" s="54" t="s">
        <v>22</v>
      </c>
      <c r="J1899" s="54" t="s">
        <v>129</v>
      </c>
      <c r="K1899" s="56">
        <v>43443.714224537034</v>
      </c>
      <c r="L1899" s="56">
        <v>43443.870138888888</v>
      </c>
      <c r="M1899" s="57">
        <v>3.741944444</v>
      </c>
      <c r="N1899" s="58">
        <v>0</v>
      </c>
      <c r="O1899" s="58">
        <v>1</v>
      </c>
      <c r="P1899" s="58">
        <v>0</v>
      </c>
      <c r="Q1899" s="58">
        <v>0</v>
      </c>
      <c r="R1899" s="59">
        <v>0</v>
      </c>
      <c r="S1899" s="59">
        <v>3.7419440000000002</v>
      </c>
      <c r="T1899" s="59">
        <v>0</v>
      </c>
      <c r="U1899" s="59">
        <v>0</v>
      </c>
    </row>
    <row r="1900" spans="1:21" x14ac:dyDescent="0.3">
      <c r="A1900" s="61">
        <v>83903</v>
      </c>
      <c r="B1900" s="54">
        <v>1</v>
      </c>
      <c r="C1900" s="54" t="s">
        <v>78</v>
      </c>
      <c r="D1900" s="54" t="s">
        <v>80</v>
      </c>
      <c r="E1900" s="61" t="s">
        <v>2146</v>
      </c>
      <c r="F1900" s="61" t="s">
        <v>136</v>
      </c>
      <c r="G1900" s="54" t="s">
        <v>71</v>
      </c>
      <c r="H1900" s="54" t="s">
        <v>128</v>
      </c>
      <c r="I1900" s="54" t="s">
        <v>22</v>
      </c>
      <c r="J1900" s="54" t="s">
        <v>129</v>
      </c>
      <c r="K1900" s="56">
        <v>43443.971956018519</v>
      </c>
      <c r="L1900" s="56">
        <v>43444.025694444441</v>
      </c>
      <c r="M1900" s="57">
        <v>1.289722222</v>
      </c>
      <c r="N1900" s="58">
        <v>0</v>
      </c>
      <c r="O1900" s="58">
        <v>259</v>
      </c>
      <c r="P1900" s="58">
        <v>0</v>
      </c>
      <c r="Q1900" s="58">
        <v>0</v>
      </c>
      <c r="R1900" s="59">
        <v>0</v>
      </c>
      <c r="S1900" s="59">
        <v>334.03805499999999</v>
      </c>
      <c r="T1900" s="59">
        <v>0</v>
      </c>
      <c r="U1900" s="59">
        <v>0</v>
      </c>
    </row>
    <row r="1901" spans="1:21" x14ac:dyDescent="0.3">
      <c r="A1901" s="61">
        <v>83905</v>
      </c>
      <c r="B1901" s="54">
        <v>1</v>
      </c>
      <c r="C1901" s="54" t="s">
        <v>79</v>
      </c>
      <c r="D1901" s="54" t="s">
        <v>110</v>
      </c>
      <c r="E1901" s="61" t="s">
        <v>568</v>
      </c>
      <c r="F1901" s="61" t="s">
        <v>145</v>
      </c>
      <c r="G1901" s="54" t="s">
        <v>72</v>
      </c>
      <c r="H1901" s="54" t="s">
        <v>128</v>
      </c>
      <c r="I1901" s="54" t="s">
        <v>22</v>
      </c>
      <c r="J1901" s="54" t="s">
        <v>129</v>
      </c>
      <c r="K1901" s="56">
        <v>43443.998194444444</v>
      </c>
      <c r="L1901" s="56">
        <v>43444.065185185187</v>
      </c>
      <c r="M1901" s="57">
        <v>1.6077777769999999</v>
      </c>
      <c r="N1901" s="58">
        <v>0</v>
      </c>
      <c r="O1901" s="58">
        <v>0</v>
      </c>
      <c r="P1901" s="58">
        <v>0</v>
      </c>
      <c r="Q1901" s="58">
        <v>91</v>
      </c>
      <c r="R1901" s="59">
        <v>0</v>
      </c>
      <c r="S1901" s="59">
        <v>0</v>
      </c>
      <c r="T1901" s="59">
        <v>0</v>
      </c>
      <c r="U1901" s="59">
        <v>146.30777800000001</v>
      </c>
    </row>
    <row r="1902" spans="1:21" x14ac:dyDescent="0.3">
      <c r="A1902" s="61">
        <v>83906</v>
      </c>
      <c r="B1902" s="54">
        <v>1</v>
      </c>
      <c r="C1902" s="54" t="s">
        <v>79</v>
      </c>
      <c r="D1902" s="54" t="s">
        <v>114</v>
      </c>
      <c r="E1902" s="61" t="s">
        <v>2147</v>
      </c>
      <c r="F1902" s="61" t="s">
        <v>153</v>
      </c>
      <c r="G1902" s="54" t="s">
        <v>72</v>
      </c>
      <c r="H1902" s="54" t="s">
        <v>128</v>
      </c>
      <c r="I1902" s="54" t="s">
        <v>22</v>
      </c>
      <c r="J1902" s="54" t="s">
        <v>129</v>
      </c>
      <c r="K1902" s="56">
        <v>43444.002037037033</v>
      </c>
      <c r="L1902" s="56">
        <v>43444.078668981485</v>
      </c>
      <c r="M1902" s="57">
        <v>1.8391666659999999</v>
      </c>
      <c r="N1902" s="58">
        <v>0</v>
      </c>
      <c r="O1902" s="58">
        <v>3</v>
      </c>
      <c r="P1902" s="58">
        <v>1</v>
      </c>
      <c r="Q1902" s="58">
        <v>56</v>
      </c>
      <c r="R1902" s="59">
        <v>0</v>
      </c>
      <c r="S1902" s="59">
        <v>5.5175000000000001</v>
      </c>
      <c r="T1902" s="59">
        <v>1.839167</v>
      </c>
      <c r="U1902" s="59">
        <v>102.99333300000001</v>
      </c>
    </row>
    <row r="1903" spans="1:21" x14ac:dyDescent="0.3">
      <c r="A1903" s="61">
        <v>83909</v>
      </c>
      <c r="B1903" s="54">
        <v>1</v>
      </c>
      <c r="C1903" s="54" t="s">
        <v>78</v>
      </c>
      <c r="D1903" s="54" t="s">
        <v>125</v>
      </c>
      <c r="E1903" s="61" t="s">
        <v>2148</v>
      </c>
      <c r="F1903" s="61" t="s">
        <v>136</v>
      </c>
      <c r="G1903" s="54" t="s">
        <v>71</v>
      </c>
      <c r="H1903" s="54" t="s">
        <v>128</v>
      </c>
      <c r="I1903" s="54" t="s">
        <v>22</v>
      </c>
      <c r="J1903" s="54" t="s">
        <v>129</v>
      </c>
      <c r="K1903" s="56">
        <v>43443.915347222224</v>
      </c>
      <c r="L1903" s="56">
        <v>43444.03696759259</v>
      </c>
      <c r="M1903" s="57">
        <v>2.9188888880000001</v>
      </c>
      <c r="N1903" s="58">
        <v>0</v>
      </c>
      <c r="O1903" s="58">
        <v>122</v>
      </c>
      <c r="P1903" s="58">
        <v>0</v>
      </c>
      <c r="Q1903" s="58">
        <v>0</v>
      </c>
      <c r="R1903" s="59">
        <v>0</v>
      </c>
      <c r="S1903" s="59">
        <v>356.104444</v>
      </c>
      <c r="T1903" s="59">
        <v>0</v>
      </c>
      <c r="U1903" s="59">
        <v>0</v>
      </c>
    </row>
    <row r="1904" spans="1:21" x14ac:dyDescent="0.3">
      <c r="A1904" s="61">
        <v>83910</v>
      </c>
      <c r="B1904" s="54">
        <v>1</v>
      </c>
      <c r="C1904" s="54" t="s">
        <v>78</v>
      </c>
      <c r="D1904" s="54" t="s">
        <v>81</v>
      </c>
      <c r="E1904" s="61" t="s">
        <v>2149</v>
      </c>
      <c r="F1904" s="61" t="s">
        <v>202</v>
      </c>
      <c r="G1904" s="54" t="s">
        <v>71</v>
      </c>
      <c r="H1904" s="54" t="s">
        <v>128</v>
      </c>
      <c r="I1904" s="54" t="s">
        <v>22</v>
      </c>
      <c r="J1904" s="54" t="s">
        <v>129</v>
      </c>
      <c r="K1904" s="56">
        <v>43443.971608796295</v>
      </c>
      <c r="L1904" s="56">
        <v>43444.068773148145</v>
      </c>
      <c r="M1904" s="57">
        <v>2.3319444439999999</v>
      </c>
      <c r="N1904" s="58">
        <v>0</v>
      </c>
      <c r="O1904" s="58">
        <v>311</v>
      </c>
      <c r="P1904" s="58">
        <v>0</v>
      </c>
      <c r="Q1904" s="58">
        <v>53</v>
      </c>
      <c r="R1904" s="59">
        <v>0</v>
      </c>
      <c r="S1904" s="59">
        <v>725.23472200000003</v>
      </c>
      <c r="T1904" s="59">
        <v>0</v>
      </c>
      <c r="U1904" s="59">
        <v>123.593056</v>
      </c>
    </row>
    <row r="1905" spans="1:21" x14ac:dyDescent="0.3">
      <c r="A1905" s="61">
        <v>83914</v>
      </c>
      <c r="B1905" s="54">
        <v>1</v>
      </c>
      <c r="C1905" s="54" t="s">
        <v>78</v>
      </c>
      <c r="D1905" s="54" t="s">
        <v>80</v>
      </c>
      <c r="E1905" s="61" t="s">
        <v>707</v>
      </c>
      <c r="F1905" s="61" t="s">
        <v>137</v>
      </c>
      <c r="G1905" s="54" t="s">
        <v>71</v>
      </c>
      <c r="H1905" s="54" t="s">
        <v>128</v>
      </c>
      <c r="I1905" s="54" t="s">
        <v>22</v>
      </c>
      <c r="J1905" s="54" t="s">
        <v>129</v>
      </c>
      <c r="K1905" s="56">
        <v>43444.049143518518</v>
      </c>
      <c r="L1905" s="56">
        <v>43444.121018518519</v>
      </c>
      <c r="M1905" s="57">
        <v>1.7250000000000001</v>
      </c>
      <c r="N1905" s="58">
        <v>0</v>
      </c>
      <c r="O1905" s="58">
        <v>2</v>
      </c>
      <c r="P1905" s="58">
        <v>0</v>
      </c>
      <c r="Q1905" s="58">
        <v>0</v>
      </c>
      <c r="R1905" s="59">
        <v>0</v>
      </c>
      <c r="S1905" s="59">
        <v>3.45</v>
      </c>
      <c r="T1905" s="59">
        <v>0</v>
      </c>
      <c r="U1905" s="59">
        <v>0</v>
      </c>
    </row>
    <row r="1906" spans="1:21" x14ac:dyDescent="0.3">
      <c r="A1906" s="61">
        <v>83916</v>
      </c>
      <c r="B1906" s="54">
        <v>1</v>
      </c>
      <c r="C1906" s="54" t="s">
        <v>78</v>
      </c>
      <c r="D1906" s="54" t="s">
        <v>80</v>
      </c>
      <c r="E1906" s="61" t="s">
        <v>519</v>
      </c>
      <c r="F1906" s="61" t="s">
        <v>156</v>
      </c>
      <c r="G1906" s="54" t="s">
        <v>71</v>
      </c>
      <c r="H1906" s="54" t="s">
        <v>128</v>
      </c>
      <c r="I1906" s="54" t="s">
        <v>22</v>
      </c>
      <c r="J1906" s="54" t="s">
        <v>129</v>
      </c>
      <c r="K1906" s="56">
        <v>43444.058449074073</v>
      </c>
      <c r="L1906" s="56">
        <v>43444.091087962966</v>
      </c>
      <c r="M1906" s="57">
        <v>0.78333333299999997</v>
      </c>
      <c r="N1906" s="58">
        <v>0</v>
      </c>
      <c r="O1906" s="58">
        <v>30</v>
      </c>
      <c r="P1906" s="58">
        <v>0</v>
      </c>
      <c r="Q1906" s="58">
        <v>0</v>
      </c>
      <c r="R1906" s="59">
        <v>0</v>
      </c>
      <c r="S1906" s="59">
        <v>23.5</v>
      </c>
      <c r="T1906" s="59">
        <v>0</v>
      </c>
      <c r="U1906" s="59">
        <v>0</v>
      </c>
    </row>
    <row r="1907" spans="1:21" x14ac:dyDescent="0.3">
      <c r="A1907" s="61">
        <v>83918</v>
      </c>
      <c r="B1907" s="54">
        <v>1</v>
      </c>
      <c r="C1907" s="54" t="s">
        <v>78</v>
      </c>
      <c r="D1907" s="54" t="s">
        <v>82</v>
      </c>
      <c r="E1907" s="61" t="s">
        <v>2150</v>
      </c>
      <c r="F1907" s="61" t="s">
        <v>136</v>
      </c>
      <c r="G1907" s="54" t="s">
        <v>71</v>
      </c>
      <c r="H1907" s="54" t="s">
        <v>128</v>
      </c>
      <c r="I1907" s="54" t="s">
        <v>22</v>
      </c>
      <c r="J1907" s="54" t="s">
        <v>129</v>
      </c>
      <c r="K1907" s="56">
        <v>43444.057650462964</v>
      </c>
      <c r="L1907" s="56">
        <v>43444.10392361111</v>
      </c>
      <c r="M1907" s="57">
        <v>1.1105555549999999</v>
      </c>
      <c r="N1907" s="58">
        <v>0</v>
      </c>
      <c r="O1907" s="58">
        <v>176</v>
      </c>
      <c r="P1907" s="58">
        <v>0</v>
      </c>
      <c r="Q1907" s="58">
        <v>0</v>
      </c>
      <c r="R1907" s="59">
        <v>0</v>
      </c>
      <c r="S1907" s="59">
        <v>195.45777799999999</v>
      </c>
      <c r="T1907" s="59">
        <v>0</v>
      </c>
      <c r="U1907" s="59">
        <v>0</v>
      </c>
    </row>
    <row r="1908" spans="1:21" x14ac:dyDescent="0.3">
      <c r="A1908" s="61">
        <v>83919</v>
      </c>
      <c r="B1908" s="54">
        <v>1</v>
      </c>
      <c r="C1908" s="54" t="s">
        <v>78</v>
      </c>
      <c r="D1908" s="54" t="s">
        <v>81</v>
      </c>
      <c r="E1908" s="61" t="s">
        <v>2151</v>
      </c>
      <c r="F1908" s="61" t="s">
        <v>168</v>
      </c>
      <c r="G1908" s="54" t="s">
        <v>72</v>
      </c>
      <c r="H1908" s="54" t="s">
        <v>128</v>
      </c>
      <c r="I1908" s="54" t="s">
        <v>22</v>
      </c>
      <c r="J1908" s="54" t="s">
        <v>129</v>
      </c>
      <c r="K1908" s="56">
        <v>43444.103298611109</v>
      </c>
      <c r="L1908" s="56">
        <v>43444.244687500002</v>
      </c>
      <c r="M1908" s="57">
        <v>3.3933333330000002</v>
      </c>
      <c r="N1908" s="58">
        <v>0</v>
      </c>
      <c r="O1908" s="58">
        <v>32</v>
      </c>
      <c r="P1908" s="58">
        <v>0</v>
      </c>
      <c r="Q1908" s="58">
        <v>0</v>
      </c>
      <c r="R1908" s="59">
        <v>0</v>
      </c>
      <c r="S1908" s="59">
        <v>108.58666700000001</v>
      </c>
      <c r="T1908" s="59">
        <v>0</v>
      </c>
      <c r="U1908" s="59">
        <v>0</v>
      </c>
    </row>
    <row r="1909" spans="1:21" x14ac:dyDescent="0.3">
      <c r="A1909" s="61">
        <v>83922</v>
      </c>
      <c r="B1909" s="54">
        <v>1</v>
      </c>
      <c r="C1909" s="54" t="s">
        <v>79</v>
      </c>
      <c r="D1909" s="54" t="s">
        <v>114</v>
      </c>
      <c r="E1909" s="61" t="s">
        <v>1006</v>
      </c>
      <c r="F1909" s="61" t="s">
        <v>152</v>
      </c>
      <c r="G1909" s="54" t="s">
        <v>71</v>
      </c>
      <c r="H1909" s="54" t="s">
        <v>128</v>
      </c>
      <c r="I1909" s="54" t="s">
        <v>22</v>
      </c>
      <c r="J1909" s="54" t="s">
        <v>129</v>
      </c>
      <c r="K1909" s="56">
        <v>43444.13076388889</v>
      </c>
      <c r="L1909" s="56">
        <v>43444.156365740739</v>
      </c>
      <c r="M1909" s="57">
        <v>0.61444444399999998</v>
      </c>
      <c r="N1909" s="58">
        <v>0</v>
      </c>
      <c r="O1909" s="58">
        <v>136</v>
      </c>
      <c r="P1909" s="58">
        <v>0</v>
      </c>
      <c r="Q1909" s="58">
        <v>0</v>
      </c>
      <c r="R1909" s="59">
        <v>0</v>
      </c>
      <c r="S1909" s="59">
        <v>83.564443999999995</v>
      </c>
      <c r="T1909" s="59">
        <v>0</v>
      </c>
      <c r="U1909" s="59">
        <v>0</v>
      </c>
    </row>
    <row r="1910" spans="1:21" x14ac:dyDescent="0.3">
      <c r="A1910" s="61">
        <v>83924</v>
      </c>
      <c r="B1910" s="54">
        <v>1</v>
      </c>
      <c r="C1910" s="54" t="s">
        <v>79</v>
      </c>
      <c r="D1910" s="54" t="s">
        <v>114</v>
      </c>
      <c r="E1910" s="61" t="s">
        <v>2152</v>
      </c>
      <c r="F1910" s="61" t="s">
        <v>140</v>
      </c>
      <c r="G1910" s="54" t="s">
        <v>72</v>
      </c>
      <c r="H1910" s="54" t="s">
        <v>128</v>
      </c>
      <c r="I1910" s="54" t="s">
        <v>22</v>
      </c>
      <c r="J1910" s="54" t="s">
        <v>129</v>
      </c>
      <c r="K1910" s="56">
        <v>43444.188159722224</v>
      </c>
      <c r="L1910" s="56">
        <v>43444.203831018516</v>
      </c>
      <c r="M1910" s="57">
        <v>0.376111111</v>
      </c>
      <c r="N1910" s="58">
        <v>0</v>
      </c>
      <c r="O1910" s="58">
        <v>0</v>
      </c>
      <c r="P1910" s="58">
        <v>0</v>
      </c>
      <c r="Q1910" s="58">
        <v>37</v>
      </c>
      <c r="R1910" s="59">
        <v>0</v>
      </c>
      <c r="S1910" s="59">
        <v>0</v>
      </c>
      <c r="T1910" s="59">
        <v>0</v>
      </c>
      <c r="U1910" s="59">
        <v>13.916111000000001</v>
      </c>
    </row>
    <row r="1911" spans="1:21" x14ac:dyDescent="0.3">
      <c r="A1911" s="61">
        <v>83925</v>
      </c>
      <c r="B1911" s="54">
        <v>1</v>
      </c>
      <c r="C1911" s="54" t="s">
        <v>78</v>
      </c>
      <c r="D1911" s="54" t="s">
        <v>82</v>
      </c>
      <c r="E1911" s="61" t="s">
        <v>2153</v>
      </c>
      <c r="F1911" s="61" t="s">
        <v>137</v>
      </c>
      <c r="G1911" s="54" t="s">
        <v>71</v>
      </c>
      <c r="H1911" s="54" t="s">
        <v>128</v>
      </c>
      <c r="I1911" s="54" t="s">
        <v>22</v>
      </c>
      <c r="J1911" s="54" t="s">
        <v>129</v>
      </c>
      <c r="K1911" s="56">
        <v>43444.295833333337</v>
      </c>
      <c r="L1911" s="56">
        <v>43444.335856481484</v>
      </c>
      <c r="M1911" s="57">
        <v>0.96055555500000001</v>
      </c>
      <c r="N1911" s="58">
        <v>0</v>
      </c>
      <c r="O1911" s="58">
        <v>4</v>
      </c>
      <c r="P1911" s="58">
        <v>0</v>
      </c>
      <c r="Q1911" s="58">
        <v>0</v>
      </c>
      <c r="R1911" s="59">
        <v>0</v>
      </c>
      <c r="S1911" s="59">
        <v>3.842222</v>
      </c>
      <c r="T1911" s="59">
        <v>0</v>
      </c>
      <c r="U1911" s="59">
        <v>0</v>
      </c>
    </row>
    <row r="1912" spans="1:21" x14ac:dyDescent="0.3">
      <c r="A1912" s="61">
        <v>83932</v>
      </c>
      <c r="B1912" s="54">
        <v>1</v>
      </c>
      <c r="C1912" s="54" t="s">
        <v>79</v>
      </c>
      <c r="D1912" s="54" t="s">
        <v>113</v>
      </c>
      <c r="E1912" s="61" t="s">
        <v>1683</v>
      </c>
      <c r="F1912" s="61" t="s">
        <v>145</v>
      </c>
      <c r="G1912" s="54" t="s">
        <v>72</v>
      </c>
      <c r="H1912" s="54" t="s">
        <v>128</v>
      </c>
      <c r="I1912" s="54" t="s">
        <v>22</v>
      </c>
      <c r="J1912" s="54" t="s">
        <v>129</v>
      </c>
      <c r="K1912" s="56">
        <v>43444.339050925926</v>
      </c>
      <c r="L1912" s="56">
        <v>43444.392662037033</v>
      </c>
      <c r="M1912" s="57">
        <v>1.2866666659999999</v>
      </c>
      <c r="N1912" s="58">
        <v>0</v>
      </c>
      <c r="O1912" s="58">
        <v>0</v>
      </c>
      <c r="P1912" s="58">
        <v>0</v>
      </c>
      <c r="Q1912" s="58">
        <v>22</v>
      </c>
      <c r="R1912" s="59">
        <v>0</v>
      </c>
      <c r="S1912" s="59">
        <v>0</v>
      </c>
      <c r="T1912" s="59">
        <v>0</v>
      </c>
      <c r="U1912" s="59">
        <v>28.306667000000001</v>
      </c>
    </row>
    <row r="1913" spans="1:21" x14ac:dyDescent="0.3">
      <c r="A1913" s="61">
        <v>83933</v>
      </c>
      <c r="B1913" s="54">
        <v>1</v>
      </c>
      <c r="C1913" s="54" t="s">
        <v>78</v>
      </c>
      <c r="D1913" s="54" t="s">
        <v>91</v>
      </c>
      <c r="E1913" s="61" t="s">
        <v>2154</v>
      </c>
      <c r="F1913" s="61" t="s">
        <v>151</v>
      </c>
      <c r="G1913" s="54" t="s">
        <v>71</v>
      </c>
      <c r="H1913" s="54" t="s">
        <v>128</v>
      </c>
      <c r="I1913" s="54" t="s">
        <v>22</v>
      </c>
      <c r="J1913" s="54" t="s">
        <v>129</v>
      </c>
      <c r="K1913" s="56">
        <v>43444.290798611109</v>
      </c>
      <c r="L1913" s="56">
        <v>43444.363194444442</v>
      </c>
      <c r="M1913" s="57">
        <v>1.7375</v>
      </c>
      <c r="N1913" s="58">
        <v>0</v>
      </c>
      <c r="O1913" s="58">
        <v>2</v>
      </c>
      <c r="P1913" s="58">
        <v>0</v>
      </c>
      <c r="Q1913" s="58">
        <v>17</v>
      </c>
      <c r="R1913" s="59">
        <v>0</v>
      </c>
      <c r="S1913" s="59">
        <v>3.4750000000000001</v>
      </c>
      <c r="T1913" s="59">
        <v>0</v>
      </c>
      <c r="U1913" s="59">
        <v>29.537500000000001</v>
      </c>
    </row>
    <row r="1914" spans="1:21" x14ac:dyDescent="0.3">
      <c r="A1914" s="61">
        <v>83941</v>
      </c>
      <c r="B1914" s="54">
        <v>1</v>
      </c>
      <c r="C1914" s="54" t="s">
        <v>79</v>
      </c>
      <c r="D1914" s="54" t="s">
        <v>114</v>
      </c>
      <c r="E1914" s="61" t="s">
        <v>2155</v>
      </c>
      <c r="F1914" s="61" t="s">
        <v>172</v>
      </c>
      <c r="G1914" s="54" t="s">
        <v>71</v>
      </c>
      <c r="H1914" s="54" t="s">
        <v>128</v>
      </c>
      <c r="I1914" s="54" t="s">
        <v>22</v>
      </c>
      <c r="J1914" s="54" t="s">
        <v>129</v>
      </c>
      <c r="K1914" s="56">
        <v>43444.35800925926</v>
      </c>
      <c r="L1914" s="56">
        <v>43444.383321759262</v>
      </c>
      <c r="M1914" s="57">
        <v>0.60750000000000004</v>
      </c>
      <c r="N1914" s="58">
        <v>0</v>
      </c>
      <c r="O1914" s="58">
        <v>414</v>
      </c>
      <c r="P1914" s="58">
        <v>0</v>
      </c>
      <c r="Q1914" s="58">
        <v>0</v>
      </c>
      <c r="R1914" s="59">
        <v>0</v>
      </c>
      <c r="S1914" s="59">
        <v>251.505</v>
      </c>
      <c r="T1914" s="59">
        <v>0</v>
      </c>
      <c r="U1914" s="59">
        <v>0</v>
      </c>
    </row>
    <row r="1915" spans="1:21" x14ac:dyDescent="0.3">
      <c r="A1915" s="61">
        <v>83944</v>
      </c>
      <c r="B1915" s="54">
        <v>1</v>
      </c>
      <c r="C1915" s="54" t="s">
        <v>78</v>
      </c>
      <c r="D1915" s="54" t="s">
        <v>88</v>
      </c>
      <c r="E1915" s="61" t="s">
        <v>2156</v>
      </c>
      <c r="F1915" s="61" t="s">
        <v>137</v>
      </c>
      <c r="G1915" s="54" t="s">
        <v>71</v>
      </c>
      <c r="H1915" s="54" t="s">
        <v>128</v>
      </c>
      <c r="I1915" s="54" t="s">
        <v>22</v>
      </c>
      <c r="J1915" s="54" t="s">
        <v>129</v>
      </c>
      <c r="K1915" s="56">
        <v>43444.358090277776</v>
      </c>
      <c r="L1915" s="56">
        <v>43444.442546296297</v>
      </c>
      <c r="M1915" s="57">
        <v>2.0269444440000002</v>
      </c>
      <c r="N1915" s="58">
        <v>0</v>
      </c>
      <c r="O1915" s="58">
        <v>1</v>
      </c>
      <c r="P1915" s="58">
        <v>0</v>
      </c>
      <c r="Q1915" s="58">
        <v>0</v>
      </c>
      <c r="R1915" s="59">
        <v>0</v>
      </c>
      <c r="S1915" s="59">
        <v>2.0269439999999999</v>
      </c>
      <c r="T1915" s="59">
        <v>0</v>
      </c>
      <c r="U1915" s="59">
        <v>0</v>
      </c>
    </row>
    <row r="1916" spans="1:21" x14ac:dyDescent="0.3">
      <c r="A1916" s="61">
        <v>83946</v>
      </c>
      <c r="B1916" s="54">
        <v>1</v>
      </c>
      <c r="C1916" s="54" t="s">
        <v>78</v>
      </c>
      <c r="D1916" s="54" t="s">
        <v>83</v>
      </c>
      <c r="E1916" s="61" t="s">
        <v>2157</v>
      </c>
      <c r="F1916" s="61" t="s">
        <v>127</v>
      </c>
      <c r="G1916" s="54" t="s">
        <v>72</v>
      </c>
      <c r="H1916" s="54" t="s">
        <v>128</v>
      </c>
      <c r="I1916" s="54" t="s">
        <v>22</v>
      </c>
      <c r="J1916" s="54" t="s">
        <v>129</v>
      </c>
      <c r="K1916" s="56">
        <v>43444.375</v>
      </c>
      <c r="L1916" s="56">
        <v>43444.383333333331</v>
      </c>
      <c r="M1916" s="57">
        <v>0.2</v>
      </c>
      <c r="N1916" s="58">
        <v>0</v>
      </c>
      <c r="O1916" s="58">
        <v>1202</v>
      </c>
      <c r="P1916" s="58">
        <v>0</v>
      </c>
      <c r="Q1916" s="58">
        <v>0</v>
      </c>
      <c r="R1916" s="59">
        <v>0</v>
      </c>
      <c r="S1916" s="59">
        <v>240.4</v>
      </c>
      <c r="T1916" s="59">
        <v>0</v>
      </c>
      <c r="U1916" s="59">
        <v>0</v>
      </c>
    </row>
    <row r="1917" spans="1:21" x14ac:dyDescent="0.3">
      <c r="A1917" s="61">
        <v>83947</v>
      </c>
      <c r="B1917" s="54">
        <v>1</v>
      </c>
      <c r="C1917" s="54" t="s">
        <v>79</v>
      </c>
      <c r="D1917" s="54" t="s">
        <v>119</v>
      </c>
      <c r="E1917" s="61" t="s">
        <v>412</v>
      </c>
      <c r="F1917" s="61" t="s">
        <v>349</v>
      </c>
      <c r="G1917" s="54" t="s">
        <v>72</v>
      </c>
      <c r="H1917" s="54" t="s">
        <v>128</v>
      </c>
      <c r="I1917" s="54" t="s">
        <v>22</v>
      </c>
      <c r="J1917" s="54" t="s">
        <v>129</v>
      </c>
      <c r="K1917" s="56">
        <v>43444.36445601852</v>
      </c>
      <c r="L1917" s="56">
        <v>43444.464097222226</v>
      </c>
      <c r="M1917" s="57">
        <v>2.3913888879999998</v>
      </c>
      <c r="N1917" s="58">
        <v>0</v>
      </c>
      <c r="O1917" s="58">
        <v>4</v>
      </c>
      <c r="P1917" s="58">
        <v>0</v>
      </c>
      <c r="Q1917" s="58">
        <v>1</v>
      </c>
      <c r="R1917" s="59">
        <v>0</v>
      </c>
      <c r="S1917" s="59">
        <v>9.5655560000000008</v>
      </c>
      <c r="T1917" s="59">
        <v>0</v>
      </c>
      <c r="U1917" s="59">
        <v>2.3913890000000002</v>
      </c>
    </row>
    <row r="1918" spans="1:21" x14ac:dyDescent="0.3">
      <c r="A1918" s="61">
        <v>83949</v>
      </c>
      <c r="B1918" s="54">
        <v>1</v>
      </c>
      <c r="C1918" s="54" t="s">
        <v>78</v>
      </c>
      <c r="D1918" s="54" t="s">
        <v>91</v>
      </c>
      <c r="E1918" s="61" t="s">
        <v>1890</v>
      </c>
      <c r="F1918" s="61" t="s">
        <v>148</v>
      </c>
      <c r="G1918" s="54" t="s">
        <v>71</v>
      </c>
      <c r="H1918" s="54" t="s">
        <v>128</v>
      </c>
      <c r="I1918" s="54" t="s">
        <v>22</v>
      </c>
      <c r="J1918" s="54" t="s">
        <v>147</v>
      </c>
      <c r="K1918" s="56">
        <v>43444.412291666667</v>
      </c>
      <c r="L1918" s="56">
        <v>43444.60453434028</v>
      </c>
      <c r="M1918" s="57">
        <v>4.6138238879999998</v>
      </c>
      <c r="N1918" s="58">
        <v>0</v>
      </c>
      <c r="O1918" s="58">
        <v>470</v>
      </c>
      <c r="P1918" s="58">
        <v>0</v>
      </c>
      <c r="Q1918" s="58">
        <v>0</v>
      </c>
      <c r="R1918" s="59">
        <v>0</v>
      </c>
      <c r="S1918" s="59">
        <v>2168.4972269999998</v>
      </c>
      <c r="T1918" s="59">
        <v>0</v>
      </c>
      <c r="U1918" s="59">
        <v>0</v>
      </c>
    </row>
    <row r="1919" spans="1:21" x14ac:dyDescent="0.3">
      <c r="A1919" s="61">
        <v>83950</v>
      </c>
      <c r="B1919" s="54">
        <v>1</v>
      </c>
      <c r="C1919" s="54" t="s">
        <v>78</v>
      </c>
      <c r="D1919" s="54" t="s">
        <v>80</v>
      </c>
      <c r="E1919" s="61" t="s">
        <v>2158</v>
      </c>
      <c r="F1919" s="61" t="s">
        <v>151</v>
      </c>
      <c r="G1919" s="54" t="s">
        <v>71</v>
      </c>
      <c r="H1919" s="54" t="s">
        <v>128</v>
      </c>
      <c r="I1919" s="54" t="s">
        <v>22</v>
      </c>
      <c r="J1919" s="54" t="s">
        <v>129</v>
      </c>
      <c r="K1919" s="56">
        <v>43444.367511574077</v>
      </c>
      <c r="L1919" s="56">
        <v>43444.480949074074</v>
      </c>
      <c r="M1919" s="57">
        <v>2.7225000000000001</v>
      </c>
      <c r="N1919" s="58">
        <v>0</v>
      </c>
      <c r="O1919" s="58">
        <v>1</v>
      </c>
      <c r="P1919" s="58">
        <v>0</v>
      </c>
      <c r="Q1919" s="58">
        <v>0</v>
      </c>
      <c r="R1919" s="59">
        <v>0</v>
      </c>
      <c r="S1919" s="59">
        <v>2.7225000000000001</v>
      </c>
      <c r="T1919" s="59">
        <v>0</v>
      </c>
      <c r="U1919" s="59">
        <v>0</v>
      </c>
    </row>
    <row r="1920" spans="1:21" x14ac:dyDescent="0.3">
      <c r="A1920" s="61">
        <v>83951</v>
      </c>
      <c r="B1920" s="54">
        <v>1</v>
      </c>
      <c r="C1920" s="54" t="s">
        <v>79</v>
      </c>
      <c r="D1920" s="54" t="s">
        <v>116</v>
      </c>
      <c r="E1920" s="61" t="s">
        <v>2159</v>
      </c>
      <c r="F1920" s="61" t="s">
        <v>172</v>
      </c>
      <c r="G1920" s="54" t="s">
        <v>71</v>
      </c>
      <c r="H1920" s="54" t="s">
        <v>128</v>
      </c>
      <c r="I1920" s="54" t="s">
        <v>22</v>
      </c>
      <c r="J1920" s="54" t="s">
        <v>129</v>
      </c>
      <c r="K1920" s="56">
        <v>43444.363738425927</v>
      </c>
      <c r="L1920" s="56">
        <v>43444.441435185188</v>
      </c>
      <c r="M1920" s="57">
        <v>1.8647222219999999</v>
      </c>
      <c r="N1920" s="58">
        <v>0</v>
      </c>
      <c r="O1920" s="58">
        <v>130</v>
      </c>
      <c r="P1920" s="58">
        <v>0</v>
      </c>
      <c r="Q1920" s="58">
        <v>0</v>
      </c>
      <c r="R1920" s="59">
        <v>0</v>
      </c>
      <c r="S1920" s="59">
        <v>242.41388900000001</v>
      </c>
      <c r="T1920" s="59">
        <v>0</v>
      </c>
      <c r="U1920" s="59">
        <v>0</v>
      </c>
    </row>
    <row r="1921" spans="1:21" x14ac:dyDescent="0.3">
      <c r="A1921" s="61">
        <v>83952</v>
      </c>
      <c r="B1921" s="54">
        <v>1</v>
      </c>
      <c r="C1921" s="54" t="s">
        <v>78</v>
      </c>
      <c r="D1921" s="54" t="s">
        <v>95</v>
      </c>
      <c r="E1921" s="61" t="s">
        <v>2160</v>
      </c>
      <c r="F1921" s="61" t="s">
        <v>137</v>
      </c>
      <c r="G1921" s="54" t="s">
        <v>71</v>
      </c>
      <c r="H1921" s="54" t="s">
        <v>128</v>
      </c>
      <c r="I1921" s="54" t="s">
        <v>22</v>
      </c>
      <c r="J1921" s="54" t="s">
        <v>129</v>
      </c>
      <c r="K1921" s="56">
        <v>43444.372175925928</v>
      </c>
      <c r="L1921" s="56">
        <v>43444.450775462959</v>
      </c>
      <c r="M1921" s="57">
        <v>1.8863888879999999</v>
      </c>
      <c r="N1921" s="58">
        <v>0</v>
      </c>
      <c r="O1921" s="58">
        <v>1</v>
      </c>
      <c r="P1921" s="58">
        <v>0</v>
      </c>
      <c r="Q1921" s="58">
        <v>0</v>
      </c>
      <c r="R1921" s="59">
        <v>0</v>
      </c>
      <c r="S1921" s="59">
        <v>1.8863890000000001</v>
      </c>
      <c r="T1921" s="59">
        <v>0</v>
      </c>
      <c r="U1921" s="59">
        <v>0</v>
      </c>
    </row>
    <row r="1922" spans="1:21" x14ac:dyDescent="0.3">
      <c r="A1922" s="61">
        <v>83953</v>
      </c>
      <c r="B1922" s="54">
        <v>1</v>
      </c>
      <c r="C1922" s="54" t="s">
        <v>79</v>
      </c>
      <c r="D1922" s="54" t="s">
        <v>113</v>
      </c>
      <c r="E1922" s="61" t="s">
        <v>382</v>
      </c>
      <c r="F1922" s="61" t="s">
        <v>150</v>
      </c>
      <c r="G1922" s="54" t="s">
        <v>72</v>
      </c>
      <c r="H1922" s="54" t="s">
        <v>128</v>
      </c>
      <c r="I1922" s="54" t="s">
        <v>22</v>
      </c>
      <c r="J1922" s="54" t="s">
        <v>147</v>
      </c>
      <c r="K1922" s="56">
        <v>43444.381249999999</v>
      </c>
      <c r="L1922" s="56">
        <v>43444.597094907411</v>
      </c>
      <c r="M1922" s="57">
        <v>5.1802777769999997</v>
      </c>
      <c r="N1922" s="58">
        <v>0</v>
      </c>
      <c r="O1922" s="58">
        <v>4</v>
      </c>
      <c r="P1922" s="58">
        <v>14</v>
      </c>
      <c r="Q1922" s="58">
        <v>697</v>
      </c>
      <c r="R1922" s="59">
        <v>0</v>
      </c>
      <c r="S1922" s="59">
        <v>20.721111000000001</v>
      </c>
      <c r="T1922" s="59">
        <v>72.523888999999997</v>
      </c>
      <c r="U1922" s="59">
        <v>3610.6536110000002</v>
      </c>
    </row>
    <row r="1923" spans="1:21" x14ac:dyDescent="0.3">
      <c r="A1923" s="61">
        <v>83956</v>
      </c>
      <c r="B1923" s="54">
        <v>1</v>
      </c>
      <c r="C1923" s="54" t="s">
        <v>79</v>
      </c>
      <c r="D1923" s="54" t="s">
        <v>118</v>
      </c>
      <c r="E1923" s="61" t="s">
        <v>2161</v>
      </c>
      <c r="F1923" s="61" t="s">
        <v>150</v>
      </c>
      <c r="G1923" s="54" t="s">
        <v>71</v>
      </c>
      <c r="H1923" s="54" t="s">
        <v>128</v>
      </c>
      <c r="I1923" s="54" t="s">
        <v>22</v>
      </c>
      <c r="J1923" s="54" t="s">
        <v>147</v>
      </c>
      <c r="K1923" s="56">
        <v>43444.396504629629</v>
      </c>
      <c r="L1923" s="56">
        <v>43444.516250000001</v>
      </c>
      <c r="M1923" s="57">
        <v>2.8738888880000002</v>
      </c>
      <c r="N1923" s="58">
        <v>0</v>
      </c>
      <c r="O1923" s="58">
        <v>61</v>
      </c>
      <c r="P1923" s="58">
        <v>0</v>
      </c>
      <c r="Q1923" s="58">
        <v>0</v>
      </c>
      <c r="R1923" s="59">
        <v>0</v>
      </c>
      <c r="S1923" s="59">
        <v>175.307222</v>
      </c>
      <c r="T1923" s="59">
        <v>0</v>
      </c>
      <c r="U1923" s="59">
        <v>0</v>
      </c>
    </row>
    <row r="1924" spans="1:21" x14ac:dyDescent="0.3">
      <c r="A1924" s="61">
        <v>83961</v>
      </c>
      <c r="B1924" s="54">
        <v>1</v>
      </c>
      <c r="C1924" s="54" t="s">
        <v>79</v>
      </c>
      <c r="D1924" s="54" t="s">
        <v>113</v>
      </c>
      <c r="E1924" s="61" t="s">
        <v>2162</v>
      </c>
      <c r="F1924" s="61" t="s">
        <v>148</v>
      </c>
      <c r="G1924" s="54" t="s">
        <v>71</v>
      </c>
      <c r="H1924" s="54" t="s">
        <v>128</v>
      </c>
      <c r="I1924" s="54" t="s">
        <v>22</v>
      </c>
      <c r="J1924" s="54" t="s">
        <v>147</v>
      </c>
      <c r="K1924" s="56">
        <v>43444.388194444444</v>
      </c>
      <c r="L1924" s="56">
        <v>43444.635752314818</v>
      </c>
      <c r="M1924" s="57">
        <v>5.9413888879999996</v>
      </c>
      <c r="N1924" s="58">
        <v>0</v>
      </c>
      <c r="O1924" s="58">
        <v>0</v>
      </c>
      <c r="P1924" s="58">
        <v>0</v>
      </c>
      <c r="Q1924" s="58">
        <v>20</v>
      </c>
      <c r="R1924" s="59">
        <v>0</v>
      </c>
      <c r="S1924" s="59">
        <v>0</v>
      </c>
      <c r="T1924" s="59">
        <v>0</v>
      </c>
      <c r="U1924" s="59">
        <v>118.827778</v>
      </c>
    </row>
    <row r="1925" spans="1:21" x14ac:dyDescent="0.3">
      <c r="A1925" s="61">
        <v>83963</v>
      </c>
      <c r="B1925" s="54">
        <v>1</v>
      </c>
      <c r="C1925" s="54" t="s">
        <v>78</v>
      </c>
      <c r="D1925" s="54" t="s">
        <v>98</v>
      </c>
      <c r="E1925" s="61" t="s">
        <v>2163</v>
      </c>
      <c r="F1925" s="61" t="s">
        <v>285</v>
      </c>
      <c r="G1925" s="54" t="s">
        <v>71</v>
      </c>
      <c r="H1925" s="54" t="s">
        <v>128</v>
      </c>
      <c r="I1925" s="54" t="s">
        <v>22</v>
      </c>
      <c r="J1925" s="54" t="s">
        <v>129</v>
      </c>
      <c r="K1925" s="56">
        <v>43444.390590277777</v>
      </c>
      <c r="L1925" s="56">
        <v>43444.447511574072</v>
      </c>
      <c r="M1925" s="57">
        <v>1.3661111109999999</v>
      </c>
      <c r="N1925" s="58">
        <v>0</v>
      </c>
      <c r="O1925" s="58">
        <v>127</v>
      </c>
      <c r="P1925" s="58">
        <v>0</v>
      </c>
      <c r="Q1925" s="58">
        <v>1</v>
      </c>
      <c r="R1925" s="59">
        <v>0</v>
      </c>
      <c r="S1925" s="59">
        <v>173.49611100000001</v>
      </c>
      <c r="T1925" s="59">
        <v>0</v>
      </c>
      <c r="U1925" s="59">
        <v>1.3661110000000001</v>
      </c>
    </row>
    <row r="1926" spans="1:21" x14ac:dyDescent="0.3">
      <c r="A1926" s="61">
        <v>83964</v>
      </c>
      <c r="B1926" s="54">
        <v>1</v>
      </c>
      <c r="C1926" s="54" t="s">
        <v>79</v>
      </c>
      <c r="D1926" s="54" t="s">
        <v>113</v>
      </c>
      <c r="E1926" s="61" t="s">
        <v>605</v>
      </c>
      <c r="F1926" s="61" t="s">
        <v>148</v>
      </c>
      <c r="G1926" s="54" t="s">
        <v>72</v>
      </c>
      <c r="H1926" s="54" t="s">
        <v>128</v>
      </c>
      <c r="I1926" s="54" t="s">
        <v>22</v>
      </c>
      <c r="J1926" s="54" t="s">
        <v>147</v>
      </c>
      <c r="K1926" s="56">
        <v>43444.607453703706</v>
      </c>
      <c r="L1926" s="56">
        <v>43444.634513888886</v>
      </c>
      <c r="M1926" s="57">
        <v>0.64944444400000001</v>
      </c>
      <c r="N1926" s="58">
        <v>0</v>
      </c>
      <c r="O1926" s="58">
        <v>1</v>
      </c>
      <c r="P1926" s="58">
        <v>0</v>
      </c>
      <c r="Q1926" s="58">
        <v>44</v>
      </c>
      <c r="R1926" s="59">
        <v>0</v>
      </c>
      <c r="S1926" s="59">
        <v>0.64944400000000002</v>
      </c>
      <c r="T1926" s="59">
        <v>0</v>
      </c>
      <c r="U1926" s="59">
        <v>28.575555999999999</v>
      </c>
    </row>
    <row r="1927" spans="1:21" x14ac:dyDescent="0.3">
      <c r="A1927" s="61">
        <v>83965</v>
      </c>
      <c r="B1927" s="54">
        <v>1</v>
      </c>
      <c r="C1927" s="54" t="s">
        <v>78</v>
      </c>
      <c r="D1927" s="54" t="s">
        <v>104</v>
      </c>
      <c r="E1927" s="61" t="s">
        <v>2164</v>
      </c>
      <c r="F1927" s="61" t="s">
        <v>145</v>
      </c>
      <c r="G1927" s="54" t="s">
        <v>72</v>
      </c>
      <c r="H1927" s="54" t="s">
        <v>128</v>
      </c>
      <c r="I1927" s="54" t="s">
        <v>22</v>
      </c>
      <c r="J1927" s="54" t="s">
        <v>129</v>
      </c>
      <c r="K1927" s="56">
        <v>43444.362430555557</v>
      </c>
      <c r="L1927" s="56">
        <v>43444.393750000003</v>
      </c>
      <c r="M1927" s="57">
        <v>0.75166666599999998</v>
      </c>
      <c r="N1927" s="58">
        <v>0</v>
      </c>
      <c r="O1927" s="58">
        <v>2</v>
      </c>
      <c r="P1927" s="58">
        <v>0</v>
      </c>
      <c r="Q1927" s="58">
        <v>74</v>
      </c>
      <c r="R1927" s="59">
        <v>0</v>
      </c>
      <c r="S1927" s="59">
        <v>1.503333</v>
      </c>
      <c r="T1927" s="59">
        <v>0</v>
      </c>
      <c r="U1927" s="59">
        <v>55.623333000000002</v>
      </c>
    </row>
    <row r="1928" spans="1:21" x14ac:dyDescent="0.3">
      <c r="A1928" s="61">
        <v>83966</v>
      </c>
      <c r="B1928" s="54">
        <v>1</v>
      </c>
      <c r="C1928" s="54" t="s">
        <v>78</v>
      </c>
      <c r="D1928" s="54" t="s">
        <v>80</v>
      </c>
      <c r="E1928" s="61" t="s">
        <v>2165</v>
      </c>
      <c r="F1928" s="61" t="s">
        <v>137</v>
      </c>
      <c r="G1928" s="54" t="s">
        <v>71</v>
      </c>
      <c r="H1928" s="54" t="s">
        <v>128</v>
      </c>
      <c r="I1928" s="54" t="s">
        <v>22</v>
      </c>
      <c r="J1928" s="54" t="s">
        <v>129</v>
      </c>
      <c r="K1928" s="56">
        <v>43444.393287037034</v>
      </c>
      <c r="L1928" s="56">
        <v>43444.517280092594</v>
      </c>
      <c r="M1928" s="57">
        <v>2.9758333330000002</v>
      </c>
      <c r="N1928" s="58">
        <v>0</v>
      </c>
      <c r="O1928" s="58">
        <v>1</v>
      </c>
      <c r="P1928" s="58">
        <v>0</v>
      </c>
      <c r="Q1928" s="58">
        <v>0</v>
      </c>
      <c r="R1928" s="59">
        <v>0</v>
      </c>
      <c r="S1928" s="59">
        <v>2.9758330000000002</v>
      </c>
      <c r="T1928" s="59">
        <v>0</v>
      </c>
      <c r="U1928" s="59">
        <v>0</v>
      </c>
    </row>
    <row r="1929" spans="1:21" x14ac:dyDescent="0.3">
      <c r="A1929" s="61">
        <v>83968</v>
      </c>
      <c r="B1929" s="54">
        <v>1</v>
      </c>
      <c r="C1929" s="54" t="s">
        <v>78</v>
      </c>
      <c r="D1929" s="54" t="s">
        <v>106</v>
      </c>
      <c r="E1929" s="61" t="s">
        <v>1202</v>
      </c>
      <c r="F1929" s="61" t="s">
        <v>148</v>
      </c>
      <c r="G1929" s="54" t="s">
        <v>71</v>
      </c>
      <c r="H1929" s="54" t="s">
        <v>128</v>
      </c>
      <c r="I1929" s="54" t="s">
        <v>22</v>
      </c>
      <c r="J1929" s="54" t="s">
        <v>147</v>
      </c>
      <c r="K1929" s="56">
        <v>43444.392361111109</v>
      </c>
      <c r="L1929" s="56">
        <v>43444.703472222223</v>
      </c>
      <c r="M1929" s="57">
        <v>7.4666666660000001</v>
      </c>
      <c r="N1929" s="58">
        <v>0</v>
      </c>
      <c r="O1929" s="58">
        <v>95</v>
      </c>
      <c r="P1929" s="58">
        <v>0</v>
      </c>
      <c r="Q1929" s="58">
        <v>1</v>
      </c>
      <c r="R1929" s="59">
        <v>0</v>
      </c>
      <c r="S1929" s="59">
        <v>709.33333300000004</v>
      </c>
      <c r="T1929" s="59">
        <v>0</v>
      </c>
      <c r="U1929" s="59">
        <v>7.4666670000000002</v>
      </c>
    </row>
    <row r="1930" spans="1:21" x14ac:dyDescent="0.3">
      <c r="A1930" s="61">
        <v>83969</v>
      </c>
      <c r="B1930" s="54">
        <v>1</v>
      </c>
      <c r="C1930" s="54" t="s">
        <v>78</v>
      </c>
      <c r="D1930" s="54" t="s">
        <v>99</v>
      </c>
      <c r="E1930" s="61" t="s">
        <v>2166</v>
      </c>
      <c r="F1930" s="61" t="s">
        <v>159</v>
      </c>
      <c r="G1930" s="54" t="s">
        <v>71</v>
      </c>
      <c r="H1930" s="54" t="s">
        <v>128</v>
      </c>
      <c r="I1930" s="54" t="s">
        <v>22</v>
      </c>
      <c r="J1930" s="54" t="s">
        <v>129</v>
      </c>
      <c r="K1930" s="56">
        <v>43444.452870370369</v>
      </c>
      <c r="L1930" s="56">
        <v>43444.553622685184</v>
      </c>
      <c r="M1930" s="57">
        <v>2.418055555</v>
      </c>
      <c r="N1930" s="58">
        <v>0</v>
      </c>
      <c r="O1930" s="58">
        <v>33</v>
      </c>
      <c r="P1930" s="58">
        <v>0</v>
      </c>
      <c r="Q1930" s="58">
        <v>0</v>
      </c>
      <c r="R1930" s="59">
        <v>0</v>
      </c>
      <c r="S1930" s="59">
        <v>79.795833000000002</v>
      </c>
      <c r="T1930" s="59">
        <v>0</v>
      </c>
      <c r="U1930" s="59">
        <v>0</v>
      </c>
    </row>
    <row r="1931" spans="1:21" x14ac:dyDescent="0.3">
      <c r="A1931" s="61">
        <v>83971</v>
      </c>
      <c r="B1931" s="54">
        <v>1</v>
      </c>
      <c r="C1931" s="54" t="s">
        <v>78</v>
      </c>
      <c r="D1931" s="54" t="s">
        <v>102</v>
      </c>
      <c r="E1931" s="61" t="s">
        <v>687</v>
      </c>
      <c r="F1931" s="61" t="s">
        <v>148</v>
      </c>
      <c r="G1931" s="54" t="s">
        <v>71</v>
      </c>
      <c r="H1931" s="54" t="s">
        <v>128</v>
      </c>
      <c r="I1931" s="54" t="s">
        <v>22</v>
      </c>
      <c r="J1931" s="54" t="s">
        <v>147</v>
      </c>
      <c r="K1931" s="56">
        <v>43444.391655092593</v>
      </c>
      <c r="L1931" s="56">
        <v>43444.440972222219</v>
      </c>
      <c r="M1931" s="57">
        <v>1.183611111</v>
      </c>
      <c r="N1931" s="58">
        <v>0</v>
      </c>
      <c r="O1931" s="58">
        <v>837</v>
      </c>
      <c r="P1931" s="58">
        <v>0</v>
      </c>
      <c r="Q1931" s="58">
        <v>0</v>
      </c>
      <c r="R1931" s="59">
        <v>0</v>
      </c>
      <c r="S1931" s="59">
        <v>990.6825</v>
      </c>
      <c r="T1931" s="59">
        <v>0</v>
      </c>
      <c r="U1931" s="59">
        <v>0</v>
      </c>
    </row>
    <row r="1932" spans="1:21" x14ac:dyDescent="0.3">
      <c r="A1932" s="61">
        <v>83972</v>
      </c>
      <c r="B1932" s="54">
        <v>1</v>
      </c>
      <c r="C1932" s="54" t="s">
        <v>78</v>
      </c>
      <c r="D1932" s="54" t="s">
        <v>80</v>
      </c>
      <c r="E1932" s="61" t="s">
        <v>2167</v>
      </c>
      <c r="F1932" s="61" t="s">
        <v>148</v>
      </c>
      <c r="G1932" s="54" t="s">
        <v>71</v>
      </c>
      <c r="H1932" s="54" t="s">
        <v>128</v>
      </c>
      <c r="I1932" s="54" t="s">
        <v>22</v>
      </c>
      <c r="J1932" s="54" t="s">
        <v>147</v>
      </c>
      <c r="K1932" s="56">
        <v>43444.397222222222</v>
      </c>
      <c r="L1932" s="56">
        <v>43444.594444444447</v>
      </c>
      <c r="M1932" s="57">
        <v>4.733333333</v>
      </c>
      <c r="N1932" s="58">
        <v>0</v>
      </c>
      <c r="O1932" s="58">
        <v>119</v>
      </c>
      <c r="P1932" s="58">
        <v>0</v>
      </c>
      <c r="Q1932" s="58">
        <v>0</v>
      </c>
      <c r="R1932" s="59">
        <v>0</v>
      </c>
      <c r="S1932" s="59">
        <v>563.26666699999998</v>
      </c>
      <c r="T1932" s="59">
        <v>0</v>
      </c>
      <c r="U1932" s="59">
        <v>0</v>
      </c>
    </row>
    <row r="1933" spans="1:21" x14ac:dyDescent="0.3">
      <c r="A1933" s="61">
        <v>83973</v>
      </c>
      <c r="B1933" s="54">
        <v>1</v>
      </c>
      <c r="C1933" s="54" t="s">
        <v>78</v>
      </c>
      <c r="D1933" s="54" t="s">
        <v>96</v>
      </c>
      <c r="E1933" s="61" t="s">
        <v>504</v>
      </c>
      <c r="F1933" s="61" t="s">
        <v>148</v>
      </c>
      <c r="G1933" s="54" t="s">
        <v>72</v>
      </c>
      <c r="H1933" s="54" t="s">
        <v>128</v>
      </c>
      <c r="I1933" s="54" t="s">
        <v>22</v>
      </c>
      <c r="J1933" s="54" t="s">
        <v>147</v>
      </c>
      <c r="K1933" s="56">
        <v>43444.416342592594</v>
      </c>
      <c r="L1933" s="56">
        <v>43444.686805555553</v>
      </c>
      <c r="M1933" s="57">
        <v>6.4911111110000004</v>
      </c>
      <c r="N1933" s="58">
        <v>1</v>
      </c>
      <c r="O1933" s="58">
        <v>131</v>
      </c>
      <c r="P1933" s="58">
        <v>0</v>
      </c>
      <c r="Q1933" s="58">
        <v>0</v>
      </c>
      <c r="R1933" s="59">
        <v>6.4911110000000001</v>
      </c>
      <c r="S1933" s="59">
        <v>850.335556</v>
      </c>
      <c r="T1933" s="59">
        <v>0</v>
      </c>
      <c r="U1933" s="59">
        <v>0</v>
      </c>
    </row>
    <row r="1934" spans="1:21" x14ac:dyDescent="0.3">
      <c r="A1934" s="61">
        <v>83974</v>
      </c>
      <c r="B1934" s="54">
        <v>1</v>
      </c>
      <c r="C1934" s="54" t="s">
        <v>78</v>
      </c>
      <c r="D1934" s="54" t="s">
        <v>92</v>
      </c>
      <c r="E1934" s="61" t="s">
        <v>2168</v>
      </c>
      <c r="F1934" s="61" t="s">
        <v>149</v>
      </c>
      <c r="G1934" s="54" t="s">
        <v>71</v>
      </c>
      <c r="H1934" s="54" t="s">
        <v>128</v>
      </c>
      <c r="I1934" s="54" t="s">
        <v>22</v>
      </c>
      <c r="J1934" s="54" t="s">
        <v>129</v>
      </c>
      <c r="K1934" s="56">
        <v>43444.398611111108</v>
      </c>
      <c r="L1934" s="56">
        <v>43444.408333333333</v>
      </c>
      <c r="M1934" s="57">
        <v>0.233333333</v>
      </c>
      <c r="N1934" s="58">
        <v>0</v>
      </c>
      <c r="O1934" s="58">
        <v>54</v>
      </c>
      <c r="P1934" s="58">
        <v>0</v>
      </c>
      <c r="Q1934" s="58">
        <v>0</v>
      </c>
      <c r="R1934" s="59">
        <v>0</v>
      </c>
      <c r="S1934" s="59">
        <v>12.6</v>
      </c>
      <c r="T1934" s="59">
        <v>0</v>
      </c>
      <c r="U1934" s="59">
        <v>0</v>
      </c>
    </row>
    <row r="1935" spans="1:21" x14ac:dyDescent="0.3">
      <c r="A1935" s="61">
        <v>83975</v>
      </c>
      <c r="B1935" s="54">
        <v>1</v>
      </c>
      <c r="C1935" s="54" t="s">
        <v>78</v>
      </c>
      <c r="D1935" s="54" t="s">
        <v>86</v>
      </c>
      <c r="E1935" s="61" t="s">
        <v>2169</v>
      </c>
      <c r="F1935" s="61" t="s">
        <v>184</v>
      </c>
      <c r="G1935" s="54" t="s">
        <v>71</v>
      </c>
      <c r="H1935" s="54" t="s">
        <v>128</v>
      </c>
      <c r="I1935" s="54" t="s">
        <v>22</v>
      </c>
      <c r="J1935" s="54" t="s">
        <v>129</v>
      </c>
      <c r="K1935" s="56">
        <v>43444.385775462964</v>
      </c>
      <c r="L1935" s="56">
        <v>43444.500914351855</v>
      </c>
      <c r="M1935" s="57">
        <v>2.7633333329999998</v>
      </c>
      <c r="N1935" s="58">
        <v>0</v>
      </c>
      <c r="O1935" s="58">
        <v>4</v>
      </c>
      <c r="P1935" s="58">
        <v>0</v>
      </c>
      <c r="Q1935" s="58">
        <v>0</v>
      </c>
      <c r="R1935" s="59">
        <v>0</v>
      </c>
      <c r="S1935" s="59">
        <v>11.053333</v>
      </c>
      <c r="T1935" s="59">
        <v>0</v>
      </c>
      <c r="U1935" s="59">
        <v>0</v>
      </c>
    </row>
    <row r="1936" spans="1:21" x14ac:dyDescent="0.3">
      <c r="A1936" s="61">
        <v>83981</v>
      </c>
      <c r="B1936" s="54">
        <v>1</v>
      </c>
      <c r="C1936" s="54" t="s">
        <v>78</v>
      </c>
      <c r="D1936" s="54" t="s">
        <v>103</v>
      </c>
      <c r="E1936" s="61" t="s">
        <v>1777</v>
      </c>
      <c r="F1936" s="61" t="s">
        <v>159</v>
      </c>
      <c r="G1936" s="54" t="s">
        <v>71</v>
      </c>
      <c r="H1936" s="54" t="s">
        <v>128</v>
      </c>
      <c r="I1936" s="54" t="s">
        <v>22</v>
      </c>
      <c r="J1936" s="54" t="s">
        <v>129</v>
      </c>
      <c r="K1936" s="56">
        <v>43444.419641203705</v>
      </c>
      <c r="L1936" s="56">
        <v>43444.519780092596</v>
      </c>
      <c r="M1936" s="57">
        <v>2.403333333</v>
      </c>
      <c r="N1936" s="58">
        <v>0</v>
      </c>
      <c r="O1936" s="58">
        <v>79</v>
      </c>
      <c r="P1936" s="58">
        <v>0</v>
      </c>
      <c r="Q1936" s="58">
        <v>0</v>
      </c>
      <c r="R1936" s="59">
        <v>0</v>
      </c>
      <c r="S1936" s="59">
        <v>189.86333300000001</v>
      </c>
      <c r="T1936" s="59">
        <v>0</v>
      </c>
      <c r="U1936" s="59">
        <v>0</v>
      </c>
    </row>
    <row r="1937" spans="1:21" x14ac:dyDescent="0.3">
      <c r="A1937" s="61">
        <v>83986</v>
      </c>
      <c r="B1937" s="54">
        <v>1</v>
      </c>
      <c r="C1937" s="54" t="s">
        <v>79</v>
      </c>
      <c r="D1937" s="54" t="s">
        <v>116</v>
      </c>
      <c r="E1937" s="61" t="s">
        <v>748</v>
      </c>
      <c r="F1937" s="61" t="s">
        <v>136</v>
      </c>
      <c r="G1937" s="54" t="s">
        <v>71</v>
      </c>
      <c r="H1937" s="54" t="s">
        <v>128</v>
      </c>
      <c r="I1937" s="54" t="s">
        <v>22</v>
      </c>
      <c r="J1937" s="54" t="s">
        <v>129</v>
      </c>
      <c r="K1937" s="56">
        <v>43444.405266203707</v>
      </c>
      <c r="L1937" s="56">
        <v>43444.464421296296</v>
      </c>
      <c r="M1937" s="57">
        <v>1.4197222220000001</v>
      </c>
      <c r="N1937" s="58">
        <v>0</v>
      </c>
      <c r="O1937" s="58">
        <v>93</v>
      </c>
      <c r="P1937" s="58">
        <v>0</v>
      </c>
      <c r="Q1937" s="58">
        <v>0</v>
      </c>
      <c r="R1937" s="59">
        <v>0</v>
      </c>
      <c r="S1937" s="59">
        <v>132.034167</v>
      </c>
      <c r="T1937" s="59">
        <v>0</v>
      </c>
      <c r="U1937" s="59">
        <v>0</v>
      </c>
    </row>
    <row r="1938" spans="1:21" x14ac:dyDescent="0.3">
      <c r="A1938" s="61">
        <v>83991</v>
      </c>
      <c r="B1938" s="54">
        <v>1</v>
      </c>
      <c r="C1938" s="54" t="s">
        <v>78</v>
      </c>
      <c r="D1938" s="54" t="s">
        <v>102</v>
      </c>
      <c r="E1938" s="61" t="s">
        <v>2170</v>
      </c>
      <c r="F1938" s="61" t="s">
        <v>150</v>
      </c>
      <c r="G1938" s="54" t="s">
        <v>71</v>
      </c>
      <c r="H1938" s="54" t="s">
        <v>128</v>
      </c>
      <c r="I1938" s="54" t="s">
        <v>22</v>
      </c>
      <c r="J1938" s="54" t="s">
        <v>147</v>
      </c>
      <c r="K1938" s="56">
        <v>43444.433530092589</v>
      </c>
      <c r="L1938" s="56">
        <v>43444.695138888892</v>
      </c>
      <c r="M1938" s="57">
        <v>6.278611111</v>
      </c>
      <c r="N1938" s="58">
        <v>0</v>
      </c>
      <c r="O1938" s="58">
        <v>0</v>
      </c>
      <c r="P1938" s="58">
        <v>0</v>
      </c>
      <c r="Q1938" s="58">
        <v>357</v>
      </c>
      <c r="R1938" s="59">
        <v>0</v>
      </c>
      <c r="S1938" s="59">
        <v>0</v>
      </c>
      <c r="T1938" s="59">
        <v>0</v>
      </c>
      <c r="U1938" s="59">
        <v>2241.4641670000001</v>
      </c>
    </row>
    <row r="1939" spans="1:21" x14ac:dyDescent="0.3">
      <c r="A1939" s="61">
        <v>83992</v>
      </c>
      <c r="B1939" s="54">
        <v>1</v>
      </c>
      <c r="C1939" s="54" t="s">
        <v>78</v>
      </c>
      <c r="D1939" s="54" t="s">
        <v>91</v>
      </c>
      <c r="E1939" s="61" t="s">
        <v>213</v>
      </c>
      <c r="F1939" s="61" t="s">
        <v>136</v>
      </c>
      <c r="G1939" s="54" t="s">
        <v>71</v>
      </c>
      <c r="H1939" s="54" t="s">
        <v>128</v>
      </c>
      <c r="I1939" s="54" t="s">
        <v>22</v>
      </c>
      <c r="J1939" s="54" t="s">
        <v>129</v>
      </c>
      <c r="K1939" s="56">
        <v>43444.26353009259</v>
      </c>
      <c r="L1939" s="56">
        <v>43444.415972222225</v>
      </c>
      <c r="M1939" s="57">
        <v>3.6586111109999999</v>
      </c>
      <c r="N1939" s="58">
        <v>0</v>
      </c>
      <c r="O1939" s="58">
        <v>0</v>
      </c>
      <c r="P1939" s="58">
        <v>0</v>
      </c>
      <c r="Q1939" s="58">
        <v>21</v>
      </c>
      <c r="R1939" s="59">
        <v>0</v>
      </c>
      <c r="S1939" s="59">
        <v>0</v>
      </c>
      <c r="T1939" s="59">
        <v>0</v>
      </c>
      <c r="U1939" s="59">
        <v>76.830832999999998</v>
      </c>
    </row>
    <row r="1940" spans="1:21" x14ac:dyDescent="0.3">
      <c r="A1940" s="61">
        <v>83994</v>
      </c>
      <c r="B1940" s="54">
        <v>1</v>
      </c>
      <c r="C1940" s="54" t="s">
        <v>79</v>
      </c>
      <c r="D1940" s="54" t="s">
        <v>114</v>
      </c>
      <c r="E1940" s="61" t="s">
        <v>2171</v>
      </c>
      <c r="F1940" s="61" t="s">
        <v>145</v>
      </c>
      <c r="G1940" s="54" t="s">
        <v>72</v>
      </c>
      <c r="H1940" s="54" t="s">
        <v>128</v>
      </c>
      <c r="I1940" s="54" t="s">
        <v>22</v>
      </c>
      <c r="J1940" s="54" t="s">
        <v>129</v>
      </c>
      <c r="K1940" s="56">
        <v>43444.402303240742</v>
      </c>
      <c r="L1940" s="56">
        <v>43444.443344907406</v>
      </c>
      <c r="M1940" s="57">
        <v>0.98499999999999999</v>
      </c>
      <c r="N1940" s="58">
        <v>4</v>
      </c>
      <c r="O1940" s="58">
        <v>893</v>
      </c>
      <c r="P1940" s="58">
        <v>0</v>
      </c>
      <c r="Q1940" s="58">
        <v>6</v>
      </c>
      <c r="R1940" s="59">
        <v>3.94</v>
      </c>
      <c r="S1940" s="59">
        <v>879.60500000000002</v>
      </c>
      <c r="T1940" s="59">
        <v>0</v>
      </c>
      <c r="U1940" s="59">
        <v>5.91</v>
      </c>
    </row>
    <row r="1941" spans="1:21" x14ac:dyDescent="0.3">
      <c r="A1941" s="61">
        <v>83998</v>
      </c>
      <c r="B1941" s="54">
        <v>1</v>
      </c>
      <c r="C1941" s="54" t="s">
        <v>78</v>
      </c>
      <c r="D1941" s="54" t="s">
        <v>92</v>
      </c>
      <c r="E1941" s="61" t="s">
        <v>2172</v>
      </c>
      <c r="F1941" s="61" t="s">
        <v>149</v>
      </c>
      <c r="G1941" s="54" t="s">
        <v>71</v>
      </c>
      <c r="H1941" s="54" t="s">
        <v>128</v>
      </c>
      <c r="I1941" s="54" t="s">
        <v>22</v>
      </c>
      <c r="J1941" s="54" t="s">
        <v>129</v>
      </c>
      <c r="K1941" s="56">
        <v>43444.416666666664</v>
      </c>
      <c r="L1941" s="56">
        <v>43444.434027777781</v>
      </c>
      <c r="M1941" s="57">
        <v>0.41666666600000002</v>
      </c>
      <c r="N1941" s="58">
        <v>0</v>
      </c>
      <c r="O1941" s="58">
        <v>28</v>
      </c>
      <c r="P1941" s="58">
        <v>0</v>
      </c>
      <c r="Q1941" s="58">
        <v>0</v>
      </c>
      <c r="R1941" s="59">
        <v>0</v>
      </c>
      <c r="S1941" s="59">
        <v>11.666667</v>
      </c>
      <c r="T1941" s="59">
        <v>0</v>
      </c>
      <c r="U1941" s="59">
        <v>0</v>
      </c>
    </row>
    <row r="1942" spans="1:21" x14ac:dyDescent="0.3">
      <c r="A1942" s="61">
        <v>84001</v>
      </c>
      <c r="B1942" s="54">
        <v>1</v>
      </c>
      <c r="C1942" s="54" t="s">
        <v>78</v>
      </c>
      <c r="D1942" s="54" t="s">
        <v>87</v>
      </c>
      <c r="E1942" s="61" t="s">
        <v>809</v>
      </c>
      <c r="F1942" s="61" t="s">
        <v>153</v>
      </c>
      <c r="G1942" s="54" t="s">
        <v>72</v>
      </c>
      <c r="H1942" s="54" t="s">
        <v>128</v>
      </c>
      <c r="I1942" s="54" t="s">
        <v>22</v>
      </c>
      <c r="J1942" s="54" t="s">
        <v>129</v>
      </c>
      <c r="K1942" s="56">
        <v>43444.406898148147</v>
      </c>
      <c r="L1942" s="56">
        <v>43444.462106481486</v>
      </c>
      <c r="M1942" s="57">
        <v>1.325</v>
      </c>
      <c r="N1942" s="58">
        <v>0</v>
      </c>
      <c r="O1942" s="58">
        <v>3795</v>
      </c>
      <c r="P1942" s="58">
        <v>0</v>
      </c>
      <c r="Q1942" s="58">
        <v>64</v>
      </c>
      <c r="R1942" s="59">
        <v>0</v>
      </c>
      <c r="S1942" s="59">
        <v>5028.375</v>
      </c>
      <c r="T1942" s="59">
        <v>0</v>
      </c>
      <c r="U1942" s="59">
        <v>84.8</v>
      </c>
    </row>
    <row r="1943" spans="1:21" x14ac:dyDescent="0.3">
      <c r="A1943" s="61">
        <v>84003</v>
      </c>
      <c r="B1943" s="54">
        <v>1</v>
      </c>
      <c r="C1943" s="54" t="s">
        <v>79</v>
      </c>
      <c r="D1943" s="54" t="s">
        <v>109</v>
      </c>
      <c r="E1943" s="61" t="s">
        <v>2173</v>
      </c>
      <c r="F1943" s="61" t="s">
        <v>145</v>
      </c>
      <c r="G1943" s="54" t="s">
        <v>72</v>
      </c>
      <c r="H1943" s="54" t="s">
        <v>128</v>
      </c>
      <c r="I1943" s="54" t="s">
        <v>22</v>
      </c>
      <c r="J1943" s="54" t="s">
        <v>129</v>
      </c>
      <c r="K1943" s="56">
        <v>43444.419641203705</v>
      </c>
      <c r="L1943" s="56">
        <v>43444.474907407406</v>
      </c>
      <c r="M1943" s="57">
        <v>1.3263888880000001</v>
      </c>
      <c r="N1943" s="58">
        <v>0</v>
      </c>
      <c r="O1943" s="58">
        <v>0</v>
      </c>
      <c r="P1943" s="58">
        <v>0</v>
      </c>
      <c r="Q1943" s="58">
        <v>59</v>
      </c>
      <c r="R1943" s="59">
        <v>0</v>
      </c>
      <c r="S1943" s="59">
        <v>0</v>
      </c>
      <c r="T1943" s="59">
        <v>0</v>
      </c>
      <c r="U1943" s="59">
        <v>78.256944000000004</v>
      </c>
    </row>
    <row r="1944" spans="1:21" x14ac:dyDescent="0.3">
      <c r="A1944" s="61">
        <v>84004</v>
      </c>
      <c r="B1944" s="54">
        <v>1</v>
      </c>
      <c r="C1944" s="54" t="s">
        <v>78</v>
      </c>
      <c r="D1944" s="54" t="s">
        <v>85</v>
      </c>
      <c r="E1944" s="61" t="s">
        <v>2174</v>
      </c>
      <c r="F1944" s="61" t="s">
        <v>130</v>
      </c>
      <c r="G1944" s="54" t="s">
        <v>71</v>
      </c>
      <c r="H1944" s="54" t="s">
        <v>128</v>
      </c>
      <c r="I1944" s="54" t="s">
        <v>22</v>
      </c>
      <c r="J1944" s="54" t="s">
        <v>129</v>
      </c>
      <c r="K1944" s="56">
        <v>43444.420787037037</v>
      </c>
      <c r="L1944" s="56">
        <v>43444.474710648152</v>
      </c>
      <c r="M1944" s="57">
        <v>1.294166666</v>
      </c>
      <c r="N1944" s="58">
        <v>0</v>
      </c>
      <c r="O1944" s="58">
        <v>2</v>
      </c>
      <c r="P1944" s="58">
        <v>0</v>
      </c>
      <c r="Q1944" s="58">
        <v>0</v>
      </c>
      <c r="R1944" s="59">
        <v>0</v>
      </c>
      <c r="S1944" s="59">
        <v>2.588333</v>
      </c>
      <c r="T1944" s="59">
        <v>0</v>
      </c>
      <c r="U1944" s="59">
        <v>0</v>
      </c>
    </row>
    <row r="1945" spans="1:21" x14ac:dyDescent="0.3">
      <c r="A1945" s="61">
        <v>84006</v>
      </c>
      <c r="B1945" s="54">
        <v>1</v>
      </c>
      <c r="C1945" s="54" t="s">
        <v>78</v>
      </c>
      <c r="D1945" s="54" t="s">
        <v>105</v>
      </c>
      <c r="E1945" s="61" t="s">
        <v>2175</v>
      </c>
      <c r="F1945" s="61" t="s">
        <v>172</v>
      </c>
      <c r="G1945" s="54" t="s">
        <v>71</v>
      </c>
      <c r="H1945" s="54" t="s">
        <v>128</v>
      </c>
      <c r="I1945" s="54" t="s">
        <v>22</v>
      </c>
      <c r="J1945" s="54" t="s">
        <v>129</v>
      </c>
      <c r="K1945" s="56">
        <v>43444.416388888887</v>
      </c>
      <c r="L1945" s="56">
        <v>43444.531724537039</v>
      </c>
      <c r="M1945" s="57">
        <v>2.7680555550000001</v>
      </c>
      <c r="N1945" s="58">
        <v>0</v>
      </c>
      <c r="O1945" s="58">
        <v>45</v>
      </c>
      <c r="P1945" s="58">
        <v>0</v>
      </c>
      <c r="Q1945" s="58">
        <v>0</v>
      </c>
      <c r="R1945" s="59">
        <v>0</v>
      </c>
      <c r="S1945" s="59">
        <v>124.5625</v>
      </c>
      <c r="T1945" s="59">
        <v>0</v>
      </c>
      <c r="U1945" s="59">
        <v>0</v>
      </c>
    </row>
    <row r="1946" spans="1:21" x14ac:dyDescent="0.3">
      <c r="A1946" s="61">
        <v>84008</v>
      </c>
      <c r="B1946" s="54">
        <v>1</v>
      </c>
      <c r="C1946" s="54" t="s">
        <v>78</v>
      </c>
      <c r="D1946" s="54" t="s">
        <v>82</v>
      </c>
      <c r="E1946" s="61" t="s">
        <v>2176</v>
      </c>
      <c r="F1946" s="61" t="s">
        <v>148</v>
      </c>
      <c r="G1946" s="54" t="s">
        <v>71</v>
      </c>
      <c r="H1946" s="54" t="s">
        <v>128</v>
      </c>
      <c r="I1946" s="54" t="s">
        <v>22</v>
      </c>
      <c r="J1946" s="54" t="s">
        <v>147</v>
      </c>
      <c r="K1946" s="56">
        <v>43444.443923611114</v>
      </c>
      <c r="L1946" s="56">
        <v>43444.561025347226</v>
      </c>
      <c r="M1946" s="57">
        <v>2.810441666</v>
      </c>
      <c r="N1946" s="58">
        <v>0</v>
      </c>
      <c r="O1946" s="58">
        <v>1264</v>
      </c>
      <c r="P1946" s="58">
        <v>0</v>
      </c>
      <c r="Q1946" s="58">
        <v>3</v>
      </c>
      <c r="R1946" s="59">
        <v>0</v>
      </c>
      <c r="S1946" s="59">
        <v>3552.3982660000001</v>
      </c>
      <c r="T1946" s="59">
        <v>0</v>
      </c>
      <c r="U1946" s="59">
        <v>8.4313249999999993</v>
      </c>
    </row>
    <row r="1947" spans="1:21" x14ac:dyDescent="0.3">
      <c r="A1947" s="61">
        <v>84012</v>
      </c>
      <c r="B1947" s="54">
        <v>1</v>
      </c>
      <c r="C1947" s="54" t="s">
        <v>78</v>
      </c>
      <c r="D1947" s="54" t="s">
        <v>95</v>
      </c>
      <c r="E1947" s="61" t="s">
        <v>207</v>
      </c>
      <c r="F1947" s="61" t="s">
        <v>140</v>
      </c>
      <c r="G1947" s="54" t="s">
        <v>72</v>
      </c>
      <c r="H1947" s="54" t="s">
        <v>128</v>
      </c>
      <c r="I1947" s="54" t="s">
        <v>22</v>
      </c>
      <c r="J1947" s="54" t="s">
        <v>129</v>
      </c>
      <c r="K1947" s="56">
        <v>43444.417430555557</v>
      </c>
      <c r="L1947" s="56">
        <v>43444.477268518516</v>
      </c>
      <c r="M1947" s="57">
        <v>1.436111111</v>
      </c>
      <c r="N1947" s="58">
        <v>3</v>
      </c>
      <c r="O1947" s="58">
        <v>1337</v>
      </c>
      <c r="P1947" s="58">
        <v>0</v>
      </c>
      <c r="Q1947" s="58">
        <v>14</v>
      </c>
      <c r="R1947" s="59">
        <v>4.3083330000000002</v>
      </c>
      <c r="S1947" s="59">
        <v>1920.080555</v>
      </c>
      <c r="T1947" s="59">
        <v>0</v>
      </c>
      <c r="U1947" s="59">
        <v>20.105556</v>
      </c>
    </row>
    <row r="1948" spans="1:21" x14ac:dyDescent="0.3">
      <c r="A1948" s="61">
        <v>84013</v>
      </c>
      <c r="B1948" s="54">
        <v>1</v>
      </c>
      <c r="C1948" s="54" t="s">
        <v>79</v>
      </c>
      <c r="D1948" s="54" t="s">
        <v>124</v>
      </c>
      <c r="E1948" s="61" t="s">
        <v>1539</v>
      </c>
      <c r="F1948" s="61" t="s">
        <v>137</v>
      </c>
      <c r="G1948" s="54" t="s">
        <v>71</v>
      </c>
      <c r="H1948" s="54" t="s">
        <v>128</v>
      </c>
      <c r="I1948" s="54" t="s">
        <v>22</v>
      </c>
      <c r="J1948" s="54" t="s">
        <v>129</v>
      </c>
      <c r="K1948" s="56">
        <v>43444.441562499997</v>
      </c>
      <c r="L1948" s="56">
        <v>43444.518506944441</v>
      </c>
      <c r="M1948" s="57">
        <v>1.846666666</v>
      </c>
      <c r="N1948" s="58">
        <v>0</v>
      </c>
      <c r="O1948" s="58">
        <v>1</v>
      </c>
      <c r="P1948" s="58">
        <v>0</v>
      </c>
      <c r="Q1948" s="58">
        <v>39</v>
      </c>
      <c r="R1948" s="59">
        <v>0</v>
      </c>
      <c r="S1948" s="59">
        <v>1.8466670000000001</v>
      </c>
      <c r="T1948" s="59">
        <v>0</v>
      </c>
      <c r="U1948" s="59">
        <v>72.02</v>
      </c>
    </row>
    <row r="1949" spans="1:21" x14ac:dyDescent="0.3">
      <c r="A1949" s="61">
        <v>84018</v>
      </c>
      <c r="B1949" s="54">
        <v>1</v>
      </c>
      <c r="C1949" s="54" t="s">
        <v>78</v>
      </c>
      <c r="D1949" s="54" t="s">
        <v>88</v>
      </c>
      <c r="E1949" s="61" t="s">
        <v>1839</v>
      </c>
      <c r="F1949" s="61" t="s">
        <v>172</v>
      </c>
      <c r="G1949" s="54" t="s">
        <v>71</v>
      </c>
      <c r="H1949" s="54" t="s">
        <v>128</v>
      </c>
      <c r="I1949" s="54" t="s">
        <v>22</v>
      </c>
      <c r="J1949" s="54" t="s">
        <v>129</v>
      </c>
      <c r="K1949" s="56">
        <v>43444.449317129627</v>
      </c>
      <c r="L1949" s="56">
        <v>43444.506944444445</v>
      </c>
      <c r="M1949" s="57">
        <v>1.3830555550000001</v>
      </c>
      <c r="N1949" s="58">
        <v>0</v>
      </c>
      <c r="O1949" s="58">
        <v>838</v>
      </c>
      <c r="P1949" s="58">
        <v>0</v>
      </c>
      <c r="Q1949" s="58">
        <v>0</v>
      </c>
      <c r="R1949" s="59">
        <v>0</v>
      </c>
      <c r="S1949" s="59">
        <v>1159.0005550000001</v>
      </c>
      <c r="T1949" s="59">
        <v>0</v>
      </c>
      <c r="U1949" s="59">
        <v>0</v>
      </c>
    </row>
    <row r="1950" spans="1:21" x14ac:dyDescent="0.3">
      <c r="A1950" s="61">
        <v>84019</v>
      </c>
      <c r="B1950" s="54">
        <v>1</v>
      </c>
      <c r="C1950" s="54" t="s">
        <v>78</v>
      </c>
      <c r="D1950" s="54" t="s">
        <v>101</v>
      </c>
      <c r="E1950" s="61" t="s">
        <v>2177</v>
      </c>
      <c r="F1950" s="61" t="s">
        <v>140</v>
      </c>
      <c r="G1950" s="54" t="s">
        <v>72</v>
      </c>
      <c r="H1950" s="54" t="s">
        <v>128</v>
      </c>
      <c r="I1950" s="54" t="s">
        <v>22</v>
      </c>
      <c r="J1950" s="54" t="s">
        <v>129</v>
      </c>
      <c r="K1950" s="56">
        <v>43444.445185185185</v>
      </c>
      <c r="L1950" s="56">
        <v>43444.479189814818</v>
      </c>
      <c r="M1950" s="57">
        <v>0.816111111</v>
      </c>
      <c r="N1950" s="58">
        <v>9</v>
      </c>
      <c r="O1950" s="58">
        <v>2415</v>
      </c>
      <c r="P1950" s="58">
        <v>0</v>
      </c>
      <c r="Q1950" s="58">
        <v>8</v>
      </c>
      <c r="R1950" s="59">
        <v>7.3449999999999998</v>
      </c>
      <c r="S1950" s="59">
        <v>1970.9083330000001</v>
      </c>
      <c r="T1950" s="59">
        <v>0</v>
      </c>
      <c r="U1950" s="59">
        <v>6.5288890000000004</v>
      </c>
    </row>
    <row r="1951" spans="1:21" x14ac:dyDescent="0.3">
      <c r="A1951" s="61">
        <v>84020</v>
      </c>
      <c r="B1951" s="54">
        <v>1</v>
      </c>
      <c r="C1951" s="54" t="s">
        <v>78</v>
      </c>
      <c r="D1951" s="54" t="s">
        <v>80</v>
      </c>
      <c r="E1951" s="61" t="s">
        <v>661</v>
      </c>
      <c r="F1951" s="61" t="s">
        <v>204</v>
      </c>
      <c r="G1951" s="54" t="s">
        <v>71</v>
      </c>
      <c r="H1951" s="54" t="s">
        <v>128</v>
      </c>
      <c r="I1951" s="54" t="s">
        <v>22</v>
      </c>
      <c r="J1951" s="54" t="s">
        <v>129</v>
      </c>
      <c r="K1951" s="56">
        <v>43444.451701388891</v>
      </c>
      <c r="L1951" s="56">
        <v>43444.479861111111</v>
      </c>
      <c r="M1951" s="57">
        <v>0.67583333300000004</v>
      </c>
      <c r="N1951" s="58">
        <v>0</v>
      </c>
      <c r="O1951" s="58">
        <v>53</v>
      </c>
      <c r="P1951" s="58">
        <v>0</v>
      </c>
      <c r="Q1951" s="58">
        <v>0</v>
      </c>
      <c r="R1951" s="59">
        <v>0</v>
      </c>
      <c r="S1951" s="59">
        <v>35.819167</v>
      </c>
      <c r="T1951" s="59">
        <v>0</v>
      </c>
      <c r="U1951" s="59">
        <v>0</v>
      </c>
    </row>
    <row r="1952" spans="1:21" x14ac:dyDescent="0.3">
      <c r="A1952" s="61">
        <v>84022</v>
      </c>
      <c r="B1952" s="54">
        <v>1</v>
      </c>
      <c r="C1952" s="54" t="s">
        <v>78</v>
      </c>
      <c r="D1952" s="54" t="s">
        <v>93</v>
      </c>
      <c r="E1952" s="61" t="s">
        <v>2178</v>
      </c>
      <c r="F1952" s="61" t="s">
        <v>137</v>
      </c>
      <c r="G1952" s="54" t="s">
        <v>71</v>
      </c>
      <c r="H1952" s="54" t="s">
        <v>128</v>
      </c>
      <c r="I1952" s="54" t="s">
        <v>22</v>
      </c>
      <c r="J1952" s="54" t="s">
        <v>129</v>
      </c>
      <c r="K1952" s="56">
        <v>43444.446168981478</v>
      </c>
      <c r="L1952" s="56">
        <v>43444.591412037036</v>
      </c>
      <c r="M1952" s="57">
        <v>3.485833333</v>
      </c>
      <c r="N1952" s="58">
        <v>0</v>
      </c>
      <c r="O1952" s="58">
        <v>2</v>
      </c>
      <c r="P1952" s="58">
        <v>0</v>
      </c>
      <c r="Q1952" s="58">
        <v>99</v>
      </c>
      <c r="R1952" s="59">
        <v>0</v>
      </c>
      <c r="S1952" s="59">
        <v>6.9716670000000001</v>
      </c>
      <c r="T1952" s="59">
        <v>0</v>
      </c>
      <c r="U1952" s="59">
        <v>345.09750000000003</v>
      </c>
    </row>
    <row r="1953" spans="1:21" x14ac:dyDescent="0.3">
      <c r="A1953" s="61">
        <v>84024</v>
      </c>
      <c r="B1953" s="54">
        <v>1</v>
      </c>
      <c r="C1953" s="54" t="s">
        <v>78</v>
      </c>
      <c r="D1953" s="54" t="s">
        <v>103</v>
      </c>
      <c r="E1953" s="61" t="s">
        <v>2179</v>
      </c>
      <c r="F1953" s="61" t="s">
        <v>184</v>
      </c>
      <c r="G1953" s="54" t="s">
        <v>71</v>
      </c>
      <c r="H1953" s="54" t="s">
        <v>128</v>
      </c>
      <c r="I1953" s="54" t="s">
        <v>22</v>
      </c>
      <c r="J1953" s="54" t="s">
        <v>129</v>
      </c>
      <c r="K1953" s="56">
        <v>43444.447974537034</v>
      </c>
      <c r="L1953" s="56">
        <v>43444.491956018523</v>
      </c>
      <c r="M1953" s="57">
        <v>1.055555555</v>
      </c>
      <c r="N1953" s="58">
        <v>0</v>
      </c>
      <c r="O1953" s="58">
        <v>11</v>
      </c>
      <c r="P1953" s="58">
        <v>0</v>
      </c>
      <c r="Q1953" s="58">
        <v>0</v>
      </c>
      <c r="R1953" s="59">
        <v>0</v>
      </c>
      <c r="S1953" s="59">
        <v>11.611110999999999</v>
      </c>
      <c r="T1953" s="59">
        <v>0</v>
      </c>
      <c r="U1953" s="59">
        <v>0</v>
      </c>
    </row>
    <row r="1954" spans="1:21" x14ac:dyDescent="0.3">
      <c r="A1954" s="61">
        <v>84025</v>
      </c>
      <c r="B1954" s="54">
        <v>1</v>
      </c>
      <c r="C1954" s="54" t="s">
        <v>78</v>
      </c>
      <c r="D1954" s="54" t="s">
        <v>92</v>
      </c>
      <c r="E1954" s="61" t="s">
        <v>2180</v>
      </c>
      <c r="F1954" s="61" t="s">
        <v>149</v>
      </c>
      <c r="G1954" s="54" t="s">
        <v>71</v>
      </c>
      <c r="H1954" s="54" t="s">
        <v>128</v>
      </c>
      <c r="I1954" s="54" t="s">
        <v>22</v>
      </c>
      <c r="J1954" s="54" t="s">
        <v>129</v>
      </c>
      <c r="K1954" s="56">
        <v>43444.43472222222</v>
      </c>
      <c r="L1954" s="56">
        <v>43444.440972222219</v>
      </c>
      <c r="M1954" s="57">
        <v>0.15</v>
      </c>
      <c r="N1954" s="58">
        <v>0</v>
      </c>
      <c r="O1954" s="58">
        <v>46</v>
      </c>
      <c r="P1954" s="58">
        <v>0</v>
      </c>
      <c r="Q1954" s="58">
        <v>0</v>
      </c>
      <c r="R1954" s="59">
        <v>0</v>
      </c>
      <c r="S1954" s="59">
        <v>6.9</v>
      </c>
      <c r="T1954" s="59">
        <v>0</v>
      </c>
      <c r="U1954" s="59">
        <v>0</v>
      </c>
    </row>
    <row r="1955" spans="1:21" x14ac:dyDescent="0.3">
      <c r="A1955" s="61">
        <v>84028</v>
      </c>
      <c r="B1955" s="54">
        <v>1</v>
      </c>
      <c r="C1955" s="54" t="s">
        <v>79</v>
      </c>
      <c r="D1955" s="54" t="s">
        <v>111</v>
      </c>
      <c r="E1955" s="61" t="s">
        <v>2181</v>
      </c>
      <c r="F1955" s="61" t="s">
        <v>182</v>
      </c>
      <c r="G1955" s="54" t="s">
        <v>71</v>
      </c>
      <c r="H1955" s="54" t="s">
        <v>128</v>
      </c>
      <c r="I1955" s="54" t="s">
        <v>22</v>
      </c>
      <c r="J1955" s="54" t="s">
        <v>129</v>
      </c>
      <c r="K1955" s="56">
        <v>43444.45076388889</v>
      </c>
      <c r="L1955" s="56">
        <v>43444.540636574071</v>
      </c>
      <c r="M1955" s="57">
        <v>2.1569444440000001</v>
      </c>
      <c r="N1955" s="58">
        <v>0</v>
      </c>
      <c r="O1955" s="58">
        <v>0</v>
      </c>
      <c r="P1955" s="58">
        <v>0</v>
      </c>
      <c r="Q1955" s="58">
        <v>37</v>
      </c>
      <c r="R1955" s="59">
        <v>0</v>
      </c>
      <c r="S1955" s="59">
        <v>0</v>
      </c>
      <c r="T1955" s="59">
        <v>0</v>
      </c>
      <c r="U1955" s="59">
        <v>79.806944000000001</v>
      </c>
    </row>
    <row r="1956" spans="1:21" x14ac:dyDescent="0.3">
      <c r="A1956" s="61">
        <v>84030</v>
      </c>
      <c r="B1956" s="54">
        <v>1</v>
      </c>
      <c r="C1956" s="54" t="s">
        <v>78</v>
      </c>
      <c r="D1956" s="54" t="s">
        <v>105</v>
      </c>
      <c r="E1956" s="61" t="s">
        <v>2182</v>
      </c>
      <c r="F1956" s="61" t="s">
        <v>140</v>
      </c>
      <c r="G1956" s="54" t="s">
        <v>72</v>
      </c>
      <c r="H1956" s="54" t="s">
        <v>128</v>
      </c>
      <c r="I1956" s="54" t="s">
        <v>22</v>
      </c>
      <c r="J1956" s="54" t="s">
        <v>129</v>
      </c>
      <c r="K1956" s="56">
        <v>43444.447928240741</v>
      </c>
      <c r="L1956" s="56">
        <v>43444.526828703703</v>
      </c>
      <c r="M1956" s="57">
        <v>1.893611111</v>
      </c>
      <c r="N1956" s="58">
        <v>1</v>
      </c>
      <c r="O1956" s="58">
        <v>775</v>
      </c>
      <c r="P1956" s="58">
        <v>0</v>
      </c>
      <c r="Q1956" s="58">
        <v>0</v>
      </c>
      <c r="R1956" s="59">
        <v>1.8936109999999999</v>
      </c>
      <c r="S1956" s="59">
        <v>1467.5486109999999</v>
      </c>
      <c r="T1956" s="59">
        <v>0</v>
      </c>
      <c r="U1956" s="59">
        <v>0</v>
      </c>
    </row>
    <row r="1957" spans="1:21" x14ac:dyDescent="0.3">
      <c r="A1957" s="61">
        <v>84036</v>
      </c>
      <c r="B1957" s="54">
        <v>1</v>
      </c>
      <c r="C1957" s="54" t="s">
        <v>78</v>
      </c>
      <c r="D1957" s="54" t="s">
        <v>94</v>
      </c>
      <c r="E1957" s="61" t="s">
        <v>2183</v>
      </c>
      <c r="F1957" s="61" t="s">
        <v>202</v>
      </c>
      <c r="G1957" s="54" t="s">
        <v>71</v>
      </c>
      <c r="H1957" s="54" t="s">
        <v>128</v>
      </c>
      <c r="I1957" s="54" t="s">
        <v>22</v>
      </c>
      <c r="J1957" s="54" t="s">
        <v>129</v>
      </c>
      <c r="K1957" s="56">
        <v>43444.454884259263</v>
      </c>
      <c r="L1957" s="56">
        <v>43444.497199074074</v>
      </c>
      <c r="M1957" s="57">
        <v>1.0155555549999999</v>
      </c>
      <c r="N1957" s="58">
        <v>0</v>
      </c>
      <c r="O1957" s="58">
        <v>45</v>
      </c>
      <c r="P1957" s="58">
        <v>0</v>
      </c>
      <c r="Q1957" s="58">
        <v>0</v>
      </c>
      <c r="R1957" s="59">
        <v>0</v>
      </c>
      <c r="S1957" s="59">
        <v>45.7</v>
      </c>
      <c r="T1957" s="59">
        <v>0</v>
      </c>
      <c r="U1957" s="59">
        <v>0</v>
      </c>
    </row>
    <row r="1958" spans="1:21" x14ac:dyDescent="0.3">
      <c r="A1958" s="61">
        <v>84037</v>
      </c>
      <c r="B1958" s="54">
        <v>1</v>
      </c>
      <c r="C1958" s="54" t="s">
        <v>78</v>
      </c>
      <c r="D1958" s="54" t="s">
        <v>100</v>
      </c>
      <c r="E1958" s="61" t="s">
        <v>2184</v>
      </c>
      <c r="F1958" s="61" t="s">
        <v>137</v>
      </c>
      <c r="G1958" s="54" t="s">
        <v>71</v>
      </c>
      <c r="H1958" s="54" t="s">
        <v>128</v>
      </c>
      <c r="I1958" s="54" t="s">
        <v>22</v>
      </c>
      <c r="J1958" s="54" t="s">
        <v>129</v>
      </c>
      <c r="K1958" s="56">
        <v>43444.458668981482</v>
      </c>
      <c r="L1958" s="56">
        <v>43444.476145833331</v>
      </c>
      <c r="M1958" s="57">
        <v>0.41944444400000003</v>
      </c>
      <c r="N1958" s="58">
        <v>0</v>
      </c>
      <c r="O1958" s="58">
        <v>1</v>
      </c>
      <c r="P1958" s="58">
        <v>0</v>
      </c>
      <c r="Q1958" s="58">
        <v>0</v>
      </c>
      <c r="R1958" s="59">
        <v>0</v>
      </c>
      <c r="S1958" s="59">
        <v>0.41944399999999998</v>
      </c>
      <c r="T1958" s="59">
        <v>0</v>
      </c>
      <c r="U1958" s="59">
        <v>0</v>
      </c>
    </row>
    <row r="1959" spans="1:21" x14ac:dyDescent="0.3">
      <c r="A1959" s="61">
        <v>84038</v>
      </c>
      <c r="B1959" s="54">
        <v>1</v>
      </c>
      <c r="C1959" s="54" t="s">
        <v>78</v>
      </c>
      <c r="D1959" s="54" t="s">
        <v>80</v>
      </c>
      <c r="E1959" s="61" t="s">
        <v>2185</v>
      </c>
      <c r="F1959" s="61" t="s">
        <v>151</v>
      </c>
      <c r="G1959" s="54" t="s">
        <v>71</v>
      </c>
      <c r="H1959" s="54" t="s">
        <v>128</v>
      </c>
      <c r="I1959" s="54" t="s">
        <v>22</v>
      </c>
      <c r="J1959" s="54" t="s">
        <v>129</v>
      </c>
      <c r="K1959" s="56">
        <v>43444.459594907406</v>
      </c>
      <c r="L1959" s="56">
        <v>43444.536666666667</v>
      </c>
      <c r="M1959" s="57">
        <v>1.849722222</v>
      </c>
      <c r="N1959" s="58">
        <v>0</v>
      </c>
      <c r="O1959" s="58">
        <v>123</v>
      </c>
      <c r="P1959" s="58">
        <v>0</v>
      </c>
      <c r="Q1959" s="58">
        <v>0</v>
      </c>
      <c r="R1959" s="59">
        <v>0</v>
      </c>
      <c r="S1959" s="59">
        <v>227.51583299999999</v>
      </c>
      <c r="T1959" s="59">
        <v>0</v>
      </c>
      <c r="U1959" s="59">
        <v>0</v>
      </c>
    </row>
    <row r="1960" spans="1:21" x14ac:dyDescent="0.3">
      <c r="A1960" s="61">
        <v>84042</v>
      </c>
      <c r="B1960" s="54">
        <v>1</v>
      </c>
      <c r="C1960" s="54" t="s">
        <v>78</v>
      </c>
      <c r="D1960" s="54" t="s">
        <v>101</v>
      </c>
      <c r="E1960" s="61" t="s">
        <v>1621</v>
      </c>
      <c r="F1960" s="61" t="s">
        <v>625</v>
      </c>
      <c r="G1960" s="54" t="s">
        <v>71</v>
      </c>
      <c r="H1960" s="54" t="s">
        <v>128</v>
      </c>
      <c r="I1960" s="54" t="s">
        <v>22</v>
      </c>
      <c r="J1960" s="54" t="s">
        <v>129</v>
      </c>
      <c r="K1960" s="56">
        <v>43444.451967592591</v>
      </c>
      <c r="L1960" s="56">
        <v>43444.504675925928</v>
      </c>
      <c r="M1960" s="57">
        <v>1.2649999999999999</v>
      </c>
      <c r="N1960" s="58">
        <v>0</v>
      </c>
      <c r="O1960" s="58">
        <v>77</v>
      </c>
      <c r="P1960" s="58">
        <v>0</v>
      </c>
      <c r="Q1960" s="58">
        <v>0</v>
      </c>
      <c r="R1960" s="59">
        <v>0</v>
      </c>
      <c r="S1960" s="59">
        <v>97.405000000000001</v>
      </c>
      <c r="T1960" s="59">
        <v>0</v>
      </c>
      <c r="U1960" s="59">
        <v>0</v>
      </c>
    </row>
    <row r="1961" spans="1:21" x14ac:dyDescent="0.3">
      <c r="A1961" s="61">
        <v>84043</v>
      </c>
      <c r="B1961" s="54">
        <v>1</v>
      </c>
      <c r="C1961" s="54" t="s">
        <v>79</v>
      </c>
      <c r="D1961" s="54" t="s">
        <v>115</v>
      </c>
      <c r="E1961" s="61" t="s">
        <v>2186</v>
      </c>
      <c r="F1961" s="61" t="s">
        <v>144</v>
      </c>
      <c r="G1961" s="54" t="s">
        <v>71</v>
      </c>
      <c r="H1961" s="54" t="s">
        <v>128</v>
      </c>
      <c r="I1961" s="54" t="s">
        <v>22</v>
      </c>
      <c r="J1961" s="54" t="s">
        <v>129</v>
      </c>
      <c r="K1961" s="56">
        <v>43444.466712962967</v>
      </c>
      <c r="L1961" s="56">
        <v>43444.588842592595</v>
      </c>
      <c r="M1961" s="57">
        <v>2.9311111109999999</v>
      </c>
      <c r="N1961" s="58">
        <v>0</v>
      </c>
      <c r="O1961" s="58">
        <v>0</v>
      </c>
      <c r="P1961" s="58">
        <v>0</v>
      </c>
      <c r="Q1961" s="58">
        <v>79</v>
      </c>
      <c r="R1961" s="59">
        <v>0</v>
      </c>
      <c r="S1961" s="59">
        <v>0</v>
      </c>
      <c r="T1961" s="59">
        <v>0</v>
      </c>
      <c r="U1961" s="59">
        <v>231.55777800000001</v>
      </c>
    </row>
    <row r="1962" spans="1:21" x14ac:dyDescent="0.3">
      <c r="A1962" s="61">
        <v>84045</v>
      </c>
      <c r="B1962" s="54">
        <v>1</v>
      </c>
      <c r="C1962" s="54" t="s">
        <v>78</v>
      </c>
      <c r="D1962" s="54" t="s">
        <v>86</v>
      </c>
      <c r="E1962" s="61" t="s">
        <v>2187</v>
      </c>
      <c r="F1962" s="61" t="s">
        <v>146</v>
      </c>
      <c r="G1962" s="54" t="s">
        <v>71</v>
      </c>
      <c r="H1962" s="54" t="s">
        <v>128</v>
      </c>
      <c r="I1962" s="54" t="s">
        <v>22</v>
      </c>
      <c r="J1962" s="54" t="s">
        <v>147</v>
      </c>
      <c r="K1962" s="56">
        <v>43444.46875</v>
      </c>
      <c r="L1962" s="56">
        <v>43444.495138888888</v>
      </c>
      <c r="M1962" s="57">
        <v>0.63333333300000005</v>
      </c>
      <c r="N1962" s="58">
        <v>0</v>
      </c>
      <c r="O1962" s="58">
        <v>278</v>
      </c>
      <c r="P1962" s="58">
        <v>0</v>
      </c>
      <c r="Q1962" s="58">
        <v>0</v>
      </c>
      <c r="R1962" s="59">
        <v>0</v>
      </c>
      <c r="S1962" s="59">
        <v>176.066667</v>
      </c>
      <c r="T1962" s="59">
        <v>0</v>
      </c>
      <c r="U1962" s="59">
        <v>0</v>
      </c>
    </row>
    <row r="1963" spans="1:21" x14ac:dyDescent="0.3">
      <c r="A1963" s="61">
        <v>84046</v>
      </c>
      <c r="B1963" s="54">
        <v>1</v>
      </c>
      <c r="C1963" s="54" t="s">
        <v>78</v>
      </c>
      <c r="D1963" s="54" t="s">
        <v>88</v>
      </c>
      <c r="E1963" s="61" t="s">
        <v>2188</v>
      </c>
      <c r="F1963" s="61" t="s">
        <v>137</v>
      </c>
      <c r="G1963" s="54" t="s">
        <v>71</v>
      </c>
      <c r="H1963" s="54" t="s">
        <v>128</v>
      </c>
      <c r="I1963" s="54" t="s">
        <v>22</v>
      </c>
      <c r="J1963" s="54" t="s">
        <v>129</v>
      </c>
      <c r="K1963" s="56">
        <v>43444.466863425929</v>
      </c>
      <c r="L1963" s="56">
        <v>43444.571458333332</v>
      </c>
      <c r="M1963" s="57">
        <v>2.5102777770000002</v>
      </c>
      <c r="N1963" s="58">
        <v>0</v>
      </c>
      <c r="O1963" s="58">
        <v>3</v>
      </c>
      <c r="P1963" s="58">
        <v>0</v>
      </c>
      <c r="Q1963" s="58">
        <v>0</v>
      </c>
      <c r="R1963" s="59">
        <v>0</v>
      </c>
      <c r="S1963" s="59">
        <v>7.5308330000000003</v>
      </c>
      <c r="T1963" s="59">
        <v>0</v>
      </c>
      <c r="U1963" s="59">
        <v>0</v>
      </c>
    </row>
    <row r="1964" spans="1:21" x14ac:dyDescent="0.3">
      <c r="A1964" s="61">
        <v>84047</v>
      </c>
      <c r="B1964" s="54">
        <v>1</v>
      </c>
      <c r="C1964" s="54" t="s">
        <v>78</v>
      </c>
      <c r="D1964" s="54" t="s">
        <v>98</v>
      </c>
      <c r="E1964" s="61" t="s">
        <v>2189</v>
      </c>
      <c r="F1964" s="61" t="s">
        <v>171</v>
      </c>
      <c r="G1964" s="54" t="s">
        <v>72</v>
      </c>
      <c r="H1964" s="54" t="s">
        <v>128</v>
      </c>
      <c r="I1964" s="54" t="s">
        <v>22</v>
      </c>
      <c r="J1964" s="54" t="s">
        <v>129</v>
      </c>
      <c r="K1964" s="56">
        <v>43444.47247685185</v>
      </c>
      <c r="L1964" s="56">
        <v>43444.522962962961</v>
      </c>
      <c r="M1964" s="57">
        <v>1.2116666659999999</v>
      </c>
      <c r="N1964" s="58">
        <v>0</v>
      </c>
      <c r="O1964" s="58">
        <v>159</v>
      </c>
      <c r="P1964" s="58">
        <v>0</v>
      </c>
      <c r="Q1964" s="58">
        <v>0</v>
      </c>
      <c r="R1964" s="59">
        <v>0</v>
      </c>
      <c r="S1964" s="59">
        <v>192.655</v>
      </c>
      <c r="T1964" s="59">
        <v>0</v>
      </c>
      <c r="U1964" s="59">
        <v>0</v>
      </c>
    </row>
    <row r="1965" spans="1:21" x14ac:dyDescent="0.3">
      <c r="A1965" s="61">
        <v>84048</v>
      </c>
      <c r="B1965" s="54">
        <v>1</v>
      </c>
      <c r="C1965" s="54" t="s">
        <v>79</v>
      </c>
      <c r="D1965" s="54" t="s">
        <v>124</v>
      </c>
      <c r="E1965" s="61" t="s">
        <v>2190</v>
      </c>
      <c r="F1965" s="61" t="s">
        <v>149</v>
      </c>
      <c r="G1965" s="54" t="s">
        <v>71</v>
      </c>
      <c r="H1965" s="54" t="s">
        <v>128</v>
      </c>
      <c r="I1965" s="54" t="s">
        <v>22</v>
      </c>
      <c r="J1965" s="54" t="s">
        <v>129</v>
      </c>
      <c r="K1965" s="56">
        <v>43444.473611111112</v>
      </c>
      <c r="L1965" s="56">
        <v>43444.479537037041</v>
      </c>
      <c r="M1965" s="57">
        <v>0.14222222200000001</v>
      </c>
      <c r="N1965" s="58">
        <v>0</v>
      </c>
      <c r="O1965" s="58">
        <v>1</v>
      </c>
      <c r="P1965" s="58">
        <v>0</v>
      </c>
      <c r="Q1965" s="58">
        <v>0</v>
      </c>
      <c r="R1965" s="59">
        <v>0</v>
      </c>
      <c r="S1965" s="59">
        <v>0.14222199999999999</v>
      </c>
      <c r="T1965" s="59">
        <v>0</v>
      </c>
      <c r="U1965" s="59">
        <v>0</v>
      </c>
    </row>
    <row r="1966" spans="1:21" x14ac:dyDescent="0.3">
      <c r="A1966" s="61">
        <v>84049</v>
      </c>
      <c r="B1966" s="54">
        <v>1</v>
      </c>
      <c r="C1966" s="54" t="s">
        <v>78</v>
      </c>
      <c r="D1966" s="54" t="s">
        <v>99</v>
      </c>
      <c r="E1966" s="61" t="s">
        <v>2191</v>
      </c>
      <c r="F1966" s="61" t="s">
        <v>141</v>
      </c>
      <c r="G1966" s="54" t="s">
        <v>71</v>
      </c>
      <c r="H1966" s="54" t="s">
        <v>128</v>
      </c>
      <c r="I1966" s="54" t="s">
        <v>22</v>
      </c>
      <c r="J1966" s="54" t="s">
        <v>129</v>
      </c>
      <c r="K1966" s="56">
        <v>43444.473611111112</v>
      </c>
      <c r="L1966" s="56">
        <v>43444.507881944446</v>
      </c>
      <c r="M1966" s="57">
        <v>0.82250000000000001</v>
      </c>
      <c r="N1966" s="58">
        <v>0</v>
      </c>
      <c r="O1966" s="58">
        <v>156</v>
      </c>
      <c r="P1966" s="58">
        <v>0</v>
      </c>
      <c r="Q1966" s="58">
        <v>0</v>
      </c>
      <c r="R1966" s="59">
        <v>0</v>
      </c>
      <c r="S1966" s="59">
        <v>128.31</v>
      </c>
      <c r="T1966" s="59">
        <v>0</v>
      </c>
      <c r="U1966" s="59">
        <v>0</v>
      </c>
    </row>
    <row r="1967" spans="1:21" x14ac:dyDescent="0.3">
      <c r="A1967" s="61">
        <v>84051</v>
      </c>
      <c r="B1967" s="54">
        <v>1</v>
      </c>
      <c r="C1967" s="54" t="s">
        <v>79</v>
      </c>
      <c r="D1967" s="54" t="s">
        <v>124</v>
      </c>
      <c r="E1967" s="61" t="s">
        <v>2192</v>
      </c>
      <c r="F1967" s="61" t="s">
        <v>151</v>
      </c>
      <c r="G1967" s="54" t="s">
        <v>71</v>
      </c>
      <c r="H1967" s="54" t="s">
        <v>128</v>
      </c>
      <c r="I1967" s="54" t="s">
        <v>22</v>
      </c>
      <c r="J1967" s="54" t="s">
        <v>129</v>
      </c>
      <c r="K1967" s="56">
        <v>43444.471446759257</v>
      </c>
      <c r="L1967" s="56">
        <v>43444.556273148148</v>
      </c>
      <c r="M1967" s="57">
        <v>2.0358333329999998</v>
      </c>
      <c r="N1967" s="58">
        <v>0</v>
      </c>
      <c r="O1967" s="58">
        <v>29</v>
      </c>
      <c r="P1967" s="58">
        <v>0</v>
      </c>
      <c r="Q1967" s="58">
        <v>0</v>
      </c>
      <c r="R1967" s="59">
        <v>0</v>
      </c>
      <c r="S1967" s="59">
        <v>59.039166999999999</v>
      </c>
      <c r="T1967" s="59">
        <v>0</v>
      </c>
      <c r="U1967" s="59">
        <v>0</v>
      </c>
    </row>
    <row r="1968" spans="1:21" x14ac:dyDescent="0.3">
      <c r="A1968" s="61">
        <v>84052</v>
      </c>
      <c r="B1968" s="54">
        <v>1</v>
      </c>
      <c r="C1968" s="54" t="s">
        <v>78</v>
      </c>
      <c r="D1968" s="54" t="s">
        <v>102</v>
      </c>
      <c r="E1968" s="61" t="s">
        <v>366</v>
      </c>
      <c r="F1968" s="61" t="s">
        <v>151</v>
      </c>
      <c r="G1968" s="54" t="s">
        <v>71</v>
      </c>
      <c r="H1968" s="54" t="s">
        <v>128</v>
      </c>
      <c r="I1968" s="54" t="s">
        <v>22</v>
      </c>
      <c r="J1968" s="54" t="s">
        <v>129</v>
      </c>
      <c r="K1968" s="56">
        <v>43444.434537037036</v>
      </c>
      <c r="L1968" s="56">
        <v>43444.557638888888</v>
      </c>
      <c r="M1968" s="57">
        <v>2.9544444439999999</v>
      </c>
      <c r="N1968" s="58">
        <v>0</v>
      </c>
      <c r="O1968" s="58">
        <v>137</v>
      </c>
      <c r="P1968" s="58">
        <v>0</v>
      </c>
      <c r="Q1968" s="58">
        <v>0</v>
      </c>
      <c r="R1968" s="59">
        <v>0</v>
      </c>
      <c r="S1968" s="59">
        <v>404.75888900000001</v>
      </c>
      <c r="T1968" s="59">
        <v>0</v>
      </c>
      <c r="U1968" s="59">
        <v>0</v>
      </c>
    </row>
    <row r="1969" spans="1:21" x14ac:dyDescent="0.3">
      <c r="A1969" s="61">
        <v>84053</v>
      </c>
      <c r="B1969" s="54">
        <v>1</v>
      </c>
      <c r="C1969" s="54" t="s">
        <v>79</v>
      </c>
      <c r="D1969" s="54" t="s">
        <v>111</v>
      </c>
      <c r="E1969" s="61" t="s">
        <v>2193</v>
      </c>
      <c r="F1969" s="61" t="s">
        <v>136</v>
      </c>
      <c r="G1969" s="54" t="s">
        <v>71</v>
      </c>
      <c r="H1969" s="54" t="s">
        <v>128</v>
      </c>
      <c r="I1969" s="54" t="s">
        <v>22</v>
      </c>
      <c r="J1969" s="54" t="s">
        <v>129</v>
      </c>
      <c r="K1969" s="56">
        <v>43444.476377314815</v>
      </c>
      <c r="L1969" s="56">
        <v>43444.494884259257</v>
      </c>
      <c r="M1969" s="57">
        <v>0.44416666599999999</v>
      </c>
      <c r="N1969" s="58">
        <v>0</v>
      </c>
      <c r="O1969" s="58">
        <v>98</v>
      </c>
      <c r="P1969" s="58">
        <v>0</v>
      </c>
      <c r="Q1969" s="58">
        <v>0</v>
      </c>
      <c r="R1969" s="59">
        <v>0</v>
      </c>
      <c r="S1969" s="59">
        <v>43.528333000000003</v>
      </c>
      <c r="T1969" s="59">
        <v>0</v>
      </c>
      <c r="U1969" s="59">
        <v>0</v>
      </c>
    </row>
    <row r="1970" spans="1:21" x14ac:dyDescent="0.3">
      <c r="A1970" s="61">
        <v>84056</v>
      </c>
      <c r="B1970" s="54">
        <v>1</v>
      </c>
      <c r="C1970" s="54" t="s">
        <v>78</v>
      </c>
      <c r="D1970" s="54" t="s">
        <v>81</v>
      </c>
      <c r="E1970" s="61" t="s">
        <v>2194</v>
      </c>
      <c r="F1970" s="61" t="s">
        <v>150</v>
      </c>
      <c r="G1970" s="54" t="s">
        <v>71</v>
      </c>
      <c r="H1970" s="54" t="s">
        <v>128</v>
      </c>
      <c r="I1970" s="54" t="s">
        <v>22</v>
      </c>
      <c r="J1970" s="54" t="s">
        <v>147</v>
      </c>
      <c r="K1970" s="56">
        <v>43444.487638888888</v>
      </c>
      <c r="L1970" s="56">
        <v>43444.657638888886</v>
      </c>
      <c r="M1970" s="57">
        <v>4.08</v>
      </c>
      <c r="N1970" s="58">
        <v>0</v>
      </c>
      <c r="O1970" s="58">
        <v>0</v>
      </c>
      <c r="P1970" s="58">
        <v>0</v>
      </c>
      <c r="Q1970" s="58">
        <v>19</v>
      </c>
      <c r="R1970" s="59">
        <v>0</v>
      </c>
      <c r="S1970" s="59">
        <v>0</v>
      </c>
      <c r="T1970" s="59">
        <v>0</v>
      </c>
      <c r="U1970" s="59">
        <v>77.52</v>
      </c>
    </row>
    <row r="1971" spans="1:21" x14ac:dyDescent="0.3">
      <c r="A1971" s="61">
        <v>84058</v>
      </c>
      <c r="B1971" s="54">
        <v>1</v>
      </c>
      <c r="C1971" s="54" t="s">
        <v>78</v>
      </c>
      <c r="D1971" s="54" t="s">
        <v>101</v>
      </c>
      <c r="E1971" s="61" t="s">
        <v>443</v>
      </c>
      <c r="F1971" s="61" t="s">
        <v>140</v>
      </c>
      <c r="G1971" s="54" t="s">
        <v>72</v>
      </c>
      <c r="H1971" s="54" t="s">
        <v>128</v>
      </c>
      <c r="I1971" s="54" t="s">
        <v>22</v>
      </c>
      <c r="J1971" s="54" t="s">
        <v>129</v>
      </c>
      <c r="K1971" s="56">
        <v>43444.481377314813</v>
      </c>
      <c r="L1971" s="56">
        <v>43444.506770833337</v>
      </c>
      <c r="M1971" s="57">
        <v>0.60944444399999997</v>
      </c>
      <c r="N1971" s="58">
        <v>1</v>
      </c>
      <c r="O1971" s="58">
        <v>0</v>
      </c>
      <c r="P1971" s="58">
        <v>0</v>
      </c>
      <c r="Q1971" s="58">
        <v>0</v>
      </c>
      <c r="R1971" s="59">
        <v>0.60944399999999999</v>
      </c>
      <c r="S1971" s="59">
        <v>0</v>
      </c>
      <c r="T1971" s="59">
        <v>0</v>
      </c>
      <c r="U1971" s="59">
        <v>0</v>
      </c>
    </row>
    <row r="1972" spans="1:21" x14ac:dyDescent="0.3">
      <c r="A1972" s="61">
        <v>84060</v>
      </c>
      <c r="B1972" s="54">
        <v>1</v>
      </c>
      <c r="C1972" s="54" t="s">
        <v>78</v>
      </c>
      <c r="D1972" s="54" t="s">
        <v>92</v>
      </c>
      <c r="E1972" s="61" t="s">
        <v>2195</v>
      </c>
      <c r="F1972" s="61" t="s">
        <v>149</v>
      </c>
      <c r="G1972" s="54" t="s">
        <v>71</v>
      </c>
      <c r="H1972" s="54" t="s">
        <v>128</v>
      </c>
      <c r="I1972" s="54" t="s">
        <v>22</v>
      </c>
      <c r="J1972" s="54" t="s">
        <v>129</v>
      </c>
      <c r="K1972" s="56">
        <v>43444.481944444444</v>
      </c>
      <c r="L1972" s="56">
        <v>43444.540277777778</v>
      </c>
      <c r="M1972" s="57">
        <v>1.4</v>
      </c>
      <c r="N1972" s="58">
        <v>0</v>
      </c>
      <c r="O1972" s="58">
        <v>65</v>
      </c>
      <c r="P1972" s="58">
        <v>0</v>
      </c>
      <c r="Q1972" s="58">
        <v>0</v>
      </c>
      <c r="R1972" s="59">
        <v>0</v>
      </c>
      <c r="S1972" s="59">
        <v>91</v>
      </c>
      <c r="T1972" s="59">
        <v>0</v>
      </c>
      <c r="U1972" s="59">
        <v>0</v>
      </c>
    </row>
    <row r="1973" spans="1:21" x14ac:dyDescent="0.3">
      <c r="A1973" s="61">
        <v>84065</v>
      </c>
      <c r="B1973" s="54">
        <v>1</v>
      </c>
      <c r="C1973" s="54" t="s">
        <v>78</v>
      </c>
      <c r="D1973" s="54" t="s">
        <v>105</v>
      </c>
      <c r="E1973" s="61" t="s">
        <v>2196</v>
      </c>
      <c r="F1973" s="61" t="s">
        <v>149</v>
      </c>
      <c r="G1973" s="54" t="s">
        <v>71</v>
      </c>
      <c r="H1973" s="54" t="s">
        <v>128</v>
      </c>
      <c r="I1973" s="54" t="s">
        <v>22</v>
      </c>
      <c r="J1973" s="54" t="s">
        <v>129</v>
      </c>
      <c r="K1973" s="56">
        <v>43444.488194444442</v>
      </c>
      <c r="L1973" s="56">
        <v>43444.56114583333</v>
      </c>
      <c r="M1973" s="57">
        <v>1.7508333330000001</v>
      </c>
      <c r="N1973" s="58">
        <v>0</v>
      </c>
      <c r="O1973" s="58">
        <v>22</v>
      </c>
      <c r="P1973" s="58">
        <v>0</v>
      </c>
      <c r="Q1973" s="58">
        <v>0</v>
      </c>
      <c r="R1973" s="59">
        <v>0</v>
      </c>
      <c r="S1973" s="59">
        <v>38.518332999999998</v>
      </c>
      <c r="T1973" s="59">
        <v>0</v>
      </c>
      <c r="U1973" s="59">
        <v>0</v>
      </c>
    </row>
    <row r="1974" spans="1:21" x14ac:dyDescent="0.3">
      <c r="A1974" s="61">
        <v>84068</v>
      </c>
      <c r="B1974" s="54">
        <v>1</v>
      </c>
      <c r="C1974" s="54" t="s">
        <v>78</v>
      </c>
      <c r="D1974" s="54" t="s">
        <v>88</v>
      </c>
      <c r="E1974" s="61" t="s">
        <v>2197</v>
      </c>
      <c r="F1974" s="61" t="s">
        <v>184</v>
      </c>
      <c r="G1974" s="54" t="s">
        <v>71</v>
      </c>
      <c r="H1974" s="54" t="s">
        <v>128</v>
      </c>
      <c r="I1974" s="54" t="s">
        <v>22</v>
      </c>
      <c r="J1974" s="54" t="s">
        <v>129</v>
      </c>
      <c r="K1974" s="56">
        <v>43444.489895833336</v>
      </c>
      <c r="L1974" s="56">
        <v>43444.568773148145</v>
      </c>
      <c r="M1974" s="57">
        <v>1.8930555549999999</v>
      </c>
      <c r="N1974" s="58">
        <v>0</v>
      </c>
      <c r="O1974" s="58">
        <v>336</v>
      </c>
      <c r="P1974" s="58">
        <v>0</v>
      </c>
      <c r="Q1974" s="58">
        <v>0</v>
      </c>
      <c r="R1974" s="59">
        <v>0</v>
      </c>
      <c r="S1974" s="59">
        <v>636.06666600000005</v>
      </c>
      <c r="T1974" s="59">
        <v>0</v>
      </c>
      <c r="U1974" s="59">
        <v>0</v>
      </c>
    </row>
    <row r="1975" spans="1:21" x14ac:dyDescent="0.3">
      <c r="A1975" s="61">
        <v>84071</v>
      </c>
      <c r="B1975" s="54">
        <v>1</v>
      </c>
      <c r="C1975" s="54" t="s">
        <v>78</v>
      </c>
      <c r="D1975" s="54" t="s">
        <v>94</v>
      </c>
      <c r="E1975" s="61" t="s">
        <v>2198</v>
      </c>
      <c r="F1975" s="61" t="s">
        <v>181</v>
      </c>
      <c r="G1975" s="54" t="s">
        <v>71</v>
      </c>
      <c r="H1975" s="54" t="s">
        <v>128</v>
      </c>
      <c r="I1975" s="54" t="s">
        <v>22</v>
      </c>
      <c r="J1975" s="54" t="s">
        <v>129</v>
      </c>
      <c r="K1975" s="56">
        <v>43444.489212962959</v>
      </c>
      <c r="L1975" s="56">
        <v>43444.746134259258</v>
      </c>
      <c r="M1975" s="57">
        <v>6.1661111110000002</v>
      </c>
      <c r="N1975" s="58">
        <v>0</v>
      </c>
      <c r="O1975" s="58">
        <v>112</v>
      </c>
      <c r="P1975" s="58">
        <v>0</v>
      </c>
      <c r="Q1975" s="58">
        <v>0</v>
      </c>
      <c r="R1975" s="59">
        <v>0</v>
      </c>
      <c r="S1975" s="59">
        <v>690.60444399999994</v>
      </c>
      <c r="T1975" s="59">
        <v>0</v>
      </c>
      <c r="U1975" s="59">
        <v>0</v>
      </c>
    </row>
    <row r="1976" spans="1:21" x14ac:dyDescent="0.3">
      <c r="A1976" s="61">
        <v>84073</v>
      </c>
      <c r="B1976" s="54">
        <v>1</v>
      </c>
      <c r="C1976" s="54" t="s">
        <v>79</v>
      </c>
      <c r="D1976" s="54" t="s">
        <v>114</v>
      </c>
      <c r="E1976" s="61" t="s">
        <v>2199</v>
      </c>
      <c r="F1976" s="61" t="s">
        <v>137</v>
      </c>
      <c r="G1976" s="54" t="s">
        <v>71</v>
      </c>
      <c r="H1976" s="54" t="s">
        <v>128</v>
      </c>
      <c r="I1976" s="54" t="s">
        <v>22</v>
      </c>
      <c r="J1976" s="54" t="s">
        <v>129</v>
      </c>
      <c r="K1976" s="56">
        <v>43444.491631944446</v>
      </c>
      <c r="L1976" s="56">
        <v>43444.609872685185</v>
      </c>
      <c r="M1976" s="57">
        <v>2.8377777769999999</v>
      </c>
      <c r="N1976" s="58">
        <v>0</v>
      </c>
      <c r="O1976" s="58">
        <v>0</v>
      </c>
      <c r="P1976" s="58">
        <v>0</v>
      </c>
      <c r="Q1976" s="58">
        <v>1</v>
      </c>
      <c r="R1976" s="59">
        <v>0</v>
      </c>
      <c r="S1976" s="59">
        <v>0</v>
      </c>
      <c r="T1976" s="59">
        <v>0</v>
      </c>
      <c r="U1976" s="59">
        <v>2.8377780000000001</v>
      </c>
    </row>
    <row r="1977" spans="1:21" x14ac:dyDescent="0.3">
      <c r="A1977" s="61">
        <v>84074</v>
      </c>
      <c r="B1977" s="54">
        <v>1</v>
      </c>
      <c r="C1977" s="54" t="s">
        <v>78</v>
      </c>
      <c r="D1977" s="54" t="s">
        <v>93</v>
      </c>
      <c r="E1977" s="61" t="s">
        <v>2200</v>
      </c>
      <c r="F1977" s="61" t="s">
        <v>141</v>
      </c>
      <c r="G1977" s="54" t="s">
        <v>71</v>
      </c>
      <c r="H1977" s="54" t="s">
        <v>128</v>
      </c>
      <c r="I1977" s="54" t="s">
        <v>22</v>
      </c>
      <c r="J1977" s="54" t="s">
        <v>129</v>
      </c>
      <c r="K1977" s="56">
        <v>43444.5</v>
      </c>
      <c r="L1977" s="56">
        <v>43444.514166666668</v>
      </c>
      <c r="M1977" s="57">
        <v>0.34</v>
      </c>
      <c r="N1977" s="58">
        <v>0</v>
      </c>
      <c r="O1977" s="58">
        <v>60</v>
      </c>
      <c r="P1977" s="58">
        <v>0</v>
      </c>
      <c r="Q1977" s="58">
        <v>3</v>
      </c>
      <c r="R1977" s="59">
        <v>0</v>
      </c>
      <c r="S1977" s="59">
        <v>20.399999999999999</v>
      </c>
      <c r="T1977" s="59">
        <v>0</v>
      </c>
      <c r="U1977" s="59">
        <v>1.02</v>
      </c>
    </row>
    <row r="1978" spans="1:21" x14ac:dyDescent="0.3">
      <c r="A1978" s="61">
        <v>84075</v>
      </c>
      <c r="B1978" s="54">
        <v>1</v>
      </c>
      <c r="C1978" s="54" t="s">
        <v>79</v>
      </c>
      <c r="D1978" s="54" t="s">
        <v>108</v>
      </c>
      <c r="E1978" s="61" t="s">
        <v>368</v>
      </c>
      <c r="F1978" s="61" t="s">
        <v>153</v>
      </c>
      <c r="G1978" s="54" t="s">
        <v>72</v>
      </c>
      <c r="H1978" s="54" t="s">
        <v>128</v>
      </c>
      <c r="I1978" s="54" t="s">
        <v>22</v>
      </c>
      <c r="J1978" s="54" t="s">
        <v>129</v>
      </c>
      <c r="K1978" s="56">
        <v>43444.501817129632</v>
      </c>
      <c r="L1978" s="56">
        <v>43444.629282407404</v>
      </c>
      <c r="M1978" s="57">
        <v>3.0591666659999999</v>
      </c>
      <c r="N1978" s="58">
        <v>4</v>
      </c>
      <c r="O1978" s="58">
        <v>2178</v>
      </c>
      <c r="P1978" s="58">
        <v>0</v>
      </c>
      <c r="Q1978" s="58">
        <v>10</v>
      </c>
      <c r="R1978" s="59">
        <v>12.236667000000001</v>
      </c>
      <c r="S1978" s="59">
        <v>6662.8649990000004</v>
      </c>
      <c r="T1978" s="59">
        <v>0</v>
      </c>
      <c r="U1978" s="59">
        <v>30.591667000000001</v>
      </c>
    </row>
    <row r="1979" spans="1:21" x14ac:dyDescent="0.3">
      <c r="A1979" s="61">
        <v>84078</v>
      </c>
      <c r="B1979" s="54">
        <v>1</v>
      </c>
      <c r="C1979" s="54" t="s">
        <v>79</v>
      </c>
      <c r="D1979" s="54" t="s">
        <v>108</v>
      </c>
      <c r="E1979" s="61" t="s">
        <v>2201</v>
      </c>
      <c r="F1979" s="61" t="s">
        <v>202</v>
      </c>
      <c r="G1979" s="54" t="s">
        <v>71</v>
      </c>
      <c r="H1979" s="54" t="s">
        <v>128</v>
      </c>
      <c r="I1979" s="54" t="s">
        <v>22</v>
      </c>
      <c r="J1979" s="54" t="s">
        <v>129</v>
      </c>
      <c r="K1979" s="56">
        <v>43444.494710648149</v>
      </c>
      <c r="L1979" s="56">
        <v>43444.567083333335</v>
      </c>
      <c r="M1979" s="57">
        <v>1.7369444439999999</v>
      </c>
      <c r="N1979" s="58">
        <v>0</v>
      </c>
      <c r="O1979" s="58">
        <v>139</v>
      </c>
      <c r="P1979" s="58">
        <v>0</v>
      </c>
      <c r="Q1979" s="58">
        <v>0</v>
      </c>
      <c r="R1979" s="59">
        <v>0</v>
      </c>
      <c r="S1979" s="59">
        <v>241.43527800000001</v>
      </c>
      <c r="T1979" s="59">
        <v>0</v>
      </c>
      <c r="U1979" s="59">
        <v>0</v>
      </c>
    </row>
    <row r="1980" spans="1:21" x14ac:dyDescent="0.3">
      <c r="A1980" s="61">
        <v>84079</v>
      </c>
      <c r="B1980" s="54">
        <v>1</v>
      </c>
      <c r="C1980" s="54" t="s">
        <v>79</v>
      </c>
      <c r="D1980" s="54" t="s">
        <v>109</v>
      </c>
      <c r="E1980" s="61" t="s">
        <v>2202</v>
      </c>
      <c r="F1980" s="61" t="s">
        <v>172</v>
      </c>
      <c r="G1980" s="54" t="s">
        <v>71</v>
      </c>
      <c r="H1980" s="54" t="s">
        <v>128</v>
      </c>
      <c r="I1980" s="54" t="s">
        <v>22</v>
      </c>
      <c r="J1980" s="54" t="s">
        <v>129</v>
      </c>
      <c r="K1980" s="56">
        <v>43444.47828703704</v>
      </c>
      <c r="L1980" s="56">
        <v>43444.51662037037</v>
      </c>
      <c r="M1980" s="57">
        <v>0.92</v>
      </c>
      <c r="N1980" s="58">
        <v>0</v>
      </c>
      <c r="O1980" s="58">
        <v>52</v>
      </c>
      <c r="P1980" s="58">
        <v>0</v>
      </c>
      <c r="Q1980" s="58">
        <v>0</v>
      </c>
      <c r="R1980" s="59">
        <v>0</v>
      </c>
      <c r="S1980" s="59">
        <v>47.84</v>
      </c>
      <c r="T1980" s="59">
        <v>0</v>
      </c>
      <c r="U1980" s="59">
        <v>0</v>
      </c>
    </row>
    <row r="1981" spans="1:21" x14ac:dyDescent="0.3">
      <c r="A1981" s="61">
        <v>84080</v>
      </c>
      <c r="B1981" s="54">
        <v>1</v>
      </c>
      <c r="C1981" s="54" t="s">
        <v>78</v>
      </c>
      <c r="D1981" s="54" t="s">
        <v>82</v>
      </c>
      <c r="E1981" s="61" t="s">
        <v>2203</v>
      </c>
      <c r="F1981" s="61" t="s">
        <v>137</v>
      </c>
      <c r="G1981" s="54" t="s">
        <v>71</v>
      </c>
      <c r="H1981" s="54" t="s">
        <v>128</v>
      </c>
      <c r="I1981" s="54" t="s">
        <v>22</v>
      </c>
      <c r="J1981" s="54" t="s">
        <v>129</v>
      </c>
      <c r="K1981" s="56">
        <v>43444.505810185183</v>
      </c>
      <c r="L1981" s="56">
        <v>43444.534629629627</v>
      </c>
      <c r="M1981" s="57">
        <v>0.69166666600000004</v>
      </c>
      <c r="N1981" s="58">
        <v>0</v>
      </c>
      <c r="O1981" s="58">
        <v>2</v>
      </c>
      <c r="P1981" s="58">
        <v>0</v>
      </c>
      <c r="Q1981" s="58">
        <v>0</v>
      </c>
      <c r="R1981" s="59">
        <v>0</v>
      </c>
      <c r="S1981" s="59">
        <v>1.3833329999999999</v>
      </c>
      <c r="T1981" s="59">
        <v>0</v>
      </c>
      <c r="U1981" s="59">
        <v>0</v>
      </c>
    </row>
    <row r="1982" spans="1:21" x14ac:dyDescent="0.3">
      <c r="A1982" s="61">
        <v>84084</v>
      </c>
      <c r="B1982" s="54">
        <v>1</v>
      </c>
      <c r="C1982" s="54" t="s">
        <v>78</v>
      </c>
      <c r="D1982" s="54" t="s">
        <v>88</v>
      </c>
      <c r="E1982" s="61" t="s">
        <v>2204</v>
      </c>
      <c r="F1982" s="61" t="s">
        <v>137</v>
      </c>
      <c r="G1982" s="54" t="s">
        <v>71</v>
      </c>
      <c r="H1982" s="54" t="s">
        <v>128</v>
      </c>
      <c r="I1982" s="54" t="s">
        <v>22</v>
      </c>
      <c r="J1982" s="54" t="s">
        <v>129</v>
      </c>
      <c r="K1982" s="56">
        <v>43444.502534722225</v>
      </c>
      <c r="L1982" s="56">
        <v>43444.639409722222</v>
      </c>
      <c r="M1982" s="57">
        <v>3.2850000000000001</v>
      </c>
      <c r="N1982" s="58">
        <v>0</v>
      </c>
      <c r="O1982" s="58">
        <v>3</v>
      </c>
      <c r="P1982" s="58">
        <v>0</v>
      </c>
      <c r="Q1982" s="58">
        <v>0</v>
      </c>
      <c r="R1982" s="59">
        <v>0</v>
      </c>
      <c r="S1982" s="59">
        <v>9.8550000000000004</v>
      </c>
      <c r="T1982" s="59">
        <v>0</v>
      </c>
      <c r="U1982" s="59">
        <v>0</v>
      </c>
    </row>
    <row r="1983" spans="1:21" x14ac:dyDescent="0.3">
      <c r="A1983" s="61">
        <v>84087</v>
      </c>
      <c r="B1983" s="54">
        <v>1</v>
      </c>
      <c r="C1983" s="54" t="s">
        <v>78</v>
      </c>
      <c r="D1983" s="54" t="s">
        <v>80</v>
      </c>
      <c r="E1983" s="61" t="s">
        <v>2205</v>
      </c>
      <c r="F1983" s="61" t="s">
        <v>204</v>
      </c>
      <c r="G1983" s="54" t="s">
        <v>71</v>
      </c>
      <c r="H1983" s="54" t="s">
        <v>128</v>
      </c>
      <c r="I1983" s="54" t="s">
        <v>22</v>
      </c>
      <c r="J1983" s="54" t="s">
        <v>129</v>
      </c>
      <c r="K1983" s="56">
        <v>43444.510266203702</v>
      </c>
      <c r="L1983" s="56">
        <v>43444.552083333336</v>
      </c>
      <c r="M1983" s="57">
        <v>1.0036111109999999</v>
      </c>
      <c r="N1983" s="58">
        <v>0</v>
      </c>
      <c r="O1983" s="58">
        <v>60</v>
      </c>
      <c r="P1983" s="58">
        <v>0</v>
      </c>
      <c r="Q1983" s="58">
        <v>0</v>
      </c>
      <c r="R1983" s="59">
        <v>0</v>
      </c>
      <c r="S1983" s="59">
        <v>60.216667000000001</v>
      </c>
      <c r="T1983" s="59">
        <v>0</v>
      </c>
      <c r="U1983" s="59">
        <v>0</v>
      </c>
    </row>
    <row r="1984" spans="1:21" x14ac:dyDescent="0.3">
      <c r="A1984" s="61">
        <v>84089</v>
      </c>
      <c r="B1984" s="54">
        <v>1</v>
      </c>
      <c r="C1984" s="54" t="s">
        <v>79</v>
      </c>
      <c r="D1984" s="54" t="s">
        <v>113</v>
      </c>
      <c r="E1984" s="61" t="s">
        <v>2206</v>
      </c>
      <c r="F1984" s="61" t="s">
        <v>159</v>
      </c>
      <c r="G1984" s="54" t="s">
        <v>71</v>
      </c>
      <c r="H1984" s="54" t="s">
        <v>128</v>
      </c>
      <c r="I1984" s="54" t="s">
        <v>22</v>
      </c>
      <c r="J1984" s="54" t="s">
        <v>129</v>
      </c>
      <c r="K1984" s="56">
        <v>43444.510717592595</v>
      </c>
      <c r="L1984" s="56">
        <v>43444.602222222224</v>
      </c>
      <c r="M1984" s="57">
        <v>2.196111111</v>
      </c>
      <c r="N1984" s="58">
        <v>0</v>
      </c>
      <c r="O1984" s="58">
        <v>0</v>
      </c>
      <c r="P1984" s="58">
        <v>0</v>
      </c>
      <c r="Q1984" s="58">
        <v>35</v>
      </c>
      <c r="R1984" s="59">
        <v>0</v>
      </c>
      <c r="S1984" s="59">
        <v>0</v>
      </c>
      <c r="T1984" s="59">
        <v>0</v>
      </c>
      <c r="U1984" s="59">
        <v>76.863889</v>
      </c>
    </row>
    <row r="1985" spans="1:21" x14ac:dyDescent="0.3">
      <c r="A1985" s="61">
        <v>84094</v>
      </c>
      <c r="B1985" s="54">
        <v>1</v>
      </c>
      <c r="C1985" s="54" t="s">
        <v>79</v>
      </c>
      <c r="D1985" s="54" t="s">
        <v>114</v>
      </c>
      <c r="E1985" s="61" t="s">
        <v>2207</v>
      </c>
      <c r="F1985" s="61" t="s">
        <v>204</v>
      </c>
      <c r="G1985" s="54" t="s">
        <v>71</v>
      </c>
      <c r="H1985" s="54" t="s">
        <v>128</v>
      </c>
      <c r="I1985" s="54" t="s">
        <v>22</v>
      </c>
      <c r="J1985" s="54" t="s">
        <v>129</v>
      </c>
      <c r="K1985" s="56">
        <v>43444.513333333336</v>
      </c>
      <c r="L1985" s="56">
        <v>43444.587037037039</v>
      </c>
      <c r="M1985" s="57">
        <v>1.768888888</v>
      </c>
      <c r="N1985" s="58">
        <v>0</v>
      </c>
      <c r="O1985" s="58">
        <v>40</v>
      </c>
      <c r="P1985" s="58">
        <v>0</v>
      </c>
      <c r="Q1985" s="58">
        <v>0</v>
      </c>
      <c r="R1985" s="59">
        <v>0</v>
      </c>
      <c r="S1985" s="59">
        <v>70.755555999999999</v>
      </c>
      <c r="T1985" s="59">
        <v>0</v>
      </c>
      <c r="U1985" s="59">
        <v>0</v>
      </c>
    </row>
    <row r="1986" spans="1:21" x14ac:dyDescent="0.3">
      <c r="A1986" s="61">
        <v>84097</v>
      </c>
      <c r="B1986" s="54">
        <v>1</v>
      </c>
      <c r="C1986" s="54" t="s">
        <v>79</v>
      </c>
      <c r="D1986" s="54" t="s">
        <v>110</v>
      </c>
      <c r="E1986" s="61" t="s">
        <v>247</v>
      </c>
      <c r="F1986" s="61" t="s">
        <v>145</v>
      </c>
      <c r="G1986" s="54" t="s">
        <v>72</v>
      </c>
      <c r="H1986" s="54" t="s">
        <v>128</v>
      </c>
      <c r="I1986" s="54" t="s">
        <v>22</v>
      </c>
      <c r="J1986" s="54" t="s">
        <v>129</v>
      </c>
      <c r="K1986" s="56">
        <v>43444.524039351854</v>
      </c>
      <c r="L1986" s="56">
        <v>43444.548819444448</v>
      </c>
      <c r="M1986" s="57">
        <v>0.59472222200000002</v>
      </c>
      <c r="N1986" s="58">
        <v>0</v>
      </c>
      <c r="O1986" s="58">
        <v>1</v>
      </c>
      <c r="P1986" s="58">
        <v>0</v>
      </c>
      <c r="Q1986" s="58">
        <v>271</v>
      </c>
      <c r="R1986" s="59">
        <v>0</v>
      </c>
      <c r="S1986" s="59">
        <v>0.59472199999999997</v>
      </c>
      <c r="T1986" s="59">
        <v>0</v>
      </c>
      <c r="U1986" s="59">
        <v>161.16972200000001</v>
      </c>
    </row>
    <row r="1987" spans="1:21" x14ac:dyDescent="0.3">
      <c r="A1987" s="61">
        <v>84099</v>
      </c>
      <c r="B1987" s="54">
        <v>1</v>
      </c>
      <c r="C1987" s="54" t="s">
        <v>79</v>
      </c>
      <c r="D1987" s="54" t="s">
        <v>114</v>
      </c>
      <c r="E1987" s="61" t="s">
        <v>666</v>
      </c>
      <c r="F1987" s="61" t="s">
        <v>145</v>
      </c>
      <c r="G1987" s="54" t="s">
        <v>72</v>
      </c>
      <c r="H1987" s="54" t="s">
        <v>128</v>
      </c>
      <c r="I1987" s="54" t="s">
        <v>22</v>
      </c>
      <c r="J1987" s="54" t="s">
        <v>129</v>
      </c>
      <c r="K1987" s="56">
        <v>43444.530925925923</v>
      </c>
      <c r="L1987" s="56">
        <v>43444.581365740742</v>
      </c>
      <c r="M1987" s="57">
        <v>1.210555555</v>
      </c>
      <c r="N1987" s="58">
        <v>0</v>
      </c>
      <c r="O1987" s="58">
        <v>59</v>
      </c>
      <c r="P1987" s="58">
        <v>0</v>
      </c>
      <c r="Q1987" s="58">
        <v>5</v>
      </c>
      <c r="R1987" s="59">
        <v>0</v>
      </c>
      <c r="S1987" s="59">
        <v>71.422777999999994</v>
      </c>
      <c r="T1987" s="59">
        <v>0</v>
      </c>
      <c r="U1987" s="59">
        <v>6.052778</v>
      </c>
    </row>
    <row r="1988" spans="1:21" x14ac:dyDescent="0.3">
      <c r="A1988" s="61">
        <v>84101</v>
      </c>
      <c r="B1988" s="54">
        <v>1</v>
      </c>
      <c r="C1988" s="54" t="s">
        <v>78</v>
      </c>
      <c r="D1988" s="54" t="s">
        <v>95</v>
      </c>
      <c r="E1988" s="61" t="s">
        <v>2208</v>
      </c>
      <c r="F1988" s="61" t="s">
        <v>137</v>
      </c>
      <c r="G1988" s="54" t="s">
        <v>71</v>
      </c>
      <c r="H1988" s="54" t="s">
        <v>128</v>
      </c>
      <c r="I1988" s="54" t="s">
        <v>22</v>
      </c>
      <c r="J1988" s="54" t="s">
        <v>129</v>
      </c>
      <c r="K1988" s="56">
        <v>43444.524583333332</v>
      </c>
      <c r="L1988" s="56">
        <v>43444.80972222222</v>
      </c>
      <c r="M1988" s="57">
        <v>6.8433333330000004</v>
      </c>
      <c r="N1988" s="58">
        <v>0</v>
      </c>
      <c r="O1988" s="58">
        <v>152</v>
      </c>
      <c r="P1988" s="58">
        <v>0</v>
      </c>
      <c r="Q1988" s="58">
        <v>1</v>
      </c>
      <c r="R1988" s="59">
        <v>0</v>
      </c>
      <c r="S1988" s="59">
        <v>1040.1866669999999</v>
      </c>
      <c r="T1988" s="59">
        <v>0</v>
      </c>
      <c r="U1988" s="59">
        <v>6.8433330000000003</v>
      </c>
    </row>
    <row r="1989" spans="1:21" x14ac:dyDescent="0.3">
      <c r="A1989" s="61">
        <v>84107</v>
      </c>
      <c r="B1989" s="54">
        <v>1</v>
      </c>
      <c r="C1989" s="54" t="s">
        <v>78</v>
      </c>
      <c r="D1989" s="54" t="s">
        <v>99</v>
      </c>
      <c r="E1989" s="61" t="s">
        <v>493</v>
      </c>
      <c r="F1989" s="61" t="s">
        <v>206</v>
      </c>
      <c r="G1989" s="54" t="s">
        <v>72</v>
      </c>
      <c r="H1989" s="54" t="s">
        <v>128</v>
      </c>
      <c r="I1989" s="54" t="s">
        <v>22</v>
      </c>
      <c r="J1989" s="54" t="s">
        <v>129</v>
      </c>
      <c r="K1989" s="56">
        <v>43444.484039351853</v>
      </c>
      <c r="L1989" s="56">
        <v>43444.558912037035</v>
      </c>
      <c r="M1989" s="57">
        <v>1.796944444</v>
      </c>
      <c r="N1989" s="58">
        <v>3</v>
      </c>
      <c r="O1989" s="58">
        <v>1304</v>
      </c>
      <c r="P1989" s="58">
        <v>2</v>
      </c>
      <c r="Q1989" s="58">
        <v>468</v>
      </c>
      <c r="R1989" s="59">
        <v>5.3908329999999998</v>
      </c>
      <c r="S1989" s="59">
        <v>2343.2155550000002</v>
      </c>
      <c r="T1989" s="59">
        <v>3.5938889999999999</v>
      </c>
      <c r="U1989" s="59">
        <v>840.97</v>
      </c>
    </row>
    <row r="1990" spans="1:21" x14ac:dyDescent="0.3">
      <c r="A1990" s="61">
        <v>84108</v>
      </c>
      <c r="B1990" s="54">
        <v>1</v>
      </c>
      <c r="C1990" s="54" t="s">
        <v>78</v>
      </c>
      <c r="D1990" s="54" t="s">
        <v>88</v>
      </c>
      <c r="E1990" s="61" t="s">
        <v>2209</v>
      </c>
      <c r="F1990" s="61" t="s">
        <v>184</v>
      </c>
      <c r="G1990" s="54" t="s">
        <v>71</v>
      </c>
      <c r="H1990" s="54" t="s">
        <v>128</v>
      </c>
      <c r="I1990" s="54" t="s">
        <v>22</v>
      </c>
      <c r="J1990" s="54" t="s">
        <v>129</v>
      </c>
      <c r="K1990" s="56">
        <v>43444.540972222225</v>
      </c>
      <c r="L1990" s="56">
        <v>43444.582638888889</v>
      </c>
      <c r="M1990" s="57">
        <v>1</v>
      </c>
      <c r="N1990" s="58">
        <v>0</v>
      </c>
      <c r="O1990" s="58">
        <v>155</v>
      </c>
      <c r="P1990" s="58">
        <v>0</v>
      </c>
      <c r="Q1990" s="58">
        <v>0</v>
      </c>
      <c r="R1990" s="59">
        <v>0</v>
      </c>
      <c r="S1990" s="59">
        <v>155</v>
      </c>
      <c r="T1990" s="59">
        <v>0</v>
      </c>
      <c r="U1990" s="59">
        <v>0</v>
      </c>
    </row>
    <row r="1991" spans="1:21" x14ac:dyDescent="0.3">
      <c r="A1991" s="61">
        <v>84110</v>
      </c>
      <c r="B1991" s="54">
        <v>1</v>
      </c>
      <c r="C1991" s="54" t="s">
        <v>79</v>
      </c>
      <c r="D1991" s="54" t="s">
        <v>119</v>
      </c>
      <c r="E1991" s="61" t="s">
        <v>2210</v>
      </c>
      <c r="F1991" s="61" t="s">
        <v>145</v>
      </c>
      <c r="G1991" s="54" t="s">
        <v>72</v>
      </c>
      <c r="H1991" s="54" t="s">
        <v>128</v>
      </c>
      <c r="I1991" s="54" t="s">
        <v>22</v>
      </c>
      <c r="J1991" s="54" t="s">
        <v>129</v>
      </c>
      <c r="K1991" s="56">
        <v>43444.544803240744</v>
      </c>
      <c r="L1991" s="56">
        <v>43444.557268518518</v>
      </c>
      <c r="M1991" s="57">
        <v>0.29916666600000003</v>
      </c>
      <c r="N1991" s="58">
        <v>0</v>
      </c>
      <c r="O1991" s="58">
        <v>2</v>
      </c>
      <c r="P1991" s="58">
        <v>0</v>
      </c>
      <c r="Q1991" s="58">
        <v>21</v>
      </c>
      <c r="R1991" s="59">
        <v>0</v>
      </c>
      <c r="S1991" s="59">
        <v>0.598333</v>
      </c>
      <c r="T1991" s="59">
        <v>0</v>
      </c>
      <c r="U1991" s="59">
        <v>6.2824999999999998</v>
      </c>
    </row>
    <row r="1992" spans="1:21" x14ac:dyDescent="0.3">
      <c r="A1992" s="61">
        <v>84115</v>
      </c>
      <c r="B1992" s="54">
        <v>1</v>
      </c>
      <c r="C1992" s="54" t="s">
        <v>78</v>
      </c>
      <c r="D1992" s="54" t="s">
        <v>103</v>
      </c>
      <c r="E1992" s="61" t="s">
        <v>2211</v>
      </c>
      <c r="F1992" s="61" t="s">
        <v>145</v>
      </c>
      <c r="G1992" s="54" t="s">
        <v>72</v>
      </c>
      <c r="H1992" s="54" t="s">
        <v>128</v>
      </c>
      <c r="I1992" s="54" t="s">
        <v>22</v>
      </c>
      <c r="J1992" s="54" t="s">
        <v>129</v>
      </c>
      <c r="K1992" s="56">
        <v>43444.505208333336</v>
      </c>
      <c r="L1992" s="56">
        <v>43444.571481481486</v>
      </c>
      <c r="M1992" s="57">
        <v>1.5905555549999999</v>
      </c>
      <c r="N1992" s="58">
        <v>0</v>
      </c>
      <c r="O1992" s="58">
        <v>0</v>
      </c>
      <c r="P1992" s="58">
        <v>0</v>
      </c>
      <c r="Q1992" s="58">
        <v>228</v>
      </c>
      <c r="R1992" s="59">
        <v>0</v>
      </c>
      <c r="S1992" s="59">
        <v>0</v>
      </c>
      <c r="T1992" s="59">
        <v>0</v>
      </c>
      <c r="U1992" s="59">
        <v>362.64666699999998</v>
      </c>
    </row>
    <row r="1993" spans="1:21" x14ac:dyDescent="0.3">
      <c r="A1993" s="61">
        <v>84116</v>
      </c>
      <c r="B1993" s="54">
        <v>1</v>
      </c>
      <c r="C1993" s="54" t="s">
        <v>78</v>
      </c>
      <c r="D1993" s="54" t="s">
        <v>86</v>
      </c>
      <c r="E1993" s="61" t="s">
        <v>2212</v>
      </c>
      <c r="F1993" s="61" t="s">
        <v>156</v>
      </c>
      <c r="G1993" s="54" t="s">
        <v>71</v>
      </c>
      <c r="H1993" s="54" t="s">
        <v>128</v>
      </c>
      <c r="I1993" s="54" t="s">
        <v>22</v>
      </c>
      <c r="J1993" s="54" t="s">
        <v>129</v>
      </c>
      <c r="K1993" s="56">
        <v>43444.51630787037</v>
      </c>
      <c r="L1993" s="56">
        <v>43444.687650462962</v>
      </c>
      <c r="M1993" s="57">
        <v>4.1122222219999998</v>
      </c>
      <c r="N1993" s="58">
        <v>0</v>
      </c>
      <c r="O1993" s="58">
        <v>136</v>
      </c>
      <c r="P1993" s="58">
        <v>0</v>
      </c>
      <c r="Q1993" s="58">
        <v>0</v>
      </c>
      <c r="R1993" s="59">
        <v>0</v>
      </c>
      <c r="S1993" s="59">
        <v>559.26222199999995</v>
      </c>
      <c r="T1993" s="59">
        <v>0</v>
      </c>
      <c r="U1993" s="59">
        <v>0</v>
      </c>
    </row>
    <row r="1994" spans="1:21" x14ac:dyDescent="0.3">
      <c r="A1994" s="61">
        <v>84119</v>
      </c>
      <c r="B1994" s="54">
        <v>1</v>
      </c>
      <c r="C1994" s="54" t="s">
        <v>78</v>
      </c>
      <c r="D1994" s="54" t="s">
        <v>94</v>
      </c>
      <c r="E1994" s="61" t="s">
        <v>2213</v>
      </c>
      <c r="F1994" s="61" t="s">
        <v>144</v>
      </c>
      <c r="G1994" s="54" t="s">
        <v>71</v>
      </c>
      <c r="H1994" s="54" t="s">
        <v>128</v>
      </c>
      <c r="I1994" s="54" t="s">
        <v>22</v>
      </c>
      <c r="J1994" s="54" t="s">
        <v>129</v>
      </c>
      <c r="K1994" s="56">
        <v>43444.553969907407</v>
      </c>
      <c r="L1994" s="56">
        <v>43444.608333333337</v>
      </c>
      <c r="M1994" s="57">
        <v>1.3047222220000001</v>
      </c>
      <c r="N1994" s="58">
        <v>0</v>
      </c>
      <c r="O1994" s="58">
        <v>1</v>
      </c>
      <c r="P1994" s="58">
        <v>0</v>
      </c>
      <c r="Q1994" s="58">
        <v>0</v>
      </c>
      <c r="R1994" s="59">
        <v>0</v>
      </c>
      <c r="S1994" s="59">
        <v>1.3047219999999999</v>
      </c>
      <c r="T1994" s="59">
        <v>0</v>
      </c>
      <c r="U1994" s="59">
        <v>0</v>
      </c>
    </row>
    <row r="1995" spans="1:21" x14ac:dyDescent="0.3">
      <c r="A1995" s="61">
        <v>84128</v>
      </c>
      <c r="B1995" s="54">
        <v>1</v>
      </c>
      <c r="C1995" s="54" t="s">
        <v>79</v>
      </c>
      <c r="D1995" s="54" t="s">
        <v>108</v>
      </c>
      <c r="E1995" s="61" t="s">
        <v>197</v>
      </c>
      <c r="F1995" s="61" t="s">
        <v>140</v>
      </c>
      <c r="G1995" s="54" t="s">
        <v>72</v>
      </c>
      <c r="H1995" s="54" t="s">
        <v>128</v>
      </c>
      <c r="I1995" s="54" t="s">
        <v>22</v>
      </c>
      <c r="J1995" s="54" t="s">
        <v>129</v>
      </c>
      <c r="K1995" s="56">
        <v>43444.561354166668</v>
      </c>
      <c r="L1995" s="56">
        <v>43444.582997685182</v>
      </c>
      <c r="M1995" s="57">
        <v>0.51944444400000001</v>
      </c>
      <c r="N1995" s="58">
        <v>0</v>
      </c>
      <c r="O1995" s="58">
        <v>48</v>
      </c>
      <c r="P1995" s="58">
        <v>0</v>
      </c>
      <c r="Q1995" s="58">
        <v>14</v>
      </c>
      <c r="R1995" s="59">
        <v>0</v>
      </c>
      <c r="S1995" s="59">
        <v>24.933333000000001</v>
      </c>
      <c r="T1995" s="59">
        <v>0</v>
      </c>
      <c r="U1995" s="59">
        <v>7.2722220000000002</v>
      </c>
    </row>
    <row r="1996" spans="1:21" x14ac:dyDescent="0.3">
      <c r="A1996" s="61">
        <v>84130</v>
      </c>
      <c r="B1996" s="54">
        <v>1</v>
      </c>
      <c r="C1996" s="54" t="s">
        <v>78</v>
      </c>
      <c r="D1996" s="54" t="s">
        <v>94</v>
      </c>
      <c r="E1996" s="61" t="s">
        <v>2214</v>
      </c>
      <c r="F1996" s="61" t="s">
        <v>144</v>
      </c>
      <c r="G1996" s="54" t="s">
        <v>71</v>
      </c>
      <c r="H1996" s="54" t="s">
        <v>128</v>
      </c>
      <c r="I1996" s="54" t="s">
        <v>22</v>
      </c>
      <c r="J1996" s="54" t="s">
        <v>129</v>
      </c>
      <c r="K1996" s="56">
        <v>43444.552928240737</v>
      </c>
      <c r="L1996" s="56">
        <v>43444.624953703707</v>
      </c>
      <c r="M1996" s="57">
        <v>1.728611111</v>
      </c>
      <c r="N1996" s="58">
        <v>0</v>
      </c>
      <c r="O1996" s="58">
        <v>1</v>
      </c>
      <c r="P1996" s="58">
        <v>0</v>
      </c>
      <c r="Q1996" s="58">
        <v>0</v>
      </c>
      <c r="R1996" s="59">
        <v>0</v>
      </c>
      <c r="S1996" s="59">
        <v>1.7286109999999999</v>
      </c>
      <c r="T1996" s="59">
        <v>0</v>
      </c>
      <c r="U1996" s="59">
        <v>0</v>
      </c>
    </row>
    <row r="1997" spans="1:21" x14ac:dyDescent="0.3">
      <c r="A1997" s="61">
        <v>84131</v>
      </c>
      <c r="B1997" s="54">
        <v>1</v>
      </c>
      <c r="C1997" s="54" t="s">
        <v>79</v>
      </c>
      <c r="D1997" s="54" t="s">
        <v>119</v>
      </c>
      <c r="E1997" s="61" t="s">
        <v>2215</v>
      </c>
      <c r="F1997" s="61" t="s">
        <v>172</v>
      </c>
      <c r="G1997" s="54" t="s">
        <v>71</v>
      </c>
      <c r="H1997" s="54" t="s">
        <v>128</v>
      </c>
      <c r="I1997" s="54" t="s">
        <v>22</v>
      </c>
      <c r="J1997" s="54" t="s">
        <v>129</v>
      </c>
      <c r="K1997" s="56">
        <v>43444.556342592594</v>
      </c>
      <c r="L1997" s="56">
        <v>43444.573472222226</v>
      </c>
      <c r="M1997" s="57">
        <v>0.41111111099999997</v>
      </c>
      <c r="N1997" s="58">
        <v>0</v>
      </c>
      <c r="O1997" s="58">
        <v>476</v>
      </c>
      <c r="P1997" s="58">
        <v>4</v>
      </c>
      <c r="Q1997" s="58">
        <v>188</v>
      </c>
      <c r="R1997" s="59">
        <v>0</v>
      </c>
      <c r="S1997" s="59">
        <v>195.68888899999999</v>
      </c>
      <c r="T1997" s="59">
        <v>1.644444</v>
      </c>
      <c r="U1997" s="59">
        <v>77.288888999999998</v>
      </c>
    </row>
    <row r="1998" spans="1:21" x14ac:dyDescent="0.3">
      <c r="A1998" s="61">
        <v>84133</v>
      </c>
      <c r="B1998" s="54">
        <v>1</v>
      </c>
      <c r="C1998" s="54" t="s">
        <v>78</v>
      </c>
      <c r="D1998" s="54" t="s">
        <v>94</v>
      </c>
      <c r="E1998" s="61" t="s">
        <v>2216</v>
      </c>
      <c r="F1998" s="61" t="s">
        <v>181</v>
      </c>
      <c r="G1998" s="54" t="s">
        <v>71</v>
      </c>
      <c r="H1998" s="54" t="s">
        <v>128</v>
      </c>
      <c r="I1998" s="54" t="s">
        <v>22</v>
      </c>
      <c r="J1998" s="54" t="s">
        <v>129</v>
      </c>
      <c r="K1998" s="56">
        <v>43444.561689814815</v>
      </c>
      <c r="L1998" s="56">
        <v>43444.740868055553</v>
      </c>
      <c r="M1998" s="57">
        <v>4.3002777769999998</v>
      </c>
      <c r="N1998" s="58">
        <v>1</v>
      </c>
      <c r="O1998" s="58">
        <v>28</v>
      </c>
      <c r="P1998" s="58">
        <v>0</v>
      </c>
      <c r="Q1998" s="58">
        <v>0</v>
      </c>
      <c r="R1998" s="59">
        <v>4.3002779999999996</v>
      </c>
      <c r="S1998" s="59">
        <v>120.40777799999999</v>
      </c>
      <c r="T1998" s="59">
        <v>0</v>
      </c>
      <c r="U1998" s="59">
        <v>0</v>
      </c>
    </row>
    <row r="1999" spans="1:21" x14ac:dyDescent="0.3">
      <c r="A1999" s="61">
        <v>84137</v>
      </c>
      <c r="B1999" s="54">
        <v>1</v>
      </c>
      <c r="C1999" s="54" t="s">
        <v>78</v>
      </c>
      <c r="D1999" s="54" t="s">
        <v>80</v>
      </c>
      <c r="E1999" s="61" t="s">
        <v>2217</v>
      </c>
      <c r="F1999" s="61" t="s">
        <v>130</v>
      </c>
      <c r="G1999" s="54" t="s">
        <v>71</v>
      </c>
      <c r="H1999" s="54" t="s">
        <v>128</v>
      </c>
      <c r="I1999" s="54" t="s">
        <v>22</v>
      </c>
      <c r="J1999" s="54" t="s">
        <v>129</v>
      </c>
      <c r="K1999" s="56">
        <v>43444.571620370371</v>
      </c>
      <c r="L1999" s="56">
        <v>43444.614837962959</v>
      </c>
      <c r="M1999" s="57">
        <v>1.037222222</v>
      </c>
      <c r="N1999" s="58">
        <v>0</v>
      </c>
      <c r="O1999" s="58">
        <v>5</v>
      </c>
      <c r="P1999" s="58">
        <v>0</v>
      </c>
      <c r="Q1999" s="58">
        <v>0</v>
      </c>
      <c r="R1999" s="59">
        <v>0</v>
      </c>
      <c r="S1999" s="59">
        <v>5.1861110000000004</v>
      </c>
      <c r="T1999" s="59">
        <v>0</v>
      </c>
      <c r="U1999" s="59">
        <v>0</v>
      </c>
    </row>
    <row r="2000" spans="1:21" x14ac:dyDescent="0.3">
      <c r="A2000" s="61">
        <v>84148</v>
      </c>
      <c r="B2000" s="54">
        <v>1</v>
      </c>
      <c r="C2000" s="54" t="s">
        <v>78</v>
      </c>
      <c r="D2000" s="54" t="s">
        <v>89</v>
      </c>
      <c r="E2000" s="61" t="s">
        <v>2218</v>
      </c>
      <c r="F2000" s="61" t="s">
        <v>137</v>
      </c>
      <c r="G2000" s="54" t="s">
        <v>71</v>
      </c>
      <c r="H2000" s="54" t="s">
        <v>128</v>
      </c>
      <c r="I2000" s="54" t="s">
        <v>22</v>
      </c>
      <c r="J2000" s="54" t="s">
        <v>129</v>
      </c>
      <c r="K2000" s="56">
        <v>43444.580289351856</v>
      </c>
      <c r="L2000" s="56">
        <v>43444.6171875</v>
      </c>
      <c r="M2000" s="57">
        <v>0.88555555500000005</v>
      </c>
      <c r="N2000" s="58">
        <v>0</v>
      </c>
      <c r="O2000" s="58">
        <v>1</v>
      </c>
      <c r="P2000" s="58">
        <v>0</v>
      </c>
      <c r="Q2000" s="58">
        <v>133</v>
      </c>
      <c r="R2000" s="59">
        <v>0</v>
      </c>
      <c r="S2000" s="59">
        <v>0.88555600000000001</v>
      </c>
      <c r="T2000" s="59">
        <v>0</v>
      </c>
      <c r="U2000" s="59">
        <v>117.77888900000001</v>
      </c>
    </row>
    <row r="2001" spans="1:21" x14ac:dyDescent="0.3">
      <c r="A2001" s="61">
        <v>84149</v>
      </c>
      <c r="B2001" s="54">
        <v>1</v>
      </c>
      <c r="C2001" s="54" t="s">
        <v>78</v>
      </c>
      <c r="D2001" s="54" t="s">
        <v>88</v>
      </c>
      <c r="E2001" s="61" t="s">
        <v>2219</v>
      </c>
      <c r="F2001" s="61" t="s">
        <v>184</v>
      </c>
      <c r="G2001" s="54" t="s">
        <v>71</v>
      </c>
      <c r="H2001" s="54" t="s">
        <v>128</v>
      </c>
      <c r="I2001" s="54" t="s">
        <v>22</v>
      </c>
      <c r="J2001" s="54" t="s">
        <v>129</v>
      </c>
      <c r="K2001" s="56">
        <v>43444.593668981484</v>
      </c>
      <c r="L2001" s="56">
        <v>43444.634722222225</v>
      </c>
      <c r="M2001" s="57">
        <v>0.98527777699999997</v>
      </c>
      <c r="N2001" s="58">
        <v>0</v>
      </c>
      <c r="O2001" s="58">
        <v>95</v>
      </c>
      <c r="P2001" s="58">
        <v>0</v>
      </c>
      <c r="Q2001" s="58">
        <v>0</v>
      </c>
      <c r="R2001" s="59">
        <v>0</v>
      </c>
      <c r="S2001" s="59">
        <v>93.601388999999998</v>
      </c>
      <c r="T2001" s="59">
        <v>0</v>
      </c>
      <c r="U2001" s="59">
        <v>0</v>
      </c>
    </row>
    <row r="2002" spans="1:21" x14ac:dyDescent="0.3">
      <c r="A2002" s="61">
        <v>84150</v>
      </c>
      <c r="B2002" s="54">
        <v>1</v>
      </c>
      <c r="C2002" s="54" t="s">
        <v>79</v>
      </c>
      <c r="D2002" s="54" t="s">
        <v>124</v>
      </c>
      <c r="E2002" s="61" t="s">
        <v>622</v>
      </c>
      <c r="F2002" s="61" t="s">
        <v>156</v>
      </c>
      <c r="G2002" s="54" t="s">
        <v>71</v>
      </c>
      <c r="H2002" s="54" t="s">
        <v>128</v>
      </c>
      <c r="I2002" s="54" t="s">
        <v>22</v>
      </c>
      <c r="J2002" s="54" t="s">
        <v>129</v>
      </c>
      <c r="K2002" s="56">
        <v>43444.578715277778</v>
      </c>
      <c r="L2002" s="56">
        <v>43444.696192129632</v>
      </c>
      <c r="M2002" s="57">
        <v>2.8194444440000002</v>
      </c>
      <c r="N2002" s="58">
        <v>0</v>
      </c>
      <c r="O2002" s="58">
        <v>107</v>
      </c>
      <c r="P2002" s="58">
        <v>0</v>
      </c>
      <c r="Q2002" s="58">
        <v>0</v>
      </c>
      <c r="R2002" s="59">
        <v>0</v>
      </c>
      <c r="S2002" s="59">
        <v>301.68055600000002</v>
      </c>
      <c r="T2002" s="59">
        <v>0</v>
      </c>
      <c r="U2002" s="59">
        <v>0</v>
      </c>
    </row>
    <row r="2003" spans="1:21" x14ac:dyDescent="0.3">
      <c r="A2003" s="61">
        <v>84153</v>
      </c>
      <c r="B2003" s="54">
        <v>1</v>
      </c>
      <c r="C2003" s="54" t="s">
        <v>78</v>
      </c>
      <c r="D2003" s="54" t="s">
        <v>98</v>
      </c>
      <c r="E2003" s="61" t="s">
        <v>2220</v>
      </c>
      <c r="F2003" s="61" t="s">
        <v>144</v>
      </c>
      <c r="G2003" s="54" t="s">
        <v>71</v>
      </c>
      <c r="H2003" s="54" t="s">
        <v>128</v>
      </c>
      <c r="I2003" s="54" t="s">
        <v>22</v>
      </c>
      <c r="J2003" s="54" t="s">
        <v>129</v>
      </c>
      <c r="K2003" s="56">
        <v>43444.587673611109</v>
      </c>
      <c r="L2003" s="56">
        <v>43444.741331018522</v>
      </c>
      <c r="M2003" s="57">
        <v>3.687777777</v>
      </c>
      <c r="N2003" s="58">
        <v>0</v>
      </c>
      <c r="O2003" s="58">
        <v>69</v>
      </c>
      <c r="P2003" s="58">
        <v>0</v>
      </c>
      <c r="Q2003" s="58">
        <v>0</v>
      </c>
      <c r="R2003" s="59">
        <v>0</v>
      </c>
      <c r="S2003" s="59">
        <v>254.45666700000001</v>
      </c>
      <c r="T2003" s="59">
        <v>0</v>
      </c>
      <c r="U2003" s="59">
        <v>0</v>
      </c>
    </row>
    <row r="2004" spans="1:21" x14ac:dyDescent="0.3">
      <c r="A2004" s="61">
        <v>84155</v>
      </c>
      <c r="B2004" s="54">
        <v>1</v>
      </c>
      <c r="C2004" s="54" t="s">
        <v>78</v>
      </c>
      <c r="D2004" s="54" t="s">
        <v>97</v>
      </c>
      <c r="E2004" s="61" t="s">
        <v>709</v>
      </c>
      <c r="F2004" s="61" t="s">
        <v>137</v>
      </c>
      <c r="G2004" s="54" t="s">
        <v>71</v>
      </c>
      <c r="H2004" s="54" t="s">
        <v>128</v>
      </c>
      <c r="I2004" s="54" t="s">
        <v>22</v>
      </c>
      <c r="J2004" s="54" t="s">
        <v>129</v>
      </c>
      <c r="K2004" s="56">
        <v>43444.585636574076</v>
      </c>
      <c r="L2004" s="56">
        <v>43444.706550925926</v>
      </c>
      <c r="M2004" s="57">
        <v>2.9019444440000002</v>
      </c>
      <c r="N2004" s="58">
        <v>0</v>
      </c>
      <c r="O2004" s="58">
        <v>0</v>
      </c>
      <c r="P2004" s="58">
        <v>0</v>
      </c>
      <c r="Q2004" s="58">
        <v>92</v>
      </c>
      <c r="R2004" s="59">
        <v>0</v>
      </c>
      <c r="S2004" s="59">
        <v>0</v>
      </c>
      <c r="T2004" s="59">
        <v>0</v>
      </c>
      <c r="U2004" s="59">
        <v>266.97888899999998</v>
      </c>
    </row>
    <row r="2005" spans="1:21" x14ac:dyDescent="0.3">
      <c r="A2005" s="61">
        <v>84156</v>
      </c>
      <c r="B2005" s="54">
        <v>1</v>
      </c>
      <c r="C2005" s="54" t="s">
        <v>78</v>
      </c>
      <c r="D2005" s="54" t="s">
        <v>80</v>
      </c>
      <c r="E2005" s="61" t="s">
        <v>2221</v>
      </c>
      <c r="F2005" s="61" t="s">
        <v>137</v>
      </c>
      <c r="G2005" s="54" t="s">
        <v>71</v>
      </c>
      <c r="H2005" s="54" t="s">
        <v>128</v>
      </c>
      <c r="I2005" s="54" t="s">
        <v>22</v>
      </c>
      <c r="J2005" s="54" t="s">
        <v>129</v>
      </c>
      <c r="K2005" s="56">
        <v>43444.59646990741</v>
      </c>
      <c r="L2005" s="56">
        <v>43444.681261574071</v>
      </c>
      <c r="M2005" s="57">
        <v>2.0350000000000001</v>
      </c>
      <c r="N2005" s="58">
        <v>0</v>
      </c>
      <c r="O2005" s="58">
        <v>11</v>
      </c>
      <c r="P2005" s="58">
        <v>0</v>
      </c>
      <c r="Q2005" s="58">
        <v>0</v>
      </c>
      <c r="R2005" s="59">
        <v>0</v>
      </c>
      <c r="S2005" s="59">
        <v>22.385000000000002</v>
      </c>
      <c r="T2005" s="59">
        <v>0</v>
      </c>
      <c r="U2005" s="59">
        <v>0</v>
      </c>
    </row>
    <row r="2006" spans="1:21" x14ac:dyDescent="0.3">
      <c r="A2006" s="61">
        <v>84157</v>
      </c>
      <c r="B2006" s="54">
        <v>1</v>
      </c>
      <c r="C2006" s="54" t="s">
        <v>78</v>
      </c>
      <c r="D2006" s="54" t="s">
        <v>102</v>
      </c>
      <c r="E2006" s="61" t="s">
        <v>2222</v>
      </c>
      <c r="F2006" s="61" t="s">
        <v>145</v>
      </c>
      <c r="G2006" s="54" t="s">
        <v>72</v>
      </c>
      <c r="H2006" s="54" t="s">
        <v>128</v>
      </c>
      <c r="I2006" s="54" t="s">
        <v>22</v>
      </c>
      <c r="J2006" s="54" t="s">
        <v>129</v>
      </c>
      <c r="K2006" s="56">
        <v>43444.560844907406</v>
      </c>
      <c r="L2006" s="56">
        <v>43444.599305555559</v>
      </c>
      <c r="M2006" s="57">
        <v>0.92305555500000003</v>
      </c>
      <c r="N2006" s="58">
        <v>1</v>
      </c>
      <c r="O2006" s="58">
        <v>3284</v>
      </c>
      <c r="P2006" s="58">
        <v>0</v>
      </c>
      <c r="Q2006" s="58">
        <v>226</v>
      </c>
      <c r="R2006" s="59">
        <v>0.92305599999999999</v>
      </c>
      <c r="S2006" s="59">
        <v>3031.3144430000002</v>
      </c>
      <c r="T2006" s="59">
        <v>0</v>
      </c>
      <c r="U2006" s="59">
        <v>208.61055500000001</v>
      </c>
    </row>
    <row r="2007" spans="1:21" x14ac:dyDescent="0.3">
      <c r="A2007" s="61">
        <v>84158</v>
      </c>
      <c r="B2007" s="54">
        <v>1</v>
      </c>
      <c r="C2007" s="54" t="s">
        <v>78</v>
      </c>
      <c r="D2007" s="54" t="s">
        <v>126</v>
      </c>
      <c r="E2007" s="61" t="s">
        <v>2223</v>
      </c>
      <c r="F2007" s="61" t="s">
        <v>181</v>
      </c>
      <c r="G2007" s="54" t="s">
        <v>71</v>
      </c>
      <c r="H2007" s="54" t="s">
        <v>128</v>
      </c>
      <c r="I2007" s="54" t="s">
        <v>22</v>
      </c>
      <c r="J2007" s="54" t="s">
        <v>129</v>
      </c>
      <c r="K2007" s="56">
        <v>43444.592118055552</v>
      </c>
      <c r="L2007" s="56">
        <v>43444.679143518515</v>
      </c>
      <c r="M2007" s="57">
        <v>2.0886111110000001</v>
      </c>
      <c r="N2007" s="58">
        <v>0</v>
      </c>
      <c r="O2007" s="58">
        <v>16</v>
      </c>
      <c r="P2007" s="58">
        <v>0</v>
      </c>
      <c r="Q2007" s="58">
        <v>0</v>
      </c>
      <c r="R2007" s="59">
        <v>0</v>
      </c>
      <c r="S2007" s="59">
        <v>33.417777999999998</v>
      </c>
      <c r="T2007" s="59">
        <v>0</v>
      </c>
      <c r="U2007" s="59">
        <v>0</v>
      </c>
    </row>
    <row r="2008" spans="1:21" x14ac:dyDescent="0.3">
      <c r="A2008" s="61">
        <v>84159</v>
      </c>
      <c r="B2008" s="54">
        <v>1</v>
      </c>
      <c r="C2008" s="54" t="s">
        <v>78</v>
      </c>
      <c r="D2008" s="54" t="s">
        <v>101</v>
      </c>
      <c r="E2008" s="61" t="s">
        <v>2224</v>
      </c>
      <c r="F2008" s="61" t="s">
        <v>181</v>
      </c>
      <c r="G2008" s="54" t="s">
        <v>71</v>
      </c>
      <c r="H2008" s="54" t="s">
        <v>128</v>
      </c>
      <c r="I2008" s="54" t="s">
        <v>22</v>
      </c>
      <c r="J2008" s="54" t="s">
        <v>129</v>
      </c>
      <c r="K2008" s="56">
        <v>43444.580150462964</v>
      </c>
      <c r="L2008" s="56">
        <v>43444.681620370371</v>
      </c>
      <c r="M2008" s="57">
        <v>2.435277777</v>
      </c>
      <c r="N2008" s="58">
        <v>0</v>
      </c>
      <c r="O2008" s="58">
        <v>137</v>
      </c>
      <c r="P2008" s="58">
        <v>0</v>
      </c>
      <c r="Q2008" s="58">
        <v>0</v>
      </c>
      <c r="R2008" s="59">
        <v>0</v>
      </c>
      <c r="S2008" s="59">
        <v>333.63305500000001</v>
      </c>
      <c r="T2008" s="59">
        <v>0</v>
      </c>
      <c r="U2008" s="59">
        <v>0</v>
      </c>
    </row>
    <row r="2009" spans="1:21" x14ac:dyDescent="0.3">
      <c r="A2009" s="61">
        <v>84161</v>
      </c>
      <c r="B2009" s="54">
        <v>1</v>
      </c>
      <c r="C2009" s="54" t="s">
        <v>78</v>
      </c>
      <c r="D2009" s="54" t="s">
        <v>88</v>
      </c>
      <c r="E2009" s="61" t="s">
        <v>2225</v>
      </c>
      <c r="F2009" s="61" t="s">
        <v>136</v>
      </c>
      <c r="G2009" s="54" t="s">
        <v>71</v>
      </c>
      <c r="H2009" s="54" t="s">
        <v>128</v>
      </c>
      <c r="I2009" s="54" t="s">
        <v>22</v>
      </c>
      <c r="J2009" s="54" t="s">
        <v>129</v>
      </c>
      <c r="K2009" s="56">
        <v>43444.601412037038</v>
      </c>
      <c r="L2009" s="56">
        <v>43444.684733796297</v>
      </c>
      <c r="M2009" s="57">
        <v>1.9997222219999999</v>
      </c>
      <c r="N2009" s="58">
        <v>0</v>
      </c>
      <c r="O2009" s="58">
        <v>36</v>
      </c>
      <c r="P2009" s="58">
        <v>0</v>
      </c>
      <c r="Q2009" s="58">
        <v>0</v>
      </c>
      <c r="R2009" s="59">
        <v>0</v>
      </c>
      <c r="S2009" s="59">
        <v>71.989999999999995</v>
      </c>
      <c r="T2009" s="59">
        <v>0</v>
      </c>
      <c r="U2009" s="59">
        <v>0</v>
      </c>
    </row>
    <row r="2010" spans="1:21" x14ac:dyDescent="0.3">
      <c r="A2010" s="61">
        <v>84162</v>
      </c>
      <c r="B2010" s="54">
        <v>1</v>
      </c>
      <c r="C2010" s="54" t="s">
        <v>78</v>
      </c>
      <c r="D2010" s="54" t="s">
        <v>81</v>
      </c>
      <c r="E2010" s="61" t="s">
        <v>2226</v>
      </c>
      <c r="F2010" s="61" t="s">
        <v>137</v>
      </c>
      <c r="G2010" s="54" t="s">
        <v>71</v>
      </c>
      <c r="H2010" s="54" t="s">
        <v>128</v>
      </c>
      <c r="I2010" s="54" t="s">
        <v>22</v>
      </c>
      <c r="J2010" s="54" t="s">
        <v>129</v>
      </c>
      <c r="K2010" s="56">
        <v>43444.569050925929</v>
      </c>
      <c r="L2010" s="56">
        <v>43444.604166666664</v>
      </c>
      <c r="M2010" s="57">
        <v>0.84277777700000001</v>
      </c>
      <c r="N2010" s="58">
        <v>0</v>
      </c>
      <c r="O2010" s="58">
        <v>10</v>
      </c>
      <c r="P2010" s="58">
        <v>0</v>
      </c>
      <c r="Q2010" s="58">
        <v>0</v>
      </c>
      <c r="R2010" s="59">
        <v>0</v>
      </c>
      <c r="S2010" s="59">
        <v>8.427778</v>
      </c>
      <c r="T2010" s="59">
        <v>0</v>
      </c>
      <c r="U2010" s="59">
        <v>0</v>
      </c>
    </row>
    <row r="2011" spans="1:21" x14ac:dyDescent="0.3">
      <c r="A2011" s="61">
        <v>84163</v>
      </c>
      <c r="B2011" s="54">
        <v>1</v>
      </c>
      <c r="C2011" s="54" t="s">
        <v>78</v>
      </c>
      <c r="D2011" s="54" t="s">
        <v>101</v>
      </c>
      <c r="E2011" s="61" t="s">
        <v>2227</v>
      </c>
      <c r="F2011" s="61" t="s">
        <v>145</v>
      </c>
      <c r="G2011" s="54" t="s">
        <v>72</v>
      </c>
      <c r="H2011" s="54" t="s">
        <v>128</v>
      </c>
      <c r="I2011" s="54" t="s">
        <v>22</v>
      </c>
      <c r="J2011" s="54" t="s">
        <v>129</v>
      </c>
      <c r="K2011" s="56">
        <v>43444.589756944442</v>
      </c>
      <c r="L2011" s="56">
        <v>43444.863888888889</v>
      </c>
      <c r="M2011" s="57">
        <v>6.5791666659999999</v>
      </c>
      <c r="N2011" s="58">
        <v>0</v>
      </c>
      <c r="O2011" s="58">
        <v>180</v>
      </c>
      <c r="P2011" s="58">
        <v>0</v>
      </c>
      <c r="Q2011" s="58">
        <v>1</v>
      </c>
      <c r="R2011" s="59">
        <v>0</v>
      </c>
      <c r="S2011" s="59">
        <v>1184.25</v>
      </c>
      <c r="T2011" s="59">
        <v>0</v>
      </c>
      <c r="U2011" s="59">
        <v>6.579167</v>
      </c>
    </row>
    <row r="2012" spans="1:21" x14ac:dyDescent="0.3">
      <c r="A2012" s="61">
        <v>84164</v>
      </c>
      <c r="B2012" s="54">
        <v>1</v>
      </c>
      <c r="C2012" s="54" t="s">
        <v>79</v>
      </c>
      <c r="D2012" s="54" t="s">
        <v>117</v>
      </c>
      <c r="E2012" s="61" t="s">
        <v>2228</v>
      </c>
      <c r="F2012" s="61" t="s">
        <v>184</v>
      </c>
      <c r="G2012" s="54" t="s">
        <v>71</v>
      </c>
      <c r="H2012" s="54" t="s">
        <v>128</v>
      </c>
      <c r="I2012" s="54" t="s">
        <v>22</v>
      </c>
      <c r="J2012" s="54" t="s">
        <v>129</v>
      </c>
      <c r="K2012" s="56">
        <v>43444.593738425923</v>
      </c>
      <c r="L2012" s="56">
        <v>43444.660324074073</v>
      </c>
      <c r="M2012" s="57">
        <v>1.598055555</v>
      </c>
      <c r="N2012" s="58">
        <v>0</v>
      </c>
      <c r="O2012" s="58">
        <v>0</v>
      </c>
      <c r="P2012" s="58">
        <v>0</v>
      </c>
      <c r="Q2012" s="58">
        <v>24</v>
      </c>
      <c r="R2012" s="59">
        <v>0</v>
      </c>
      <c r="S2012" s="59">
        <v>0</v>
      </c>
      <c r="T2012" s="59">
        <v>0</v>
      </c>
      <c r="U2012" s="59">
        <v>38.353332999999999</v>
      </c>
    </row>
    <row r="2013" spans="1:21" x14ac:dyDescent="0.3">
      <c r="A2013" s="61">
        <v>84165</v>
      </c>
      <c r="B2013" s="54">
        <v>1</v>
      </c>
      <c r="C2013" s="54" t="s">
        <v>78</v>
      </c>
      <c r="D2013" s="54" t="s">
        <v>80</v>
      </c>
      <c r="E2013" s="61" t="s">
        <v>2229</v>
      </c>
      <c r="F2013" s="61" t="s">
        <v>144</v>
      </c>
      <c r="G2013" s="54" t="s">
        <v>71</v>
      </c>
      <c r="H2013" s="54" t="s">
        <v>128</v>
      </c>
      <c r="I2013" s="54" t="s">
        <v>22</v>
      </c>
      <c r="J2013" s="54" t="s">
        <v>129</v>
      </c>
      <c r="K2013" s="56">
        <v>43444.599432870367</v>
      </c>
      <c r="L2013" s="56">
        <v>43444.894050925926</v>
      </c>
      <c r="M2013" s="57">
        <v>7.0708333330000004</v>
      </c>
      <c r="N2013" s="58">
        <v>0</v>
      </c>
      <c r="O2013" s="58">
        <v>1</v>
      </c>
      <c r="P2013" s="58">
        <v>0</v>
      </c>
      <c r="Q2013" s="58">
        <v>0</v>
      </c>
      <c r="R2013" s="59">
        <v>0</v>
      </c>
      <c r="S2013" s="59">
        <v>7.0708330000000004</v>
      </c>
      <c r="T2013" s="59">
        <v>0</v>
      </c>
      <c r="U2013" s="59">
        <v>0</v>
      </c>
    </row>
    <row r="2014" spans="1:21" x14ac:dyDescent="0.3">
      <c r="A2014" s="61">
        <v>84166</v>
      </c>
      <c r="B2014" s="54">
        <v>1</v>
      </c>
      <c r="C2014" s="54" t="s">
        <v>78</v>
      </c>
      <c r="D2014" s="54" t="s">
        <v>125</v>
      </c>
      <c r="E2014" s="61" t="s">
        <v>2230</v>
      </c>
      <c r="F2014" s="61" t="s">
        <v>137</v>
      </c>
      <c r="G2014" s="54" t="s">
        <v>71</v>
      </c>
      <c r="H2014" s="54" t="s">
        <v>128</v>
      </c>
      <c r="I2014" s="54" t="s">
        <v>22</v>
      </c>
      <c r="J2014" s="54" t="s">
        <v>129</v>
      </c>
      <c r="K2014" s="56">
        <v>43444.513611111113</v>
      </c>
      <c r="L2014" s="56">
        <v>43444.608333333337</v>
      </c>
      <c r="M2014" s="57">
        <v>2.2733333330000001</v>
      </c>
      <c r="N2014" s="58">
        <v>0</v>
      </c>
      <c r="O2014" s="58">
        <v>1</v>
      </c>
      <c r="P2014" s="58">
        <v>0</v>
      </c>
      <c r="Q2014" s="58">
        <v>0</v>
      </c>
      <c r="R2014" s="59">
        <v>0</v>
      </c>
      <c r="S2014" s="59">
        <v>2.273333</v>
      </c>
      <c r="T2014" s="59">
        <v>0</v>
      </c>
      <c r="U2014" s="59">
        <v>0</v>
      </c>
    </row>
    <row r="2015" spans="1:21" x14ac:dyDescent="0.3">
      <c r="A2015" s="61">
        <v>84167</v>
      </c>
      <c r="B2015" s="54">
        <v>1</v>
      </c>
      <c r="C2015" s="54" t="s">
        <v>78</v>
      </c>
      <c r="D2015" s="54" t="s">
        <v>94</v>
      </c>
      <c r="E2015" s="61" t="s">
        <v>2231</v>
      </c>
      <c r="F2015" s="61" t="s">
        <v>151</v>
      </c>
      <c r="G2015" s="54" t="s">
        <v>71</v>
      </c>
      <c r="H2015" s="54" t="s">
        <v>128</v>
      </c>
      <c r="I2015" s="54" t="s">
        <v>22</v>
      </c>
      <c r="J2015" s="54" t="s">
        <v>129</v>
      </c>
      <c r="K2015" s="56">
        <v>43444.604039351849</v>
      </c>
      <c r="L2015" s="56">
        <v>43444.705069444448</v>
      </c>
      <c r="M2015" s="57">
        <v>2.4247222220000002</v>
      </c>
      <c r="N2015" s="58">
        <v>1</v>
      </c>
      <c r="O2015" s="58">
        <v>212</v>
      </c>
      <c r="P2015" s="58">
        <v>0</v>
      </c>
      <c r="Q2015" s="58">
        <v>0</v>
      </c>
      <c r="R2015" s="59">
        <v>2.424722</v>
      </c>
      <c r="S2015" s="59">
        <v>514.041111</v>
      </c>
      <c r="T2015" s="59">
        <v>0</v>
      </c>
      <c r="U2015" s="59">
        <v>0</v>
      </c>
    </row>
    <row r="2016" spans="1:21" x14ac:dyDescent="0.3">
      <c r="A2016" s="61">
        <v>84170</v>
      </c>
      <c r="B2016" s="54">
        <v>1</v>
      </c>
      <c r="C2016" s="54" t="s">
        <v>79</v>
      </c>
      <c r="D2016" s="54" t="s">
        <v>110</v>
      </c>
      <c r="E2016" s="61" t="s">
        <v>2232</v>
      </c>
      <c r="F2016" s="61" t="s">
        <v>145</v>
      </c>
      <c r="G2016" s="54" t="s">
        <v>72</v>
      </c>
      <c r="H2016" s="54" t="s">
        <v>128</v>
      </c>
      <c r="I2016" s="54" t="s">
        <v>22</v>
      </c>
      <c r="J2016" s="54" t="s">
        <v>129</v>
      </c>
      <c r="K2016" s="56">
        <v>43444.609942129631</v>
      </c>
      <c r="L2016" s="56">
        <v>43444.640868055554</v>
      </c>
      <c r="M2016" s="57">
        <v>0.74222222199999999</v>
      </c>
      <c r="N2016" s="58">
        <v>0</v>
      </c>
      <c r="O2016" s="58">
        <v>0</v>
      </c>
      <c r="P2016" s="58">
        <v>0</v>
      </c>
      <c r="Q2016" s="58">
        <v>140</v>
      </c>
      <c r="R2016" s="59">
        <v>0</v>
      </c>
      <c r="S2016" s="59">
        <v>0</v>
      </c>
      <c r="T2016" s="59">
        <v>0</v>
      </c>
      <c r="U2016" s="59">
        <v>103.91111100000001</v>
      </c>
    </row>
    <row r="2017" spans="1:21" x14ac:dyDescent="0.3">
      <c r="A2017" s="61">
        <v>84172</v>
      </c>
      <c r="B2017" s="54">
        <v>1</v>
      </c>
      <c r="C2017" s="54" t="s">
        <v>78</v>
      </c>
      <c r="D2017" s="54" t="s">
        <v>102</v>
      </c>
      <c r="E2017" s="61" t="s">
        <v>2233</v>
      </c>
      <c r="F2017" s="61" t="s">
        <v>137</v>
      </c>
      <c r="G2017" s="54" t="s">
        <v>71</v>
      </c>
      <c r="H2017" s="54" t="s">
        <v>128</v>
      </c>
      <c r="I2017" s="54" t="s">
        <v>22</v>
      </c>
      <c r="J2017" s="54" t="s">
        <v>129</v>
      </c>
      <c r="K2017" s="56">
        <v>43444.503530092596</v>
      </c>
      <c r="L2017" s="56">
        <v>43444.615277777775</v>
      </c>
      <c r="M2017" s="57">
        <v>2.681944444</v>
      </c>
      <c r="N2017" s="58">
        <v>0</v>
      </c>
      <c r="O2017" s="58">
        <v>2</v>
      </c>
      <c r="P2017" s="58">
        <v>0</v>
      </c>
      <c r="Q2017" s="58">
        <v>0</v>
      </c>
      <c r="R2017" s="59">
        <v>0</v>
      </c>
      <c r="S2017" s="59">
        <v>5.3638890000000004</v>
      </c>
      <c r="T2017" s="59">
        <v>0</v>
      </c>
      <c r="U2017" s="59">
        <v>0</v>
      </c>
    </row>
    <row r="2018" spans="1:21" x14ac:dyDescent="0.3">
      <c r="A2018" s="61">
        <v>84173</v>
      </c>
      <c r="B2018" s="54">
        <v>1</v>
      </c>
      <c r="C2018" s="54" t="s">
        <v>78</v>
      </c>
      <c r="D2018" s="54" t="s">
        <v>105</v>
      </c>
      <c r="E2018" s="61" t="s">
        <v>2234</v>
      </c>
      <c r="F2018" s="61" t="s">
        <v>140</v>
      </c>
      <c r="G2018" s="54" t="s">
        <v>72</v>
      </c>
      <c r="H2018" s="54" t="s">
        <v>128</v>
      </c>
      <c r="I2018" s="54" t="s">
        <v>22</v>
      </c>
      <c r="J2018" s="54" t="s">
        <v>129</v>
      </c>
      <c r="K2018" s="56">
        <v>43444.597870370373</v>
      </c>
      <c r="L2018" s="56">
        <v>43444.665277777778</v>
      </c>
      <c r="M2018" s="57">
        <v>1.6177777769999999</v>
      </c>
      <c r="N2018" s="58">
        <v>1</v>
      </c>
      <c r="O2018" s="58">
        <v>797</v>
      </c>
      <c r="P2018" s="58">
        <v>0</v>
      </c>
      <c r="Q2018" s="58">
        <v>0</v>
      </c>
      <c r="R2018" s="59">
        <v>1.6177779999999999</v>
      </c>
      <c r="S2018" s="59">
        <v>1289.368888</v>
      </c>
      <c r="T2018" s="59">
        <v>0</v>
      </c>
      <c r="U2018" s="59">
        <v>0</v>
      </c>
    </row>
    <row r="2019" spans="1:21" x14ac:dyDescent="0.3">
      <c r="A2019" s="61">
        <v>84174</v>
      </c>
      <c r="B2019" s="54">
        <v>1</v>
      </c>
      <c r="C2019" s="54" t="s">
        <v>78</v>
      </c>
      <c r="D2019" s="54" t="s">
        <v>93</v>
      </c>
      <c r="E2019" s="61" t="s">
        <v>491</v>
      </c>
      <c r="F2019" s="61" t="s">
        <v>140</v>
      </c>
      <c r="G2019" s="54" t="s">
        <v>72</v>
      </c>
      <c r="H2019" s="54" t="s">
        <v>138</v>
      </c>
      <c r="I2019" s="54" t="s">
        <v>22</v>
      </c>
      <c r="J2019" s="54" t="s">
        <v>129</v>
      </c>
      <c r="K2019" s="56">
        <v>43444.61577546296</v>
      </c>
      <c r="L2019" s="56">
        <v>43444.617361111108</v>
      </c>
      <c r="M2019" s="57">
        <v>3.8055554999999998E-2</v>
      </c>
      <c r="N2019" s="58">
        <v>6</v>
      </c>
      <c r="O2019" s="58">
        <v>2712</v>
      </c>
      <c r="P2019" s="58">
        <v>7</v>
      </c>
      <c r="Q2019" s="58">
        <v>1372</v>
      </c>
      <c r="R2019" s="59">
        <v>0.22833300000000001</v>
      </c>
      <c r="S2019" s="59">
        <v>103.206665</v>
      </c>
      <c r="T2019" s="59">
        <v>0.26638899999999999</v>
      </c>
      <c r="U2019" s="59">
        <v>52.212221</v>
      </c>
    </row>
    <row r="2020" spans="1:21" x14ac:dyDescent="0.3">
      <c r="A2020" s="61">
        <v>84177</v>
      </c>
      <c r="B2020" s="54">
        <v>1</v>
      </c>
      <c r="C2020" s="54" t="s">
        <v>78</v>
      </c>
      <c r="D2020" s="54" t="s">
        <v>83</v>
      </c>
      <c r="E2020" s="61" t="s">
        <v>2235</v>
      </c>
      <c r="F2020" s="61" t="s">
        <v>130</v>
      </c>
      <c r="G2020" s="54" t="s">
        <v>71</v>
      </c>
      <c r="H2020" s="54" t="s">
        <v>128</v>
      </c>
      <c r="I2020" s="54" t="s">
        <v>22</v>
      </c>
      <c r="J2020" s="54" t="s">
        <v>129</v>
      </c>
      <c r="K2020" s="56">
        <v>43444.584675925929</v>
      </c>
      <c r="L2020" s="56">
        <v>43444.655555555553</v>
      </c>
      <c r="M2020" s="57">
        <v>1.7011111109999999</v>
      </c>
      <c r="N2020" s="58">
        <v>0</v>
      </c>
      <c r="O2020" s="58">
        <v>11</v>
      </c>
      <c r="P2020" s="58">
        <v>0</v>
      </c>
      <c r="Q2020" s="58">
        <v>0</v>
      </c>
      <c r="R2020" s="59">
        <v>0</v>
      </c>
      <c r="S2020" s="59">
        <v>18.712222000000001</v>
      </c>
      <c r="T2020" s="59">
        <v>0</v>
      </c>
      <c r="U2020" s="59">
        <v>0</v>
      </c>
    </row>
    <row r="2021" spans="1:21" x14ac:dyDescent="0.3">
      <c r="A2021" s="61">
        <v>84182</v>
      </c>
      <c r="B2021" s="54">
        <v>1</v>
      </c>
      <c r="C2021" s="54" t="s">
        <v>78</v>
      </c>
      <c r="D2021" s="54" t="s">
        <v>82</v>
      </c>
      <c r="E2021" s="61" t="s">
        <v>2236</v>
      </c>
      <c r="F2021" s="61" t="s">
        <v>137</v>
      </c>
      <c r="G2021" s="54" t="s">
        <v>71</v>
      </c>
      <c r="H2021" s="54" t="s">
        <v>128</v>
      </c>
      <c r="I2021" s="54" t="s">
        <v>22</v>
      </c>
      <c r="J2021" s="54" t="s">
        <v>129</v>
      </c>
      <c r="K2021" s="56">
        <v>43444.58657407407</v>
      </c>
      <c r="L2021" s="56">
        <v>43444.703645833331</v>
      </c>
      <c r="M2021" s="57">
        <v>2.809722222</v>
      </c>
      <c r="N2021" s="58">
        <v>0</v>
      </c>
      <c r="O2021" s="58">
        <v>11</v>
      </c>
      <c r="P2021" s="58">
        <v>0</v>
      </c>
      <c r="Q2021" s="58">
        <v>0</v>
      </c>
      <c r="R2021" s="59">
        <v>0</v>
      </c>
      <c r="S2021" s="59">
        <v>30.906943999999999</v>
      </c>
      <c r="T2021" s="59">
        <v>0</v>
      </c>
      <c r="U2021" s="59">
        <v>0</v>
      </c>
    </row>
    <row r="2022" spans="1:21" x14ac:dyDescent="0.3">
      <c r="A2022" s="61">
        <v>84183</v>
      </c>
      <c r="B2022" s="54">
        <v>1</v>
      </c>
      <c r="C2022" s="54" t="s">
        <v>78</v>
      </c>
      <c r="D2022" s="54" t="s">
        <v>91</v>
      </c>
      <c r="E2022" s="61" t="s">
        <v>2237</v>
      </c>
      <c r="F2022" s="61" t="s">
        <v>137</v>
      </c>
      <c r="G2022" s="54" t="s">
        <v>71</v>
      </c>
      <c r="H2022" s="54" t="s">
        <v>128</v>
      </c>
      <c r="I2022" s="54" t="s">
        <v>22</v>
      </c>
      <c r="J2022" s="54" t="s">
        <v>129</v>
      </c>
      <c r="K2022" s="56">
        <v>43444.510289351849</v>
      </c>
      <c r="L2022" s="56">
        <v>43444.62777777778</v>
      </c>
      <c r="M2022" s="57">
        <v>2.8197222219999998</v>
      </c>
      <c r="N2022" s="58">
        <v>0</v>
      </c>
      <c r="O2022" s="58">
        <v>2</v>
      </c>
      <c r="P2022" s="58">
        <v>0</v>
      </c>
      <c r="Q2022" s="58">
        <v>0</v>
      </c>
      <c r="R2022" s="59">
        <v>0</v>
      </c>
      <c r="S2022" s="59">
        <v>5.6394440000000001</v>
      </c>
      <c r="T2022" s="59">
        <v>0</v>
      </c>
      <c r="U2022" s="59">
        <v>0</v>
      </c>
    </row>
    <row r="2023" spans="1:21" x14ac:dyDescent="0.3">
      <c r="A2023" s="61">
        <v>84184</v>
      </c>
      <c r="B2023" s="54">
        <v>1</v>
      </c>
      <c r="C2023" s="54" t="s">
        <v>78</v>
      </c>
      <c r="D2023" s="54" t="s">
        <v>80</v>
      </c>
      <c r="E2023" s="61" t="s">
        <v>2238</v>
      </c>
      <c r="F2023" s="61" t="s">
        <v>137</v>
      </c>
      <c r="G2023" s="54" t="s">
        <v>71</v>
      </c>
      <c r="H2023" s="54" t="s">
        <v>128</v>
      </c>
      <c r="I2023" s="54" t="s">
        <v>22</v>
      </c>
      <c r="J2023" s="54" t="s">
        <v>129</v>
      </c>
      <c r="K2023" s="56">
        <v>43444.623842592591</v>
      </c>
      <c r="L2023" s="56">
        <v>43444.666967592595</v>
      </c>
      <c r="M2023" s="57">
        <v>1.0349999999999999</v>
      </c>
      <c r="N2023" s="58">
        <v>0</v>
      </c>
      <c r="O2023" s="58">
        <v>1</v>
      </c>
      <c r="P2023" s="58">
        <v>0</v>
      </c>
      <c r="Q2023" s="58">
        <v>0</v>
      </c>
      <c r="R2023" s="59">
        <v>0</v>
      </c>
      <c r="S2023" s="59">
        <v>1.0349999999999999</v>
      </c>
      <c r="T2023" s="59">
        <v>0</v>
      </c>
      <c r="U2023" s="59">
        <v>0</v>
      </c>
    </row>
    <row r="2024" spans="1:21" x14ac:dyDescent="0.3">
      <c r="A2024" s="61">
        <v>84185</v>
      </c>
      <c r="B2024" s="54">
        <v>1</v>
      </c>
      <c r="C2024" s="54" t="s">
        <v>78</v>
      </c>
      <c r="D2024" s="54" t="s">
        <v>99</v>
      </c>
      <c r="E2024" s="61" t="s">
        <v>328</v>
      </c>
      <c r="F2024" s="61" t="s">
        <v>140</v>
      </c>
      <c r="G2024" s="54" t="s">
        <v>72</v>
      </c>
      <c r="H2024" s="54" t="s">
        <v>128</v>
      </c>
      <c r="I2024" s="54" t="s">
        <v>22</v>
      </c>
      <c r="J2024" s="54" t="s">
        <v>129</v>
      </c>
      <c r="K2024" s="56">
        <v>43444.620081018518</v>
      </c>
      <c r="L2024" s="56">
        <v>43444.63853009259</v>
      </c>
      <c r="M2024" s="57">
        <v>0.44277777699999998</v>
      </c>
      <c r="N2024" s="58">
        <v>2</v>
      </c>
      <c r="O2024" s="58">
        <v>7340</v>
      </c>
      <c r="P2024" s="58">
        <v>0</v>
      </c>
      <c r="Q2024" s="58">
        <v>24</v>
      </c>
      <c r="R2024" s="59">
        <v>0.88555600000000001</v>
      </c>
      <c r="S2024" s="59">
        <v>3249.988883</v>
      </c>
      <c r="T2024" s="59">
        <v>0</v>
      </c>
      <c r="U2024" s="59">
        <v>10.626666999999999</v>
      </c>
    </row>
    <row r="2025" spans="1:21" x14ac:dyDescent="0.3">
      <c r="A2025" s="61">
        <v>84186</v>
      </c>
      <c r="B2025" s="54">
        <v>1</v>
      </c>
      <c r="C2025" s="54" t="s">
        <v>79</v>
      </c>
      <c r="D2025" s="54" t="s">
        <v>122</v>
      </c>
      <c r="E2025" s="61" t="s">
        <v>2239</v>
      </c>
      <c r="F2025" s="61" t="s">
        <v>151</v>
      </c>
      <c r="G2025" s="54" t="s">
        <v>71</v>
      </c>
      <c r="H2025" s="54" t="s">
        <v>128</v>
      </c>
      <c r="I2025" s="54" t="s">
        <v>22</v>
      </c>
      <c r="J2025" s="54" t="s">
        <v>129</v>
      </c>
      <c r="K2025" s="56">
        <v>43444.62777777778</v>
      </c>
      <c r="L2025" s="56">
        <v>43444.658645833333</v>
      </c>
      <c r="M2025" s="57">
        <v>0.74083333299999998</v>
      </c>
      <c r="N2025" s="58">
        <v>0</v>
      </c>
      <c r="O2025" s="58">
        <v>0</v>
      </c>
      <c r="P2025" s="58">
        <v>0</v>
      </c>
      <c r="Q2025" s="58">
        <v>19</v>
      </c>
      <c r="R2025" s="59">
        <v>0</v>
      </c>
      <c r="S2025" s="59">
        <v>0</v>
      </c>
      <c r="T2025" s="59">
        <v>0</v>
      </c>
      <c r="U2025" s="59">
        <v>14.075832999999999</v>
      </c>
    </row>
    <row r="2026" spans="1:21" x14ac:dyDescent="0.3">
      <c r="A2026" s="61">
        <v>84187</v>
      </c>
      <c r="B2026" s="54">
        <v>1</v>
      </c>
      <c r="C2026" s="54" t="s">
        <v>79</v>
      </c>
      <c r="D2026" s="54" t="s">
        <v>114</v>
      </c>
      <c r="E2026" s="61" t="s">
        <v>2240</v>
      </c>
      <c r="F2026" s="61" t="s">
        <v>145</v>
      </c>
      <c r="G2026" s="54" t="s">
        <v>72</v>
      </c>
      <c r="H2026" s="54" t="s">
        <v>128</v>
      </c>
      <c r="I2026" s="54" t="s">
        <v>22</v>
      </c>
      <c r="J2026" s="54" t="s">
        <v>129</v>
      </c>
      <c r="K2026" s="56">
        <v>43444.62</v>
      </c>
      <c r="L2026" s="56">
        <v>43444.724131944444</v>
      </c>
      <c r="M2026" s="57">
        <v>2.4991666659999998</v>
      </c>
      <c r="N2026" s="58">
        <v>0</v>
      </c>
      <c r="O2026" s="58">
        <v>0</v>
      </c>
      <c r="P2026" s="58">
        <v>0</v>
      </c>
      <c r="Q2026" s="58">
        <v>24</v>
      </c>
      <c r="R2026" s="59">
        <v>0</v>
      </c>
      <c r="S2026" s="59">
        <v>0</v>
      </c>
      <c r="T2026" s="59">
        <v>0</v>
      </c>
      <c r="U2026" s="59">
        <v>59.98</v>
      </c>
    </row>
    <row r="2027" spans="1:21" x14ac:dyDescent="0.3">
      <c r="A2027" s="61">
        <v>84189</v>
      </c>
      <c r="B2027" s="54">
        <v>1</v>
      </c>
      <c r="C2027" s="54" t="s">
        <v>78</v>
      </c>
      <c r="D2027" s="54" t="s">
        <v>98</v>
      </c>
      <c r="E2027" s="61" t="s">
        <v>221</v>
      </c>
      <c r="F2027" s="61" t="s">
        <v>140</v>
      </c>
      <c r="G2027" s="54" t="s">
        <v>72</v>
      </c>
      <c r="H2027" s="54" t="s">
        <v>128</v>
      </c>
      <c r="I2027" s="54" t="s">
        <v>22</v>
      </c>
      <c r="J2027" s="54" t="s">
        <v>129</v>
      </c>
      <c r="K2027" s="56">
        <v>43444.628541666665</v>
      </c>
      <c r="L2027" s="56">
        <v>43444.654363425929</v>
      </c>
      <c r="M2027" s="57">
        <v>0.61972222200000004</v>
      </c>
      <c r="N2027" s="58">
        <v>54</v>
      </c>
      <c r="O2027" s="58">
        <v>14542</v>
      </c>
      <c r="P2027" s="58">
        <v>0</v>
      </c>
      <c r="Q2027" s="58">
        <v>16</v>
      </c>
      <c r="R2027" s="59">
        <v>33.465000000000003</v>
      </c>
      <c r="S2027" s="59">
        <v>9012.0005519999995</v>
      </c>
      <c r="T2027" s="59">
        <v>0</v>
      </c>
      <c r="U2027" s="59">
        <v>9.9155560000000005</v>
      </c>
    </row>
    <row r="2028" spans="1:21" x14ac:dyDescent="0.3">
      <c r="A2028" s="61">
        <v>84190</v>
      </c>
      <c r="B2028" s="54">
        <v>1</v>
      </c>
      <c r="C2028" s="54" t="s">
        <v>78</v>
      </c>
      <c r="D2028" s="54" t="s">
        <v>82</v>
      </c>
      <c r="E2028" s="61" t="s">
        <v>2241</v>
      </c>
      <c r="F2028" s="61" t="s">
        <v>137</v>
      </c>
      <c r="G2028" s="54" t="s">
        <v>71</v>
      </c>
      <c r="H2028" s="54" t="s">
        <v>128</v>
      </c>
      <c r="I2028" s="54" t="s">
        <v>22</v>
      </c>
      <c r="J2028" s="54" t="s">
        <v>129</v>
      </c>
      <c r="K2028" s="56">
        <v>43444.602048611108</v>
      </c>
      <c r="L2028" s="56">
        <v>43444.6800462963</v>
      </c>
      <c r="M2028" s="57">
        <v>1.8719444439999999</v>
      </c>
      <c r="N2028" s="58">
        <v>0</v>
      </c>
      <c r="O2028" s="58">
        <v>3</v>
      </c>
      <c r="P2028" s="58">
        <v>0</v>
      </c>
      <c r="Q2028" s="58">
        <v>0</v>
      </c>
      <c r="R2028" s="59">
        <v>0</v>
      </c>
      <c r="S2028" s="59">
        <v>5.6158330000000003</v>
      </c>
      <c r="T2028" s="59">
        <v>0</v>
      </c>
      <c r="U2028" s="59">
        <v>0</v>
      </c>
    </row>
    <row r="2029" spans="1:21" x14ac:dyDescent="0.3">
      <c r="A2029" s="61">
        <v>84191</v>
      </c>
      <c r="B2029" s="54">
        <v>1</v>
      </c>
      <c r="C2029" s="54" t="s">
        <v>78</v>
      </c>
      <c r="D2029" s="54" t="s">
        <v>82</v>
      </c>
      <c r="E2029" s="61" t="s">
        <v>2242</v>
      </c>
      <c r="F2029" s="61" t="s">
        <v>184</v>
      </c>
      <c r="G2029" s="54" t="s">
        <v>71</v>
      </c>
      <c r="H2029" s="54" t="s">
        <v>128</v>
      </c>
      <c r="I2029" s="54" t="s">
        <v>22</v>
      </c>
      <c r="J2029" s="54" t="s">
        <v>129</v>
      </c>
      <c r="K2029" s="56">
        <v>43444.60292824074</v>
      </c>
      <c r="L2029" s="56">
        <v>43444.697199074071</v>
      </c>
      <c r="M2029" s="57">
        <v>2.2625000000000002</v>
      </c>
      <c r="N2029" s="58">
        <v>0</v>
      </c>
      <c r="O2029" s="58">
        <v>3</v>
      </c>
      <c r="P2029" s="58">
        <v>0</v>
      </c>
      <c r="Q2029" s="58">
        <v>0</v>
      </c>
      <c r="R2029" s="59">
        <v>0</v>
      </c>
      <c r="S2029" s="59">
        <v>6.7874999999999996</v>
      </c>
      <c r="T2029" s="59">
        <v>0</v>
      </c>
      <c r="U2029" s="59">
        <v>0</v>
      </c>
    </row>
    <row r="2030" spans="1:21" x14ac:dyDescent="0.3">
      <c r="A2030" s="61">
        <v>84192</v>
      </c>
      <c r="B2030" s="54">
        <v>1</v>
      </c>
      <c r="C2030" s="54" t="s">
        <v>78</v>
      </c>
      <c r="D2030" s="54" t="s">
        <v>95</v>
      </c>
      <c r="E2030" s="61" t="s">
        <v>618</v>
      </c>
      <c r="F2030" s="61" t="s">
        <v>168</v>
      </c>
      <c r="G2030" s="54" t="s">
        <v>72</v>
      </c>
      <c r="H2030" s="54" t="s">
        <v>128</v>
      </c>
      <c r="I2030" s="54" t="s">
        <v>22</v>
      </c>
      <c r="J2030" s="54" t="s">
        <v>129</v>
      </c>
      <c r="K2030" s="56">
        <v>43444.613275462965</v>
      </c>
      <c r="L2030" s="56">
        <v>43444.729803240742</v>
      </c>
      <c r="M2030" s="57">
        <v>2.7966666660000001</v>
      </c>
      <c r="N2030" s="58">
        <v>0</v>
      </c>
      <c r="O2030" s="58">
        <v>322</v>
      </c>
      <c r="P2030" s="58">
        <v>0</v>
      </c>
      <c r="Q2030" s="58">
        <v>1</v>
      </c>
      <c r="R2030" s="59">
        <v>0</v>
      </c>
      <c r="S2030" s="59">
        <v>900.52666599999998</v>
      </c>
      <c r="T2030" s="59">
        <v>0</v>
      </c>
      <c r="U2030" s="59">
        <v>2.7966669999999998</v>
      </c>
    </row>
    <row r="2031" spans="1:21" x14ac:dyDescent="0.3">
      <c r="A2031" s="61">
        <v>84193</v>
      </c>
      <c r="B2031" s="54">
        <v>1</v>
      </c>
      <c r="C2031" s="54" t="s">
        <v>79</v>
      </c>
      <c r="D2031" s="54" t="s">
        <v>114</v>
      </c>
      <c r="E2031" s="61" t="s">
        <v>240</v>
      </c>
      <c r="F2031" s="61" t="s">
        <v>150</v>
      </c>
      <c r="G2031" s="54" t="s">
        <v>72</v>
      </c>
      <c r="H2031" s="54" t="s">
        <v>128</v>
      </c>
      <c r="I2031" s="54" t="s">
        <v>22</v>
      </c>
      <c r="J2031" s="54" t="s">
        <v>147</v>
      </c>
      <c r="K2031" s="56">
        <v>43444.63790509259</v>
      </c>
      <c r="L2031" s="56">
        <v>43444.72861111111</v>
      </c>
      <c r="M2031" s="57">
        <v>2.1769444440000001</v>
      </c>
      <c r="N2031" s="58">
        <v>4</v>
      </c>
      <c r="O2031" s="58">
        <v>19</v>
      </c>
      <c r="P2031" s="58">
        <v>0</v>
      </c>
      <c r="Q2031" s="58">
        <v>358</v>
      </c>
      <c r="R2031" s="59">
        <v>8.7077779999999994</v>
      </c>
      <c r="S2031" s="59">
        <v>41.361944000000001</v>
      </c>
      <c r="T2031" s="59">
        <v>0</v>
      </c>
      <c r="U2031" s="59">
        <v>779.34611099999995</v>
      </c>
    </row>
    <row r="2032" spans="1:21" x14ac:dyDescent="0.3">
      <c r="A2032" s="61">
        <v>84195</v>
      </c>
      <c r="B2032" s="54">
        <v>1</v>
      </c>
      <c r="C2032" s="54" t="s">
        <v>78</v>
      </c>
      <c r="D2032" s="54" t="s">
        <v>91</v>
      </c>
      <c r="E2032" s="61" t="s">
        <v>2243</v>
      </c>
      <c r="F2032" s="61" t="s">
        <v>151</v>
      </c>
      <c r="G2032" s="54" t="s">
        <v>71</v>
      </c>
      <c r="H2032" s="54" t="s">
        <v>128</v>
      </c>
      <c r="I2032" s="54" t="s">
        <v>22</v>
      </c>
      <c r="J2032" s="54" t="s">
        <v>129</v>
      </c>
      <c r="K2032" s="56">
        <v>43444.641666666663</v>
      </c>
      <c r="L2032" s="56">
        <v>43444.65</v>
      </c>
      <c r="M2032" s="57">
        <v>0.2</v>
      </c>
      <c r="N2032" s="58">
        <v>0</v>
      </c>
      <c r="O2032" s="58">
        <v>0</v>
      </c>
      <c r="P2032" s="58">
        <v>0</v>
      </c>
      <c r="Q2032" s="58">
        <v>11</v>
      </c>
      <c r="R2032" s="59">
        <v>0</v>
      </c>
      <c r="S2032" s="59">
        <v>0</v>
      </c>
      <c r="T2032" s="59">
        <v>0</v>
      </c>
      <c r="U2032" s="59">
        <v>2.2000000000000002</v>
      </c>
    </row>
    <row r="2033" spans="1:21" x14ac:dyDescent="0.3">
      <c r="A2033" s="61">
        <v>84196</v>
      </c>
      <c r="B2033" s="54">
        <v>1</v>
      </c>
      <c r="C2033" s="54" t="s">
        <v>78</v>
      </c>
      <c r="D2033" s="54" t="s">
        <v>103</v>
      </c>
      <c r="E2033" s="61" t="s">
        <v>2244</v>
      </c>
      <c r="F2033" s="61" t="s">
        <v>145</v>
      </c>
      <c r="G2033" s="54" t="s">
        <v>72</v>
      </c>
      <c r="H2033" s="54" t="s">
        <v>128</v>
      </c>
      <c r="I2033" s="54" t="s">
        <v>22</v>
      </c>
      <c r="J2033" s="54" t="s">
        <v>129</v>
      </c>
      <c r="K2033" s="56">
        <v>43444.633472222224</v>
      </c>
      <c r="L2033" s="56">
        <v>43444.687743055554</v>
      </c>
      <c r="M2033" s="57">
        <v>1.3025</v>
      </c>
      <c r="N2033" s="58">
        <v>0</v>
      </c>
      <c r="O2033" s="58">
        <v>0</v>
      </c>
      <c r="P2033" s="58">
        <v>0</v>
      </c>
      <c r="Q2033" s="58">
        <v>176</v>
      </c>
      <c r="R2033" s="59">
        <v>0</v>
      </c>
      <c r="S2033" s="59">
        <v>0</v>
      </c>
      <c r="T2033" s="59">
        <v>0</v>
      </c>
      <c r="U2033" s="59">
        <v>229.24</v>
      </c>
    </row>
    <row r="2034" spans="1:21" x14ac:dyDescent="0.3">
      <c r="A2034" s="61">
        <v>84199</v>
      </c>
      <c r="B2034" s="54">
        <v>1</v>
      </c>
      <c r="C2034" s="54" t="s">
        <v>79</v>
      </c>
      <c r="D2034" s="54" t="s">
        <v>114</v>
      </c>
      <c r="E2034" s="61" t="s">
        <v>2245</v>
      </c>
      <c r="F2034" s="61" t="s">
        <v>149</v>
      </c>
      <c r="G2034" s="54" t="s">
        <v>71</v>
      </c>
      <c r="H2034" s="54" t="s">
        <v>128</v>
      </c>
      <c r="I2034" s="54" t="s">
        <v>22</v>
      </c>
      <c r="J2034" s="54" t="s">
        <v>129</v>
      </c>
      <c r="K2034" s="56">
        <v>43444.637824074074</v>
      </c>
      <c r="L2034" s="56">
        <v>43444.819062499999</v>
      </c>
      <c r="M2034" s="57">
        <v>4.3497222219999996</v>
      </c>
      <c r="N2034" s="58">
        <v>0</v>
      </c>
      <c r="O2034" s="58">
        <v>0</v>
      </c>
      <c r="P2034" s="58">
        <v>0</v>
      </c>
      <c r="Q2034" s="58">
        <v>1</v>
      </c>
      <c r="R2034" s="59">
        <v>0</v>
      </c>
      <c r="S2034" s="59">
        <v>0</v>
      </c>
      <c r="T2034" s="59">
        <v>0</v>
      </c>
      <c r="U2034" s="59">
        <v>4.3497219999999999</v>
      </c>
    </row>
    <row r="2035" spans="1:21" x14ac:dyDescent="0.3">
      <c r="A2035" s="61">
        <v>84200</v>
      </c>
      <c r="B2035" s="54">
        <v>1</v>
      </c>
      <c r="C2035" s="54" t="s">
        <v>78</v>
      </c>
      <c r="D2035" s="54" t="s">
        <v>90</v>
      </c>
      <c r="E2035" s="61" t="s">
        <v>2246</v>
      </c>
      <c r="F2035" s="61" t="s">
        <v>151</v>
      </c>
      <c r="G2035" s="54" t="s">
        <v>71</v>
      </c>
      <c r="H2035" s="54" t="s">
        <v>128</v>
      </c>
      <c r="I2035" s="54" t="s">
        <v>22</v>
      </c>
      <c r="J2035" s="54" t="s">
        <v>129</v>
      </c>
      <c r="K2035" s="56">
        <v>43444.643078703702</v>
      </c>
      <c r="L2035" s="56">
        <v>43444.673715277779</v>
      </c>
      <c r="M2035" s="57">
        <v>0.73527777699999997</v>
      </c>
      <c r="N2035" s="58">
        <v>0</v>
      </c>
      <c r="O2035" s="58">
        <v>4</v>
      </c>
      <c r="P2035" s="58">
        <v>0</v>
      </c>
      <c r="Q2035" s="58">
        <v>0</v>
      </c>
      <c r="R2035" s="59">
        <v>0</v>
      </c>
      <c r="S2035" s="59">
        <v>2.9411109999999998</v>
      </c>
      <c r="T2035" s="59">
        <v>0</v>
      </c>
      <c r="U2035" s="59">
        <v>0</v>
      </c>
    </row>
    <row r="2036" spans="1:21" x14ac:dyDescent="0.3">
      <c r="A2036" s="61">
        <v>84202</v>
      </c>
      <c r="B2036" s="54">
        <v>1</v>
      </c>
      <c r="C2036" s="54" t="s">
        <v>79</v>
      </c>
      <c r="D2036" s="54" t="s">
        <v>118</v>
      </c>
      <c r="E2036" s="61" t="s">
        <v>2247</v>
      </c>
      <c r="F2036" s="61" t="s">
        <v>137</v>
      </c>
      <c r="G2036" s="54" t="s">
        <v>71</v>
      </c>
      <c r="H2036" s="54" t="s">
        <v>128</v>
      </c>
      <c r="I2036" s="54" t="s">
        <v>22</v>
      </c>
      <c r="J2036" s="54" t="s">
        <v>129</v>
      </c>
      <c r="K2036" s="56">
        <v>43444.645833333336</v>
      </c>
      <c r="L2036" s="56">
        <v>43444.658715277779</v>
      </c>
      <c r="M2036" s="57">
        <v>0.30916666599999998</v>
      </c>
      <c r="N2036" s="58">
        <v>0</v>
      </c>
      <c r="O2036" s="58">
        <v>8</v>
      </c>
      <c r="P2036" s="58">
        <v>0</v>
      </c>
      <c r="Q2036" s="58">
        <v>0</v>
      </c>
      <c r="R2036" s="59">
        <v>0</v>
      </c>
      <c r="S2036" s="59">
        <v>2.4733329999999998</v>
      </c>
      <c r="T2036" s="59">
        <v>0</v>
      </c>
      <c r="U2036" s="59">
        <v>0</v>
      </c>
    </row>
    <row r="2037" spans="1:21" x14ac:dyDescent="0.3">
      <c r="A2037" s="61">
        <v>84205</v>
      </c>
      <c r="B2037" s="54">
        <v>1</v>
      </c>
      <c r="C2037" s="54" t="s">
        <v>78</v>
      </c>
      <c r="D2037" s="54" t="s">
        <v>87</v>
      </c>
      <c r="E2037" s="61" t="s">
        <v>2248</v>
      </c>
      <c r="F2037" s="61" t="s">
        <v>137</v>
      </c>
      <c r="G2037" s="54" t="s">
        <v>71</v>
      </c>
      <c r="H2037" s="54" t="s">
        <v>128</v>
      </c>
      <c r="I2037" s="54" t="s">
        <v>22</v>
      </c>
      <c r="J2037" s="54" t="s">
        <v>129</v>
      </c>
      <c r="K2037" s="56">
        <v>43444.64570601852</v>
      </c>
      <c r="L2037" s="56">
        <v>43444.685046296298</v>
      </c>
      <c r="M2037" s="57">
        <v>0.94416666599999999</v>
      </c>
      <c r="N2037" s="58">
        <v>0</v>
      </c>
      <c r="O2037" s="58">
        <v>22</v>
      </c>
      <c r="P2037" s="58">
        <v>0</v>
      </c>
      <c r="Q2037" s="58">
        <v>0</v>
      </c>
      <c r="R2037" s="59">
        <v>0</v>
      </c>
      <c r="S2037" s="59">
        <v>20.771667000000001</v>
      </c>
      <c r="T2037" s="59">
        <v>0</v>
      </c>
      <c r="U2037" s="59">
        <v>0</v>
      </c>
    </row>
    <row r="2038" spans="1:21" x14ac:dyDescent="0.3">
      <c r="A2038" s="61">
        <v>84208</v>
      </c>
      <c r="B2038" s="54">
        <v>1</v>
      </c>
      <c r="C2038" s="54" t="s">
        <v>79</v>
      </c>
      <c r="D2038" s="54" t="s">
        <v>120</v>
      </c>
      <c r="E2038" s="61" t="s">
        <v>2249</v>
      </c>
      <c r="F2038" s="61" t="s">
        <v>145</v>
      </c>
      <c r="G2038" s="54" t="s">
        <v>72</v>
      </c>
      <c r="H2038" s="54" t="s">
        <v>128</v>
      </c>
      <c r="I2038" s="54" t="s">
        <v>22</v>
      </c>
      <c r="J2038" s="54" t="s">
        <v>129</v>
      </c>
      <c r="K2038" s="56">
        <v>43444.641145833331</v>
      </c>
      <c r="L2038" s="56">
        <v>43444.689814814818</v>
      </c>
      <c r="M2038" s="57">
        <v>1.168055555</v>
      </c>
      <c r="N2038" s="58">
        <v>0</v>
      </c>
      <c r="O2038" s="58">
        <v>65</v>
      </c>
      <c r="P2038" s="58">
        <v>0</v>
      </c>
      <c r="Q2038" s="58">
        <v>33</v>
      </c>
      <c r="R2038" s="59">
        <v>0</v>
      </c>
      <c r="S2038" s="59">
        <v>75.923610999999994</v>
      </c>
      <c r="T2038" s="59">
        <v>0</v>
      </c>
      <c r="U2038" s="59">
        <v>38.545833000000002</v>
      </c>
    </row>
    <row r="2039" spans="1:21" x14ac:dyDescent="0.3">
      <c r="A2039" s="61">
        <v>84210</v>
      </c>
      <c r="B2039" s="54">
        <v>1</v>
      </c>
      <c r="C2039" s="54" t="s">
        <v>78</v>
      </c>
      <c r="D2039" s="54" t="s">
        <v>102</v>
      </c>
      <c r="E2039" s="61" t="s">
        <v>2052</v>
      </c>
      <c r="F2039" s="61" t="s">
        <v>140</v>
      </c>
      <c r="G2039" s="54" t="s">
        <v>72</v>
      </c>
      <c r="H2039" s="54" t="s">
        <v>128</v>
      </c>
      <c r="I2039" s="54" t="s">
        <v>22</v>
      </c>
      <c r="J2039" s="54" t="s">
        <v>129</v>
      </c>
      <c r="K2039" s="56">
        <v>43444.633715277778</v>
      </c>
      <c r="L2039" s="56">
        <v>43444.697222222225</v>
      </c>
      <c r="M2039" s="57">
        <v>1.5241666659999999</v>
      </c>
      <c r="N2039" s="58">
        <v>13</v>
      </c>
      <c r="O2039" s="58">
        <v>18179</v>
      </c>
      <c r="P2039" s="58">
        <v>9</v>
      </c>
      <c r="Q2039" s="58">
        <v>732</v>
      </c>
      <c r="R2039" s="59">
        <v>19.814167000000001</v>
      </c>
      <c r="S2039" s="59">
        <v>27707.825820999999</v>
      </c>
      <c r="T2039" s="59">
        <v>13.717499999999999</v>
      </c>
      <c r="U2039" s="59">
        <v>1115.69</v>
      </c>
    </row>
    <row r="2040" spans="1:21" x14ac:dyDescent="0.3">
      <c r="A2040" s="61">
        <v>84211</v>
      </c>
      <c r="B2040" s="54">
        <v>1</v>
      </c>
      <c r="C2040" s="54" t="s">
        <v>78</v>
      </c>
      <c r="D2040" s="54" t="s">
        <v>101</v>
      </c>
      <c r="E2040" s="61" t="s">
        <v>735</v>
      </c>
      <c r="F2040" s="61" t="s">
        <v>168</v>
      </c>
      <c r="G2040" s="54" t="s">
        <v>72</v>
      </c>
      <c r="H2040" s="54" t="s">
        <v>128</v>
      </c>
      <c r="I2040" s="54" t="s">
        <v>22</v>
      </c>
      <c r="J2040" s="54" t="s">
        <v>129</v>
      </c>
      <c r="K2040" s="56">
        <v>43444.640914351854</v>
      </c>
      <c r="L2040" s="56">
        <v>43444.743148148147</v>
      </c>
      <c r="M2040" s="57">
        <v>2.4536111109999998</v>
      </c>
      <c r="N2040" s="58">
        <v>0</v>
      </c>
      <c r="O2040" s="58">
        <v>69</v>
      </c>
      <c r="P2040" s="58">
        <v>0</v>
      </c>
      <c r="Q2040" s="58">
        <v>7</v>
      </c>
      <c r="R2040" s="59">
        <v>0</v>
      </c>
      <c r="S2040" s="59">
        <v>169.29916700000001</v>
      </c>
      <c r="T2040" s="59">
        <v>0</v>
      </c>
      <c r="U2040" s="59">
        <v>17.175277999999999</v>
      </c>
    </row>
    <row r="2041" spans="1:21" x14ac:dyDescent="0.3">
      <c r="A2041" s="61">
        <v>84213</v>
      </c>
      <c r="B2041" s="54">
        <v>1</v>
      </c>
      <c r="C2041" s="54" t="s">
        <v>78</v>
      </c>
      <c r="D2041" s="54" t="s">
        <v>102</v>
      </c>
      <c r="E2041" s="61" t="s">
        <v>2250</v>
      </c>
      <c r="F2041" s="61" t="s">
        <v>140</v>
      </c>
      <c r="G2041" s="54" t="s">
        <v>72</v>
      </c>
      <c r="H2041" s="54" t="s">
        <v>128</v>
      </c>
      <c r="I2041" s="54" t="s">
        <v>22</v>
      </c>
      <c r="J2041" s="54" t="s">
        <v>129</v>
      </c>
      <c r="K2041" s="56">
        <v>43444.646412037036</v>
      </c>
      <c r="L2041" s="56">
        <v>43444.698611111111</v>
      </c>
      <c r="M2041" s="57">
        <v>1.2527777769999999</v>
      </c>
      <c r="N2041" s="58">
        <v>2</v>
      </c>
      <c r="O2041" s="58">
        <v>3718</v>
      </c>
      <c r="P2041" s="58">
        <v>11</v>
      </c>
      <c r="Q2041" s="58">
        <v>1072</v>
      </c>
      <c r="R2041" s="59">
        <v>2.5055559999999999</v>
      </c>
      <c r="S2041" s="59">
        <v>4657.8277749999997</v>
      </c>
      <c r="T2041" s="59">
        <v>13.780556000000001</v>
      </c>
      <c r="U2041" s="59">
        <v>1342.9777770000001</v>
      </c>
    </row>
    <row r="2042" spans="1:21" x14ac:dyDescent="0.3">
      <c r="A2042" s="61">
        <v>84215</v>
      </c>
      <c r="B2042" s="54">
        <v>1</v>
      </c>
      <c r="C2042" s="54" t="s">
        <v>79</v>
      </c>
      <c r="D2042" s="54" t="s">
        <v>123</v>
      </c>
      <c r="E2042" s="61" t="s">
        <v>2251</v>
      </c>
      <c r="F2042" s="61" t="s">
        <v>140</v>
      </c>
      <c r="G2042" s="54" t="s">
        <v>72</v>
      </c>
      <c r="H2042" s="54" t="s">
        <v>128</v>
      </c>
      <c r="I2042" s="54" t="s">
        <v>22</v>
      </c>
      <c r="J2042" s="54" t="s">
        <v>129</v>
      </c>
      <c r="K2042" s="56">
        <v>43444.641516203701</v>
      </c>
      <c r="L2042" s="56">
        <v>43444.760324074072</v>
      </c>
      <c r="M2042" s="57">
        <v>2.8513888879999998</v>
      </c>
      <c r="N2042" s="58">
        <v>3</v>
      </c>
      <c r="O2042" s="58">
        <v>275</v>
      </c>
      <c r="P2042" s="58">
        <v>0</v>
      </c>
      <c r="Q2042" s="58">
        <v>0</v>
      </c>
      <c r="R2042" s="59">
        <v>8.5541669999999996</v>
      </c>
      <c r="S2042" s="59">
        <v>784.13194399999998</v>
      </c>
      <c r="T2042" s="59">
        <v>0</v>
      </c>
      <c r="U2042" s="59">
        <v>0</v>
      </c>
    </row>
    <row r="2043" spans="1:21" x14ac:dyDescent="0.3">
      <c r="A2043" s="61">
        <v>84218</v>
      </c>
      <c r="B2043" s="54">
        <v>1</v>
      </c>
      <c r="C2043" s="54" t="s">
        <v>78</v>
      </c>
      <c r="D2043" s="54" t="s">
        <v>102</v>
      </c>
      <c r="E2043" s="61" t="s">
        <v>2046</v>
      </c>
      <c r="F2043" s="61" t="s">
        <v>140</v>
      </c>
      <c r="G2043" s="54" t="s">
        <v>72</v>
      </c>
      <c r="H2043" s="54" t="s">
        <v>128</v>
      </c>
      <c r="I2043" s="54" t="s">
        <v>22</v>
      </c>
      <c r="J2043" s="54" t="s">
        <v>129</v>
      </c>
      <c r="K2043" s="56">
        <v>43444.631180555552</v>
      </c>
      <c r="L2043" s="56">
        <v>43444.700694444444</v>
      </c>
      <c r="M2043" s="57">
        <v>1.6683333330000001</v>
      </c>
      <c r="N2043" s="58">
        <v>0</v>
      </c>
      <c r="O2043" s="58">
        <v>78</v>
      </c>
      <c r="P2043" s="58">
        <v>17</v>
      </c>
      <c r="Q2043" s="58">
        <v>2144</v>
      </c>
      <c r="R2043" s="59">
        <v>0</v>
      </c>
      <c r="S2043" s="59">
        <v>130.13</v>
      </c>
      <c r="T2043" s="59">
        <v>28.361667000000001</v>
      </c>
      <c r="U2043" s="59">
        <v>3576.9066659999999</v>
      </c>
    </row>
    <row r="2044" spans="1:21" x14ac:dyDescent="0.3">
      <c r="A2044" s="61">
        <v>84219</v>
      </c>
      <c r="B2044" s="54">
        <v>1</v>
      </c>
      <c r="C2044" s="54" t="s">
        <v>78</v>
      </c>
      <c r="D2044" s="54" t="s">
        <v>91</v>
      </c>
      <c r="E2044" s="61" t="s">
        <v>658</v>
      </c>
      <c r="F2044" s="61" t="s">
        <v>136</v>
      </c>
      <c r="G2044" s="54" t="s">
        <v>71</v>
      </c>
      <c r="H2044" s="54" t="s">
        <v>128</v>
      </c>
      <c r="I2044" s="54" t="s">
        <v>22</v>
      </c>
      <c r="J2044" s="54" t="s">
        <v>129</v>
      </c>
      <c r="K2044" s="56">
        <v>43444.631747685184</v>
      </c>
      <c r="L2044" s="56">
        <v>43444.65625</v>
      </c>
      <c r="M2044" s="57">
        <v>0.58805555499999995</v>
      </c>
      <c r="N2044" s="58">
        <v>0</v>
      </c>
      <c r="O2044" s="58">
        <v>0</v>
      </c>
      <c r="P2044" s="58">
        <v>0</v>
      </c>
      <c r="Q2044" s="58">
        <v>5</v>
      </c>
      <c r="R2044" s="59">
        <v>0</v>
      </c>
      <c r="S2044" s="59">
        <v>0</v>
      </c>
      <c r="T2044" s="59">
        <v>0</v>
      </c>
      <c r="U2044" s="59">
        <v>2.9402780000000002</v>
      </c>
    </row>
    <row r="2045" spans="1:21" x14ac:dyDescent="0.3">
      <c r="A2045" s="61">
        <v>84223</v>
      </c>
      <c r="B2045" s="54">
        <v>1</v>
      </c>
      <c r="C2045" s="54" t="s">
        <v>79</v>
      </c>
      <c r="D2045" s="54" t="s">
        <v>123</v>
      </c>
      <c r="E2045" s="61" t="s">
        <v>265</v>
      </c>
      <c r="F2045" s="61" t="s">
        <v>140</v>
      </c>
      <c r="G2045" s="54" t="s">
        <v>72</v>
      </c>
      <c r="H2045" s="54" t="s">
        <v>128</v>
      </c>
      <c r="I2045" s="54" t="s">
        <v>22</v>
      </c>
      <c r="J2045" s="54" t="s">
        <v>129</v>
      </c>
      <c r="K2045" s="56">
        <v>43444.654687499999</v>
      </c>
      <c r="L2045" s="56">
        <v>43444.731157407405</v>
      </c>
      <c r="M2045" s="57">
        <v>1.8352777769999999</v>
      </c>
      <c r="N2045" s="58">
        <v>10</v>
      </c>
      <c r="O2045" s="58">
        <v>528</v>
      </c>
      <c r="P2045" s="58">
        <v>0</v>
      </c>
      <c r="Q2045" s="58">
        <v>51</v>
      </c>
      <c r="R2045" s="59">
        <v>18.352778000000001</v>
      </c>
      <c r="S2045" s="59">
        <v>969.02666599999998</v>
      </c>
      <c r="T2045" s="59">
        <v>0</v>
      </c>
      <c r="U2045" s="59">
        <v>93.599166999999994</v>
      </c>
    </row>
    <row r="2046" spans="1:21" x14ac:dyDescent="0.3">
      <c r="A2046" s="61">
        <v>84226</v>
      </c>
      <c r="B2046" s="54">
        <v>1</v>
      </c>
      <c r="C2046" s="54" t="s">
        <v>78</v>
      </c>
      <c r="D2046" s="54" t="s">
        <v>83</v>
      </c>
      <c r="E2046" s="61" t="s">
        <v>2252</v>
      </c>
      <c r="F2046" s="61" t="s">
        <v>137</v>
      </c>
      <c r="G2046" s="54" t="s">
        <v>71</v>
      </c>
      <c r="H2046" s="54" t="s">
        <v>128</v>
      </c>
      <c r="I2046" s="54" t="s">
        <v>22</v>
      </c>
      <c r="J2046" s="54" t="s">
        <v>129</v>
      </c>
      <c r="K2046" s="56">
        <v>43444.630347222221</v>
      </c>
      <c r="L2046" s="56">
        <v>43444.738854166666</v>
      </c>
      <c r="M2046" s="57">
        <v>2.6041666659999998</v>
      </c>
      <c r="N2046" s="58">
        <v>0</v>
      </c>
      <c r="O2046" s="58">
        <v>11</v>
      </c>
      <c r="P2046" s="58">
        <v>0</v>
      </c>
      <c r="Q2046" s="58">
        <v>0</v>
      </c>
      <c r="R2046" s="59">
        <v>0</v>
      </c>
      <c r="S2046" s="59">
        <v>28.645833</v>
      </c>
      <c r="T2046" s="59">
        <v>0</v>
      </c>
      <c r="U2046" s="59">
        <v>0</v>
      </c>
    </row>
    <row r="2047" spans="1:21" x14ac:dyDescent="0.3">
      <c r="A2047" s="61">
        <v>84228</v>
      </c>
      <c r="B2047" s="54">
        <v>1</v>
      </c>
      <c r="C2047" s="54" t="s">
        <v>79</v>
      </c>
      <c r="D2047" s="54" t="s">
        <v>114</v>
      </c>
      <c r="E2047" s="61" t="s">
        <v>2253</v>
      </c>
      <c r="F2047" s="61" t="s">
        <v>140</v>
      </c>
      <c r="G2047" s="54" t="s">
        <v>72</v>
      </c>
      <c r="H2047" s="54" t="s">
        <v>128</v>
      </c>
      <c r="I2047" s="54" t="s">
        <v>22</v>
      </c>
      <c r="J2047" s="54" t="s">
        <v>129</v>
      </c>
      <c r="K2047" s="56">
        <v>43444.656527777777</v>
      </c>
      <c r="L2047" s="56">
        <v>43444.792349537034</v>
      </c>
      <c r="M2047" s="57">
        <v>3.2597222220000002</v>
      </c>
      <c r="N2047" s="58">
        <v>6</v>
      </c>
      <c r="O2047" s="58">
        <v>382</v>
      </c>
      <c r="P2047" s="58">
        <v>0</v>
      </c>
      <c r="Q2047" s="58">
        <v>1881</v>
      </c>
      <c r="R2047" s="59">
        <v>19.558333000000001</v>
      </c>
      <c r="S2047" s="59">
        <v>1245.2138890000001</v>
      </c>
      <c r="T2047" s="59">
        <v>0</v>
      </c>
      <c r="U2047" s="59">
        <v>6131.5375000000004</v>
      </c>
    </row>
    <row r="2048" spans="1:21" x14ac:dyDescent="0.3">
      <c r="A2048" s="61">
        <v>84230</v>
      </c>
      <c r="B2048" s="54">
        <v>1</v>
      </c>
      <c r="C2048" s="54" t="s">
        <v>78</v>
      </c>
      <c r="D2048" s="54" t="s">
        <v>100</v>
      </c>
      <c r="E2048" s="61" t="s">
        <v>2254</v>
      </c>
      <c r="F2048" s="61" t="s">
        <v>140</v>
      </c>
      <c r="G2048" s="54" t="s">
        <v>72</v>
      </c>
      <c r="H2048" s="54" t="s">
        <v>128</v>
      </c>
      <c r="I2048" s="54" t="s">
        <v>22</v>
      </c>
      <c r="J2048" s="54" t="s">
        <v>129</v>
      </c>
      <c r="K2048" s="56">
        <v>43444.648206018523</v>
      </c>
      <c r="L2048" s="56">
        <v>43444.671527777777</v>
      </c>
      <c r="M2048" s="57">
        <v>0.55972222199999999</v>
      </c>
      <c r="N2048" s="58">
        <v>5</v>
      </c>
      <c r="O2048" s="58">
        <v>1096</v>
      </c>
      <c r="P2048" s="58">
        <v>0</v>
      </c>
      <c r="Q2048" s="58">
        <v>5</v>
      </c>
      <c r="R2048" s="59">
        <v>2.7986110000000002</v>
      </c>
      <c r="S2048" s="59">
        <v>613.455555</v>
      </c>
      <c r="T2048" s="59">
        <v>0</v>
      </c>
      <c r="U2048" s="59">
        <v>2.7986110000000002</v>
      </c>
    </row>
    <row r="2049" spans="1:21" x14ac:dyDescent="0.3">
      <c r="A2049" s="61">
        <v>84231</v>
      </c>
      <c r="B2049" s="54">
        <v>1</v>
      </c>
      <c r="C2049" s="54" t="s">
        <v>78</v>
      </c>
      <c r="D2049" s="54" t="s">
        <v>90</v>
      </c>
      <c r="E2049" s="61" t="s">
        <v>2255</v>
      </c>
      <c r="F2049" s="61" t="s">
        <v>145</v>
      </c>
      <c r="G2049" s="54" t="s">
        <v>72</v>
      </c>
      <c r="H2049" s="54" t="s">
        <v>128</v>
      </c>
      <c r="I2049" s="54" t="s">
        <v>22</v>
      </c>
      <c r="J2049" s="54" t="s">
        <v>129</v>
      </c>
      <c r="K2049" s="56">
        <v>43444.64508101852</v>
      </c>
      <c r="L2049" s="56">
        <v>43444.69730324074</v>
      </c>
      <c r="M2049" s="57">
        <v>1.253333333</v>
      </c>
      <c r="N2049" s="58">
        <v>0</v>
      </c>
      <c r="O2049" s="58">
        <v>248</v>
      </c>
      <c r="P2049" s="58">
        <v>0</v>
      </c>
      <c r="Q2049" s="58">
        <v>4</v>
      </c>
      <c r="R2049" s="59">
        <v>0</v>
      </c>
      <c r="S2049" s="59">
        <v>310.82666699999999</v>
      </c>
      <c r="T2049" s="59">
        <v>0</v>
      </c>
      <c r="U2049" s="59">
        <v>5.0133330000000003</v>
      </c>
    </row>
    <row r="2050" spans="1:21" x14ac:dyDescent="0.3">
      <c r="A2050" s="61">
        <v>84234</v>
      </c>
      <c r="B2050" s="54">
        <v>1</v>
      </c>
      <c r="C2050" s="54" t="s">
        <v>79</v>
      </c>
      <c r="D2050" s="54" t="s">
        <v>112</v>
      </c>
      <c r="E2050" s="61" t="s">
        <v>183</v>
      </c>
      <c r="F2050" s="61" t="s">
        <v>136</v>
      </c>
      <c r="G2050" s="54" t="s">
        <v>71</v>
      </c>
      <c r="H2050" s="54" t="s">
        <v>128</v>
      </c>
      <c r="I2050" s="54" t="s">
        <v>22</v>
      </c>
      <c r="J2050" s="54" t="s">
        <v>129</v>
      </c>
      <c r="K2050" s="56">
        <v>43444.669409722221</v>
      </c>
      <c r="L2050" s="56">
        <v>43444.692488425928</v>
      </c>
      <c r="M2050" s="57">
        <v>0.55388888800000002</v>
      </c>
      <c r="N2050" s="58">
        <v>0</v>
      </c>
      <c r="O2050" s="58">
        <v>30</v>
      </c>
      <c r="P2050" s="58">
        <v>0</v>
      </c>
      <c r="Q2050" s="58">
        <v>0</v>
      </c>
      <c r="R2050" s="59">
        <v>0</v>
      </c>
      <c r="S2050" s="59">
        <v>16.616667</v>
      </c>
      <c r="T2050" s="59">
        <v>0</v>
      </c>
      <c r="U2050" s="59">
        <v>0</v>
      </c>
    </row>
    <row r="2051" spans="1:21" x14ac:dyDescent="0.3">
      <c r="A2051" s="61">
        <v>84237</v>
      </c>
      <c r="B2051" s="54">
        <v>1</v>
      </c>
      <c r="C2051" s="54" t="s">
        <v>78</v>
      </c>
      <c r="D2051" s="54" t="s">
        <v>93</v>
      </c>
      <c r="E2051" s="61" t="s">
        <v>2256</v>
      </c>
      <c r="F2051" s="61" t="s">
        <v>136</v>
      </c>
      <c r="G2051" s="54" t="s">
        <v>71</v>
      </c>
      <c r="H2051" s="54" t="s">
        <v>128</v>
      </c>
      <c r="I2051" s="54" t="s">
        <v>22</v>
      </c>
      <c r="J2051" s="54" t="s">
        <v>129</v>
      </c>
      <c r="K2051" s="56">
        <v>43444.669120370367</v>
      </c>
      <c r="L2051" s="56">
        <v>43444.794849537036</v>
      </c>
      <c r="M2051" s="57">
        <v>3.0175000000000001</v>
      </c>
      <c r="N2051" s="58">
        <v>0</v>
      </c>
      <c r="O2051" s="58">
        <v>85</v>
      </c>
      <c r="P2051" s="58">
        <v>0</v>
      </c>
      <c r="Q2051" s="58">
        <v>0</v>
      </c>
      <c r="R2051" s="59">
        <v>0</v>
      </c>
      <c r="S2051" s="59">
        <v>256.48750000000001</v>
      </c>
      <c r="T2051" s="59">
        <v>0</v>
      </c>
      <c r="U2051" s="59">
        <v>0</v>
      </c>
    </row>
    <row r="2052" spans="1:21" x14ac:dyDescent="0.3">
      <c r="A2052" s="61">
        <v>84241</v>
      </c>
      <c r="B2052" s="54">
        <v>1</v>
      </c>
      <c r="C2052" s="54" t="s">
        <v>78</v>
      </c>
      <c r="D2052" s="54" t="s">
        <v>125</v>
      </c>
      <c r="E2052" s="61" t="s">
        <v>2257</v>
      </c>
      <c r="F2052" s="61" t="s">
        <v>137</v>
      </c>
      <c r="G2052" s="54" t="s">
        <v>71</v>
      </c>
      <c r="H2052" s="54" t="s">
        <v>128</v>
      </c>
      <c r="I2052" s="54" t="s">
        <v>22</v>
      </c>
      <c r="J2052" s="54" t="s">
        <v>129</v>
      </c>
      <c r="K2052" s="56">
        <v>43444.622546296298</v>
      </c>
      <c r="L2052" s="56">
        <v>43444.743750000001</v>
      </c>
      <c r="M2052" s="57">
        <v>2.9088888879999999</v>
      </c>
      <c r="N2052" s="58">
        <v>0</v>
      </c>
      <c r="O2052" s="58">
        <v>5</v>
      </c>
      <c r="P2052" s="58">
        <v>0</v>
      </c>
      <c r="Q2052" s="58">
        <v>0</v>
      </c>
      <c r="R2052" s="59">
        <v>0</v>
      </c>
      <c r="S2052" s="59">
        <v>14.544444</v>
      </c>
      <c r="T2052" s="59">
        <v>0</v>
      </c>
      <c r="U2052" s="59">
        <v>0</v>
      </c>
    </row>
    <row r="2053" spans="1:21" x14ac:dyDescent="0.3">
      <c r="A2053" s="61">
        <v>84245</v>
      </c>
      <c r="B2053" s="54">
        <v>1</v>
      </c>
      <c r="C2053" s="54" t="s">
        <v>79</v>
      </c>
      <c r="D2053" s="54" t="s">
        <v>124</v>
      </c>
      <c r="E2053" s="61" t="s">
        <v>2258</v>
      </c>
      <c r="F2053" s="61" t="s">
        <v>140</v>
      </c>
      <c r="G2053" s="54" t="s">
        <v>72</v>
      </c>
      <c r="H2053" s="54" t="s">
        <v>128</v>
      </c>
      <c r="I2053" s="54" t="s">
        <v>22</v>
      </c>
      <c r="J2053" s="54" t="s">
        <v>129</v>
      </c>
      <c r="K2053" s="56">
        <v>43444.666203703702</v>
      </c>
      <c r="L2053" s="56">
        <v>43444.711631944447</v>
      </c>
      <c r="M2053" s="57">
        <v>1.0902777770000001</v>
      </c>
      <c r="N2053" s="58">
        <v>0</v>
      </c>
      <c r="O2053" s="58">
        <v>7876</v>
      </c>
      <c r="P2053" s="58">
        <v>0</v>
      </c>
      <c r="Q2053" s="58">
        <v>0</v>
      </c>
      <c r="R2053" s="59">
        <v>0</v>
      </c>
      <c r="S2053" s="59">
        <v>8587.0277719999995</v>
      </c>
      <c r="T2053" s="59">
        <v>0</v>
      </c>
      <c r="U2053" s="59">
        <v>0</v>
      </c>
    </row>
    <row r="2054" spans="1:21" x14ac:dyDescent="0.3">
      <c r="A2054" s="61">
        <v>84249</v>
      </c>
      <c r="B2054" s="54">
        <v>1</v>
      </c>
      <c r="C2054" s="54" t="s">
        <v>79</v>
      </c>
      <c r="D2054" s="54" t="s">
        <v>108</v>
      </c>
      <c r="E2054" s="61" t="s">
        <v>2259</v>
      </c>
      <c r="F2054" s="61" t="s">
        <v>156</v>
      </c>
      <c r="G2054" s="54" t="s">
        <v>71</v>
      </c>
      <c r="H2054" s="54" t="s">
        <v>128</v>
      </c>
      <c r="I2054" s="54" t="s">
        <v>22</v>
      </c>
      <c r="J2054" s="54" t="s">
        <v>129</v>
      </c>
      <c r="K2054" s="56">
        <v>43444.679178240738</v>
      </c>
      <c r="L2054" s="56">
        <v>43444.702951388892</v>
      </c>
      <c r="M2054" s="57">
        <v>0.57055555499999999</v>
      </c>
      <c r="N2054" s="58">
        <v>0</v>
      </c>
      <c r="O2054" s="58">
        <v>435</v>
      </c>
      <c r="P2054" s="58">
        <v>0</v>
      </c>
      <c r="Q2054" s="58">
        <v>0</v>
      </c>
      <c r="R2054" s="59">
        <v>0</v>
      </c>
      <c r="S2054" s="59">
        <v>248.191666</v>
      </c>
      <c r="T2054" s="59">
        <v>0</v>
      </c>
      <c r="U2054" s="59">
        <v>0</v>
      </c>
    </row>
    <row r="2055" spans="1:21" x14ac:dyDescent="0.3">
      <c r="A2055" s="61">
        <v>84250</v>
      </c>
      <c r="B2055" s="54">
        <v>1</v>
      </c>
      <c r="C2055" s="54" t="s">
        <v>78</v>
      </c>
      <c r="D2055" s="54" t="s">
        <v>105</v>
      </c>
      <c r="E2055" s="61" t="s">
        <v>633</v>
      </c>
      <c r="F2055" s="61" t="s">
        <v>140</v>
      </c>
      <c r="G2055" s="54" t="s">
        <v>72</v>
      </c>
      <c r="H2055" s="54" t="s">
        <v>128</v>
      </c>
      <c r="I2055" s="54" t="s">
        <v>22</v>
      </c>
      <c r="J2055" s="54" t="s">
        <v>129</v>
      </c>
      <c r="K2055" s="56">
        <v>43444.638090277775</v>
      </c>
      <c r="L2055" s="56">
        <v>43444.706782407404</v>
      </c>
      <c r="M2055" s="57">
        <v>1.6486111109999999</v>
      </c>
      <c r="N2055" s="58">
        <v>4</v>
      </c>
      <c r="O2055" s="58">
        <v>509</v>
      </c>
      <c r="P2055" s="58">
        <v>0</v>
      </c>
      <c r="Q2055" s="58">
        <v>1</v>
      </c>
      <c r="R2055" s="59">
        <v>6.5944440000000002</v>
      </c>
      <c r="S2055" s="59">
        <v>839.143055</v>
      </c>
      <c r="T2055" s="59">
        <v>0</v>
      </c>
      <c r="U2055" s="59">
        <v>1.648611</v>
      </c>
    </row>
    <row r="2056" spans="1:21" x14ac:dyDescent="0.3">
      <c r="A2056" s="61">
        <v>84252</v>
      </c>
      <c r="B2056" s="54">
        <v>1</v>
      </c>
      <c r="C2056" s="54" t="s">
        <v>79</v>
      </c>
      <c r="D2056" s="54" t="s">
        <v>113</v>
      </c>
      <c r="E2056" s="61" t="s">
        <v>2260</v>
      </c>
      <c r="F2056" s="61" t="s">
        <v>145</v>
      </c>
      <c r="G2056" s="54" t="s">
        <v>72</v>
      </c>
      <c r="H2056" s="54" t="s">
        <v>128</v>
      </c>
      <c r="I2056" s="54" t="s">
        <v>22</v>
      </c>
      <c r="J2056" s="54" t="s">
        <v>129</v>
      </c>
      <c r="K2056" s="56">
        <v>43444.663865740738</v>
      </c>
      <c r="L2056" s="56">
        <v>43444.775879629626</v>
      </c>
      <c r="M2056" s="57">
        <v>2.6883333330000001</v>
      </c>
      <c r="N2056" s="58">
        <v>1</v>
      </c>
      <c r="O2056" s="58">
        <v>247</v>
      </c>
      <c r="P2056" s="58">
        <v>0</v>
      </c>
      <c r="Q2056" s="58">
        <v>0</v>
      </c>
      <c r="R2056" s="59">
        <v>2.6883330000000001</v>
      </c>
      <c r="S2056" s="59">
        <v>664.01833299999998</v>
      </c>
      <c r="T2056" s="59">
        <v>0</v>
      </c>
      <c r="U2056" s="59">
        <v>0</v>
      </c>
    </row>
    <row r="2057" spans="1:21" x14ac:dyDescent="0.3">
      <c r="A2057" s="61">
        <v>84254</v>
      </c>
      <c r="B2057" s="54">
        <v>1</v>
      </c>
      <c r="C2057" s="54" t="s">
        <v>79</v>
      </c>
      <c r="D2057" s="54" t="s">
        <v>124</v>
      </c>
      <c r="E2057" s="61" t="s">
        <v>2261</v>
      </c>
      <c r="F2057" s="61" t="s">
        <v>140</v>
      </c>
      <c r="G2057" s="54" t="s">
        <v>72</v>
      </c>
      <c r="H2057" s="54" t="s">
        <v>128</v>
      </c>
      <c r="I2057" s="54" t="s">
        <v>22</v>
      </c>
      <c r="J2057" s="54" t="s">
        <v>129</v>
      </c>
      <c r="K2057" s="56">
        <v>43444.666192129633</v>
      </c>
      <c r="L2057" s="56">
        <v>43444.73369212963</v>
      </c>
      <c r="M2057" s="57">
        <v>1.62</v>
      </c>
      <c r="N2057" s="58">
        <v>9</v>
      </c>
      <c r="O2057" s="58">
        <v>16</v>
      </c>
      <c r="P2057" s="58">
        <v>2</v>
      </c>
      <c r="Q2057" s="58">
        <v>3346</v>
      </c>
      <c r="R2057" s="59">
        <v>14.58</v>
      </c>
      <c r="S2057" s="59">
        <v>25.92</v>
      </c>
      <c r="T2057" s="59">
        <v>3.24</v>
      </c>
      <c r="U2057" s="59">
        <v>5420.52</v>
      </c>
    </row>
    <row r="2058" spans="1:21" x14ac:dyDescent="0.3">
      <c r="A2058" s="61">
        <v>84255</v>
      </c>
      <c r="B2058" s="54">
        <v>1</v>
      </c>
      <c r="C2058" s="54" t="s">
        <v>78</v>
      </c>
      <c r="D2058" s="54" t="s">
        <v>98</v>
      </c>
      <c r="E2058" s="61" t="s">
        <v>2262</v>
      </c>
      <c r="F2058" s="61" t="s">
        <v>159</v>
      </c>
      <c r="G2058" s="54" t="s">
        <v>71</v>
      </c>
      <c r="H2058" s="54" t="s">
        <v>128</v>
      </c>
      <c r="I2058" s="54" t="s">
        <v>22</v>
      </c>
      <c r="J2058" s="54" t="s">
        <v>129</v>
      </c>
      <c r="K2058" s="56">
        <v>43444.639606481483</v>
      </c>
      <c r="L2058" s="56">
        <v>43444.711099537039</v>
      </c>
      <c r="M2058" s="57">
        <v>1.715833333</v>
      </c>
      <c r="N2058" s="58">
        <v>0</v>
      </c>
      <c r="O2058" s="58">
        <v>131</v>
      </c>
      <c r="P2058" s="58">
        <v>0</v>
      </c>
      <c r="Q2058" s="58">
        <v>0</v>
      </c>
      <c r="R2058" s="59">
        <v>0</v>
      </c>
      <c r="S2058" s="59">
        <v>224.77416700000001</v>
      </c>
      <c r="T2058" s="59">
        <v>0</v>
      </c>
      <c r="U2058" s="59">
        <v>0</v>
      </c>
    </row>
    <row r="2059" spans="1:21" x14ac:dyDescent="0.3">
      <c r="A2059" s="61">
        <v>84256</v>
      </c>
      <c r="B2059" s="54">
        <v>1</v>
      </c>
      <c r="C2059" s="54" t="s">
        <v>79</v>
      </c>
      <c r="D2059" s="54" t="s">
        <v>113</v>
      </c>
      <c r="E2059" s="61" t="s">
        <v>383</v>
      </c>
      <c r="F2059" s="61" t="s">
        <v>145</v>
      </c>
      <c r="G2059" s="54" t="s">
        <v>72</v>
      </c>
      <c r="H2059" s="54" t="s">
        <v>128</v>
      </c>
      <c r="I2059" s="54" t="s">
        <v>22</v>
      </c>
      <c r="J2059" s="54" t="s">
        <v>129</v>
      </c>
      <c r="K2059" s="56">
        <v>43444.662199074075</v>
      </c>
      <c r="L2059" s="56">
        <v>43444.779710648145</v>
      </c>
      <c r="M2059" s="57">
        <v>2.8202777769999998</v>
      </c>
      <c r="N2059" s="58">
        <v>0</v>
      </c>
      <c r="O2059" s="58">
        <v>1</v>
      </c>
      <c r="P2059" s="58">
        <v>0</v>
      </c>
      <c r="Q2059" s="58">
        <v>54</v>
      </c>
      <c r="R2059" s="59">
        <v>0</v>
      </c>
      <c r="S2059" s="59">
        <v>2.8202780000000001</v>
      </c>
      <c r="T2059" s="59">
        <v>0</v>
      </c>
      <c r="U2059" s="59">
        <v>152.29499999999999</v>
      </c>
    </row>
    <row r="2060" spans="1:21" x14ac:dyDescent="0.3">
      <c r="A2060" s="61">
        <v>84257</v>
      </c>
      <c r="B2060" s="54">
        <v>1</v>
      </c>
      <c r="C2060" s="54" t="s">
        <v>78</v>
      </c>
      <c r="D2060" s="54" t="s">
        <v>80</v>
      </c>
      <c r="E2060" s="61" t="s">
        <v>272</v>
      </c>
      <c r="F2060" s="61" t="s">
        <v>184</v>
      </c>
      <c r="G2060" s="54" t="s">
        <v>71</v>
      </c>
      <c r="H2060" s="54" t="s">
        <v>128</v>
      </c>
      <c r="I2060" s="54" t="s">
        <v>22</v>
      </c>
      <c r="J2060" s="54" t="s">
        <v>129</v>
      </c>
      <c r="K2060" s="56">
        <v>43444.676944444444</v>
      </c>
      <c r="L2060" s="56">
        <v>43444.767361111109</v>
      </c>
      <c r="M2060" s="57">
        <v>2.17</v>
      </c>
      <c r="N2060" s="58">
        <v>0</v>
      </c>
      <c r="O2060" s="58">
        <v>746</v>
      </c>
      <c r="P2060" s="58">
        <v>0</v>
      </c>
      <c r="Q2060" s="58">
        <v>0</v>
      </c>
      <c r="R2060" s="59">
        <v>0</v>
      </c>
      <c r="S2060" s="59">
        <v>1618.82</v>
      </c>
      <c r="T2060" s="59">
        <v>0</v>
      </c>
      <c r="U2060" s="59">
        <v>0</v>
      </c>
    </row>
    <row r="2061" spans="1:21" x14ac:dyDescent="0.3">
      <c r="A2061" s="61">
        <v>84258</v>
      </c>
      <c r="B2061" s="54">
        <v>1</v>
      </c>
      <c r="C2061" s="54" t="s">
        <v>78</v>
      </c>
      <c r="D2061" s="54" t="s">
        <v>81</v>
      </c>
      <c r="E2061" s="61" t="s">
        <v>2263</v>
      </c>
      <c r="F2061" s="61" t="s">
        <v>136</v>
      </c>
      <c r="G2061" s="54" t="s">
        <v>71</v>
      </c>
      <c r="H2061" s="54" t="s">
        <v>128</v>
      </c>
      <c r="I2061" s="54" t="s">
        <v>22</v>
      </c>
      <c r="J2061" s="54" t="s">
        <v>129</v>
      </c>
      <c r="K2061" s="56">
        <v>43444.646493055552</v>
      </c>
      <c r="L2061" s="56">
        <v>43444.704166666663</v>
      </c>
      <c r="M2061" s="57">
        <v>1.384166666</v>
      </c>
      <c r="N2061" s="58">
        <v>0</v>
      </c>
      <c r="O2061" s="58">
        <v>14</v>
      </c>
      <c r="P2061" s="58">
        <v>0</v>
      </c>
      <c r="Q2061" s="58">
        <v>0</v>
      </c>
      <c r="R2061" s="59">
        <v>0</v>
      </c>
      <c r="S2061" s="59">
        <v>19.378333000000001</v>
      </c>
      <c r="T2061" s="59">
        <v>0</v>
      </c>
      <c r="U2061" s="59">
        <v>0</v>
      </c>
    </row>
    <row r="2062" spans="1:21" x14ac:dyDescent="0.3">
      <c r="A2062" s="61">
        <v>84261</v>
      </c>
      <c r="B2062" s="54">
        <v>1</v>
      </c>
      <c r="C2062" s="54" t="s">
        <v>78</v>
      </c>
      <c r="D2062" s="54" t="s">
        <v>87</v>
      </c>
      <c r="E2062" s="61" t="s">
        <v>2264</v>
      </c>
      <c r="F2062" s="61" t="s">
        <v>137</v>
      </c>
      <c r="G2062" s="54" t="s">
        <v>71</v>
      </c>
      <c r="H2062" s="54" t="s">
        <v>128</v>
      </c>
      <c r="I2062" s="54" t="s">
        <v>22</v>
      </c>
      <c r="J2062" s="54" t="s">
        <v>129</v>
      </c>
      <c r="K2062" s="56">
        <v>43444.687581018516</v>
      </c>
      <c r="L2062" s="56">
        <v>43444.737442129626</v>
      </c>
      <c r="M2062" s="57">
        <v>1.196666666</v>
      </c>
      <c r="N2062" s="58">
        <v>0</v>
      </c>
      <c r="O2062" s="58">
        <v>7</v>
      </c>
      <c r="P2062" s="58">
        <v>0</v>
      </c>
      <c r="Q2062" s="58">
        <v>0</v>
      </c>
      <c r="R2062" s="59">
        <v>0</v>
      </c>
      <c r="S2062" s="59">
        <v>8.3766669999999994</v>
      </c>
      <c r="T2062" s="59">
        <v>0</v>
      </c>
      <c r="U2062" s="59">
        <v>0</v>
      </c>
    </row>
    <row r="2063" spans="1:21" x14ac:dyDescent="0.3">
      <c r="A2063" s="61">
        <v>84262</v>
      </c>
      <c r="B2063" s="54">
        <v>1</v>
      </c>
      <c r="C2063" s="54" t="s">
        <v>78</v>
      </c>
      <c r="D2063" s="54" t="s">
        <v>104</v>
      </c>
      <c r="E2063" s="61" t="s">
        <v>513</v>
      </c>
      <c r="F2063" s="61" t="s">
        <v>140</v>
      </c>
      <c r="G2063" s="54" t="s">
        <v>72</v>
      </c>
      <c r="H2063" s="54" t="s">
        <v>128</v>
      </c>
      <c r="I2063" s="54" t="s">
        <v>22</v>
      </c>
      <c r="J2063" s="54" t="s">
        <v>129</v>
      </c>
      <c r="K2063" s="56">
        <v>43444.681018518517</v>
      </c>
      <c r="L2063" s="56">
        <v>43444.695138888892</v>
      </c>
      <c r="M2063" s="57">
        <v>0.338888888</v>
      </c>
      <c r="N2063" s="58">
        <v>0</v>
      </c>
      <c r="O2063" s="58">
        <v>9</v>
      </c>
      <c r="P2063" s="58">
        <v>2</v>
      </c>
      <c r="Q2063" s="58">
        <v>1370</v>
      </c>
      <c r="R2063" s="59">
        <v>0</v>
      </c>
      <c r="S2063" s="59">
        <v>3.05</v>
      </c>
      <c r="T2063" s="59">
        <v>0.67777799999999999</v>
      </c>
      <c r="U2063" s="59">
        <v>464.27777700000001</v>
      </c>
    </row>
    <row r="2064" spans="1:21" x14ac:dyDescent="0.3">
      <c r="A2064" s="61">
        <v>84264</v>
      </c>
      <c r="B2064" s="54">
        <v>1</v>
      </c>
      <c r="C2064" s="54" t="s">
        <v>79</v>
      </c>
      <c r="D2064" s="54" t="s">
        <v>114</v>
      </c>
      <c r="E2064" s="61" t="s">
        <v>2265</v>
      </c>
      <c r="F2064" s="61" t="s">
        <v>136</v>
      </c>
      <c r="G2064" s="54" t="s">
        <v>71</v>
      </c>
      <c r="H2064" s="54" t="s">
        <v>128</v>
      </c>
      <c r="I2064" s="54" t="s">
        <v>22</v>
      </c>
      <c r="J2064" s="54" t="s">
        <v>129</v>
      </c>
      <c r="K2064" s="56">
        <v>43444.658807870372</v>
      </c>
      <c r="L2064" s="56">
        <v>43444.793668981481</v>
      </c>
      <c r="M2064" s="57">
        <v>3.2366666660000001</v>
      </c>
      <c r="N2064" s="58">
        <v>0</v>
      </c>
      <c r="O2064" s="58">
        <v>0</v>
      </c>
      <c r="P2064" s="58">
        <v>0</v>
      </c>
      <c r="Q2064" s="58">
        <v>33</v>
      </c>
      <c r="R2064" s="59">
        <v>0</v>
      </c>
      <c r="S2064" s="59">
        <v>0</v>
      </c>
      <c r="T2064" s="59">
        <v>0</v>
      </c>
      <c r="U2064" s="59">
        <v>106.81</v>
      </c>
    </row>
    <row r="2065" spans="1:21" x14ac:dyDescent="0.3">
      <c r="A2065" s="61">
        <v>84268</v>
      </c>
      <c r="B2065" s="54">
        <v>1</v>
      </c>
      <c r="C2065" s="54" t="s">
        <v>78</v>
      </c>
      <c r="D2065" s="54" t="s">
        <v>95</v>
      </c>
      <c r="E2065" s="61" t="s">
        <v>2266</v>
      </c>
      <c r="F2065" s="61" t="s">
        <v>136</v>
      </c>
      <c r="G2065" s="54" t="s">
        <v>71</v>
      </c>
      <c r="H2065" s="54" t="s">
        <v>128</v>
      </c>
      <c r="I2065" s="54" t="s">
        <v>22</v>
      </c>
      <c r="J2065" s="54" t="s">
        <v>129</v>
      </c>
      <c r="K2065" s="56">
        <v>43444.68340277778</v>
      </c>
      <c r="L2065" s="56">
        <v>43444.732615740737</v>
      </c>
      <c r="M2065" s="57">
        <v>1.1811111110000001</v>
      </c>
      <c r="N2065" s="58">
        <v>0</v>
      </c>
      <c r="O2065" s="58">
        <v>43</v>
      </c>
      <c r="P2065" s="58">
        <v>0</v>
      </c>
      <c r="Q2065" s="58">
        <v>0</v>
      </c>
      <c r="R2065" s="59">
        <v>0</v>
      </c>
      <c r="S2065" s="59">
        <v>50.787778000000003</v>
      </c>
      <c r="T2065" s="59">
        <v>0</v>
      </c>
      <c r="U2065" s="59">
        <v>0</v>
      </c>
    </row>
    <row r="2066" spans="1:21" x14ac:dyDescent="0.3">
      <c r="A2066" s="61">
        <v>84271</v>
      </c>
      <c r="B2066" s="54">
        <v>1</v>
      </c>
      <c r="C2066" s="54" t="s">
        <v>78</v>
      </c>
      <c r="D2066" s="54" t="s">
        <v>97</v>
      </c>
      <c r="E2066" s="61" t="s">
        <v>2267</v>
      </c>
      <c r="F2066" s="61" t="s">
        <v>136</v>
      </c>
      <c r="G2066" s="54" t="s">
        <v>71</v>
      </c>
      <c r="H2066" s="54" t="s">
        <v>128</v>
      </c>
      <c r="I2066" s="54" t="s">
        <v>22</v>
      </c>
      <c r="J2066" s="54" t="s">
        <v>129</v>
      </c>
      <c r="K2066" s="56">
        <v>43444.661134259259</v>
      </c>
      <c r="L2066" s="56">
        <v>43444.748680555553</v>
      </c>
      <c r="M2066" s="57">
        <v>2.1011111109999998</v>
      </c>
      <c r="N2066" s="58">
        <v>0</v>
      </c>
      <c r="O2066" s="58">
        <v>0</v>
      </c>
      <c r="P2066" s="58">
        <v>0</v>
      </c>
      <c r="Q2066" s="58">
        <v>56</v>
      </c>
      <c r="R2066" s="59">
        <v>0</v>
      </c>
      <c r="S2066" s="59">
        <v>0</v>
      </c>
      <c r="T2066" s="59">
        <v>0</v>
      </c>
      <c r="U2066" s="59">
        <v>117.662222</v>
      </c>
    </row>
    <row r="2067" spans="1:21" x14ac:dyDescent="0.3">
      <c r="A2067" s="61">
        <v>84272</v>
      </c>
      <c r="B2067" s="54">
        <v>1</v>
      </c>
      <c r="C2067" s="54" t="s">
        <v>78</v>
      </c>
      <c r="D2067" s="54" t="s">
        <v>93</v>
      </c>
      <c r="E2067" s="61" t="s">
        <v>2268</v>
      </c>
      <c r="F2067" s="61" t="s">
        <v>136</v>
      </c>
      <c r="G2067" s="54" t="s">
        <v>71</v>
      </c>
      <c r="H2067" s="54" t="s">
        <v>128</v>
      </c>
      <c r="I2067" s="54" t="s">
        <v>22</v>
      </c>
      <c r="J2067" s="54" t="s">
        <v>129</v>
      </c>
      <c r="K2067" s="56">
        <v>43444.700266203705</v>
      </c>
      <c r="L2067" s="56">
        <v>43444.757326388892</v>
      </c>
      <c r="M2067" s="57">
        <v>1.369444444</v>
      </c>
      <c r="N2067" s="58">
        <v>0</v>
      </c>
      <c r="O2067" s="58">
        <v>22</v>
      </c>
      <c r="P2067" s="58">
        <v>0</v>
      </c>
      <c r="Q2067" s="58">
        <v>0</v>
      </c>
      <c r="R2067" s="59">
        <v>0</v>
      </c>
      <c r="S2067" s="59">
        <v>30.127777999999999</v>
      </c>
      <c r="T2067" s="59">
        <v>0</v>
      </c>
      <c r="U2067" s="59">
        <v>0</v>
      </c>
    </row>
    <row r="2068" spans="1:21" x14ac:dyDescent="0.3">
      <c r="A2068" s="61">
        <v>84274</v>
      </c>
      <c r="B2068" s="54">
        <v>1</v>
      </c>
      <c r="C2068" s="54" t="s">
        <v>79</v>
      </c>
      <c r="D2068" s="54" t="s">
        <v>118</v>
      </c>
      <c r="E2068" s="61" t="s">
        <v>2269</v>
      </c>
      <c r="F2068" s="61" t="s">
        <v>137</v>
      </c>
      <c r="G2068" s="54" t="s">
        <v>71</v>
      </c>
      <c r="H2068" s="54" t="s">
        <v>128</v>
      </c>
      <c r="I2068" s="54" t="s">
        <v>22</v>
      </c>
      <c r="J2068" s="54" t="s">
        <v>129</v>
      </c>
      <c r="K2068" s="56">
        <v>43444.704502314817</v>
      </c>
      <c r="L2068" s="56">
        <v>43444.735046296293</v>
      </c>
      <c r="M2068" s="57">
        <v>0.73305555499999997</v>
      </c>
      <c r="N2068" s="58">
        <v>0</v>
      </c>
      <c r="O2068" s="58">
        <v>1</v>
      </c>
      <c r="P2068" s="58">
        <v>0</v>
      </c>
      <c r="Q2068" s="58">
        <v>0</v>
      </c>
      <c r="R2068" s="59">
        <v>0</v>
      </c>
      <c r="S2068" s="59">
        <v>0.73305600000000004</v>
      </c>
      <c r="T2068" s="59">
        <v>0</v>
      </c>
      <c r="U2068" s="59">
        <v>0</v>
      </c>
    </row>
    <row r="2069" spans="1:21" x14ac:dyDescent="0.3">
      <c r="A2069" s="61">
        <v>84276</v>
      </c>
      <c r="B2069" s="54">
        <v>1</v>
      </c>
      <c r="C2069" s="54" t="s">
        <v>79</v>
      </c>
      <c r="D2069" s="54" t="s">
        <v>119</v>
      </c>
      <c r="E2069" s="61" t="s">
        <v>511</v>
      </c>
      <c r="F2069" s="61" t="s">
        <v>140</v>
      </c>
      <c r="G2069" s="54" t="s">
        <v>72</v>
      </c>
      <c r="H2069" s="54" t="s">
        <v>128</v>
      </c>
      <c r="I2069" s="54" t="s">
        <v>22</v>
      </c>
      <c r="J2069" s="54" t="s">
        <v>129</v>
      </c>
      <c r="K2069" s="56">
        <v>43444.705706018518</v>
      </c>
      <c r="L2069" s="56">
        <v>43444.722060185188</v>
      </c>
      <c r="M2069" s="57">
        <v>0.39250000000000002</v>
      </c>
      <c r="N2069" s="58">
        <v>31</v>
      </c>
      <c r="O2069" s="58">
        <v>4500</v>
      </c>
      <c r="P2069" s="58">
        <v>1</v>
      </c>
      <c r="Q2069" s="58">
        <v>914</v>
      </c>
      <c r="R2069" s="59">
        <v>12.1675</v>
      </c>
      <c r="S2069" s="59">
        <v>1766.25</v>
      </c>
      <c r="T2069" s="59">
        <v>0.39250000000000002</v>
      </c>
      <c r="U2069" s="59">
        <v>358.745</v>
      </c>
    </row>
    <row r="2070" spans="1:21" x14ac:dyDescent="0.3">
      <c r="A2070" s="61">
        <v>84277</v>
      </c>
      <c r="B2070" s="54">
        <v>1</v>
      </c>
      <c r="C2070" s="54" t="s">
        <v>78</v>
      </c>
      <c r="D2070" s="54" t="s">
        <v>87</v>
      </c>
      <c r="E2070" s="61" t="s">
        <v>2270</v>
      </c>
      <c r="F2070" s="61" t="s">
        <v>156</v>
      </c>
      <c r="G2070" s="54" t="s">
        <v>71</v>
      </c>
      <c r="H2070" s="54" t="s">
        <v>128</v>
      </c>
      <c r="I2070" s="54" t="s">
        <v>22</v>
      </c>
      <c r="J2070" s="54" t="s">
        <v>129</v>
      </c>
      <c r="K2070" s="56">
        <v>43444.704085648147</v>
      </c>
      <c r="L2070" s="56">
        <v>43444.751064814816</v>
      </c>
      <c r="M2070" s="57">
        <v>1.1274999999999999</v>
      </c>
      <c r="N2070" s="58">
        <v>0</v>
      </c>
      <c r="O2070" s="58">
        <v>91</v>
      </c>
      <c r="P2070" s="58">
        <v>0</v>
      </c>
      <c r="Q2070" s="58">
        <v>0</v>
      </c>
      <c r="R2070" s="59">
        <v>0</v>
      </c>
      <c r="S2070" s="59">
        <v>102.60250000000001</v>
      </c>
      <c r="T2070" s="59">
        <v>0</v>
      </c>
      <c r="U2070" s="59">
        <v>0</v>
      </c>
    </row>
    <row r="2071" spans="1:21" x14ac:dyDescent="0.3">
      <c r="A2071" s="61">
        <v>84278</v>
      </c>
      <c r="B2071" s="54">
        <v>1</v>
      </c>
      <c r="C2071" s="54" t="s">
        <v>79</v>
      </c>
      <c r="D2071" s="54" t="s">
        <v>118</v>
      </c>
      <c r="E2071" s="61" t="s">
        <v>2271</v>
      </c>
      <c r="F2071" s="61" t="s">
        <v>136</v>
      </c>
      <c r="G2071" s="54" t="s">
        <v>71</v>
      </c>
      <c r="H2071" s="54" t="s">
        <v>128</v>
      </c>
      <c r="I2071" s="54" t="s">
        <v>22</v>
      </c>
      <c r="J2071" s="54" t="s">
        <v>129</v>
      </c>
      <c r="K2071" s="56">
        <v>43444.706932870373</v>
      </c>
      <c r="L2071" s="56">
        <v>43444.770416666666</v>
      </c>
      <c r="M2071" s="57">
        <v>1.5236111109999999</v>
      </c>
      <c r="N2071" s="58">
        <v>0</v>
      </c>
      <c r="O2071" s="58">
        <v>47</v>
      </c>
      <c r="P2071" s="58">
        <v>0</v>
      </c>
      <c r="Q2071" s="58">
        <v>0</v>
      </c>
      <c r="R2071" s="59">
        <v>0</v>
      </c>
      <c r="S2071" s="59">
        <v>71.609722000000005</v>
      </c>
      <c r="T2071" s="59">
        <v>0</v>
      </c>
      <c r="U2071" s="59">
        <v>0</v>
      </c>
    </row>
    <row r="2072" spans="1:21" x14ac:dyDescent="0.3">
      <c r="A2072" s="61">
        <v>84279</v>
      </c>
      <c r="B2072" s="54">
        <v>1</v>
      </c>
      <c r="C2072" s="54" t="s">
        <v>78</v>
      </c>
      <c r="D2072" s="54" t="s">
        <v>99</v>
      </c>
      <c r="E2072" s="61" t="s">
        <v>2272</v>
      </c>
      <c r="F2072" s="61" t="s">
        <v>140</v>
      </c>
      <c r="G2072" s="54" t="s">
        <v>72</v>
      </c>
      <c r="H2072" s="54" t="s">
        <v>128</v>
      </c>
      <c r="I2072" s="54" t="s">
        <v>22</v>
      </c>
      <c r="J2072" s="54" t="s">
        <v>129</v>
      </c>
      <c r="K2072" s="56">
        <v>43444.706562499996</v>
      </c>
      <c r="L2072" s="56">
        <v>43444.744618055556</v>
      </c>
      <c r="M2072" s="57">
        <v>0.91333333299999997</v>
      </c>
      <c r="N2072" s="58">
        <v>0</v>
      </c>
      <c r="O2072" s="58">
        <v>38</v>
      </c>
      <c r="P2072" s="58">
        <v>0</v>
      </c>
      <c r="Q2072" s="58">
        <v>0</v>
      </c>
      <c r="R2072" s="59">
        <v>0</v>
      </c>
      <c r="S2072" s="59">
        <v>34.706667000000003</v>
      </c>
      <c r="T2072" s="59">
        <v>0</v>
      </c>
      <c r="U2072" s="59">
        <v>0</v>
      </c>
    </row>
    <row r="2073" spans="1:21" x14ac:dyDescent="0.3">
      <c r="A2073" s="61">
        <v>84281</v>
      </c>
      <c r="B2073" s="54">
        <v>1</v>
      </c>
      <c r="C2073" s="54" t="s">
        <v>78</v>
      </c>
      <c r="D2073" s="54" t="s">
        <v>90</v>
      </c>
      <c r="E2073" s="61" t="s">
        <v>2273</v>
      </c>
      <c r="F2073" s="61" t="s">
        <v>159</v>
      </c>
      <c r="G2073" s="54" t="s">
        <v>71</v>
      </c>
      <c r="H2073" s="54" t="s">
        <v>128</v>
      </c>
      <c r="I2073" s="54" t="s">
        <v>22</v>
      </c>
      <c r="J2073" s="54" t="s">
        <v>129</v>
      </c>
      <c r="K2073" s="56">
        <v>43444.677141203705</v>
      </c>
      <c r="L2073" s="56">
        <v>43444.747986111113</v>
      </c>
      <c r="M2073" s="57">
        <v>1.7002777769999999</v>
      </c>
      <c r="N2073" s="58">
        <v>0</v>
      </c>
      <c r="O2073" s="58">
        <v>18</v>
      </c>
      <c r="P2073" s="58">
        <v>0</v>
      </c>
      <c r="Q2073" s="58">
        <v>1</v>
      </c>
      <c r="R2073" s="59">
        <v>0</v>
      </c>
      <c r="S2073" s="59">
        <v>30.605</v>
      </c>
      <c r="T2073" s="59">
        <v>0</v>
      </c>
      <c r="U2073" s="59">
        <v>1.700278</v>
      </c>
    </row>
    <row r="2074" spans="1:21" x14ac:dyDescent="0.3">
      <c r="A2074" s="61">
        <v>84282</v>
      </c>
      <c r="B2074" s="54">
        <v>1</v>
      </c>
      <c r="C2074" s="54" t="s">
        <v>78</v>
      </c>
      <c r="D2074" s="54" t="s">
        <v>99</v>
      </c>
      <c r="E2074" s="61" t="s">
        <v>2274</v>
      </c>
      <c r="F2074" s="61" t="s">
        <v>140</v>
      </c>
      <c r="G2074" s="54" t="s">
        <v>72</v>
      </c>
      <c r="H2074" s="54" t="s">
        <v>128</v>
      </c>
      <c r="I2074" s="54" t="s">
        <v>22</v>
      </c>
      <c r="J2074" s="54" t="s">
        <v>129</v>
      </c>
      <c r="K2074" s="56">
        <v>43444.69122685185</v>
      </c>
      <c r="L2074" s="56">
        <v>43444.740231481483</v>
      </c>
      <c r="M2074" s="57">
        <v>1.176111111</v>
      </c>
      <c r="N2074" s="58">
        <v>0</v>
      </c>
      <c r="O2074" s="58">
        <v>1216</v>
      </c>
      <c r="P2074" s="58">
        <v>0</v>
      </c>
      <c r="Q2074" s="58">
        <v>0</v>
      </c>
      <c r="R2074" s="59">
        <v>0</v>
      </c>
      <c r="S2074" s="59">
        <v>1430.1511109999999</v>
      </c>
      <c r="T2074" s="59">
        <v>0</v>
      </c>
      <c r="U2074" s="59">
        <v>0</v>
      </c>
    </row>
    <row r="2075" spans="1:21" x14ac:dyDescent="0.3">
      <c r="A2075" s="61">
        <v>84283</v>
      </c>
      <c r="B2075" s="54">
        <v>1</v>
      </c>
      <c r="C2075" s="54" t="s">
        <v>78</v>
      </c>
      <c r="D2075" s="54" t="s">
        <v>80</v>
      </c>
      <c r="E2075" s="61" t="s">
        <v>2275</v>
      </c>
      <c r="F2075" s="61" t="s">
        <v>137</v>
      </c>
      <c r="G2075" s="54" t="s">
        <v>71</v>
      </c>
      <c r="H2075" s="54" t="s">
        <v>128</v>
      </c>
      <c r="I2075" s="54" t="s">
        <v>22</v>
      </c>
      <c r="J2075" s="54" t="s">
        <v>129</v>
      </c>
      <c r="K2075" s="56">
        <v>43444.709050925929</v>
      </c>
      <c r="L2075" s="56">
        <v>43444.74722222222</v>
      </c>
      <c r="M2075" s="57">
        <v>0.91611111099999998</v>
      </c>
      <c r="N2075" s="58">
        <v>0</v>
      </c>
      <c r="O2075" s="58">
        <v>1</v>
      </c>
      <c r="P2075" s="58">
        <v>0</v>
      </c>
      <c r="Q2075" s="58">
        <v>0</v>
      </c>
      <c r="R2075" s="59">
        <v>0</v>
      </c>
      <c r="S2075" s="59">
        <v>0.91611100000000001</v>
      </c>
      <c r="T2075" s="59">
        <v>0</v>
      </c>
      <c r="U2075" s="59">
        <v>0</v>
      </c>
    </row>
    <row r="2076" spans="1:21" x14ac:dyDescent="0.3">
      <c r="A2076" s="61">
        <v>84286</v>
      </c>
      <c r="B2076" s="54">
        <v>1</v>
      </c>
      <c r="C2076" s="54" t="s">
        <v>79</v>
      </c>
      <c r="D2076" s="54" t="s">
        <v>109</v>
      </c>
      <c r="E2076" s="61" t="s">
        <v>2276</v>
      </c>
      <c r="F2076" s="61" t="s">
        <v>174</v>
      </c>
      <c r="G2076" s="54" t="s">
        <v>71</v>
      </c>
      <c r="H2076" s="54" t="s">
        <v>128</v>
      </c>
      <c r="I2076" s="54" t="s">
        <v>26</v>
      </c>
      <c r="J2076" s="54" t="s">
        <v>129</v>
      </c>
      <c r="K2076" s="56">
        <v>43444.709837962961</v>
      </c>
      <c r="L2076" s="56">
        <v>43444.806284722225</v>
      </c>
      <c r="M2076" s="57">
        <v>2.3147222219999999</v>
      </c>
      <c r="N2076" s="58">
        <v>0</v>
      </c>
      <c r="O2076" s="58">
        <v>0</v>
      </c>
      <c r="P2076" s="58">
        <v>0</v>
      </c>
      <c r="Q2076" s="58">
        <v>18</v>
      </c>
      <c r="R2076" s="59">
        <v>0</v>
      </c>
      <c r="S2076" s="59">
        <v>0</v>
      </c>
      <c r="T2076" s="59">
        <v>0</v>
      </c>
      <c r="U2076" s="59">
        <v>41.664999999999999</v>
      </c>
    </row>
    <row r="2077" spans="1:21" x14ac:dyDescent="0.3">
      <c r="A2077" s="61">
        <v>84289</v>
      </c>
      <c r="B2077" s="54">
        <v>1</v>
      </c>
      <c r="C2077" s="54" t="s">
        <v>78</v>
      </c>
      <c r="D2077" s="54" t="s">
        <v>104</v>
      </c>
      <c r="E2077" s="61" t="s">
        <v>465</v>
      </c>
      <c r="F2077" s="61" t="s">
        <v>140</v>
      </c>
      <c r="G2077" s="54" t="s">
        <v>72</v>
      </c>
      <c r="H2077" s="54" t="s">
        <v>128</v>
      </c>
      <c r="I2077" s="54" t="s">
        <v>22</v>
      </c>
      <c r="J2077" s="54" t="s">
        <v>129</v>
      </c>
      <c r="K2077" s="56">
        <v>43444.711527777778</v>
      </c>
      <c r="L2077" s="56">
        <v>43444.716666666667</v>
      </c>
      <c r="M2077" s="57">
        <v>0.123333333</v>
      </c>
      <c r="N2077" s="58">
        <v>2</v>
      </c>
      <c r="O2077" s="58">
        <v>186</v>
      </c>
      <c r="P2077" s="58">
        <v>0</v>
      </c>
      <c r="Q2077" s="58">
        <v>53</v>
      </c>
      <c r="R2077" s="59">
        <v>0.246667</v>
      </c>
      <c r="S2077" s="59">
        <v>22.94</v>
      </c>
      <c r="T2077" s="59">
        <v>0</v>
      </c>
      <c r="U2077" s="59">
        <v>6.5366669999999996</v>
      </c>
    </row>
    <row r="2078" spans="1:21" x14ac:dyDescent="0.3">
      <c r="A2078" s="61">
        <v>84290</v>
      </c>
      <c r="B2078" s="54">
        <v>1</v>
      </c>
      <c r="C2078" s="54" t="s">
        <v>78</v>
      </c>
      <c r="D2078" s="54" t="s">
        <v>80</v>
      </c>
      <c r="E2078" s="61" t="s">
        <v>2277</v>
      </c>
      <c r="F2078" s="61" t="s">
        <v>174</v>
      </c>
      <c r="G2078" s="54" t="s">
        <v>71</v>
      </c>
      <c r="H2078" s="54" t="s">
        <v>128</v>
      </c>
      <c r="I2078" s="54" t="s">
        <v>26</v>
      </c>
      <c r="J2078" s="54" t="s">
        <v>129</v>
      </c>
      <c r="K2078" s="56">
        <v>43444.709108796298</v>
      </c>
      <c r="L2078" s="56">
        <v>43444.799375000002</v>
      </c>
      <c r="M2078" s="57">
        <v>2.1663888880000002</v>
      </c>
      <c r="N2078" s="58">
        <v>0</v>
      </c>
      <c r="O2078" s="58">
        <v>24</v>
      </c>
      <c r="P2078" s="58">
        <v>0</v>
      </c>
      <c r="Q2078" s="58">
        <v>0</v>
      </c>
      <c r="R2078" s="59">
        <v>0</v>
      </c>
      <c r="S2078" s="59">
        <v>51.993333</v>
      </c>
      <c r="T2078" s="59">
        <v>0</v>
      </c>
      <c r="U2078" s="59">
        <v>0</v>
      </c>
    </row>
    <row r="2079" spans="1:21" x14ac:dyDescent="0.3">
      <c r="A2079" s="61">
        <v>84291</v>
      </c>
      <c r="B2079" s="54">
        <v>1</v>
      </c>
      <c r="C2079" s="54" t="s">
        <v>78</v>
      </c>
      <c r="D2079" s="54" t="s">
        <v>90</v>
      </c>
      <c r="E2079" s="61" t="s">
        <v>2278</v>
      </c>
      <c r="F2079" s="61" t="s">
        <v>140</v>
      </c>
      <c r="G2079" s="54" t="s">
        <v>72</v>
      </c>
      <c r="H2079" s="54" t="s">
        <v>128</v>
      </c>
      <c r="I2079" s="54" t="s">
        <v>22</v>
      </c>
      <c r="J2079" s="54" t="s">
        <v>129</v>
      </c>
      <c r="K2079" s="56">
        <v>43444.690891203703</v>
      </c>
      <c r="L2079" s="56">
        <v>43444.804155092592</v>
      </c>
      <c r="M2079" s="57">
        <v>2.7183333329999999</v>
      </c>
      <c r="N2079" s="58">
        <v>0</v>
      </c>
      <c r="O2079" s="58">
        <v>114</v>
      </c>
      <c r="P2079" s="58">
        <v>0</v>
      </c>
      <c r="Q2079" s="58">
        <v>0</v>
      </c>
      <c r="R2079" s="59">
        <v>0</v>
      </c>
      <c r="S2079" s="59">
        <v>309.89</v>
      </c>
      <c r="T2079" s="59">
        <v>0</v>
      </c>
      <c r="U2079" s="59">
        <v>0</v>
      </c>
    </row>
    <row r="2080" spans="1:21" x14ac:dyDescent="0.3">
      <c r="A2080" s="61">
        <v>84294</v>
      </c>
      <c r="B2080" s="54">
        <v>1</v>
      </c>
      <c r="C2080" s="54" t="s">
        <v>78</v>
      </c>
      <c r="D2080" s="54" t="s">
        <v>87</v>
      </c>
      <c r="E2080" s="61" t="s">
        <v>800</v>
      </c>
      <c r="F2080" s="61" t="s">
        <v>137</v>
      </c>
      <c r="G2080" s="54" t="s">
        <v>71</v>
      </c>
      <c r="H2080" s="54" t="s">
        <v>128</v>
      </c>
      <c r="I2080" s="54" t="s">
        <v>22</v>
      </c>
      <c r="J2080" s="54" t="s">
        <v>129</v>
      </c>
      <c r="K2080" s="56">
        <v>43444.710405092592</v>
      </c>
      <c r="L2080" s="56">
        <v>43444.784490740742</v>
      </c>
      <c r="M2080" s="57">
        <v>1.7780555549999999</v>
      </c>
      <c r="N2080" s="58">
        <v>0</v>
      </c>
      <c r="O2080" s="58">
        <v>1</v>
      </c>
      <c r="P2080" s="58">
        <v>0</v>
      </c>
      <c r="Q2080" s="58">
        <v>0</v>
      </c>
      <c r="R2080" s="59">
        <v>0</v>
      </c>
      <c r="S2080" s="59">
        <v>1.7780560000000001</v>
      </c>
      <c r="T2080" s="59">
        <v>0</v>
      </c>
      <c r="U2080" s="59">
        <v>0</v>
      </c>
    </row>
    <row r="2081" spans="1:21" x14ac:dyDescent="0.3">
      <c r="A2081" s="61">
        <v>84295</v>
      </c>
      <c r="B2081" s="54">
        <v>1</v>
      </c>
      <c r="C2081" s="54" t="s">
        <v>78</v>
      </c>
      <c r="D2081" s="54" t="s">
        <v>87</v>
      </c>
      <c r="E2081" s="61" t="s">
        <v>2279</v>
      </c>
      <c r="F2081" s="61" t="s">
        <v>144</v>
      </c>
      <c r="G2081" s="54" t="s">
        <v>71</v>
      </c>
      <c r="H2081" s="54" t="s">
        <v>128</v>
      </c>
      <c r="I2081" s="54" t="s">
        <v>22</v>
      </c>
      <c r="J2081" s="54" t="s">
        <v>129</v>
      </c>
      <c r="K2081" s="56">
        <v>43444.715104166666</v>
      </c>
      <c r="L2081" s="56">
        <v>43444.768726851849</v>
      </c>
      <c r="M2081" s="57">
        <v>1.286944444</v>
      </c>
      <c r="N2081" s="58">
        <v>0</v>
      </c>
      <c r="O2081" s="58">
        <v>1</v>
      </c>
      <c r="P2081" s="58">
        <v>0</v>
      </c>
      <c r="Q2081" s="58">
        <v>0</v>
      </c>
      <c r="R2081" s="59">
        <v>0</v>
      </c>
      <c r="S2081" s="59">
        <v>1.2869440000000001</v>
      </c>
      <c r="T2081" s="59">
        <v>0</v>
      </c>
      <c r="U2081" s="59">
        <v>0</v>
      </c>
    </row>
    <row r="2082" spans="1:21" x14ac:dyDescent="0.3">
      <c r="A2082" s="61">
        <v>84296</v>
      </c>
      <c r="B2082" s="54">
        <v>1</v>
      </c>
      <c r="C2082" s="54" t="s">
        <v>78</v>
      </c>
      <c r="D2082" s="54" t="s">
        <v>100</v>
      </c>
      <c r="E2082" s="61" t="s">
        <v>623</v>
      </c>
      <c r="F2082" s="61" t="s">
        <v>137</v>
      </c>
      <c r="G2082" s="54" t="s">
        <v>71</v>
      </c>
      <c r="H2082" s="54" t="s">
        <v>128</v>
      </c>
      <c r="I2082" s="54" t="s">
        <v>22</v>
      </c>
      <c r="J2082" s="54" t="s">
        <v>129</v>
      </c>
      <c r="K2082" s="56">
        <v>43444.685486111113</v>
      </c>
      <c r="L2082" s="56">
        <v>43444.745613425926</v>
      </c>
      <c r="M2082" s="57">
        <v>1.4430555549999999</v>
      </c>
      <c r="N2082" s="58">
        <v>0</v>
      </c>
      <c r="O2082" s="58">
        <v>52</v>
      </c>
      <c r="P2082" s="58">
        <v>0</v>
      </c>
      <c r="Q2082" s="58">
        <v>0</v>
      </c>
      <c r="R2082" s="59">
        <v>0</v>
      </c>
      <c r="S2082" s="59">
        <v>75.038888999999998</v>
      </c>
      <c r="T2082" s="59">
        <v>0</v>
      </c>
      <c r="U2082" s="59">
        <v>0</v>
      </c>
    </row>
    <row r="2083" spans="1:21" x14ac:dyDescent="0.3">
      <c r="A2083" s="61">
        <v>84299</v>
      </c>
      <c r="B2083" s="54">
        <v>1</v>
      </c>
      <c r="C2083" s="54" t="s">
        <v>79</v>
      </c>
      <c r="D2083" s="54" t="s">
        <v>109</v>
      </c>
      <c r="E2083" s="61" t="s">
        <v>2280</v>
      </c>
      <c r="F2083" s="61" t="s">
        <v>136</v>
      </c>
      <c r="G2083" s="54" t="s">
        <v>71</v>
      </c>
      <c r="H2083" s="54" t="s">
        <v>128</v>
      </c>
      <c r="I2083" s="54" t="s">
        <v>22</v>
      </c>
      <c r="J2083" s="54" t="s">
        <v>129</v>
      </c>
      <c r="K2083" s="56">
        <v>43444.656412037039</v>
      </c>
      <c r="L2083" s="56">
        <v>43444.8043287037</v>
      </c>
      <c r="M2083" s="57">
        <v>3.55</v>
      </c>
      <c r="N2083" s="58">
        <v>0</v>
      </c>
      <c r="O2083" s="58">
        <v>0</v>
      </c>
      <c r="P2083" s="58">
        <v>0</v>
      </c>
      <c r="Q2083" s="58">
        <v>19</v>
      </c>
      <c r="R2083" s="59">
        <v>0</v>
      </c>
      <c r="S2083" s="59">
        <v>0</v>
      </c>
      <c r="T2083" s="59">
        <v>0</v>
      </c>
      <c r="U2083" s="59">
        <v>67.45</v>
      </c>
    </row>
    <row r="2084" spans="1:21" x14ac:dyDescent="0.3">
      <c r="A2084" s="61">
        <v>84302</v>
      </c>
      <c r="B2084" s="54">
        <v>1</v>
      </c>
      <c r="C2084" s="54" t="s">
        <v>78</v>
      </c>
      <c r="D2084" s="54" t="s">
        <v>88</v>
      </c>
      <c r="E2084" s="61" t="s">
        <v>2281</v>
      </c>
      <c r="F2084" s="61" t="s">
        <v>130</v>
      </c>
      <c r="G2084" s="54" t="s">
        <v>71</v>
      </c>
      <c r="H2084" s="54" t="s">
        <v>128</v>
      </c>
      <c r="I2084" s="54" t="s">
        <v>22</v>
      </c>
      <c r="J2084" s="54" t="s">
        <v>129</v>
      </c>
      <c r="K2084" s="56">
        <v>43444.710543981484</v>
      </c>
      <c r="L2084" s="56">
        <v>43444.80300925926</v>
      </c>
      <c r="M2084" s="57">
        <v>2.219166666</v>
      </c>
      <c r="N2084" s="58">
        <v>0</v>
      </c>
      <c r="O2084" s="58">
        <v>6</v>
      </c>
      <c r="P2084" s="58">
        <v>0</v>
      </c>
      <c r="Q2084" s="58">
        <v>0</v>
      </c>
      <c r="R2084" s="59">
        <v>0</v>
      </c>
      <c r="S2084" s="59">
        <v>13.315</v>
      </c>
      <c r="T2084" s="59">
        <v>0</v>
      </c>
      <c r="U2084" s="59">
        <v>0</v>
      </c>
    </row>
    <row r="2085" spans="1:21" x14ac:dyDescent="0.3">
      <c r="A2085" s="61">
        <v>84303</v>
      </c>
      <c r="B2085" s="54">
        <v>1</v>
      </c>
      <c r="C2085" s="54" t="s">
        <v>79</v>
      </c>
      <c r="D2085" s="54" t="s">
        <v>113</v>
      </c>
      <c r="E2085" s="61" t="s">
        <v>2282</v>
      </c>
      <c r="F2085" s="61" t="s">
        <v>145</v>
      </c>
      <c r="G2085" s="54" t="s">
        <v>72</v>
      </c>
      <c r="H2085" s="54" t="s">
        <v>128</v>
      </c>
      <c r="I2085" s="54" t="s">
        <v>22</v>
      </c>
      <c r="J2085" s="54" t="s">
        <v>129</v>
      </c>
      <c r="K2085" s="56">
        <v>43444.681226851855</v>
      </c>
      <c r="L2085" s="56">
        <v>43444.838518518518</v>
      </c>
      <c r="M2085" s="57">
        <v>3.7749999999999999</v>
      </c>
      <c r="N2085" s="58">
        <v>0</v>
      </c>
      <c r="O2085" s="58">
        <v>0</v>
      </c>
      <c r="P2085" s="58">
        <v>0</v>
      </c>
      <c r="Q2085" s="58">
        <v>47</v>
      </c>
      <c r="R2085" s="59">
        <v>0</v>
      </c>
      <c r="S2085" s="59">
        <v>0</v>
      </c>
      <c r="T2085" s="59">
        <v>0</v>
      </c>
      <c r="U2085" s="59">
        <v>177.42500000000001</v>
      </c>
    </row>
    <row r="2086" spans="1:21" x14ac:dyDescent="0.3">
      <c r="A2086" s="61">
        <v>84304</v>
      </c>
      <c r="B2086" s="54">
        <v>1</v>
      </c>
      <c r="C2086" s="54" t="s">
        <v>78</v>
      </c>
      <c r="D2086" s="54" t="s">
        <v>99</v>
      </c>
      <c r="E2086" s="61" t="s">
        <v>315</v>
      </c>
      <c r="F2086" s="61" t="s">
        <v>145</v>
      </c>
      <c r="G2086" s="54" t="s">
        <v>72</v>
      </c>
      <c r="H2086" s="54" t="s">
        <v>128</v>
      </c>
      <c r="I2086" s="54" t="s">
        <v>22</v>
      </c>
      <c r="J2086" s="54" t="s">
        <v>129</v>
      </c>
      <c r="K2086" s="56">
        <v>43444.721863425926</v>
      </c>
      <c r="L2086" s="56">
        <v>43444.830949074072</v>
      </c>
      <c r="M2086" s="57">
        <v>2.6180555550000002</v>
      </c>
      <c r="N2086" s="58">
        <v>0</v>
      </c>
      <c r="O2086" s="58">
        <v>0</v>
      </c>
      <c r="P2086" s="58">
        <v>0</v>
      </c>
      <c r="Q2086" s="58">
        <v>2</v>
      </c>
      <c r="R2086" s="59">
        <v>0</v>
      </c>
      <c r="S2086" s="59">
        <v>0</v>
      </c>
      <c r="T2086" s="59">
        <v>0</v>
      </c>
      <c r="U2086" s="59">
        <v>5.2361110000000002</v>
      </c>
    </row>
    <row r="2087" spans="1:21" x14ac:dyDescent="0.3">
      <c r="A2087" s="61">
        <v>84306</v>
      </c>
      <c r="B2087" s="54">
        <v>1</v>
      </c>
      <c r="C2087" s="54" t="s">
        <v>78</v>
      </c>
      <c r="D2087" s="54" t="s">
        <v>102</v>
      </c>
      <c r="E2087" s="61" t="s">
        <v>2283</v>
      </c>
      <c r="F2087" s="61" t="s">
        <v>140</v>
      </c>
      <c r="G2087" s="54" t="s">
        <v>72</v>
      </c>
      <c r="H2087" s="54" t="s">
        <v>128</v>
      </c>
      <c r="I2087" s="54" t="s">
        <v>22</v>
      </c>
      <c r="J2087" s="54" t="s">
        <v>129</v>
      </c>
      <c r="K2087" s="56">
        <v>43444.696655092594</v>
      </c>
      <c r="L2087" s="56">
        <v>43444.727083333331</v>
      </c>
      <c r="M2087" s="57">
        <v>0.73027777699999996</v>
      </c>
      <c r="N2087" s="58">
        <v>0</v>
      </c>
      <c r="O2087" s="58">
        <v>3</v>
      </c>
      <c r="P2087" s="58">
        <v>2</v>
      </c>
      <c r="Q2087" s="58">
        <v>85</v>
      </c>
      <c r="R2087" s="59">
        <v>0</v>
      </c>
      <c r="S2087" s="59">
        <v>2.190833</v>
      </c>
      <c r="T2087" s="59">
        <v>1.460556</v>
      </c>
      <c r="U2087" s="59">
        <v>62.073611</v>
      </c>
    </row>
    <row r="2088" spans="1:21" x14ac:dyDescent="0.3">
      <c r="A2088" s="61">
        <v>84307</v>
      </c>
      <c r="B2088" s="54">
        <v>1</v>
      </c>
      <c r="C2088" s="54" t="s">
        <v>78</v>
      </c>
      <c r="D2088" s="54" t="s">
        <v>82</v>
      </c>
      <c r="E2088" s="61" t="s">
        <v>833</v>
      </c>
      <c r="F2088" s="61" t="s">
        <v>137</v>
      </c>
      <c r="G2088" s="54" t="s">
        <v>71</v>
      </c>
      <c r="H2088" s="54" t="s">
        <v>128</v>
      </c>
      <c r="I2088" s="54" t="s">
        <v>22</v>
      </c>
      <c r="J2088" s="54" t="s">
        <v>129</v>
      </c>
      <c r="K2088" s="56">
        <v>43444.725370370368</v>
      </c>
      <c r="L2088" s="56">
        <v>43444.883680555555</v>
      </c>
      <c r="M2088" s="57">
        <v>3.7994444440000001</v>
      </c>
      <c r="N2088" s="58">
        <v>0</v>
      </c>
      <c r="O2088" s="58">
        <v>1</v>
      </c>
      <c r="P2088" s="58">
        <v>0</v>
      </c>
      <c r="Q2088" s="58">
        <v>0</v>
      </c>
      <c r="R2088" s="59">
        <v>0</v>
      </c>
      <c r="S2088" s="59">
        <v>3.7994439999999998</v>
      </c>
      <c r="T2088" s="59">
        <v>0</v>
      </c>
      <c r="U2088" s="59">
        <v>0</v>
      </c>
    </row>
    <row r="2089" spans="1:21" x14ac:dyDescent="0.3">
      <c r="A2089" s="61">
        <v>84308</v>
      </c>
      <c r="B2089" s="54">
        <v>1</v>
      </c>
      <c r="C2089" s="54" t="s">
        <v>78</v>
      </c>
      <c r="D2089" s="54" t="s">
        <v>81</v>
      </c>
      <c r="E2089" s="61" t="s">
        <v>2151</v>
      </c>
      <c r="F2089" s="61" t="s">
        <v>171</v>
      </c>
      <c r="G2089" s="54" t="s">
        <v>72</v>
      </c>
      <c r="H2089" s="54" t="s">
        <v>128</v>
      </c>
      <c r="I2089" s="54" t="s">
        <v>22</v>
      </c>
      <c r="J2089" s="54" t="s">
        <v>129</v>
      </c>
      <c r="K2089" s="56">
        <v>43444.729166666664</v>
      </c>
      <c r="L2089" s="56">
        <v>43444.770833333336</v>
      </c>
      <c r="M2089" s="57">
        <v>1</v>
      </c>
      <c r="N2089" s="58">
        <v>0</v>
      </c>
      <c r="O2089" s="58">
        <v>32</v>
      </c>
      <c r="P2089" s="58">
        <v>0</v>
      </c>
      <c r="Q2089" s="58">
        <v>0</v>
      </c>
      <c r="R2089" s="59">
        <v>0</v>
      </c>
      <c r="S2089" s="59">
        <v>32</v>
      </c>
      <c r="T2089" s="59">
        <v>0</v>
      </c>
      <c r="U2089" s="59">
        <v>0</v>
      </c>
    </row>
    <row r="2090" spans="1:21" x14ac:dyDescent="0.3">
      <c r="A2090" s="61">
        <v>84310</v>
      </c>
      <c r="B2090" s="54">
        <v>1</v>
      </c>
      <c r="C2090" s="54" t="s">
        <v>78</v>
      </c>
      <c r="D2090" s="54" t="s">
        <v>104</v>
      </c>
      <c r="E2090" s="61" t="s">
        <v>375</v>
      </c>
      <c r="F2090" s="61" t="s">
        <v>140</v>
      </c>
      <c r="G2090" s="54" t="s">
        <v>72</v>
      </c>
      <c r="H2090" s="54" t="s">
        <v>128</v>
      </c>
      <c r="I2090" s="54" t="s">
        <v>22</v>
      </c>
      <c r="J2090" s="54" t="s">
        <v>129</v>
      </c>
      <c r="K2090" s="56">
        <v>43444.69363425926</v>
      </c>
      <c r="L2090" s="56">
        <v>43444.732638888891</v>
      </c>
      <c r="M2090" s="57">
        <v>0.936111111</v>
      </c>
      <c r="N2090" s="58">
        <v>0</v>
      </c>
      <c r="O2090" s="58">
        <v>39</v>
      </c>
      <c r="P2090" s="58">
        <v>1</v>
      </c>
      <c r="Q2090" s="58">
        <v>0</v>
      </c>
      <c r="R2090" s="59">
        <v>0</v>
      </c>
      <c r="S2090" s="59">
        <v>36.508333</v>
      </c>
      <c r="T2090" s="59">
        <v>0.93611100000000003</v>
      </c>
      <c r="U2090" s="59">
        <v>0</v>
      </c>
    </row>
    <row r="2091" spans="1:21" x14ac:dyDescent="0.3">
      <c r="A2091" s="61">
        <v>84313</v>
      </c>
      <c r="B2091" s="54">
        <v>1</v>
      </c>
      <c r="C2091" s="54" t="s">
        <v>79</v>
      </c>
      <c r="D2091" s="54" t="s">
        <v>117</v>
      </c>
      <c r="E2091" s="61" t="s">
        <v>169</v>
      </c>
      <c r="F2091" s="61" t="s">
        <v>145</v>
      </c>
      <c r="G2091" s="54" t="s">
        <v>72</v>
      </c>
      <c r="H2091" s="54" t="s">
        <v>128</v>
      </c>
      <c r="I2091" s="54" t="s">
        <v>22</v>
      </c>
      <c r="J2091" s="54" t="s">
        <v>129</v>
      </c>
      <c r="K2091" s="56">
        <v>43444.702604166669</v>
      </c>
      <c r="L2091" s="56">
        <v>43444.82240740741</v>
      </c>
      <c r="M2091" s="57">
        <v>2.875277777</v>
      </c>
      <c r="N2091" s="58">
        <v>0</v>
      </c>
      <c r="O2091" s="58">
        <v>0</v>
      </c>
      <c r="P2091" s="58">
        <v>0</v>
      </c>
      <c r="Q2091" s="58">
        <v>75</v>
      </c>
      <c r="R2091" s="59">
        <v>0</v>
      </c>
      <c r="S2091" s="59">
        <v>0</v>
      </c>
      <c r="T2091" s="59">
        <v>0</v>
      </c>
      <c r="U2091" s="59">
        <v>215.64583300000001</v>
      </c>
    </row>
    <row r="2092" spans="1:21" x14ac:dyDescent="0.3">
      <c r="A2092" s="61">
        <v>84315</v>
      </c>
      <c r="B2092" s="54">
        <v>1</v>
      </c>
      <c r="C2092" s="54" t="s">
        <v>79</v>
      </c>
      <c r="D2092" s="54" t="s">
        <v>121</v>
      </c>
      <c r="E2092" s="61" t="s">
        <v>2284</v>
      </c>
      <c r="F2092" s="61" t="s">
        <v>136</v>
      </c>
      <c r="G2092" s="54" t="s">
        <v>71</v>
      </c>
      <c r="H2092" s="54" t="s">
        <v>128</v>
      </c>
      <c r="I2092" s="54" t="s">
        <v>22</v>
      </c>
      <c r="J2092" s="54" t="s">
        <v>129</v>
      </c>
      <c r="K2092" s="56">
        <v>43444.728310185186</v>
      </c>
      <c r="L2092" s="56">
        <v>43444.750231481477</v>
      </c>
      <c r="M2092" s="57">
        <v>0.52611111099999996</v>
      </c>
      <c r="N2092" s="58">
        <v>0</v>
      </c>
      <c r="O2092" s="58">
        <v>0</v>
      </c>
      <c r="P2092" s="58">
        <v>0</v>
      </c>
      <c r="Q2092" s="58">
        <v>27</v>
      </c>
      <c r="R2092" s="59">
        <v>0</v>
      </c>
      <c r="S2092" s="59">
        <v>0</v>
      </c>
      <c r="T2092" s="59">
        <v>0</v>
      </c>
      <c r="U2092" s="59">
        <v>14.205</v>
      </c>
    </row>
    <row r="2093" spans="1:21" x14ac:dyDescent="0.3">
      <c r="A2093" s="61">
        <v>84316</v>
      </c>
      <c r="B2093" s="54">
        <v>1</v>
      </c>
      <c r="C2093" s="54" t="s">
        <v>78</v>
      </c>
      <c r="D2093" s="54" t="s">
        <v>95</v>
      </c>
      <c r="E2093" s="61" t="s">
        <v>1516</v>
      </c>
      <c r="F2093" s="61" t="s">
        <v>151</v>
      </c>
      <c r="G2093" s="54" t="s">
        <v>71</v>
      </c>
      <c r="H2093" s="54" t="s">
        <v>128</v>
      </c>
      <c r="I2093" s="54" t="s">
        <v>22</v>
      </c>
      <c r="J2093" s="54" t="s">
        <v>129</v>
      </c>
      <c r="K2093" s="56">
        <v>43444.712534722225</v>
      </c>
      <c r="L2093" s="56">
        <v>43444.807638888888</v>
      </c>
      <c r="M2093" s="57">
        <v>2.2825000000000002</v>
      </c>
      <c r="N2093" s="58">
        <v>0</v>
      </c>
      <c r="O2093" s="58">
        <v>121</v>
      </c>
      <c r="P2093" s="58">
        <v>0</v>
      </c>
      <c r="Q2093" s="58">
        <v>1</v>
      </c>
      <c r="R2093" s="59">
        <v>0</v>
      </c>
      <c r="S2093" s="59">
        <v>276.1825</v>
      </c>
      <c r="T2093" s="59">
        <v>0</v>
      </c>
      <c r="U2093" s="59">
        <v>2.2825000000000002</v>
      </c>
    </row>
    <row r="2094" spans="1:21" x14ac:dyDescent="0.3">
      <c r="A2094" s="61">
        <v>84317</v>
      </c>
      <c r="B2094" s="54">
        <v>1</v>
      </c>
      <c r="C2094" s="54" t="s">
        <v>78</v>
      </c>
      <c r="D2094" s="54" t="s">
        <v>80</v>
      </c>
      <c r="E2094" s="61" t="s">
        <v>2285</v>
      </c>
      <c r="F2094" s="61" t="s">
        <v>137</v>
      </c>
      <c r="G2094" s="54" t="s">
        <v>71</v>
      </c>
      <c r="H2094" s="54" t="s">
        <v>128</v>
      </c>
      <c r="I2094" s="54" t="s">
        <v>22</v>
      </c>
      <c r="J2094" s="54" t="s">
        <v>129</v>
      </c>
      <c r="K2094" s="56">
        <v>43444.731921296298</v>
      </c>
      <c r="L2094" s="56">
        <v>43444.826388888891</v>
      </c>
      <c r="M2094" s="57">
        <v>2.267222222</v>
      </c>
      <c r="N2094" s="58">
        <v>0</v>
      </c>
      <c r="O2094" s="58">
        <v>1</v>
      </c>
      <c r="P2094" s="58">
        <v>0</v>
      </c>
      <c r="Q2094" s="58">
        <v>0</v>
      </c>
      <c r="R2094" s="59">
        <v>0</v>
      </c>
      <c r="S2094" s="59">
        <v>2.2672219999999998</v>
      </c>
      <c r="T2094" s="59">
        <v>0</v>
      </c>
      <c r="U2094" s="59">
        <v>0</v>
      </c>
    </row>
    <row r="2095" spans="1:21" x14ac:dyDescent="0.3">
      <c r="A2095" s="61">
        <v>84319</v>
      </c>
      <c r="B2095" s="54">
        <v>1</v>
      </c>
      <c r="C2095" s="54" t="s">
        <v>78</v>
      </c>
      <c r="D2095" s="54" t="s">
        <v>107</v>
      </c>
      <c r="E2095" s="61" t="s">
        <v>250</v>
      </c>
      <c r="F2095" s="61" t="s">
        <v>139</v>
      </c>
      <c r="G2095" s="54" t="s">
        <v>71</v>
      </c>
      <c r="H2095" s="54" t="s">
        <v>128</v>
      </c>
      <c r="I2095" s="54" t="s">
        <v>22</v>
      </c>
      <c r="J2095" s="54" t="s">
        <v>129</v>
      </c>
      <c r="K2095" s="56">
        <v>43444.73296296296</v>
      </c>
      <c r="L2095" s="56">
        <v>43444.743750000001</v>
      </c>
      <c r="M2095" s="57">
        <v>0.25888888799999998</v>
      </c>
      <c r="N2095" s="58">
        <v>0</v>
      </c>
      <c r="O2095" s="58">
        <v>194</v>
      </c>
      <c r="P2095" s="58">
        <v>0</v>
      </c>
      <c r="Q2095" s="58">
        <v>65</v>
      </c>
      <c r="R2095" s="59">
        <v>0</v>
      </c>
      <c r="S2095" s="59">
        <v>50.224443999999998</v>
      </c>
      <c r="T2095" s="59">
        <v>0</v>
      </c>
      <c r="U2095" s="59">
        <v>16.827777999999999</v>
      </c>
    </row>
    <row r="2096" spans="1:21" x14ac:dyDescent="0.3">
      <c r="A2096" s="61">
        <v>84320</v>
      </c>
      <c r="B2096" s="54">
        <v>1</v>
      </c>
      <c r="C2096" s="54" t="s">
        <v>78</v>
      </c>
      <c r="D2096" s="54" t="s">
        <v>100</v>
      </c>
      <c r="E2096" s="61" t="s">
        <v>2286</v>
      </c>
      <c r="F2096" s="61" t="s">
        <v>136</v>
      </c>
      <c r="G2096" s="54" t="s">
        <v>71</v>
      </c>
      <c r="H2096" s="54" t="s">
        <v>128</v>
      </c>
      <c r="I2096" s="54" t="s">
        <v>22</v>
      </c>
      <c r="J2096" s="54" t="s">
        <v>129</v>
      </c>
      <c r="K2096" s="56">
        <v>43444.734571759262</v>
      </c>
      <c r="L2096" s="56">
        <v>43444.815243055556</v>
      </c>
      <c r="M2096" s="57">
        <v>1.936111111</v>
      </c>
      <c r="N2096" s="58">
        <v>0</v>
      </c>
      <c r="O2096" s="58">
        <v>75</v>
      </c>
      <c r="P2096" s="58">
        <v>0</v>
      </c>
      <c r="Q2096" s="58">
        <v>0</v>
      </c>
      <c r="R2096" s="59">
        <v>0</v>
      </c>
      <c r="S2096" s="59">
        <v>145.20833300000001</v>
      </c>
      <c r="T2096" s="59">
        <v>0</v>
      </c>
      <c r="U2096" s="59">
        <v>0</v>
      </c>
    </row>
    <row r="2097" spans="1:21" x14ac:dyDescent="0.3">
      <c r="A2097" s="61">
        <v>84321</v>
      </c>
      <c r="B2097" s="54">
        <v>1</v>
      </c>
      <c r="C2097" s="54" t="s">
        <v>79</v>
      </c>
      <c r="D2097" s="54" t="s">
        <v>110</v>
      </c>
      <c r="E2097" s="61" t="s">
        <v>469</v>
      </c>
      <c r="F2097" s="61" t="s">
        <v>145</v>
      </c>
      <c r="G2097" s="54" t="s">
        <v>72</v>
      </c>
      <c r="H2097" s="54" t="s">
        <v>128</v>
      </c>
      <c r="I2097" s="54" t="s">
        <v>22</v>
      </c>
      <c r="J2097" s="54" t="s">
        <v>129</v>
      </c>
      <c r="K2097" s="56">
        <v>43444.743819444448</v>
      </c>
      <c r="L2097" s="56">
        <v>43444.788946759261</v>
      </c>
      <c r="M2097" s="57">
        <v>1.0830555550000001</v>
      </c>
      <c r="N2097" s="58">
        <v>0</v>
      </c>
      <c r="O2097" s="58">
        <v>0</v>
      </c>
      <c r="P2097" s="58">
        <v>0</v>
      </c>
      <c r="Q2097" s="58">
        <v>116</v>
      </c>
      <c r="R2097" s="59">
        <v>0</v>
      </c>
      <c r="S2097" s="59">
        <v>0</v>
      </c>
      <c r="T2097" s="59">
        <v>0</v>
      </c>
      <c r="U2097" s="59">
        <v>125.634444</v>
      </c>
    </row>
    <row r="2098" spans="1:21" x14ac:dyDescent="0.3">
      <c r="A2098" s="61">
        <v>84324</v>
      </c>
      <c r="B2098" s="54">
        <v>1</v>
      </c>
      <c r="C2098" s="54" t="s">
        <v>79</v>
      </c>
      <c r="D2098" s="54" t="s">
        <v>119</v>
      </c>
      <c r="E2098" s="61" t="s">
        <v>2215</v>
      </c>
      <c r="F2098" s="61" t="s">
        <v>172</v>
      </c>
      <c r="G2098" s="54" t="s">
        <v>71</v>
      </c>
      <c r="H2098" s="54" t="s">
        <v>128</v>
      </c>
      <c r="I2098" s="54" t="s">
        <v>22</v>
      </c>
      <c r="J2098" s="54" t="s">
        <v>129</v>
      </c>
      <c r="K2098" s="56">
        <v>43444.720532407409</v>
      </c>
      <c r="L2098" s="56">
        <v>43444.766516203701</v>
      </c>
      <c r="M2098" s="57">
        <v>1.103611111</v>
      </c>
      <c r="N2098" s="58">
        <v>0</v>
      </c>
      <c r="O2098" s="58">
        <v>476</v>
      </c>
      <c r="P2098" s="58">
        <v>4</v>
      </c>
      <c r="Q2098" s="58">
        <v>188</v>
      </c>
      <c r="R2098" s="59">
        <v>0</v>
      </c>
      <c r="S2098" s="59">
        <v>525.31888900000001</v>
      </c>
      <c r="T2098" s="59">
        <v>4.4144439999999996</v>
      </c>
      <c r="U2098" s="59">
        <v>207.47888900000001</v>
      </c>
    </row>
    <row r="2099" spans="1:21" x14ac:dyDescent="0.3">
      <c r="A2099" s="61">
        <v>84327</v>
      </c>
      <c r="B2099" s="54">
        <v>1</v>
      </c>
      <c r="C2099" s="54" t="s">
        <v>78</v>
      </c>
      <c r="D2099" s="54" t="s">
        <v>94</v>
      </c>
      <c r="E2099" s="61" t="s">
        <v>2287</v>
      </c>
      <c r="F2099" s="61" t="s">
        <v>144</v>
      </c>
      <c r="G2099" s="54" t="s">
        <v>71</v>
      </c>
      <c r="H2099" s="54" t="s">
        <v>128</v>
      </c>
      <c r="I2099" s="54" t="s">
        <v>22</v>
      </c>
      <c r="J2099" s="54" t="s">
        <v>129</v>
      </c>
      <c r="K2099" s="56">
        <v>43444.692847222221</v>
      </c>
      <c r="L2099" s="56">
        <v>43444.81658564815</v>
      </c>
      <c r="M2099" s="57">
        <v>2.9697222220000001</v>
      </c>
      <c r="N2099" s="58">
        <v>0</v>
      </c>
      <c r="O2099" s="58">
        <v>1</v>
      </c>
      <c r="P2099" s="58">
        <v>0</v>
      </c>
      <c r="Q2099" s="58">
        <v>0</v>
      </c>
      <c r="R2099" s="59">
        <v>0</v>
      </c>
      <c r="S2099" s="59">
        <v>2.969722</v>
      </c>
      <c r="T2099" s="59">
        <v>0</v>
      </c>
      <c r="U2099" s="59">
        <v>0</v>
      </c>
    </row>
    <row r="2100" spans="1:21" x14ac:dyDescent="0.3">
      <c r="A2100" s="61">
        <v>84329</v>
      </c>
      <c r="B2100" s="54">
        <v>1</v>
      </c>
      <c r="C2100" s="54" t="s">
        <v>78</v>
      </c>
      <c r="D2100" s="54" t="s">
        <v>102</v>
      </c>
      <c r="E2100" s="61" t="s">
        <v>2288</v>
      </c>
      <c r="F2100" s="61" t="s">
        <v>140</v>
      </c>
      <c r="G2100" s="54" t="s">
        <v>72</v>
      </c>
      <c r="H2100" s="54" t="s">
        <v>128</v>
      </c>
      <c r="I2100" s="54" t="s">
        <v>22</v>
      </c>
      <c r="J2100" s="54" t="s">
        <v>129</v>
      </c>
      <c r="K2100" s="56">
        <v>43444.688993055555</v>
      </c>
      <c r="L2100" s="56">
        <v>43444.756249999999</v>
      </c>
      <c r="M2100" s="57">
        <v>1.614166666</v>
      </c>
      <c r="N2100" s="58">
        <v>5</v>
      </c>
      <c r="O2100" s="58">
        <v>54</v>
      </c>
      <c r="P2100" s="58">
        <v>0</v>
      </c>
      <c r="Q2100" s="58">
        <v>69</v>
      </c>
      <c r="R2100" s="59">
        <v>8.0708330000000004</v>
      </c>
      <c r="S2100" s="59">
        <v>87.165000000000006</v>
      </c>
      <c r="T2100" s="59">
        <v>0</v>
      </c>
      <c r="U2100" s="59">
        <v>111.3775</v>
      </c>
    </row>
    <row r="2101" spans="1:21" x14ac:dyDescent="0.3">
      <c r="A2101" s="61">
        <v>84331</v>
      </c>
      <c r="B2101" s="54">
        <v>1</v>
      </c>
      <c r="C2101" s="54" t="s">
        <v>79</v>
      </c>
      <c r="D2101" s="54" t="s">
        <v>110</v>
      </c>
      <c r="E2101" s="61" t="s">
        <v>2289</v>
      </c>
      <c r="F2101" s="61" t="s">
        <v>145</v>
      </c>
      <c r="G2101" s="54" t="s">
        <v>72</v>
      </c>
      <c r="H2101" s="54" t="s">
        <v>128</v>
      </c>
      <c r="I2101" s="54" t="s">
        <v>22</v>
      </c>
      <c r="J2101" s="54" t="s">
        <v>129</v>
      </c>
      <c r="K2101" s="56">
        <v>43444.746296296296</v>
      </c>
      <c r="L2101" s="56">
        <v>43444.845671296294</v>
      </c>
      <c r="M2101" s="57">
        <v>2.3849999999999998</v>
      </c>
      <c r="N2101" s="58">
        <v>2</v>
      </c>
      <c r="O2101" s="58">
        <v>131</v>
      </c>
      <c r="P2101" s="58">
        <v>0</v>
      </c>
      <c r="Q2101" s="58">
        <v>2</v>
      </c>
      <c r="R2101" s="59">
        <v>4.7699999999999996</v>
      </c>
      <c r="S2101" s="59">
        <v>312.435</v>
      </c>
      <c r="T2101" s="59">
        <v>0</v>
      </c>
      <c r="U2101" s="59">
        <v>4.7699999999999996</v>
      </c>
    </row>
    <row r="2102" spans="1:21" x14ac:dyDescent="0.3">
      <c r="A2102" s="61">
        <v>84332</v>
      </c>
      <c r="B2102" s="54">
        <v>1</v>
      </c>
      <c r="C2102" s="54" t="s">
        <v>78</v>
      </c>
      <c r="D2102" s="54" t="s">
        <v>94</v>
      </c>
      <c r="E2102" s="61" t="s">
        <v>2290</v>
      </c>
      <c r="F2102" s="61" t="s">
        <v>172</v>
      </c>
      <c r="G2102" s="54" t="s">
        <v>71</v>
      </c>
      <c r="H2102" s="54" t="s">
        <v>128</v>
      </c>
      <c r="I2102" s="54" t="s">
        <v>22</v>
      </c>
      <c r="J2102" s="54" t="s">
        <v>129</v>
      </c>
      <c r="K2102" s="56">
        <v>43444.708958333336</v>
      </c>
      <c r="L2102" s="56">
        <v>43444.856863425928</v>
      </c>
      <c r="M2102" s="57">
        <v>3.5497222220000002</v>
      </c>
      <c r="N2102" s="58">
        <v>0</v>
      </c>
      <c r="O2102" s="58">
        <v>232</v>
      </c>
      <c r="P2102" s="58">
        <v>0</v>
      </c>
      <c r="Q2102" s="58">
        <v>0</v>
      </c>
      <c r="R2102" s="59">
        <v>0</v>
      </c>
      <c r="S2102" s="59">
        <v>823.53555600000004</v>
      </c>
      <c r="T2102" s="59">
        <v>0</v>
      </c>
      <c r="U2102" s="59">
        <v>0</v>
      </c>
    </row>
    <row r="2103" spans="1:21" x14ac:dyDescent="0.3">
      <c r="A2103" s="61">
        <v>84333</v>
      </c>
      <c r="B2103" s="54">
        <v>1</v>
      </c>
      <c r="C2103" s="54" t="s">
        <v>78</v>
      </c>
      <c r="D2103" s="54" t="s">
        <v>82</v>
      </c>
      <c r="E2103" s="61" t="s">
        <v>2291</v>
      </c>
      <c r="F2103" s="61" t="s">
        <v>137</v>
      </c>
      <c r="G2103" s="54" t="s">
        <v>71</v>
      </c>
      <c r="H2103" s="54" t="s">
        <v>128</v>
      </c>
      <c r="I2103" s="54" t="s">
        <v>22</v>
      </c>
      <c r="J2103" s="54" t="s">
        <v>129</v>
      </c>
      <c r="K2103" s="56">
        <v>43444.745358796295</v>
      </c>
      <c r="L2103" s="56">
        <v>43444.809328703705</v>
      </c>
      <c r="M2103" s="57">
        <v>1.5352777769999999</v>
      </c>
      <c r="N2103" s="58">
        <v>0</v>
      </c>
      <c r="O2103" s="58">
        <v>1</v>
      </c>
      <c r="P2103" s="58">
        <v>0</v>
      </c>
      <c r="Q2103" s="58">
        <v>0</v>
      </c>
      <c r="R2103" s="59">
        <v>0</v>
      </c>
      <c r="S2103" s="59">
        <v>1.5352779999999999</v>
      </c>
      <c r="T2103" s="59">
        <v>0</v>
      </c>
      <c r="U2103" s="59">
        <v>0</v>
      </c>
    </row>
    <row r="2104" spans="1:21" x14ac:dyDescent="0.3">
      <c r="A2104" s="61">
        <v>84335</v>
      </c>
      <c r="B2104" s="54">
        <v>1</v>
      </c>
      <c r="C2104" s="54" t="s">
        <v>78</v>
      </c>
      <c r="D2104" s="54" t="s">
        <v>104</v>
      </c>
      <c r="E2104" s="61" t="s">
        <v>600</v>
      </c>
      <c r="F2104" s="61" t="s">
        <v>145</v>
      </c>
      <c r="G2104" s="54" t="s">
        <v>72</v>
      </c>
      <c r="H2104" s="54" t="s">
        <v>128</v>
      </c>
      <c r="I2104" s="54" t="s">
        <v>22</v>
      </c>
      <c r="J2104" s="54" t="s">
        <v>129</v>
      </c>
      <c r="K2104" s="56">
        <v>43444.694814814815</v>
      </c>
      <c r="L2104" s="56">
        <v>43444.751388888886</v>
      </c>
      <c r="M2104" s="57">
        <v>1.3577777769999999</v>
      </c>
      <c r="N2104" s="58">
        <v>0</v>
      </c>
      <c r="O2104" s="58">
        <v>3</v>
      </c>
      <c r="P2104" s="58">
        <v>0</v>
      </c>
      <c r="Q2104" s="58">
        <v>8</v>
      </c>
      <c r="R2104" s="59">
        <v>0</v>
      </c>
      <c r="S2104" s="59">
        <v>4.0733329999999999</v>
      </c>
      <c r="T2104" s="59">
        <v>0</v>
      </c>
      <c r="U2104" s="59">
        <v>10.862221999999999</v>
      </c>
    </row>
    <row r="2105" spans="1:21" x14ac:dyDescent="0.3">
      <c r="A2105" s="61">
        <v>84337</v>
      </c>
      <c r="B2105" s="54">
        <v>1</v>
      </c>
      <c r="C2105" s="54" t="s">
        <v>78</v>
      </c>
      <c r="D2105" s="54" t="s">
        <v>105</v>
      </c>
      <c r="E2105" s="61" t="s">
        <v>2292</v>
      </c>
      <c r="F2105" s="61" t="s">
        <v>172</v>
      </c>
      <c r="G2105" s="54" t="s">
        <v>71</v>
      </c>
      <c r="H2105" s="54" t="s">
        <v>128</v>
      </c>
      <c r="I2105" s="54" t="s">
        <v>22</v>
      </c>
      <c r="J2105" s="54" t="s">
        <v>129</v>
      </c>
      <c r="K2105" s="56">
        <v>43444.744386574072</v>
      </c>
      <c r="L2105" s="56">
        <v>43444.792129629626</v>
      </c>
      <c r="M2105" s="57">
        <v>1.1458333329999999</v>
      </c>
      <c r="N2105" s="58">
        <v>0</v>
      </c>
      <c r="O2105" s="58">
        <v>27</v>
      </c>
      <c r="P2105" s="58">
        <v>0</v>
      </c>
      <c r="Q2105" s="58">
        <v>0</v>
      </c>
      <c r="R2105" s="59">
        <v>0</v>
      </c>
      <c r="S2105" s="59">
        <v>30.9375</v>
      </c>
      <c r="T2105" s="59">
        <v>0</v>
      </c>
      <c r="U2105" s="59">
        <v>0</v>
      </c>
    </row>
    <row r="2106" spans="1:21" x14ac:dyDescent="0.3">
      <c r="A2106" s="61">
        <v>84338</v>
      </c>
      <c r="B2106" s="54">
        <v>1</v>
      </c>
      <c r="C2106" s="54" t="s">
        <v>78</v>
      </c>
      <c r="D2106" s="54" t="s">
        <v>126</v>
      </c>
      <c r="E2106" s="61" t="s">
        <v>698</v>
      </c>
      <c r="F2106" s="61" t="s">
        <v>136</v>
      </c>
      <c r="G2106" s="54" t="s">
        <v>71</v>
      </c>
      <c r="H2106" s="54" t="s">
        <v>128</v>
      </c>
      <c r="I2106" s="54" t="s">
        <v>22</v>
      </c>
      <c r="J2106" s="54" t="s">
        <v>129</v>
      </c>
      <c r="K2106" s="56">
        <v>43444.744699074072</v>
      </c>
      <c r="L2106" s="56">
        <v>43444.822222222225</v>
      </c>
      <c r="M2106" s="57">
        <v>1.8605555549999999</v>
      </c>
      <c r="N2106" s="58">
        <v>0</v>
      </c>
      <c r="O2106" s="58">
        <v>0</v>
      </c>
      <c r="P2106" s="58">
        <v>0</v>
      </c>
      <c r="Q2106" s="58">
        <v>2</v>
      </c>
      <c r="R2106" s="59">
        <v>0</v>
      </c>
      <c r="S2106" s="59">
        <v>0</v>
      </c>
      <c r="T2106" s="59">
        <v>0</v>
      </c>
      <c r="U2106" s="59">
        <v>3.7211110000000001</v>
      </c>
    </row>
    <row r="2107" spans="1:21" x14ac:dyDescent="0.3">
      <c r="A2107" s="61">
        <v>84339</v>
      </c>
      <c r="B2107" s="54">
        <v>1</v>
      </c>
      <c r="C2107" s="54" t="s">
        <v>79</v>
      </c>
      <c r="D2107" s="54" t="s">
        <v>119</v>
      </c>
      <c r="E2107" s="61" t="s">
        <v>2293</v>
      </c>
      <c r="F2107" s="61" t="s">
        <v>140</v>
      </c>
      <c r="G2107" s="54" t="s">
        <v>72</v>
      </c>
      <c r="H2107" s="54" t="s">
        <v>128</v>
      </c>
      <c r="I2107" s="54" t="s">
        <v>22</v>
      </c>
      <c r="J2107" s="54" t="s">
        <v>129</v>
      </c>
      <c r="K2107" s="56">
        <v>43444.739641203705</v>
      </c>
      <c r="L2107" s="56">
        <v>43444.776689814811</v>
      </c>
      <c r="M2107" s="57">
        <v>0.88916666600000005</v>
      </c>
      <c r="N2107" s="58">
        <v>11</v>
      </c>
      <c r="O2107" s="58">
        <v>1919</v>
      </c>
      <c r="P2107" s="58">
        <v>0</v>
      </c>
      <c r="Q2107" s="58">
        <v>394</v>
      </c>
      <c r="R2107" s="59">
        <v>9.7808329999999994</v>
      </c>
      <c r="S2107" s="59">
        <v>1706.3108319999999</v>
      </c>
      <c r="T2107" s="59">
        <v>0</v>
      </c>
      <c r="U2107" s="59">
        <v>350.33166599999998</v>
      </c>
    </row>
    <row r="2108" spans="1:21" x14ac:dyDescent="0.3">
      <c r="A2108" s="61">
        <v>84340</v>
      </c>
      <c r="B2108" s="54">
        <v>1</v>
      </c>
      <c r="C2108" s="54" t="s">
        <v>78</v>
      </c>
      <c r="D2108" s="54" t="s">
        <v>99</v>
      </c>
      <c r="E2108" s="61" t="s">
        <v>2274</v>
      </c>
      <c r="F2108" s="61" t="s">
        <v>153</v>
      </c>
      <c r="G2108" s="54" t="s">
        <v>72</v>
      </c>
      <c r="H2108" s="54" t="s">
        <v>128</v>
      </c>
      <c r="I2108" s="54" t="s">
        <v>22</v>
      </c>
      <c r="J2108" s="54" t="s">
        <v>129</v>
      </c>
      <c r="K2108" s="56">
        <v>43444.741886574076</v>
      </c>
      <c r="L2108" s="56">
        <v>43444.783171296294</v>
      </c>
      <c r="M2108" s="57">
        <v>0.99083333299999998</v>
      </c>
      <c r="N2108" s="58">
        <v>0</v>
      </c>
      <c r="O2108" s="58">
        <v>1216</v>
      </c>
      <c r="P2108" s="58">
        <v>0</v>
      </c>
      <c r="Q2108" s="58">
        <v>0</v>
      </c>
      <c r="R2108" s="59">
        <v>0</v>
      </c>
      <c r="S2108" s="59">
        <v>1204.853333</v>
      </c>
      <c r="T2108" s="59">
        <v>0</v>
      </c>
      <c r="U2108" s="59">
        <v>0</v>
      </c>
    </row>
    <row r="2109" spans="1:21" x14ac:dyDescent="0.3">
      <c r="A2109" s="61">
        <v>84342</v>
      </c>
      <c r="B2109" s="54">
        <v>1</v>
      </c>
      <c r="C2109" s="54" t="s">
        <v>78</v>
      </c>
      <c r="D2109" s="54" t="s">
        <v>91</v>
      </c>
      <c r="E2109" s="61" t="s">
        <v>529</v>
      </c>
      <c r="F2109" s="61" t="s">
        <v>140</v>
      </c>
      <c r="G2109" s="54" t="s">
        <v>72</v>
      </c>
      <c r="H2109" s="54" t="s">
        <v>128</v>
      </c>
      <c r="I2109" s="54" t="s">
        <v>22</v>
      </c>
      <c r="J2109" s="54" t="s">
        <v>129</v>
      </c>
      <c r="K2109" s="56">
        <v>43444.725798611107</v>
      </c>
      <c r="L2109" s="56">
        <v>43444.753472222219</v>
      </c>
      <c r="M2109" s="57">
        <v>0.66416666599999996</v>
      </c>
      <c r="N2109" s="58">
        <v>0</v>
      </c>
      <c r="O2109" s="58">
        <v>1</v>
      </c>
      <c r="P2109" s="58">
        <v>4</v>
      </c>
      <c r="Q2109" s="58">
        <v>1465</v>
      </c>
      <c r="R2109" s="59">
        <v>0</v>
      </c>
      <c r="S2109" s="59">
        <v>0.66416699999999995</v>
      </c>
      <c r="T2109" s="59">
        <v>2.6566670000000001</v>
      </c>
      <c r="U2109" s="59">
        <v>973.00416600000005</v>
      </c>
    </row>
    <row r="2110" spans="1:21" x14ac:dyDescent="0.3">
      <c r="A2110" s="61">
        <v>84343</v>
      </c>
      <c r="B2110" s="54">
        <v>1</v>
      </c>
      <c r="C2110" s="54" t="s">
        <v>79</v>
      </c>
      <c r="D2110" s="54" t="s">
        <v>108</v>
      </c>
      <c r="E2110" s="61" t="s">
        <v>2294</v>
      </c>
      <c r="F2110" s="61" t="s">
        <v>159</v>
      </c>
      <c r="G2110" s="54" t="s">
        <v>71</v>
      </c>
      <c r="H2110" s="54" t="s">
        <v>128</v>
      </c>
      <c r="I2110" s="54" t="s">
        <v>22</v>
      </c>
      <c r="J2110" s="54" t="s">
        <v>129</v>
      </c>
      <c r="K2110" s="56">
        <v>43444.757118055553</v>
      </c>
      <c r="L2110" s="56">
        <v>43444.800752314812</v>
      </c>
      <c r="M2110" s="57">
        <v>1.047222222</v>
      </c>
      <c r="N2110" s="58">
        <v>0</v>
      </c>
      <c r="O2110" s="58">
        <v>37</v>
      </c>
      <c r="P2110" s="58">
        <v>0</v>
      </c>
      <c r="Q2110" s="58">
        <v>0</v>
      </c>
      <c r="R2110" s="59">
        <v>0</v>
      </c>
      <c r="S2110" s="59">
        <v>38.747222000000001</v>
      </c>
      <c r="T2110" s="59">
        <v>0</v>
      </c>
      <c r="U2110" s="59">
        <v>0</v>
      </c>
    </row>
    <row r="2111" spans="1:21" x14ac:dyDescent="0.3">
      <c r="A2111" s="61">
        <v>84344</v>
      </c>
      <c r="B2111" s="54">
        <v>1</v>
      </c>
      <c r="C2111" s="54" t="s">
        <v>78</v>
      </c>
      <c r="D2111" s="54" t="s">
        <v>97</v>
      </c>
      <c r="E2111" s="61" t="s">
        <v>2295</v>
      </c>
      <c r="F2111" s="61" t="s">
        <v>137</v>
      </c>
      <c r="G2111" s="54" t="s">
        <v>71</v>
      </c>
      <c r="H2111" s="54" t="s">
        <v>128</v>
      </c>
      <c r="I2111" s="54" t="s">
        <v>22</v>
      </c>
      <c r="J2111" s="54" t="s">
        <v>129</v>
      </c>
      <c r="K2111" s="56">
        <v>43444.718738425923</v>
      </c>
      <c r="L2111" s="56">
        <v>43444.800358796296</v>
      </c>
      <c r="M2111" s="57">
        <v>1.9588888879999999</v>
      </c>
      <c r="N2111" s="58">
        <v>0</v>
      </c>
      <c r="O2111" s="58">
        <v>1</v>
      </c>
      <c r="P2111" s="58">
        <v>0</v>
      </c>
      <c r="Q2111" s="58">
        <v>0</v>
      </c>
      <c r="R2111" s="59">
        <v>0</v>
      </c>
      <c r="S2111" s="59">
        <v>1.9588890000000001</v>
      </c>
      <c r="T2111" s="59">
        <v>0</v>
      </c>
      <c r="U2111" s="59">
        <v>0</v>
      </c>
    </row>
    <row r="2112" spans="1:21" x14ac:dyDescent="0.3">
      <c r="A2112" s="61">
        <v>84348</v>
      </c>
      <c r="B2112" s="54">
        <v>1</v>
      </c>
      <c r="C2112" s="54" t="s">
        <v>78</v>
      </c>
      <c r="D2112" s="54" t="s">
        <v>105</v>
      </c>
      <c r="E2112" s="61" t="s">
        <v>2296</v>
      </c>
      <c r="F2112" s="61" t="s">
        <v>140</v>
      </c>
      <c r="G2112" s="54" t="s">
        <v>72</v>
      </c>
      <c r="H2112" s="54" t="s">
        <v>128</v>
      </c>
      <c r="I2112" s="54" t="s">
        <v>22</v>
      </c>
      <c r="J2112" s="54" t="s">
        <v>129</v>
      </c>
      <c r="K2112" s="56">
        <v>43444.741076388891</v>
      </c>
      <c r="L2112" s="56">
        <v>43444.839803240742</v>
      </c>
      <c r="M2112" s="57">
        <v>2.369444444</v>
      </c>
      <c r="N2112" s="58">
        <v>1</v>
      </c>
      <c r="O2112" s="58">
        <v>2</v>
      </c>
      <c r="P2112" s="58">
        <v>0</v>
      </c>
      <c r="Q2112" s="58">
        <v>0</v>
      </c>
      <c r="R2112" s="59">
        <v>2.3694440000000001</v>
      </c>
      <c r="S2112" s="59">
        <v>4.7388890000000004</v>
      </c>
      <c r="T2112" s="59">
        <v>0</v>
      </c>
      <c r="U2112" s="59">
        <v>0</v>
      </c>
    </row>
    <row r="2113" spans="1:21" x14ac:dyDescent="0.3">
      <c r="A2113" s="61">
        <v>84350</v>
      </c>
      <c r="B2113" s="54">
        <v>1</v>
      </c>
      <c r="C2113" s="54" t="s">
        <v>78</v>
      </c>
      <c r="D2113" s="54" t="s">
        <v>99</v>
      </c>
      <c r="E2113" s="61" t="s">
        <v>2274</v>
      </c>
      <c r="F2113" s="61" t="s">
        <v>153</v>
      </c>
      <c r="G2113" s="54" t="s">
        <v>72</v>
      </c>
      <c r="H2113" s="54" t="s">
        <v>128</v>
      </c>
      <c r="I2113" s="54" t="s">
        <v>22</v>
      </c>
      <c r="J2113" s="54" t="s">
        <v>129</v>
      </c>
      <c r="K2113" s="56">
        <v>43444.750439814816</v>
      </c>
      <c r="L2113" s="56">
        <v>43444.781504629631</v>
      </c>
      <c r="M2113" s="57">
        <v>0.74555555500000004</v>
      </c>
      <c r="N2113" s="58">
        <v>0</v>
      </c>
      <c r="O2113" s="58">
        <v>1216</v>
      </c>
      <c r="P2113" s="58">
        <v>0</v>
      </c>
      <c r="Q2113" s="58">
        <v>0</v>
      </c>
      <c r="R2113" s="59">
        <v>0</v>
      </c>
      <c r="S2113" s="59">
        <v>906.59555499999999</v>
      </c>
      <c r="T2113" s="59">
        <v>0</v>
      </c>
      <c r="U2113" s="59">
        <v>0</v>
      </c>
    </row>
    <row r="2114" spans="1:21" x14ac:dyDescent="0.3">
      <c r="A2114" s="61">
        <v>84353</v>
      </c>
      <c r="B2114" s="54">
        <v>1</v>
      </c>
      <c r="C2114" s="54" t="s">
        <v>79</v>
      </c>
      <c r="D2114" s="54" t="s">
        <v>118</v>
      </c>
      <c r="E2114" s="61" t="s">
        <v>2297</v>
      </c>
      <c r="F2114" s="61" t="s">
        <v>145</v>
      </c>
      <c r="G2114" s="54" t="s">
        <v>72</v>
      </c>
      <c r="H2114" s="54" t="s">
        <v>128</v>
      </c>
      <c r="I2114" s="54" t="s">
        <v>22</v>
      </c>
      <c r="J2114" s="54" t="s">
        <v>129</v>
      </c>
      <c r="K2114" s="56">
        <v>43444.760879629626</v>
      </c>
      <c r="L2114" s="56">
        <v>43444.805289351854</v>
      </c>
      <c r="M2114" s="57">
        <v>1.065833333</v>
      </c>
      <c r="N2114" s="58">
        <v>0</v>
      </c>
      <c r="O2114" s="58">
        <v>0</v>
      </c>
      <c r="P2114" s="58">
        <v>0</v>
      </c>
      <c r="Q2114" s="58">
        <v>154</v>
      </c>
      <c r="R2114" s="59">
        <v>0</v>
      </c>
      <c r="S2114" s="59">
        <v>0</v>
      </c>
      <c r="T2114" s="59">
        <v>0</v>
      </c>
      <c r="U2114" s="59">
        <v>164.13833299999999</v>
      </c>
    </row>
    <row r="2115" spans="1:21" x14ac:dyDescent="0.3">
      <c r="A2115" s="61">
        <v>84356</v>
      </c>
      <c r="B2115" s="54">
        <v>1</v>
      </c>
      <c r="C2115" s="54" t="s">
        <v>78</v>
      </c>
      <c r="D2115" s="54" t="s">
        <v>90</v>
      </c>
      <c r="E2115" s="61" t="s">
        <v>2298</v>
      </c>
      <c r="F2115" s="61" t="s">
        <v>136</v>
      </c>
      <c r="G2115" s="54" t="s">
        <v>71</v>
      </c>
      <c r="H2115" s="54" t="s">
        <v>128</v>
      </c>
      <c r="I2115" s="54" t="s">
        <v>22</v>
      </c>
      <c r="J2115" s="54" t="s">
        <v>129</v>
      </c>
      <c r="K2115" s="56">
        <v>43444.742662037039</v>
      </c>
      <c r="L2115" s="56">
        <v>43444.834791666668</v>
      </c>
      <c r="M2115" s="57">
        <v>2.2111111110000001</v>
      </c>
      <c r="N2115" s="58">
        <v>0</v>
      </c>
      <c r="O2115" s="58">
        <v>148</v>
      </c>
      <c r="P2115" s="58">
        <v>0</v>
      </c>
      <c r="Q2115" s="58">
        <v>0</v>
      </c>
      <c r="R2115" s="59">
        <v>0</v>
      </c>
      <c r="S2115" s="59">
        <v>327.24444399999999</v>
      </c>
      <c r="T2115" s="59">
        <v>0</v>
      </c>
      <c r="U2115" s="59">
        <v>0</v>
      </c>
    </row>
    <row r="2116" spans="1:21" x14ac:dyDescent="0.3">
      <c r="A2116" s="61">
        <v>84357</v>
      </c>
      <c r="B2116" s="54">
        <v>1</v>
      </c>
      <c r="C2116" s="54" t="s">
        <v>78</v>
      </c>
      <c r="D2116" s="54" t="s">
        <v>90</v>
      </c>
      <c r="E2116" s="61" t="s">
        <v>2299</v>
      </c>
      <c r="F2116" s="61" t="s">
        <v>136</v>
      </c>
      <c r="G2116" s="54" t="s">
        <v>71</v>
      </c>
      <c r="H2116" s="54" t="s">
        <v>128</v>
      </c>
      <c r="I2116" s="54" t="s">
        <v>22</v>
      </c>
      <c r="J2116" s="54" t="s">
        <v>129</v>
      </c>
      <c r="K2116" s="56">
        <v>43444.729212962964</v>
      </c>
      <c r="L2116" s="56">
        <v>43444.827037037037</v>
      </c>
      <c r="M2116" s="57">
        <v>2.3477777770000001</v>
      </c>
      <c r="N2116" s="58">
        <v>0</v>
      </c>
      <c r="O2116" s="58">
        <v>328</v>
      </c>
      <c r="P2116" s="58">
        <v>0</v>
      </c>
      <c r="Q2116" s="58">
        <v>0</v>
      </c>
      <c r="R2116" s="59">
        <v>0</v>
      </c>
      <c r="S2116" s="59">
        <v>770.07111099999997</v>
      </c>
      <c r="T2116" s="59">
        <v>0</v>
      </c>
      <c r="U2116" s="59">
        <v>0</v>
      </c>
    </row>
    <row r="2117" spans="1:21" x14ac:dyDescent="0.3">
      <c r="A2117" s="61">
        <v>84358</v>
      </c>
      <c r="B2117" s="54">
        <v>1</v>
      </c>
      <c r="C2117" s="54" t="s">
        <v>79</v>
      </c>
      <c r="D2117" s="54" t="s">
        <v>114</v>
      </c>
      <c r="E2117" s="61" t="s">
        <v>2300</v>
      </c>
      <c r="F2117" s="61" t="s">
        <v>136</v>
      </c>
      <c r="G2117" s="54" t="s">
        <v>71</v>
      </c>
      <c r="H2117" s="54" t="s">
        <v>128</v>
      </c>
      <c r="I2117" s="54" t="s">
        <v>22</v>
      </c>
      <c r="J2117" s="54" t="s">
        <v>129</v>
      </c>
      <c r="K2117" s="56">
        <v>43444.742534722223</v>
      </c>
      <c r="L2117" s="56">
        <v>43444.858923611115</v>
      </c>
      <c r="M2117" s="57">
        <v>2.7933333330000001</v>
      </c>
      <c r="N2117" s="58">
        <v>0</v>
      </c>
      <c r="O2117" s="58">
        <v>1</v>
      </c>
      <c r="P2117" s="58">
        <v>0</v>
      </c>
      <c r="Q2117" s="58">
        <v>8</v>
      </c>
      <c r="R2117" s="59">
        <v>0</v>
      </c>
      <c r="S2117" s="59">
        <v>2.7933330000000001</v>
      </c>
      <c r="T2117" s="59">
        <v>0</v>
      </c>
      <c r="U2117" s="59">
        <v>22.346667</v>
      </c>
    </row>
    <row r="2118" spans="1:21" x14ac:dyDescent="0.3">
      <c r="A2118" s="61">
        <v>84361</v>
      </c>
      <c r="B2118" s="54">
        <v>1</v>
      </c>
      <c r="C2118" s="54" t="s">
        <v>78</v>
      </c>
      <c r="D2118" s="54" t="s">
        <v>107</v>
      </c>
      <c r="E2118" s="61" t="s">
        <v>2301</v>
      </c>
      <c r="F2118" s="61" t="s">
        <v>136</v>
      </c>
      <c r="G2118" s="54" t="s">
        <v>71</v>
      </c>
      <c r="H2118" s="54" t="s">
        <v>128</v>
      </c>
      <c r="I2118" s="54" t="s">
        <v>22</v>
      </c>
      <c r="J2118" s="54" t="s">
        <v>129</v>
      </c>
      <c r="K2118" s="56">
        <v>43444.729803240742</v>
      </c>
      <c r="L2118" s="56">
        <v>43444.771527777775</v>
      </c>
      <c r="M2118" s="57">
        <v>1.0013888879999999</v>
      </c>
      <c r="N2118" s="58">
        <v>0</v>
      </c>
      <c r="O2118" s="58">
        <v>0</v>
      </c>
      <c r="P2118" s="58">
        <v>0</v>
      </c>
      <c r="Q2118" s="58">
        <v>41</v>
      </c>
      <c r="R2118" s="59">
        <v>0</v>
      </c>
      <c r="S2118" s="59">
        <v>0</v>
      </c>
      <c r="T2118" s="59">
        <v>0</v>
      </c>
      <c r="U2118" s="59">
        <v>41.056944000000001</v>
      </c>
    </row>
    <row r="2119" spans="1:21" x14ac:dyDescent="0.3">
      <c r="A2119" s="61">
        <v>84362</v>
      </c>
      <c r="B2119" s="54">
        <v>1</v>
      </c>
      <c r="C2119" s="54" t="s">
        <v>78</v>
      </c>
      <c r="D2119" s="54" t="s">
        <v>106</v>
      </c>
      <c r="E2119" s="61" t="s">
        <v>2302</v>
      </c>
      <c r="F2119" s="61" t="s">
        <v>172</v>
      </c>
      <c r="G2119" s="54" t="s">
        <v>71</v>
      </c>
      <c r="H2119" s="54" t="s">
        <v>128</v>
      </c>
      <c r="I2119" s="54" t="s">
        <v>22</v>
      </c>
      <c r="J2119" s="54" t="s">
        <v>129</v>
      </c>
      <c r="K2119" s="56">
        <v>43444.723055555558</v>
      </c>
      <c r="L2119" s="56">
        <v>43444.772222222222</v>
      </c>
      <c r="M2119" s="57">
        <v>1.18</v>
      </c>
      <c r="N2119" s="58">
        <v>0</v>
      </c>
      <c r="O2119" s="58">
        <v>53</v>
      </c>
      <c r="P2119" s="58">
        <v>0</v>
      </c>
      <c r="Q2119" s="58">
        <v>2</v>
      </c>
      <c r="R2119" s="59">
        <v>0</v>
      </c>
      <c r="S2119" s="59">
        <v>62.54</v>
      </c>
      <c r="T2119" s="59">
        <v>0</v>
      </c>
      <c r="U2119" s="59">
        <v>2.36</v>
      </c>
    </row>
    <row r="2120" spans="1:21" x14ac:dyDescent="0.3">
      <c r="A2120" s="61">
        <v>84363</v>
      </c>
      <c r="B2120" s="54">
        <v>1</v>
      </c>
      <c r="C2120" s="54" t="s">
        <v>78</v>
      </c>
      <c r="D2120" s="54" t="s">
        <v>88</v>
      </c>
      <c r="E2120" s="61" t="s">
        <v>2303</v>
      </c>
      <c r="F2120" s="61" t="s">
        <v>137</v>
      </c>
      <c r="G2120" s="54" t="s">
        <v>71</v>
      </c>
      <c r="H2120" s="54" t="s">
        <v>128</v>
      </c>
      <c r="I2120" s="54" t="s">
        <v>22</v>
      </c>
      <c r="J2120" s="54" t="s">
        <v>129</v>
      </c>
      <c r="K2120" s="56">
        <v>43444.749201388891</v>
      </c>
      <c r="L2120" s="56">
        <v>43444.818993055553</v>
      </c>
      <c r="M2120" s="57">
        <v>1.675</v>
      </c>
      <c r="N2120" s="58">
        <v>0</v>
      </c>
      <c r="O2120" s="58">
        <v>3</v>
      </c>
      <c r="P2120" s="58">
        <v>0</v>
      </c>
      <c r="Q2120" s="58">
        <v>0</v>
      </c>
      <c r="R2120" s="59">
        <v>0</v>
      </c>
      <c r="S2120" s="59">
        <v>5.0250000000000004</v>
      </c>
      <c r="T2120" s="59">
        <v>0</v>
      </c>
      <c r="U2120" s="59">
        <v>0</v>
      </c>
    </row>
    <row r="2121" spans="1:21" x14ac:dyDescent="0.3">
      <c r="A2121" s="61">
        <v>84364</v>
      </c>
      <c r="B2121" s="54">
        <v>1</v>
      </c>
      <c r="C2121" s="54" t="s">
        <v>78</v>
      </c>
      <c r="D2121" s="54" t="s">
        <v>98</v>
      </c>
      <c r="E2121" s="61" t="s">
        <v>1663</v>
      </c>
      <c r="F2121" s="61" t="s">
        <v>285</v>
      </c>
      <c r="G2121" s="54" t="s">
        <v>71</v>
      </c>
      <c r="H2121" s="54" t="s">
        <v>128</v>
      </c>
      <c r="I2121" s="54" t="s">
        <v>22</v>
      </c>
      <c r="J2121" s="54" t="s">
        <v>129</v>
      </c>
      <c r="K2121" s="56">
        <v>43444.675173611111</v>
      </c>
      <c r="L2121" s="56">
        <v>43444.789895833332</v>
      </c>
      <c r="M2121" s="57">
        <v>2.753333333</v>
      </c>
      <c r="N2121" s="58">
        <v>0</v>
      </c>
      <c r="O2121" s="58">
        <v>111</v>
      </c>
      <c r="P2121" s="58">
        <v>0</v>
      </c>
      <c r="Q2121" s="58">
        <v>0</v>
      </c>
      <c r="R2121" s="59">
        <v>0</v>
      </c>
      <c r="S2121" s="59">
        <v>305.62</v>
      </c>
      <c r="T2121" s="59">
        <v>0</v>
      </c>
      <c r="U2121" s="59">
        <v>0</v>
      </c>
    </row>
    <row r="2122" spans="1:21" x14ac:dyDescent="0.3">
      <c r="A2122" s="61">
        <v>84365</v>
      </c>
      <c r="B2122" s="54">
        <v>1</v>
      </c>
      <c r="C2122" s="54" t="s">
        <v>79</v>
      </c>
      <c r="D2122" s="54" t="s">
        <v>109</v>
      </c>
      <c r="E2122" s="61" t="s">
        <v>2304</v>
      </c>
      <c r="F2122" s="61" t="s">
        <v>168</v>
      </c>
      <c r="G2122" s="54" t="s">
        <v>72</v>
      </c>
      <c r="H2122" s="54" t="s">
        <v>128</v>
      </c>
      <c r="I2122" s="54" t="s">
        <v>22</v>
      </c>
      <c r="J2122" s="54" t="s">
        <v>129</v>
      </c>
      <c r="K2122" s="56">
        <v>43444.671435185184</v>
      </c>
      <c r="L2122" s="56">
        <v>43444.827233796299</v>
      </c>
      <c r="M2122" s="57">
        <v>3.739166666</v>
      </c>
      <c r="N2122" s="58">
        <v>0</v>
      </c>
      <c r="O2122" s="58">
        <v>114</v>
      </c>
      <c r="P2122" s="58">
        <v>0</v>
      </c>
      <c r="Q2122" s="58">
        <v>29</v>
      </c>
      <c r="R2122" s="59">
        <v>0</v>
      </c>
      <c r="S2122" s="59">
        <v>426.26499999999999</v>
      </c>
      <c r="T2122" s="59">
        <v>0</v>
      </c>
      <c r="U2122" s="59">
        <v>108.435833</v>
      </c>
    </row>
    <row r="2123" spans="1:21" x14ac:dyDescent="0.3">
      <c r="A2123" s="61">
        <v>84366</v>
      </c>
      <c r="B2123" s="54">
        <v>1</v>
      </c>
      <c r="C2123" s="54" t="s">
        <v>78</v>
      </c>
      <c r="D2123" s="54" t="s">
        <v>95</v>
      </c>
      <c r="E2123" s="61" t="s">
        <v>2305</v>
      </c>
      <c r="F2123" s="61" t="s">
        <v>151</v>
      </c>
      <c r="G2123" s="54" t="s">
        <v>71</v>
      </c>
      <c r="H2123" s="54" t="s">
        <v>128</v>
      </c>
      <c r="I2123" s="54" t="s">
        <v>22</v>
      </c>
      <c r="J2123" s="54" t="s">
        <v>129</v>
      </c>
      <c r="K2123" s="56">
        <v>43444.721134259256</v>
      </c>
      <c r="L2123" s="56">
        <v>43444.807638888888</v>
      </c>
      <c r="M2123" s="57">
        <v>2.0761111109999999</v>
      </c>
      <c r="N2123" s="58">
        <v>0</v>
      </c>
      <c r="O2123" s="58">
        <v>17</v>
      </c>
      <c r="P2123" s="58">
        <v>0</v>
      </c>
      <c r="Q2123" s="58">
        <v>0</v>
      </c>
      <c r="R2123" s="59">
        <v>0</v>
      </c>
      <c r="S2123" s="59">
        <v>35.293889</v>
      </c>
      <c r="T2123" s="59">
        <v>0</v>
      </c>
      <c r="U2123" s="59">
        <v>0</v>
      </c>
    </row>
    <row r="2124" spans="1:21" x14ac:dyDescent="0.3">
      <c r="A2124" s="61">
        <v>84374</v>
      </c>
      <c r="B2124" s="54">
        <v>1</v>
      </c>
      <c r="C2124" s="54" t="s">
        <v>78</v>
      </c>
      <c r="D2124" s="54" t="s">
        <v>100</v>
      </c>
      <c r="E2124" s="61" t="s">
        <v>2306</v>
      </c>
      <c r="F2124" s="61" t="s">
        <v>145</v>
      </c>
      <c r="G2124" s="54" t="s">
        <v>72</v>
      </c>
      <c r="H2124" s="54" t="s">
        <v>128</v>
      </c>
      <c r="I2124" s="54" t="s">
        <v>22</v>
      </c>
      <c r="J2124" s="54" t="s">
        <v>129</v>
      </c>
      <c r="K2124" s="56">
        <v>43444.697199074071</v>
      </c>
      <c r="L2124" s="56">
        <v>43444.791689814818</v>
      </c>
      <c r="M2124" s="57">
        <v>2.2677777770000001</v>
      </c>
      <c r="N2124" s="58">
        <v>0</v>
      </c>
      <c r="O2124" s="58">
        <v>52</v>
      </c>
      <c r="P2124" s="58">
        <v>0</v>
      </c>
      <c r="Q2124" s="58">
        <v>0</v>
      </c>
      <c r="R2124" s="59">
        <v>0</v>
      </c>
      <c r="S2124" s="59">
        <v>117.92444399999999</v>
      </c>
      <c r="T2124" s="59">
        <v>0</v>
      </c>
      <c r="U2124" s="59">
        <v>0</v>
      </c>
    </row>
    <row r="2125" spans="1:21" x14ac:dyDescent="0.3">
      <c r="A2125" s="61">
        <v>84379</v>
      </c>
      <c r="B2125" s="54">
        <v>1</v>
      </c>
      <c r="C2125" s="54" t="s">
        <v>78</v>
      </c>
      <c r="D2125" s="54" t="s">
        <v>91</v>
      </c>
      <c r="E2125" s="61" t="s">
        <v>2307</v>
      </c>
      <c r="F2125" s="61" t="s">
        <v>145</v>
      </c>
      <c r="G2125" s="54" t="s">
        <v>72</v>
      </c>
      <c r="H2125" s="54" t="s">
        <v>128</v>
      </c>
      <c r="I2125" s="54" t="s">
        <v>22</v>
      </c>
      <c r="J2125" s="54" t="s">
        <v>129</v>
      </c>
      <c r="K2125" s="56">
        <v>43444.73945601852</v>
      </c>
      <c r="L2125" s="56">
        <v>43444.791666666664</v>
      </c>
      <c r="M2125" s="57">
        <v>1.253055555</v>
      </c>
      <c r="N2125" s="58">
        <v>0</v>
      </c>
      <c r="O2125" s="58">
        <v>0</v>
      </c>
      <c r="P2125" s="58">
        <v>0</v>
      </c>
      <c r="Q2125" s="58">
        <v>211</v>
      </c>
      <c r="R2125" s="59">
        <v>0</v>
      </c>
      <c r="S2125" s="59">
        <v>0</v>
      </c>
      <c r="T2125" s="59">
        <v>0</v>
      </c>
      <c r="U2125" s="59">
        <v>264.394722</v>
      </c>
    </row>
    <row r="2126" spans="1:21" x14ac:dyDescent="0.3">
      <c r="A2126" s="61">
        <v>84386</v>
      </c>
      <c r="B2126" s="54">
        <v>1</v>
      </c>
      <c r="C2126" s="54" t="s">
        <v>78</v>
      </c>
      <c r="D2126" s="54" t="s">
        <v>103</v>
      </c>
      <c r="E2126" s="61" t="s">
        <v>2308</v>
      </c>
      <c r="F2126" s="61" t="s">
        <v>171</v>
      </c>
      <c r="G2126" s="54" t="s">
        <v>72</v>
      </c>
      <c r="H2126" s="54" t="s">
        <v>128</v>
      </c>
      <c r="I2126" s="54" t="s">
        <v>22</v>
      </c>
      <c r="J2126" s="54" t="s">
        <v>129</v>
      </c>
      <c r="K2126" s="56">
        <v>43444.778877314813</v>
      </c>
      <c r="L2126" s="56">
        <v>43444.840289351851</v>
      </c>
      <c r="M2126" s="57">
        <v>1.4738888880000001</v>
      </c>
      <c r="N2126" s="58">
        <v>0</v>
      </c>
      <c r="O2126" s="58">
        <v>0</v>
      </c>
      <c r="P2126" s="58">
        <v>2</v>
      </c>
      <c r="Q2126" s="58">
        <v>155</v>
      </c>
      <c r="R2126" s="59">
        <v>0</v>
      </c>
      <c r="S2126" s="59">
        <v>0</v>
      </c>
      <c r="T2126" s="59">
        <v>2.947778</v>
      </c>
      <c r="U2126" s="59">
        <v>228.452778</v>
      </c>
    </row>
    <row r="2127" spans="1:21" x14ac:dyDescent="0.3">
      <c r="A2127" s="61">
        <v>84387</v>
      </c>
      <c r="B2127" s="54">
        <v>1</v>
      </c>
      <c r="C2127" s="54" t="s">
        <v>78</v>
      </c>
      <c r="D2127" s="54" t="s">
        <v>91</v>
      </c>
      <c r="E2127" s="61" t="s">
        <v>2309</v>
      </c>
      <c r="F2127" s="61" t="s">
        <v>206</v>
      </c>
      <c r="G2127" s="54" t="s">
        <v>72</v>
      </c>
      <c r="H2127" s="54" t="s">
        <v>128</v>
      </c>
      <c r="I2127" s="54" t="s">
        <v>22</v>
      </c>
      <c r="J2127" s="54" t="s">
        <v>129</v>
      </c>
      <c r="K2127" s="56">
        <v>43444.737372685187</v>
      </c>
      <c r="L2127" s="56">
        <v>43444.878472222219</v>
      </c>
      <c r="M2127" s="57">
        <v>3.3863888879999999</v>
      </c>
      <c r="N2127" s="58">
        <v>0</v>
      </c>
      <c r="O2127" s="58">
        <v>2</v>
      </c>
      <c r="P2127" s="58">
        <v>2</v>
      </c>
      <c r="Q2127" s="58">
        <v>250</v>
      </c>
      <c r="R2127" s="59">
        <v>0</v>
      </c>
      <c r="S2127" s="59">
        <v>6.7727779999999997</v>
      </c>
      <c r="T2127" s="59">
        <v>6.7727779999999997</v>
      </c>
      <c r="U2127" s="59">
        <v>846.59722199999999</v>
      </c>
    </row>
    <row r="2128" spans="1:21" x14ac:dyDescent="0.3">
      <c r="A2128" s="61">
        <v>84389</v>
      </c>
      <c r="B2128" s="54">
        <v>1</v>
      </c>
      <c r="C2128" s="54" t="s">
        <v>78</v>
      </c>
      <c r="D2128" s="54" t="s">
        <v>88</v>
      </c>
      <c r="E2128" s="61" t="s">
        <v>659</v>
      </c>
      <c r="F2128" s="61" t="s">
        <v>206</v>
      </c>
      <c r="G2128" s="54" t="s">
        <v>72</v>
      </c>
      <c r="H2128" s="54" t="s">
        <v>128</v>
      </c>
      <c r="I2128" s="54" t="s">
        <v>22</v>
      </c>
      <c r="J2128" s="54" t="s">
        <v>129</v>
      </c>
      <c r="K2128" s="56">
        <v>43444.773877314816</v>
      </c>
      <c r="L2128" s="56">
        <v>43444.850694444445</v>
      </c>
      <c r="M2128" s="57">
        <v>1.843611111</v>
      </c>
      <c r="N2128" s="58">
        <v>0</v>
      </c>
      <c r="O2128" s="58">
        <v>6728</v>
      </c>
      <c r="P2128" s="58">
        <v>0</v>
      </c>
      <c r="Q2128" s="58">
        <v>6</v>
      </c>
      <c r="R2128" s="59">
        <v>0</v>
      </c>
      <c r="S2128" s="59">
        <v>12403.815554999999</v>
      </c>
      <c r="T2128" s="59">
        <v>0</v>
      </c>
      <c r="U2128" s="59">
        <v>11.061667</v>
      </c>
    </row>
    <row r="2129" spans="1:21" x14ac:dyDescent="0.3">
      <c r="A2129" s="61">
        <v>84390</v>
      </c>
      <c r="B2129" s="54">
        <v>1</v>
      </c>
      <c r="C2129" s="54" t="s">
        <v>78</v>
      </c>
      <c r="D2129" s="54" t="s">
        <v>82</v>
      </c>
      <c r="E2129" s="61" t="s">
        <v>2310</v>
      </c>
      <c r="F2129" s="61" t="s">
        <v>136</v>
      </c>
      <c r="G2129" s="54" t="s">
        <v>71</v>
      </c>
      <c r="H2129" s="54" t="s">
        <v>128</v>
      </c>
      <c r="I2129" s="54" t="s">
        <v>22</v>
      </c>
      <c r="J2129" s="54" t="s">
        <v>129</v>
      </c>
      <c r="K2129" s="56">
        <v>43444.778240740743</v>
      </c>
      <c r="L2129" s="56">
        <v>43444.820833333331</v>
      </c>
      <c r="M2129" s="57">
        <v>1.0222222219999999</v>
      </c>
      <c r="N2129" s="58">
        <v>0</v>
      </c>
      <c r="O2129" s="58">
        <v>156</v>
      </c>
      <c r="P2129" s="58">
        <v>0</v>
      </c>
      <c r="Q2129" s="58">
        <v>0</v>
      </c>
      <c r="R2129" s="59">
        <v>0</v>
      </c>
      <c r="S2129" s="59">
        <v>159.466667</v>
      </c>
      <c r="T2129" s="59">
        <v>0</v>
      </c>
      <c r="U2129" s="59">
        <v>0</v>
      </c>
    </row>
    <row r="2130" spans="1:21" x14ac:dyDescent="0.3">
      <c r="A2130" s="61">
        <v>84391</v>
      </c>
      <c r="B2130" s="54">
        <v>1</v>
      </c>
      <c r="C2130" s="54" t="s">
        <v>78</v>
      </c>
      <c r="D2130" s="54" t="s">
        <v>107</v>
      </c>
      <c r="E2130" s="61" t="s">
        <v>2311</v>
      </c>
      <c r="F2130" s="61" t="s">
        <v>136</v>
      </c>
      <c r="G2130" s="54" t="s">
        <v>71</v>
      </c>
      <c r="H2130" s="54" t="s">
        <v>128</v>
      </c>
      <c r="I2130" s="54" t="s">
        <v>22</v>
      </c>
      <c r="J2130" s="54" t="s">
        <v>129</v>
      </c>
      <c r="K2130" s="56">
        <v>43444.740543981483</v>
      </c>
      <c r="L2130" s="56">
        <v>43444.777777777781</v>
      </c>
      <c r="M2130" s="57">
        <v>0.89361111100000001</v>
      </c>
      <c r="N2130" s="58">
        <v>0</v>
      </c>
      <c r="O2130" s="58">
        <v>29</v>
      </c>
      <c r="P2130" s="58">
        <v>0</v>
      </c>
      <c r="Q2130" s="58">
        <v>0</v>
      </c>
      <c r="R2130" s="59">
        <v>0</v>
      </c>
      <c r="S2130" s="59">
        <v>25.914722000000001</v>
      </c>
      <c r="T2130" s="59">
        <v>0</v>
      </c>
      <c r="U2130" s="59">
        <v>0</v>
      </c>
    </row>
    <row r="2131" spans="1:21" x14ac:dyDescent="0.3">
      <c r="A2131" s="61">
        <v>84392</v>
      </c>
      <c r="B2131" s="54">
        <v>1</v>
      </c>
      <c r="C2131" s="54" t="s">
        <v>78</v>
      </c>
      <c r="D2131" s="54" t="s">
        <v>98</v>
      </c>
      <c r="E2131" s="61" t="s">
        <v>2312</v>
      </c>
      <c r="F2131" s="61" t="s">
        <v>145</v>
      </c>
      <c r="G2131" s="54" t="s">
        <v>72</v>
      </c>
      <c r="H2131" s="54" t="s">
        <v>128</v>
      </c>
      <c r="I2131" s="54" t="s">
        <v>22</v>
      </c>
      <c r="J2131" s="54" t="s">
        <v>129</v>
      </c>
      <c r="K2131" s="56">
        <v>43444.745752314819</v>
      </c>
      <c r="L2131" s="56">
        <v>43444.849548611113</v>
      </c>
      <c r="M2131" s="57">
        <v>2.4911111109999999</v>
      </c>
      <c r="N2131" s="58">
        <v>0</v>
      </c>
      <c r="O2131" s="58">
        <v>71</v>
      </c>
      <c r="P2131" s="58">
        <v>0</v>
      </c>
      <c r="Q2131" s="58">
        <v>0</v>
      </c>
      <c r="R2131" s="59">
        <v>0</v>
      </c>
      <c r="S2131" s="59">
        <v>176.868889</v>
      </c>
      <c r="T2131" s="59">
        <v>0</v>
      </c>
      <c r="U2131" s="59">
        <v>0</v>
      </c>
    </row>
    <row r="2132" spans="1:21" x14ac:dyDescent="0.3">
      <c r="A2132" s="61">
        <v>84393</v>
      </c>
      <c r="B2132" s="54">
        <v>1</v>
      </c>
      <c r="C2132" s="54" t="s">
        <v>79</v>
      </c>
      <c r="D2132" s="54" t="s">
        <v>117</v>
      </c>
      <c r="E2132" s="61" t="s">
        <v>2313</v>
      </c>
      <c r="F2132" s="61" t="s">
        <v>145</v>
      </c>
      <c r="G2132" s="54" t="s">
        <v>72</v>
      </c>
      <c r="H2132" s="54" t="s">
        <v>128</v>
      </c>
      <c r="I2132" s="54" t="s">
        <v>22</v>
      </c>
      <c r="J2132" s="54" t="s">
        <v>129</v>
      </c>
      <c r="K2132" s="56">
        <v>43444.751238425924</v>
      </c>
      <c r="L2132" s="56">
        <v>43444.869976851849</v>
      </c>
      <c r="M2132" s="57">
        <v>2.849722222</v>
      </c>
      <c r="N2132" s="58">
        <v>0</v>
      </c>
      <c r="O2132" s="58">
        <v>0</v>
      </c>
      <c r="P2132" s="58">
        <v>0</v>
      </c>
      <c r="Q2132" s="58">
        <v>117</v>
      </c>
      <c r="R2132" s="59">
        <v>0</v>
      </c>
      <c r="S2132" s="59">
        <v>0</v>
      </c>
      <c r="T2132" s="59">
        <v>0</v>
      </c>
      <c r="U2132" s="59">
        <v>333.41750000000002</v>
      </c>
    </row>
    <row r="2133" spans="1:21" x14ac:dyDescent="0.3">
      <c r="A2133" s="61">
        <v>84394</v>
      </c>
      <c r="B2133" s="54">
        <v>1</v>
      </c>
      <c r="C2133" s="54" t="s">
        <v>78</v>
      </c>
      <c r="D2133" s="54" t="s">
        <v>101</v>
      </c>
      <c r="E2133" s="61" t="s">
        <v>2314</v>
      </c>
      <c r="F2133" s="61" t="s">
        <v>136</v>
      </c>
      <c r="G2133" s="54" t="s">
        <v>71</v>
      </c>
      <c r="H2133" s="54" t="s">
        <v>128</v>
      </c>
      <c r="I2133" s="54" t="s">
        <v>22</v>
      </c>
      <c r="J2133" s="54" t="s">
        <v>129</v>
      </c>
      <c r="K2133" s="56">
        <v>43444.736805555556</v>
      </c>
      <c r="L2133" s="56">
        <v>43444.852777777778</v>
      </c>
      <c r="M2133" s="57">
        <v>2.7833333329999999</v>
      </c>
      <c r="N2133" s="58">
        <v>0</v>
      </c>
      <c r="O2133" s="58">
        <v>5</v>
      </c>
      <c r="P2133" s="58">
        <v>0</v>
      </c>
      <c r="Q2133" s="58">
        <v>0</v>
      </c>
      <c r="R2133" s="59">
        <v>0</v>
      </c>
      <c r="S2133" s="59">
        <v>13.916667</v>
      </c>
      <c r="T2133" s="59">
        <v>0</v>
      </c>
      <c r="U2133" s="59">
        <v>0</v>
      </c>
    </row>
    <row r="2134" spans="1:21" x14ac:dyDescent="0.3">
      <c r="A2134" s="61">
        <v>84395</v>
      </c>
      <c r="B2134" s="54">
        <v>1</v>
      </c>
      <c r="C2134" s="54" t="s">
        <v>78</v>
      </c>
      <c r="D2134" s="54" t="s">
        <v>90</v>
      </c>
      <c r="E2134" s="61" t="s">
        <v>2315</v>
      </c>
      <c r="F2134" s="61" t="s">
        <v>182</v>
      </c>
      <c r="G2134" s="54" t="s">
        <v>71</v>
      </c>
      <c r="H2134" s="54" t="s">
        <v>128</v>
      </c>
      <c r="I2134" s="54" t="s">
        <v>22</v>
      </c>
      <c r="J2134" s="54" t="s">
        <v>129</v>
      </c>
      <c r="K2134" s="56">
        <v>43444.779918981483</v>
      </c>
      <c r="L2134" s="56">
        <v>43444.809756944444</v>
      </c>
      <c r="M2134" s="57">
        <v>0.71611111100000002</v>
      </c>
      <c r="N2134" s="58">
        <v>0</v>
      </c>
      <c r="O2134" s="58">
        <v>70</v>
      </c>
      <c r="P2134" s="58">
        <v>0</v>
      </c>
      <c r="Q2134" s="58">
        <v>4</v>
      </c>
      <c r="R2134" s="59">
        <v>0</v>
      </c>
      <c r="S2134" s="59">
        <v>50.127777999999999</v>
      </c>
      <c r="T2134" s="59">
        <v>0</v>
      </c>
      <c r="U2134" s="59">
        <v>2.8644440000000002</v>
      </c>
    </row>
    <row r="2135" spans="1:21" x14ac:dyDescent="0.3">
      <c r="A2135" s="61">
        <v>84396</v>
      </c>
      <c r="B2135" s="54">
        <v>1</v>
      </c>
      <c r="C2135" s="54" t="s">
        <v>78</v>
      </c>
      <c r="D2135" s="54" t="s">
        <v>80</v>
      </c>
      <c r="E2135" s="61" t="s">
        <v>2062</v>
      </c>
      <c r="F2135" s="61" t="s">
        <v>137</v>
      </c>
      <c r="G2135" s="54" t="s">
        <v>71</v>
      </c>
      <c r="H2135" s="54" t="s">
        <v>128</v>
      </c>
      <c r="I2135" s="54" t="s">
        <v>22</v>
      </c>
      <c r="J2135" s="54" t="s">
        <v>129</v>
      </c>
      <c r="K2135" s="56">
        <v>43444.780486111107</v>
      </c>
      <c r="L2135" s="56">
        <v>43444.825694444444</v>
      </c>
      <c r="M2135" s="57">
        <v>1.085</v>
      </c>
      <c r="N2135" s="58">
        <v>0</v>
      </c>
      <c r="O2135" s="58">
        <v>2</v>
      </c>
      <c r="P2135" s="58">
        <v>0</v>
      </c>
      <c r="Q2135" s="58">
        <v>0</v>
      </c>
      <c r="R2135" s="59">
        <v>0</v>
      </c>
      <c r="S2135" s="59">
        <v>2.17</v>
      </c>
      <c r="T2135" s="59">
        <v>0</v>
      </c>
      <c r="U2135" s="59">
        <v>0</v>
      </c>
    </row>
    <row r="2136" spans="1:21" x14ac:dyDescent="0.3">
      <c r="A2136" s="61">
        <v>84399</v>
      </c>
      <c r="B2136" s="54">
        <v>1</v>
      </c>
      <c r="C2136" s="54" t="s">
        <v>78</v>
      </c>
      <c r="D2136" s="54" t="s">
        <v>104</v>
      </c>
      <c r="E2136" s="61" t="s">
        <v>2316</v>
      </c>
      <c r="F2136" s="61" t="s">
        <v>145</v>
      </c>
      <c r="G2136" s="54" t="s">
        <v>72</v>
      </c>
      <c r="H2136" s="54" t="s">
        <v>128</v>
      </c>
      <c r="I2136" s="54" t="s">
        <v>22</v>
      </c>
      <c r="J2136" s="54" t="s">
        <v>129</v>
      </c>
      <c r="K2136" s="56">
        <v>43444.718576388892</v>
      </c>
      <c r="L2136" s="56">
        <v>43444.797222222223</v>
      </c>
      <c r="M2136" s="57">
        <v>1.8875</v>
      </c>
      <c r="N2136" s="58">
        <v>0</v>
      </c>
      <c r="O2136" s="58">
        <v>0</v>
      </c>
      <c r="P2136" s="58">
        <v>0</v>
      </c>
      <c r="Q2136" s="58">
        <v>16</v>
      </c>
      <c r="R2136" s="59">
        <v>0</v>
      </c>
      <c r="S2136" s="59">
        <v>0</v>
      </c>
      <c r="T2136" s="59">
        <v>0</v>
      </c>
      <c r="U2136" s="59">
        <v>30.2</v>
      </c>
    </row>
    <row r="2137" spans="1:21" x14ac:dyDescent="0.3">
      <c r="A2137" s="61">
        <v>84400</v>
      </c>
      <c r="B2137" s="54">
        <v>1</v>
      </c>
      <c r="C2137" s="54" t="s">
        <v>78</v>
      </c>
      <c r="D2137" s="54" t="s">
        <v>105</v>
      </c>
      <c r="E2137" s="61" t="s">
        <v>2317</v>
      </c>
      <c r="F2137" s="61" t="s">
        <v>145</v>
      </c>
      <c r="G2137" s="54" t="s">
        <v>72</v>
      </c>
      <c r="H2137" s="54" t="s">
        <v>128</v>
      </c>
      <c r="I2137" s="54" t="s">
        <v>22</v>
      </c>
      <c r="J2137" s="54" t="s">
        <v>129</v>
      </c>
      <c r="K2137" s="56">
        <v>43444.746412037035</v>
      </c>
      <c r="L2137" s="56">
        <v>43444.924305555556</v>
      </c>
      <c r="M2137" s="57">
        <v>4.2694444440000003</v>
      </c>
      <c r="N2137" s="58">
        <v>0</v>
      </c>
      <c r="O2137" s="58">
        <v>45</v>
      </c>
      <c r="P2137" s="58">
        <v>0</v>
      </c>
      <c r="Q2137" s="58">
        <v>0</v>
      </c>
      <c r="R2137" s="59">
        <v>0</v>
      </c>
      <c r="S2137" s="59">
        <v>192.125</v>
      </c>
      <c r="T2137" s="59">
        <v>0</v>
      </c>
      <c r="U2137" s="59">
        <v>0</v>
      </c>
    </row>
    <row r="2138" spans="1:21" x14ac:dyDescent="0.3">
      <c r="A2138" s="61">
        <v>84403</v>
      </c>
      <c r="B2138" s="54">
        <v>1</v>
      </c>
      <c r="C2138" s="54" t="s">
        <v>79</v>
      </c>
      <c r="D2138" s="54" t="s">
        <v>114</v>
      </c>
      <c r="E2138" s="61" t="s">
        <v>2207</v>
      </c>
      <c r="F2138" s="61" t="s">
        <v>159</v>
      </c>
      <c r="G2138" s="54" t="s">
        <v>71</v>
      </c>
      <c r="H2138" s="54" t="s">
        <v>128</v>
      </c>
      <c r="I2138" s="54" t="s">
        <v>22</v>
      </c>
      <c r="J2138" s="54" t="s">
        <v>129</v>
      </c>
      <c r="K2138" s="56">
        <v>43444.789513888885</v>
      </c>
      <c r="L2138" s="56">
        <v>43444.832488425927</v>
      </c>
      <c r="M2138" s="57">
        <v>1.0313888879999999</v>
      </c>
      <c r="N2138" s="58">
        <v>0</v>
      </c>
      <c r="O2138" s="58">
        <v>12</v>
      </c>
      <c r="P2138" s="58">
        <v>0</v>
      </c>
      <c r="Q2138" s="58">
        <v>0</v>
      </c>
      <c r="R2138" s="59">
        <v>0</v>
      </c>
      <c r="S2138" s="59">
        <v>12.376666999999999</v>
      </c>
      <c r="T2138" s="59">
        <v>0</v>
      </c>
      <c r="U2138" s="59">
        <v>0</v>
      </c>
    </row>
    <row r="2139" spans="1:21" x14ac:dyDescent="0.3">
      <c r="A2139" s="61">
        <v>84404</v>
      </c>
      <c r="B2139" s="54">
        <v>1</v>
      </c>
      <c r="C2139" s="54" t="s">
        <v>78</v>
      </c>
      <c r="D2139" s="54" t="s">
        <v>91</v>
      </c>
      <c r="E2139" s="61" t="s">
        <v>2318</v>
      </c>
      <c r="F2139" s="61" t="s">
        <v>145</v>
      </c>
      <c r="G2139" s="54" t="s">
        <v>72</v>
      </c>
      <c r="H2139" s="54" t="s">
        <v>128</v>
      </c>
      <c r="I2139" s="54" t="s">
        <v>22</v>
      </c>
      <c r="J2139" s="54" t="s">
        <v>129</v>
      </c>
      <c r="K2139" s="56">
        <v>43444.732881944445</v>
      </c>
      <c r="L2139" s="56">
        <v>43444.809027777781</v>
      </c>
      <c r="M2139" s="57">
        <v>1.8274999999999999</v>
      </c>
      <c r="N2139" s="58">
        <v>0</v>
      </c>
      <c r="O2139" s="58">
        <v>0</v>
      </c>
      <c r="P2139" s="58">
        <v>0</v>
      </c>
      <c r="Q2139" s="58">
        <v>25</v>
      </c>
      <c r="R2139" s="59">
        <v>0</v>
      </c>
      <c r="S2139" s="59">
        <v>0</v>
      </c>
      <c r="T2139" s="59">
        <v>0</v>
      </c>
      <c r="U2139" s="59">
        <v>45.6875</v>
      </c>
    </row>
    <row r="2140" spans="1:21" x14ac:dyDescent="0.3">
      <c r="A2140" s="61">
        <v>84408</v>
      </c>
      <c r="B2140" s="54">
        <v>1</v>
      </c>
      <c r="C2140" s="54" t="s">
        <v>79</v>
      </c>
      <c r="D2140" s="54" t="s">
        <v>109</v>
      </c>
      <c r="E2140" s="61" t="s">
        <v>2319</v>
      </c>
      <c r="F2140" s="61" t="s">
        <v>145</v>
      </c>
      <c r="G2140" s="54" t="s">
        <v>72</v>
      </c>
      <c r="H2140" s="54" t="s">
        <v>128</v>
      </c>
      <c r="I2140" s="54" t="s">
        <v>22</v>
      </c>
      <c r="J2140" s="54" t="s">
        <v>129</v>
      </c>
      <c r="K2140" s="56">
        <v>43444.739861111113</v>
      </c>
      <c r="L2140" s="56">
        <v>43444.830972222218</v>
      </c>
      <c r="M2140" s="57">
        <v>2.1866666659999998</v>
      </c>
      <c r="N2140" s="58">
        <v>0</v>
      </c>
      <c r="O2140" s="58">
        <v>2</v>
      </c>
      <c r="P2140" s="58">
        <v>0</v>
      </c>
      <c r="Q2140" s="58">
        <v>282</v>
      </c>
      <c r="R2140" s="59">
        <v>0</v>
      </c>
      <c r="S2140" s="59">
        <v>4.3733329999999997</v>
      </c>
      <c r="T2140" s="59">
        <v>0</v>
      </c>
      <c r="U2140" s="59">
        <v>616.64</v>
      </c>
    </row>
    <row r="2141" spans="1:21" x14ac:dyDescent="0.3">
      <c r="A2141" s="61">
        <v>84412</v>
      </c>
      <c r="B2141" s="54">
        <v>1</v>
      </c>
      <c r="C2141" s="54" t="s">
        <v>79</v>
      </c>
      <c r="D2141" s="54" t="s">
        <v>115</v>
      </c>
      <c r="E2141" s="61" t="s">
        <v>2320</v>
      </c>
      <c r="F2141" s="61" t="s">
        <v>140</v>
      </c>
      <c r="G2141" s="54" t="s">
        <v>72</v>
      </c>
      <c r="H2141" s="54" t="s">
        <v>128</v>
      </c>
      <c r="I2141" s="54" t="s">
        <v>22</v>
      </c>
      <c r="J2141" s="54" t="s">
        <v>129</v>
      </c>
      <c r="K2141" s="56">
        <v>43444.767893518518</v>
      </c>
      <c r="L2141" s="56">
        <v>43444.871238425927</v>
      </c>
      <c r="M2141" s="57">
        <v>2.480277777</v>
      </c>
      <c r="N2141" s="58">
        <v>0</v>
      </c>
      <c r="O2141" s="58">
        <v>4</v>
      </c>
      <c r="P2141" s="58">
        <v>4</v>
      </c>
      <c r="Q2141" s="58">
        <v>1092</v>
      </c>
      <c r="R2141" s="59">
        <v>0</v>
      </c>
      <c r="S2141" s="59">
        <v>9.9211109999999998</v>
      </c>
      <c r="T2141" s="59">
        <v>9.9211109999999998</v>
      </c>
      <c r="U2141" s="59">
        <v>2708.4633319999998</v>
      </c>
    </row>
    <row r="2142" spans="1:21" x14ac:dyDescent="0.3">
      <c r="A2142" s="61">
        <v>84413</v>
      </c>
      <c r="B2142" s="54">
        <v>1</v>
      </c>
      <c r="C2142" s="54" t="s">
        <v>78</v>
      </c>
      <c r="D2142" s="54" t="s">
        <v>106</v>
      </c>
      <c r="E2142" s="61" t="s">
        <v>2321</v>
      </c>
      <c r="F2142" s="61" t="s">
        <v>145</v>
      </c>
      <c r="G2142" s="54" t="s">
        <v>72</v>
      </c>
      <c r="H2142" s="54" t="s">
        <v>128</v>
      </c>
      <c r="I2142" s="54" t="s">
        <v>22</v>
      </c>
      <c r="J2142" s="54" t="s">
        <v>129</v>
      </c>
      <c r="K2142" s="56">
        <v>43444.717719907407</v>
      </c>
      <c r="L2142" s="56">
        <v>43444.796527777777</v>
      </c>
      <c r="M2142" s="57">
        <v>1.891388888</v>
      </c>
      <c r="N2142" s="58">
        <v>0</v>
      </c>
      <c r="O2142" s="58">
        <v>57</v>
      </c>
      <c r="P2142" s="58">
        <v>0</v>
      </c>
      <c r="Q2142" s="58">
        <v>0</v>
      </c>
      <c r="R2142" s="59">
        <v>0</v>
      </c>
      <c r="S2142" s="59">
        <v>107.809167</v>
      </c>
      <c r="T2142" s="59">
        <v>0</v>
      </c>
      <c r="U2142" s="59">
        <v>0</v>
      </c>
    </row>
    <row r="2143" spans="1:21" x14ac:dyDescent="0.3">
      <c r="A2143" s="61">
        <v>84416</v>
      </c>
      <c r="B2143" s="54">
        <v>1</v>
      </c>
      <c r="C2143" s="54" t="s">
        <v>78</v>
      </c>
      <c r="D2143" s="54" t="s">
        <v>91</v>
      </c>
      <c r="E2143" s="61" t="s">
        <v>2322</v>
      </c>
      <c r="F2143" s="61" t="s">
        <v>145</v>
      </c>
      <c r="G2143" s="54" t="s">
        <v>72</v>
      </c>
      <c r="H2143" s="54" t="s">
        <v>128</v>
      </c>
      <c r="I2143" s="54" t="s">
        <v>22</v>
      </c>
      <c r="J2143" s="54" t="s">
        <v>129</v>
      </c>
      <c r="K2143" s="56">
        <v>43444.819444444445</v>
      </c>
      <c r="L2143" s="56">
        <v>43444.881944444445</v>
      </c>
      <c r="M2143" s="57">
        <v>1.5</v>
      </c>
      <c r="N2143" s="58">
        <v>0</v>
      </c>
      <c r="O2143" s="58">
        <v>1</v>
      </c>
      <c r="P2143" s="58">
        <v>0</v>
      </c>
      <c r="Q2143" s="58">
        <v>29</v>
      </c>
      <c r="R2143" s="59">
        <v>0</v>
      </c>
      <c r="S2143" s="59">
        <v>1.5</v>
      </c>
      <c r="T2143" s="59">
        <v>0</v>
      </c>
      <c r="U2143" s="59">
        <v>43.5</v>
      </c>
    </row>
    <row r="2144" spans="1:21" x14ac:dyDescent="0.3">
      <c r="A2144" s="61">
        <v>84419</v>
      </c>
      <c r="B2144" s="54">
        <v>1</v>
      </c>
      <c r="C2144" s="54" t="s">
        <v>78</v>
      </c>
      <c r="D2144" s="54" t="s">
        <v>81</v>
      </c>
      <c r="E2144" s="61" t="s">
        <v>2323</v>
      </c>
      <c r="F2144" s="61" t="s">
        <v>136</v>
      </c>
      <c r="G2144" s="54" t="s">
        <v>71</v>
      </c>
      <c r="H2144" s="54" t="s">
        <v>128</v>
      </c>
      <c r="I2144" s="54" t="s">
        <v>22</v>
      </c>
      <c r="J2144" s="54" t="s">
        <v>129</v>
      </c>
      <c r="K2144" s="56">
        <v>43444.743067129632</v>
      </c>
      <c r="L2144" s="56">
        <v>43444.797222222223</v>
      </c>
      <c r="M2144" s="57">
        <v>1.299722222</v>
      </c>
      <c r="N2144" s="58">
        <v>0</v>
      </c>
      <c r="O2144" s="58">
        <v>1</v>
      </c>
      <c r="P2144" s="58">
        <v>0</v>
      </c>
      <c r="Q2144" s="58">
        <v>0</v>
      </c>
      <c r="R2144" s="59">
        <v>0</v>
      </c>
      <c r="S2144" s="59">
        <v>1.299722</v>
      </c>
      <c r="T2144" s="59">
        <v>0</v>
      </c>
      <c r="U2144" s="59">
        <v>0</v>
      </c>
    </row>
    <row r="2145" spans="1:21" x14ac:dyDescent="0.3">
      <c r="A2145" s="61">
        <v>84420</v>
      </c>
      <c r="B2145" s="54">
        <v>1</v>
      </c>
      <c r="C2145" s="54" t="s">
        <v>78</v>
      </c>
      <c r="D2145" s="54" t="s">
        <v>98</v>
      </c>
      <c r="E2145" s="61" t="s">
        <v>2324</v>
      </c>
      <c r="F2145" s="61" t="s">
        <v>140</v>
      </c>
      <c r="G2145" s="54" t="s">
        <v>72</v>
      </c>
      <c r="H2145" s="54" t="s">
        <v>128</v>
      </c>
      <c r="I2145" s="54" t="s">
        <v>22</v>
      </c>
      <c r="J2145" s="54" t="s">
        <v>129</v>
      </c>
      <c r="K2145" s="56">
        <v>43444.708993055552</v>
      </c>
      <c r="L2145" s="56">
        <v>43444.831504629627</v>
      </c>
      <c r="M2145" s="57">
        <v>2.9402777769999999</v>
      </c>
      <c r="N2145" s="58">
        <v>0</v>
      </c>
      <c r="O2145" s="58">
        <v>44</v>
      </c>
      <c r="P2145" s="58">
        <v>0</v>
      </c>
      <c r="Q2145" s="58">
        <v>0</v>
      </c>
      <c r="R2145" s="59">
        <v>0</v>
      </c>
      <c r="S2145" s="59">
        <v>129.37222199999999</v>
      </c>
      <c r="T2145" s="59">
        <v>0</v>
      </c>
      <c r="U2145" s="59">
        <v>0</v>
      </c>
    </row>
    <row r="2146" spans="1:21" x14ac:dyDescent="0.3">
      <c r="A2146" s="61">
        <v>84421</v>
      </c>
      <c r="B2146" s="54">
        <v>1</v>
      </c>
      <c r="C2146" s="54" t="s">
        <v>78</v>
      </c>
      <c r="D2146" s="54" t="s">
        <v>94</v>
      </c>
      <c r="E2146" s="61" t="s">
        <v>2325</v>
      </c>
      <c r="F2146" s="61" t="s">
        <v>137</v>
      </c>
      <c r="G2146" s="54" t="s">
        <v>71</v>
      </c>
      <c r="H2146" s="54" t="s">
        <v>128</v>
      </c>
      <c r="I2146" s="54" t="s">
        <v>22</v>
      </c>
      <c r="J2146" s="54" t="s">
        <v>129</v>
      </c>
      <c r="K2146" s="56">
        <v>43444.735393518517</v>
      </c>
      <c r="L2146" s="56">
        <v>43444.875347222223</v>
      </c>
      <c r="M2146" s="57">
        <v>3.3588888880000001</v>
      </c>
      <c r="N2146" s="58">
        <v>0</v>
      </c>
      <c r="O2146" s="58">
        <v>1</v>
      </c>
      <c r="P2146" s="58">
        <v>0</v>
      </c>
      <c r="Q2146" s="58">
        <v>0</v>
      </c>
      <c r="R2146" s="59">
        <v>0</v>
      </c>
      <c r="S2146" s="59">
        <v>3.358889</v>
      </c>
      <c r="T2146" s="59">
        <v>0</v>
      </c>
      <c r="U2146" s="59">
        <v>0</v>
      </c>
    </row>
    <row r="2147" spans="1:21" x14ac:dyDescent="0.3">
      <c r="A2147" s="61">
        <v>84422</v>
      </c>
      <c r="B2147" s="54">
        <v>1</v>
      </c>
      <c r="C2147" s="54" t="s">
        <v>78</v>
      </c>
      <c r="D2147" s="54" t="s">
        <v>92</v>
      </c>
      <c r="E2147" s="61" t="s">
        <v>2326</v>
      </c>
      <c r="F2147" s="61" t="s">
        <v>172</v>
      </c>
      <c r="G2147" s="54" t="s">
        <v>71</v>
      </c>
      <c r="H2147" s="54" t="s">
        <v>128</v>
      </c>
      <c r="I2147" s="54" t="s">
        <v>22</v>
      </c>
      <c r="J2147" s="54" t="s">
        <v>129</v>
      </c>
      <c r="K2147" s="56">
        <v>43444.800636574073</v>
      </c>
      <c r="L2147" s="56">
        <v>43444.891666666663</v>
      </c>
      <c r="M2147" s="57">
        <v>2.184722222</v>
      </c>
      <c r="N2147" s="58">
        <v>0</v>
      </c>
      <c r="O2147" s="58">
        <v>384</v>
      </c>
      <c r="P2147" s="58">
        <v>0</v>
      </c>
      <c r="Q2147" s="58">
        <v>0</v>
      </c>
      <c r="R2147" s="59">
        <v>0</v>
      </c>
      <c r="S2147" s="59">
        <v>838.93333299999995</v>
      </c>
      <c r="T2147" s="59">
        <v>0</v>
      </c>
      <c r="U2147" s="59">
        <v>0</v>
      </c>
    </row>
    <row r="2148" spans="1:21" x14ac:dyDescent="0.3">
      <c r="A2148" s="61">
        <v>84425</v>
      </c>
      <c r="B2148" s="54">
        <v>1</v>
      </c>
      <c r="C2148" s="54" t="s">
        <v>78</v>
      </c>
      <c r="D2148" s="54" t="s">
        <v>94</v>
      </c>
      <c r="E2148" s="61" t="s">
        <v>2327</v>
      </c>
      <c r="F2148" s="61" t="s">
        <v>137</v>
      </c>
      <c r="G2148" s="54" t="s">
        <v>71</v>
      </c>
      <c r="H2148" s="54" t="s">
        <v>128</v>
      </c>
      <c r="I2148" s="54" t="s">
        <v>22</v>
      </c>
      <c r="J2148" s="54" t="s">
        <v>129</v>
      </c>
      <c r="K2148" s="56">
        <v>43444.742442129631</v>
      </c>
      <c r="L2148" s="56">
        <v>43444.86378472222</v>
      </c>
      <c r="M2148" s="57">
        <v>2.912222222</v>
      </c>
      <c r="N2148" s="58">
        <v>0</v>
      </c>
      <c r="O2148" s="58">
        <v>4</v>
      </c>
      <c r="P2148" s="58">
        <v>0</v>
      </c>
      <c r="Q2148" s="58">
        <v>0</v>
      </c>
      <c r="R2148" s="59">
        <v>0</v>
      </c>
      <c r="S2148" s="59">
        <v>11.648889</v>
      </c>
      <c r="T2148" s="59">
        <v>0</v>
      </c>
      <c r="U2148" s="59">
        <v>0</v>
      </c>
    </row>
    <row r="2149" spans="1:21" x14ac:dyDescent="0.3">
      <c r="A2149" s="61">
        <v>84430</v>
      </c>
      <c r="B2149" s="54">
        <v>1</v>
      </c>
      <c r="C2149" s="54" t="s">
        <v>78</v>
      </c>
      <c r="D2149" s="54" t="s">
        <v>104</v>
      </c>
      <c r="E2149" s="61" t="s">
        <v>2328</v>
      </c>
      <c r="F2149" s="61" t="s">
        <v>140</v>
      </c>
      <c r="G2149" s="54" t="s">
        <v>72</v>
      </c>
      <c r="H2149" s="54" t="s">
        <v>128</v>
      </c>
      <c r="I2149" s="54" t="s">
        <v>22</v>
      </c>
      <c r="J2149" s="54" t="s">
        <v>129</v>
      </c>
      <c r="K2149" s="56">
        <v>43444.733333333337</v>
      </c>
      <c r="L2149" s="56">
        <v>43444.808333333334</v>
      </c>
      <c r="M2149" s="57">
        <v>1.8</v>
      </c>
      <c r="N2149" s="58">
        <v>0</v>
      </c>
      <c r="O2149" s="58">
        <v>10</v>
      </c>
      <c r="P2149" s="58">
        <v>0</v>
      </c>
      <c r="Q2149" s="58">
        <v>183</v>
      </c>
      <c r="R2149" s="59">
        <v>0</v>
      </c>
      <c r="S2149" s="59">
        <v>18</v>
      </c>
      <c r="T2149" s="59">
        <v>0</v>
      </c>
      <c r="U2149" s="59">
        <v>329.4</v>
      </c>
    </row>
    <row r="2150" spans="1:21" x14ac:dyDescent="0.3">
      <c r="A2150" s="61">
        <v>84434</v>
      </c>
      <c r="B2150" s="54">
        <v>1</v>
      </c>
      <c r="C2150" s="54" t="s">
        <v>78</v>
      </c>
      <c r="D2150" s="54" t="s">
        <v>91</v>
      </c>
      <c r="E2150" s="61" t="s">
        <v>2329</v>
      </c>
      <c r="F2150" s="61" t="s">
        <v>176</v>
      </c>
      <c r="G2150" s="54" t="s">
        <v>71</v>
      </c>
      <c r="H2150" s="54" t="s">
        <v>128</v>
      </c>
      <c r="I2150" s="54" t="s">
        <v>22</v>
      </c>
      <c r="J2150" s="54" t="s">
        <v>129</v>
      </c>
      <c r="K2150" s="56">
        <v>43444.732511574075</v>
      </c>
      <c r="L2150" s="56">
        <v>43444.875</v>
      </c>
      <c r="M2150" s="57">
        <v>3.4197222219999999</v>
      </c>
      <c r="N2150" s="58">
        <v>0</v>
      </c>
      <c r="O2150" s="58">
        <v>393</v>
      </c>
      <c r="P2150" s="58">
        <v>0</v>
      </c>
      <c r="Q2150" s="58">
        <v>0</v>
      </c>
      <c r="R2150" s="59">
        <v>0</v>
      </c>
      <c r="S2150" s="59">
        <v>1343.9508330000001</v>
      </c>
      <c r="T2150" s="59">
        <v>0</v>
      </c>
      <c r="U2150" s="59">
        <v>0</v>
      </c>
    </row>
    <row r="2151" spans="1:21" x14ac:dyDescent="0.3">
      <c r="A2151" s="61">
        <v>84436</v>
      </c>
      <c r="B2151" s="54">
        <v>1</v>
      </c>
      <c r="C2151" s="54" t="s">
        <v>78</v>
      </c>
      <c r="D2151" s="54" t="s">
        <v>104</v>
      </c>
      <c r="E2151" s="61" t="s">
        <v>2330</v>
      </c>
      <c r="F2151" s="61" t="s">
        <v>136</v>
      </c>
      <c r="G2151" s="54" t="s">
        <v>71</v>
      </c>
      <c r="H2151" s="54" t="s">
        <v>128</v>
      </c>
      <c r="I2151" s="54" t="s">
        <v>22</v>
      </c>
      <c r="J2151" s="54" t="s">
        <v>129</v>
      </c>
      <c r="K2151" s="56">
        <v>43444.763032407405</v>
      </c>
      <c r="L2151" s="56">
        <v>43444.798611111109</v>
      </c>
      <c r="M2151" s="57">
        <v>0.85388888799999996</v>
      </c>
      <c r="N2151" s="58">
        <v>0</v>
      </c>
      <c r="O2151" s="58">
        <v>0</v>
      </c>
      <c r="P2151" s="58">
        <v>0</v>
      </c>
      <c r="Q2151" s="58">
        <v>5</v>
      </c>
      <c r="R2151" s="59">
        <v>0</v>
      </c>
      <c r="S2151" s="59">
        <v>0</v>
      </c>
      <c r="T2151" s="59">
        <v>0</v>
      </c>
      <c r="U2151" s="59">
        <v>4.269444</v>
      </c>
    </row>
    <row r="2152" spans="1:21" x14ac:dyDescent="0.3">
      <c r="A2152" s="61">
        <v>84437</v>
      </c>
      <c r="B2152" s="54">
        <v>1</v>
      </c>
      <c r="C2152" s="54" t="s">
        <v>78</v>
      </c>
      <c r="D2152" s="54" t="s">
        <v>104</v>
      </c>
      <c r="E2152" s="61" t="s">
        <v>2331</v>
      </c>
      <c r="F2152" s="61" t="s">
        <v>145</v>
      </c>
      <c r="G2152" s="54" t="s">
        <v>72</v>
      </c>
      <c r="H2152" s="54" t="s">
        <v>128</v>
      </c>
      <c r="I2152" s="54" t="s">
        <v>22</v>
      </c>
      <c r="J2152" s="54" t="s">
        <v>129</v>
      </c>
      <c r="K2152" s="56">
        <v>43444.748900462961</v>
      </c>
      <c r="L2152" s="56">
        <v>43444.840277777781</v>
      </c>
      <c r="M2152" s="57">
        <v>2.1930555549999999</v>
      </c>
      <c r="N2152" s="58">
        <v>0</v>
      </c>
      <c r="O2152" s="58">
        <v>0</v>
      </c>
      <c r="P2152" s="58">
        <v>0</v>
      </c>
      <c r="Q2152" s="58">
        <v>46</v>
      </c>
      <c r="R2152" s="59">
        <v>0</v>
      </c>
      <c r="S2152" s="59">
        <v>0</v>
      </c>
      <c r="T2152" s="59">
        <v>0</v>
      </c>
      <c r="U2152" s="59">
        <v>100.880556</v>
      </c>
    </row>
    <row r="2153" spans="1:21" x14ac:dyDescent="0.3">
      <c r="A2153" s="61">
        <v>84439</v>
      </c>
      <c r="B2153" s="54">
        <v>1</v>
      </c>
      <c r="C2153" s="54" t="s">
        <v>78</v>
      </c>
      <c r="D2153" s="54" t="s">
        <v>98</v>
      </c>
      <c r="E2153" s="61" t="s">
        <v>578</v>
      </c>
      <c r="F2153" s="61" t="s">
        <v>136</v>
      </c>
      <c r="G2153" s="54" t="s">
        <v>71</v>
      </c>
      <c r="H2153" s="54" t="s">
        <v>128</v>
      </c>
      <c r="I2153" s="54" t="s">
        <v>22</v>
      </c>
      <c r="J2153" s="54" t="s">
        <v>129</v>
      </c>
      <c r="K2153" s="56">
        <v>43444.761666666665</v>
      </c>
      <c r="L2153" s="56">
        <v>43444.876585648148</v>
      </c>
      <c r="M2153" s="57">
        <v>2.7580555549999999</v>
      </c>
      <c r="N2153" s="58">
        <v>0</v>
      </c>
      <c r="O2153" s="58">
        <v>320</v>
      </c>
      <c r="P2153" s="58">
        <v>0</v>
      </c>
      <c r="Q2153" s="58">
        <v>0</v>
      </c>
      <c r="R2153" s="59">
        <v>0</v>
      </c>
      <c r="S2153" s="59">
        <v>882.57777799999997</v>
      </c>
      <c r="T2153" s="59">
        <v>0</v>
      </c>
      <c r="U2153" s="59">
        <v>0</v>
      </c>
    </row>
    <row r="2154" spans="1:21" x14ac:dyDescent="0.3">
      <c r="A2154" s="61">
        <v>84441</v>
      </c>
      <c r="B2154" s="54">
        <v>1</v>
      </c>
      <c r="C2154" s="54" t="s">
        <v>79</v>
      </c>
      <c r="D2154" s="54" t="s">
        <v>119</v>
      </c>
      <c r="E2154" s="61" t="s">
        <v>523</v>
      </c>
      <c r="F2154" s="61" t="s">
        <v>140</v>
      </c>
      <c r="G2154" s="54" t="s">
        <v>72</v>
      </c>
      <c r="H2154" s="54" t="s">
        <v>128</v>
      </c>
      <c r="I2154" s="54" t="s">
        <v>22</v>
      </c>
      <c r="J2154" s="54" t="s">
        <v>129</v>
      </c>
      <c r="K2154" s="56">
        <v>43444.84951388889</v>
      </c>
      <c r="L2154" s="56">
        <v>43444.874062499999</v>
      </c>
      <c r="M2154" s="57">
        <v>0.58916666600000001</v>
      </c>
      <c r="N2154" s="58">
        <v>8</v>
      </c>
      <c r="O2154" s="58">
        <v>1129</v>
      </c>
      <c r="P2154" s="58">
        <v>0</v>
      </c>
      <c r="Q2154" s="58">
        <v>206</v>
      </c>
      <c r="R2154" s="59">
        <v>4.7133330000000004</v>
      </c>
      <c r="S2154" s="59">
        <v>665.16916600000002</v>
      </c>
      <c r="T2154" s="59">
        <v>0</v>
      </c>
      <c r="U2154" s="59">
        <v>121.36833300000001</v>
      </c>
    </row>
    <row r="2155" spans="1:21" x14ac:dyDescent="0.3">
      <c r="A2155" s="61">
        <v>84443</v>
      </c>
      <c r="B2155" s="54">
        <v>1</v>
      </c>
      <c r="C2155" s="54" t="s">
        <v>78</v>
      </c>
      <c r="D2155" s="54" t="s">
        <v>97</v>
      </c>
      <c r="E2155" s="61" t="s">
        <v>2332</v>
      </c>
      <c r="F2155" s="61" t="s">
        <v>136</v>
      </c>
      <c r="G2155" s="54" t="s">
        <v>71</v>
      </c>
      <c r="H2155" s="54" t="s">
        <v>128</v>
      </c>
      <c r="I2155" s="54" t="s">
        <v>22</v>
      </c>
      <c r="J2155" s="54" t="s">
        <v>129</v>
      </c>
      <c r="K2155" s="56">
        <v>43444.820717592593</v>
      </c>
      <c r="L2155" s="56">
        <v>43444.855590277781</v>
      </c>
      <c r="M2155" s="57">
        <v>0.83694444400000001</v>
      </c>
      <c r="N2155" s="58">
        <v>0</v>
      </c>
      <c r="O2155" s="58">
        <v>77</v>
      </c>
      <c r="P2155" s="58">
        <v>0</v>
      </c>
      <c r="Q2155" s="58">
        <v>0</v>
      </c>
      <c r="R2155" s="59">
        <v>0</v>
      </c>
      <c r="S2155" s="59">
        <v>64.444721999999999</v>
      </c>
      <c r="T2155" s="59">
        <v>0</v>
      </c>
      <c r="U2155" s="59">
        <v>0</v>
      </c>
    </row>
    <row r="2156" spans="1:21" x14ac:dyDescent="0.3">
      <c r="A2156" s="61">
        <v>84444</v>
      </c>
      <c r="B2156" s="54">
        <v>1</v>
      </c>
      <c r="C2156" s="54" t="s">
        <v>79</v>
      </c>
      <c r="D2156" s="54" t="s">
        <v>114</v>
      </c>
      <c r="E2156" s="61" t="s">
        <v>2333</v>
      </c>
      <c r="F2156" s="61" t="s">
        <v>136</v>
      </c>
      <c r="G2156" s="54" t="s">
        <v>71</v>
      </c>
      <c r="H2156" s="54" t="s">
        <v>128</v>
      </c>
      <c r="I2156" s="54" t="s">
        <v>22</v>
      </c>
      <c r="J2156" s="54" t="s">
        <v>129</v>
      </c>
      <c r="K2156" s="56">
        <v>43444.823182870372</v>
      </c>
      <c r="L2156" s="56">
        <v>43444.858576388891</v>
      </c>
      <c r="M2156" s="57">
        <v>0.84944444399999997</v>
      </c>
      <c r="N2156" s="58">
        <v>0</v>
      </c>
      <c r="O2156" s="58">
        <v>179</v>
      </c>
      <c r="P2156" s="58">
        <v>0</v>
      </c>
      <c r="Q2156" s="58">
        <v>0</v>
      </c>
      <c r="R2156" s="59">
        <v>0</v>
      </c>
      <c r="S2156" s="59">
        <v>152.050555</v>
      </c>
      <c r="T2156" s="59">
        <v>0</v>
      </c>
      <c r="U2156" s="59">
        <v>0</v>
      </c>
    </row>
    <row r="2157" spans="1:21" x14ac:dyDescent="0.3">
      <c r="A2157" s="61">
        <v>84445</v>
      </c>
      <c r="B2157" s="54">
        <v>1</v>
      </c>
      <c r="C2157" s="54" t="s">
        <v>78</v>
      </c>
      <c r="D2157" s="54" t="s">
        <v>102</v>
      </c>
      <c r="E2157" s="61" t="s">
        <v>2334</v>
      </c>
      <c r="F2157" s="61" t="s">
        <v>145</v>
      </c>
      <c r="G2157" s="54" t="s">
        <v>72</v>
      </c>
      <c r="H2157" s="54" t="s">
        <v>128</v>
      </c>
      <c r="I2157" s="54" t="s">
        <v>22</v>
      </c>
      <c r="J2157" s="54" t="s">
        <v>129</v>
      </c>
      <c r="K2157" s="56">
        <v>43444.804594907408</v>
      </c>
      <c r="L2157" s="56">
        <v>43444.920833333337</v>
      </c>
      <c r="M2157" s="57">
        <v>2.789722222</v>
      </c>
      <c r="N2157" s="58">
        <v>0</v>
      </c>
      <c r="O2157" s="58">
        <v>53</v>
      </c>
      <c r="P2157" s="58">
        <v>0</v>
      </c>
      <c r="Q2157" s="58">
        <v>163</v>
      </c>
      <c r="R2157" s="59">
        <v>0</v>
      </c>
      <c r="S2157" s="59">
        <v>147.855278</v>
      </c>
      <c r="T2157" s="59">
        <v>0</v>
      </c>
      <c r="U2157" s="59">
        <v>454.72472199999999</v>
      </c>
    </row>
    <row r="2158" spans="1:21" x14ac:dyDescent="0.3">
      <c r="A2158" s="61">
        <v>84447</v>
      </c>
      <c r="B2158" s="54">
        <v>1</v>
      </c>
      <c r="C2158" s="54" t="s">
        <v>78</v>
      </c>
      <c r="D2158" s="54" t="s">
        <v>106</v>
      </c>
      <c r="E2158" s="61" t="s">
        <v>2335</v>
      </c>
      <c r="F2158" s="61" t="s">
        <v>145</v>
      </c>
      <c r="G2158" s="54" t="s">
        <v>72</v>
      </c>
      <c r="H2158" s="54" t="s">
        <v>128</v>
      </c>
      <c r="I2158" s="54" t="s">
        <v>22</v>
      </c>
      <c r="J2158" s="54" t="s">
        <v>129</v>
      </c>
      <c r="K2158" s="56">
        <v>43444.761666666665</v>
      </c>
      <c r="L2158" s="56">
        <v>43444.853472222225</v>
      </c>
      <c r="M2158" s="57">
        <v>2.2033333329999998</v>
      </c>
      <c r="N2158" s="58">
        <v>0</v>
      </c>
      <c r="O2158" s="58">
        <v>37</v>
      </c>
      <c r="P2158" s="58">
        <v>0</v>
      </c>
      <c r="Q2158" s="58">
        <v>0</v>
      </c>
      <c r="R2158" s="59">
        <v>0</v>
      </c>
      <c r="S2158" s="59">
        <v>81.523332999999994</v>
      </c>
      <c r="T2158" s="59">
        <v>0</v>
      </c>
      <c r="U2158" s="59">
        <v>0</v>
      </c>
    </row>
    <row r="2159" spans="1:21" x14ac:dyDescent="0.3">
      <c r="A2159" s="61">
        <v>84448</v>
      </c>
      <c r="B2159" s="54">
        <v>1</v>
      </c>
      <c r="C2159" s="54" t="s">
        <v>79</v>
      </c>
      <c r="D2159" s="54" t="s">
        <v>118</v>
      </c>
      <c r="E2159" s="61" t="s">
        <v>2336</v>
      </c>
      <c r="F2159" s="61" t="s">
        <v>140</v>
      </c>
      <c r="G2159" s="54" t="s">
        <v>72</v>
      </c>
      <c r="H2159" s="54" t="s">
        <v>128</v>
      </c>
      <c r="I2159" s="54" t="s">
        <v>22</v>
      </c>
      <c r="J2159" s="54" t="s">
        <v>129</v>
      </c>
      <c r="K2159" s="56">
        <v>43444.848622685182</v>
      </c>
      <c r="L2159" s="56">
        <v>43444.969710648147</v>
      </c>
      <c r="M2159" s="57">
        <v>2.906111111</v>
      </c>
      <c r="N2159" s="58">
        <v>2</v>
      </c>
      <c r="O2159" s="58">
        <v>2612</v>
      </c>
      <c r="P2159" s="58">
        <v>0</v>
      </c>
      <c r="Q2159" s="58">
        <v>0</v>
      </c>
      <c r="R2159" s="59">
        <v>5.8122220000000002</v>
      </c>
      <c r="S2159" s="59">
        <v>7590.7622220000003</v>
      </c>
      <c r="T2159" s="59">
        <v>0</v>
      </c>
      <c r="U2159" s="59">
        <v>0</v>
      </c>
    </row>
    <row r="2160" spans="1:21" x14ac:dyDescent="0.3">
      <c r="A2160" s="61">
        <v>84450</v>
      </c>
      <c r="B2160" s="54">
        <v>1</v>
      </c>
      <c r="C2160" s="54" t="s">
        <v>78</v>
      </c>
      <c r="D2160" s="54" t="s">
        <v>91</v>
      </c>
      <c r="E2160" s="61" t="s">
        <v>690</v>
      </c>
      <c r="F2160" s="61" t="s">
        <v>136</v>
      </c>
      <c r="G2160" s="54" t="s">
        <v>71</v>
      </c>
      <c r="H2160" s="54" t="s">
        <v>128</v>
      </c>
      <c r="I2160" s="54" t="s">
        <v>22</v>
      </c>
      <c r="J2160" s="54" t="s">
        <v>129</v>
      </c>
      <c r="K2160" s="56">
        <v>43444.760462962964</v>
      </c>
      <c r="L2160" s="56">
        <v>43444.923611111109</v>
      </c>
      <c r="M2160" s="57">
        <v>3.9155555550000001</v>
      </c>
      <c r="N2160" s="58">
        <v>0</v>
      </c>
      <c r="O2160" s="58">
        <v>0</v>
      </c>
      <c r="P2160" s="58">
        <v>0</v>
      </c>
      <c r="Q2160" s="58">
        <v>18</v>
      </c>
      <c r="R2160" s="59">
        <v>0</v>
      </c>
      <c r="S2160" s="59">
        <v>0</v>
      </c>
      <c r="T2160" s="59">
        <v>0</v>
      </c>
      <c r="U2160" s="59">
        <v>70.48</v>
      </c>
    </row>
    <row r="2161" spans="1:21" x14ac:dyDescent="0.3">
      <c r="A2161" s="61">
        <v>84454</v>
      </c>
      <c r="B2161" s="54">
        <v>1</v>
      </c>
      <c r="C2161" s="54" t="s">
        <v>78</v>
      </c>
      <c r="D2161" s="54" t="s">
        <v>88</v>
      </c>
      <c r="E2161" s="61" t="s">
        <v>2337</v>
      </c>
      <c r="F2161" s="61" t="s">
        <v>127</v>
      </c>
      <c r="G2161" s="54" t="s">
        <v>72</v>
      </c>
      <c r="H2161" s="54" t="s">
        <v>138</v>
      </c>
      <c r="I2161" s="54" t="s">
        <v>22</v>
      </c>
      <c r="J2161" s="54" t="s">
        <v>129</v>
      </c>
      <c r="K2161" s="56">
        <v>43444.857638888891</v>
      </c>
      <c r="L2161" s="56">
        <v>43444.859027777777</v>
      </c>
      <c r="M2161" s="57">
        <v>3.3333333E-2</v>
      </c>
      <c r="N2161" s="58">
        <v>0</v>
      </c>
      <c r="O2161" s="58">
        <v>6094</v>
      </c>
      <c r="P2161" s="58">
        <v>0</v>
      </c>
      <c r="Q2161" s="58">
        <v>2</v>
      </c>
      <c r="R2161" s="59">
        <v>0</v>
      </c>
      <c r="S2161" s="59">
        <v>203.133331</v>
      </c>
      <c r="T2161" s="59">
        <v>0</v>
      </c>
      <c r="U2161" s="59">
        <v>6.6667000000000004E-2</v>
      </c>
    </row>
    <row r="2162" spans="1:21" x14ac:dyDescent="0.3">
      <c r="A2162" s="61">
        <v>84455</v>
      </c>
      <c r="B2162" s="54">
        <v>1</v>
      </c>
      <c r="C2162" s="54" t="s">
        <v>78</v>
      </c>
      <c r="D2162" s="54" t="s">
        <v>105</v>
      </c>
      <c r="E2162" s="61" t="s">
        <v>2338</v>
      </c>
      <c r="F2162" s="61" t="s">
        <v>136</v>
      </c>
      <c r="G2162" s="54" t="s">
        <v>71</v>
      </c>
      <c r="H2162" s="54" t="s">
        <v>128</v>
      </c>
      <c r="I2162" s="54" t="s">
        <v>22</v>
      </c>
      <c r="J2162" s="54" t="s">
        <v>129</v>
      </c>
      <c r="K2162" s="56">
        <v>43444.838425925926</v>
      </c>
      <c r="L2162" s="56">
        <v>43444.874305555553</v>
      </c>
      <c r="M2162" s="57">
        <v>0.86111111100000004</v>
      </c>
      <c r="N2162" s="58">
        <v>0</v>
      </c>
      <c r="O2162" s="58">
        <v>132</v>
      </c>
      <c r="P2162" s="58">
        <v>0</v>
      </c>
      <c r="Q2162" s="58">
        <v>0</v>
      </c>
      <c r="R2162" s="59">
        <v>0</v>
      </c>
      <c r="S2162" s="59">
        <v>113.666667</v>
      </c>
      <c r="T2162" s="59">
        <v>0</v>
      </c>
      <c r="U2162" s="59">
        <v>0</v>
      </c>
    </row>
    <row r="2163" spans="1:21" x14ac:dyDescent="0.3">
      <c r="A2163" s="61">
        <v>84456</v>
      </c>
      <c r="B2163" s="54">
        <v>1</v>
      </c>
      <c r="C2163" s="54" t="s">
        <v>78</v>
      </c>
      <c r="D2163" s="54" t="s">
        <v>82</v>
      </c>
      <c r="E2163" s="61" t="s">
        <v>2339</v>
      </c>
      <c r="F2163" s="61" t="s">
        <v>151</v>
      </c>
      <c r="G2163" s="54" t="s">
        <v>71</v>
      </c>
      <c r="H2163" s="54" t="s">
        <v>128</v>
      </c>
      <c r="I2163" s="54" t="s">
        <v>22</v>
      </c>
      <c r="J2163" s="54" t="s">
        <v>129</v>
      </c>
      <c r="K2163" s="56">
        <v>43444.844814814816</v>
      </c>
      <c r="L2163" s="56">
        <v>43444.932685185187</v>
      </c>
      <c r="M2163" s="57">
        <v>2.1088888880000001</v>
      </c>
      <c r="N2163" s="58">
        <v>0</v>
      </c>
      <c r="O2163" s="58">
        <v>678</v>
      </c>
      <c r="P2163" s="58">
        <v>0</v>
      </c>
      <c r="Q2163" s="58">
        <v>0</v>
      </c>
      <c r="R2163" s="59">
        <v>0</v>
      </c>
      <c r="S2163" s="59">
        <v>1429.8266659999999</v>
      </c>
      <c r="T2163" s="59">
        <v>0</v>
      </c>
      <c r="U2163" s="59">
        <v>0</v>
      </c>
    </row>
    <row r="2164" spans="1:21" x14ac:dyDescent="0.3">
      <c r="A2164" s="61">
        <v>84460</v>
      </c>
      <c r="B2164" s="54">
        <v>1</v>
      </c>
      <c r="C2164" s="54" t="s">
        <v>78</v>
      </c>
      <c r="D2164" s="54" t="s">
        <v>125</v>
      </c>
      <c r="E2164" s="61" t="s">
        <v>2340</v>
      </c>
      <c r="F2164" s="61" t="s">
        <v>186</v>
      </c>
      <c r="G2164" s="54" t="s">
        <v>72</v>
      </c>
      <c r="H2164" s="54" t="s">
        <v>128</v>
      </c>
      <c r="I2164" s="54" t="s">
        <v>22</v>
      </c>
      <c r="J2164" s="54" t="s">
        <v>129</v>
      </c>
      <c r="K2164" s="56">
        <v>43444.866944444446</v>
      </c>
      <c r="L2164" s="56">
        <v>43444.897916666669</v>
      </c>
      <c r="M2164" s="57">
        <v>0.74333333300000004</v>
      </c>
      <c r="N2164" s="58">
        <v>1</v>
      </c>
      <c r="O2164" s="58">
        <v>2880</v>
      </c>
      <c r="P2164" s="58">
        <v>0</v>
      </c>
      <c r="Q2164" s="58">
        <v>0</v>
      </c>
      <c r="R2164" s="59">
        <v>0.74333300000000002</v>
      </c>
      <c r="S2164" s="59">
        <v>2140.7999989999998</v>
      </c>
      <c r="T2164" s="59">
        <v>0</v>
      </c>
      <c r="U2164" s="59">
        <v>0</v>
      </c>
    </row>
    <row r="2165" spans="1:21" x14ac:dyDescent="0.3">
      <c r="A2165" s="61">
        <v>84463</v>
      </c>
      <c r="B2165" s="54">
        <v>1</v>
      </c>
      <c r="C2165" s="54" t="s">
        <v>78</v>
      </c>
      <c r="D2165" s="54" t="s">
        <v>91</v>
      </c>
      <c r="E2165" s="61" t="s">
        <v>1974</v>
      </c>
      <c r="F2165" s="61" t="s">
        <v>145</v>
      </c>
      <c r="G2165" s="54" t="s">
        <v>72</v>
      </c>
      <c r="H2165" s="54" t="s">
        <v>128</v>
      </c>
      <c r="I2165" s="54" t="s">
        <v>22</v>
      </c>
      <c r="J2165" s="54" t="s">
        <v>129</v>
      </c>
      <c r="K2165" s="56">
        <v>43444.782418981486</v>
      </c>
      <c r="L2165" s="56">
        <v>43444.818749999999</v>
      </c>
      <c r="M2165" s="57">
        <v>0.87194444400000004</v>
      </c>
      <c r="N2165" s="58">
        <v>5</v>
      </c>
      <c r="O2165" s="58">
        <v>1640</v>
      </c>
      <c r="P2165" s="58">
        <v>7</v>
      </c>
      <c r="Q2165" s="58">
        <v>1648</v>
      </c>
      <c r="R2165" s="59">
        <v>4.3597219999999997</v>
      </c>
      <c r="S2165" s="59">
        <v>1429.9888880000001</v>
      </c>
      <c r="T2165" s="59">
        <v>6.1036109999999999</v>
      </c>
      <c r="U2165" s="59">
        <v>1436.964444</v>
      </c>
    </row>
    <row r="2166" spans="1:21" x14ac:dyDescent="0.3">
      <c r="A2166" s="61">
        <v>84464</v>
      </c>
      <c r="B2166" s="54">
        <v>1</v>
      </c>
      <c r="C2166" s="54" t="s">
        <v>78</v>
      </c>
      <c r="D2166" s="54" t="s">
        <v>87</v>
      </c>
      <c r="E2166" s="61" t="s">
        <v>2341</v>
      </c>
      <c r="F2166" s="61" t="s">
        <v>130</v>
      </c>
      <c r="G2166" s="54" t="s">
        <v>71</v>
      </c>
      <c r="H2166" s="54" t="s">
        <v>128</v>
      </c>
      <c r="I2166" s="54" t="s">
        <v>22</v>
      </c>
      <c r="J2166" s="54" t="s">
        <v>129</v>
      </c>
      <c r="K2166" s="56">
        <v>43444.838043981479</v>
      </c>
      <c r="L2166" s="56">
        <v>43444.910312499997</v>
      </c>
      <c r="M2166" s="57">
        <v>1.734444444</v>
      </c>
      <c r="N2166" s="58">
        <v>0</v>
      </c>
      <c r="O2166" s="58">
        <v>1</v>
      </c>
      <c r="P2166" s="58">
        <v>0</v>
      </c>
      <c r="Q2166" s="58">
        <v>0</v>
      </c>
      <c r="R2166" s="59">
        <v>0</v>
      </c>
      <c r="S2166" s="59">
        <v>1.7344440000000001</v>
      </c>
      <c r="T2166" s="59">
        <v>0</v>
      </c>
      <c r="U2166" s="59">
        <v>0</v>
      </c>
    </row>
    <row r="2167" spans="1:21" x14ac:dyDescent="0.3">
      <c r="A2167" s="61">
        <v>84465</v>
      </c>
      <c r="B2167" s="54">
        <v>1</v>
      </c>
      <c r="C2167" s="54" t="s">
        <v>78</v>
      </c>
      <c r="D2167" s="54" t="s">
        <v>98</v>
      </c>
      <c r="E2167" s="61" t="s">
        <v>736</v>
      </c>
      <c r="F2167" s="61" t="s">
        <v>137</v>
      </c>
      <c r="G2167" s="54" t="s">
        <v>71</v>
      </c>
      <c r="H2167" s="54" t="s">
        <v>128</v>
      </c>
      <c r="I2167" s="54" t="s">
        <v>22</v>
      </c>
      <c r="J2167" s="54" t="s">
        <v>129</v>
      </c>
      <c r="K2167" s="56">
        <v>43444.797731481478</v>
      </c>
      <c r="L2167" s="56">
        <v>43444.916574074072</v>
      </c>
      <c r="M2167" s="57">
        <v>2.852222222</v>
      </c>
      <c r="N2167" s="58">
        <v>0</v>
      </c>
      <c r="O2167" s="58">
        <v>69</v>
      </c>
      <c r="P2167" s="58">
        <v>0</v>
      </c>
      <c r="Q2167" s="58">
        <v>0</v>
      </c>
      <c r="R2167" s="59">
        <v>0</v>
      </c>
      <c r="S2167" s="59">
        <v>196.80333300000001</v>
      </c>
      <c r="T2167" s="59">
        <v>0</v>
      </c>
      <c r="U2167" s="59">
        <v>0</v>
      </c>
    </row>
    <row r="2168" spans="1:21" x14ac:dyDescent="0.3">
      <c r="A2168" s="61">
        <v>84466</v>
      </c>
      <c r="B2168" s="54">
        <v>1</v>
      </c>
      <c r="C2168" s="54" t="s">
        <v>79</v>
      </c>
      <c r="D2168" s="54" t="s">
        <v>118</v>
      </c>
      <c r="E2168" s="61" t="s">
        <v>2342</v>
      </c>
      <c r="F2168" s="61" t="s">
        <v>145</v>
      </c>
      <c r="G2168" s="54" t="s">
        <v>72</v>
      </c>
      <c r="H2168" s="54" t="s">
        <v>128</v>
      </c>
      <c r="I2168" s="54" t="s">
        <v>22</v>
      </c>
      <c r="J2168" s="54" t="s">
        <v>129</v>
      </c>
      <c r="K2168" s="56">
        <v>43444.857673611114</v>
      </c>
      <c r="L2168" s="56">
        <v>43444.970775462964</v>
      </c>
      <c r="M2168" s="57">
        <v>2.7144444440000002</v>
      </c>
      <c r="N2168" s="58">
        <v>0</v>
      </c>
      <c r="O2168" s="58">
        <v>266</v>
      </c>
      <c r="P2168" s="58">
        <v>0</v>
      </c>
      <c r="Q2168" s="58">
        <v>0</v>
      </c>
      <c r="R2168" s="59">
        <v>0</v>
      </c>
      <c r="S2168" s="59">
        <v>722.04222200000004</v>
      </c>
      <c r="T2168" s="59">
        <v>0</v>
      </c>
      <c r="U2168" s="59">
        <v>0</v>
      </c>
    </row>
    <row r="2169" spans="1:21" x14ac:dyDescent="0.3">
      <c r="A2169" s="61">
        <v>84467</v>
      </c>
      <c r="B2169" s="54">
        <v>1</v>
      </c>
      <c r="C2169" s="54" t="s">
        <v>79</v>
      </c>
      <c r="D2169" s="54" t="s">
        <v>123</v>
      </c>
      <c r="E2169" s="61" t="s">
        <v>2343</v>
      </c>
      <c r="F2169" s="61" t="s">
        <v>136</v>
      </c>
      <c r="G2169" s="54" t="s">
        <v>71</v>
      </c>
      <c r="H2169" s="54" t="s">
        <v>128</v>
      </c>
      <c r="I2169" s="54" t="s">
        <v>22</v>
      </c>
      <c r="J2169" s="54" t="s">
        <v>129</v>
      </c>
      <c r="K2169" s="56">
        <v>43444.874305555553</v>
      </c>
      <c r="L2169" s="56">
        <v>43444.923217592594</v>
      </c>
      <c r="M2169" s="57">
        <v>1.173888888</v>
      </c>
      <c r="N2169" s="58">
        <v>0</v>
      </c>
      <c r="O2169" s="58">
        <v>13</v>
      </c>
      <c r="P2169" s="58">
        <v>0</v>
      </c>
      <c r="Q2169" s="58">
        <v>0</v>
      </c>
      <c r="R2169" s="59">
        <v>0</v>
      </c>
      <c r="S2169" s="59">
        <v>15.260555999999999</v>
      </c>
      <c r="T2169" s="59">
        <v>0</v>
      </c>
      <c r="U2169" s="59">
        <v>0</v>
      </c>
    </row>
    <row r="2170" spans="1:21" x14ac:dyDescent="0.3">
      <c r="A2170" s="61">
        <v>84468</v>
      </c>
      <c r="B2170" s="54">
        <v>1</v>
      </c>
      <c r="C2170" s="54" t="s">
        <v>78</v>
      </c>
      <c r="D2170" s="54" t="s">
        <v>94</v>
      </c>
      <c r="E2170" s="61" t="s">
        <v>2344</v>
      </c>
      <c r="F2170" s="61" t="s">
        <v>137</v>
      </c>
      <c r="G2170" s="54" t="s">
        <v>71</v>
      </c>
      <c r="H2170" s="54" t="s">
        <v>128</v>
      </c>
      <c r="I2170" s="54" t="s">
        <v>22</v>
      </c>
      <c r="J2170" s="54" t="s">
        <v>129</v>
      </c>
      <c r="K2170" s="56">
        <v>43444.832303240742</v>
      </c>
      <c r="L2170" s="56">
        <v>43444.906099537038</v>
      </c>
      <c r="M2170" s="57">
        <v>1.771111111</v>
      </c>
      <c r="N2170" s="58">
        <v>0</v>
      </c>
      <c r="O2170" s="58">
        <v>1</v>
      </c>
      <c r="P2170" s="58">
        <v>0</v>
      </c>
      <c r="Q2170" s="58">
        <v>0</v>
      </c>
      <c r="R2170" s="59">
        <v>0</v>
      </c>
      <c r="S2170" s="59">
        <v>1.7711110000000001</v>
      </c>
      <c r="T2170" s="59">
        <v>0</v>
      </c>
      <c r="U2170" s="59">
        <v>0</v>
      </c>
    </row>
    <row r="2171" spans="1:21" x14ac:dyDescent="0.3">
      <c r="A2171" s="61">
        <v>84469</v>
      </c>
      <c r="B2171" s="54">
        <v>1</v>
      </c>
      <c r="C2171" s="54" t="s">
        <v>79</v>
      </c>
      <c r="D2171" s="54" t="s">
        <v>123</v>
      </c>
      <c r="E2171" s="61" t="s">
        <v>2345</v>
      </c>
      <c r="F2171" s="61" t="s">
        <v>145</v>
      </c>
      <c r="G2171" s="54" t="s">
        <v>72</v>
      </c>
      <c r="H2171" s="54" t="s">
        <v>128</v>
      </c>
      <c r="I2171" s="54" t="s">
        <v>22</v>
      </c>
      <c r="J2171" s="54" t="s">
        <v>129</v>
      </c>
      <c r="K2171" s="56">
        <v>43444.865752314814</v>
      </c>
      <c r="L2171" s="56">
        <v>43444.906087962961</v>
      </c>
      <c r="M2171" s="57">
        <v>0.96805555499999996</v>
      </c>
      <c r="N2171" s="58">
        <v>0</v>
      </c>
      <c r="O2171" s="58">
        <v>0</v>
      </c>
      <c r="P2171" s="58">
        <v>0</v>
      </c>
      <c r="Q2171" s="58">
        <v>56</v>
      </c>
      <c r="R2171" s="59">
        <v>0</v>
      </c>
      <c r="S2171" s="59">
        <v>0</v>
      </c>
      <c r="T2171" s="59">
        <v>0</v>
      </c>
      <c r="U2171" s="59">
        <v>54.211111000000002</v>
      </c>
    </row>
    <row r="2172" spans="1:21" x14ac:dyDescent="0.3">
      <c r="A2172" s="61">
        <v>84470</v>
      </c>
      <c r="B2172" s="54">
        <v>1</v>
      </c>
      <c r="C2172" s="54" t="s">
        <v>78</v>
      </c>
      <c r="D2172" s="54" t="s">
        <v>101</v>
      </c>
      <c r="E2172" s="61" t="s">
        <v>2346</v>
      </c>
      <c r="F2172" s="61" t="s">
        <v>140</v>
      </c>
      <c r="G2172" s="54" t="s">
        <v>72</v>
      </c>
      <c r="H2172" s="54" t="s">
        <v>128</v>
      </c>
      <c r="I2172" s="54" t="s">
        <v>22</v>
      </c>
      <c r="J2172" s="54" t="s">
        <v>129</v>
      </c>
      <c r="K2172" s="56">
        <v>43444.850682870368</v>
      </c>
      <c r="L2172" s="56">
        <v>43444.892361111109</v>
      </c>
      <c r="M2172" s="57">
        <v>1.000277777</v>
      </c>
      <c r="N2172" s="58">
        <v>0</v>
      </c>
      <c r="O2172" s="58">
        <v>325</v>
      </c>
      <c r="P2172" s="58">
        <v>0</v>
      </c>
      <c r="Q2172" s="58">
        <v>0</v>
      </c>
      <c r="R2172" s="59">
        <v>0</v>
      </c>
      <c r="S2172" s="59">
        <v>325.09027800000001</v>
      </c>
      <c r="T2172" s="59">
        <v>0</v>
      </c>
      <c r="U2172" s="59">
        <v>0</v>
      </c>
    </row>
    <row r="2173" spans="1:21" x14ac:dyDescent="0.3">
      <c r="A2173" s="61">
        <v>84472</v>
      </c>
      <c r="B2173" s="54">
        <v>1</v>
      </c>
      <c r="C2173" s="54" t="s">
        <v>79</v>
      </c>
      <c r="D2173" s="54" t="s">
        <v>115</v>
      </c>
      <c r="E2173" s="61" t="s">
        <v>1387</v>
      </c>
      <c r="F2173" s="61" t="s">
        <v>136</v>
      </c>
      <c r="G2173" s="54" t="s">
        <v>71</v>
      </c>
      <c r="H2173" s="54" t="s">
        <v>128</v>
      </c>
      <c r="I2173" s="54" t="s">
        <v>22</v>
      </c>
      <c r="J2173" s="54" t="s">
        <v>129</v>
      </c>
      <c r="K2173" s="56">
        <v>43444.861759259256</v>
      </c>
      <c r="L2173" s="56">
        <v>43444.914710648147</v>
      </c>
      <c r="M2173" s="57">
        <v>1.2708333329999999</v>
      </c>
      <c r="N2173" s="58">
        <v>0</v>
      </c>
      <c r="O2173" s="58">
        <v>0</v>
      </c>
      <c r="P2173" s="58">
        <v>0</v>
      </c>
      <c r="Q2173" s="58">
        <v>10</v>
      </c>
      <c r="R2173" s="59">
        <v>0</v>
      </c>
      <c r="S2173" s="59">
        <v>0</v>
      </c>
      <c r="T2173" s="59">
        <v>0</v>
      </c>
      <c r="U2173" s="59">
        <v>12.708333</v>
      </c>
    </row>
    <row r="2174" spans="1:21" x14ac:dyDescent="0.3">
      <c r="A2174" s="61">
        <v>84478</v>
      </c>
      <c r="B2174" s="54">
        <v>1</v>
      </c>
      <c r="C2174" s="54" t="s">
        <v>78</v>
      </c>
      <c r="D2174" s="54" t="s">
        <v>88</v>
      </c>
      <c r="E2174" s="61" t="s">
        <v>2347</v>
      </c>
      <c r="F2174" s="61" t="s">
        <v>144</v>
      </c>
      <c r="G2174" s="54" t="s">
        <v>71</v>
      </c>
      <c r="H2174" s="54" t="s">
        <v>128</v>
      </c>
      <c r="I2174" s="54" t="s">
        <v>22</v>
      </c>
      <c r="J2174" s="54" t="s">
        <v>129</v>
      </c>
      <c r="K2174" s="56">
        <v>43444.873761574076</v>
      </c>
      <c r="L2174" s="56">
        <v>43444.915682870371</v>
      </c>
      <c r="M2174" s="57">
        <v>1.0061111110000001</v>
      </c>
      <c r="N2174" s="58">
        <v>0</v>
      </c>
      <c r="O2174" s="58">
        <v>7</v>
      </c>
      <c r="P2174" s="58">
        <v>0</v>
      </c>
      <c r="Q2174" s="58">
        <v>0</v>
      </c>
      <c r="R2174" s="59">
        <v>0</v>
      </c>
      <c r="S2174" s="59">
        <v>7.0427780000000002</v>
      </c>
      <c r="T2174" s="59">
        <v>0</v>
      </c>
      <c r="U2174" s="59">
        <v>0</v>
      </c>
    </row>
    <row r="2175" spans="1:21" x14ac:dyDescent="0.3">
      <c r="A2175" s="61">
        <v>84482</v>
      </c>
      <c r="B2175" s="54">
        <v>1</v>
      </c>
      <c r="C2175" s="54" t="s">
        <v>78</v>
      </c>
      <c r="D2175" s="54" t="s">
        <v>104</v>
      </c>
      <c r="E2175" s="61" t="s">
        <v>513</v>
      </c>
      <c r="F2175" s="61" t="s">
        <v>140</v>
      </c>
      <c r="G2175" s="54" t="s">
        <v>72</v>
      </c>
      <c r="H2175" s="54" t="s">
        <v>128</v>
      </c>
      <c r="I2175" s="54" t="s">
        <v>22</v>
      </c>
      <c r="J2175" s="54" t="s">
        <v>129</v>
      </c>
      <c r="K2175" s="56">
        <v>43444.842719907407</v>
      </c>
      <c r="L2175" s="56">
        <v>43444.892361111109</v>
      </c>
      <c r="M2175" s="57">
        <v>1.1913888880000001</v>
      </c>
      <c r="N2175" s="58">
        <v>0</v>
      </c>
      <c r="O2175" s="58">
        <v>9</v>
      </c>
      <c r="P2175" s="58">
        <v>2</v>
      </c>
      <c r="Q2175" s="58">
        <v>1370</v>
      </c>
      <c r="R2175" s="59">
        <v>0</v>
      </c>
      <c r="S2175" s="59">
        <v>10.7225</v>
      </c>
      <c r="T2175" s="59">
        <v>2.3827780000000001</v>
      </c>
      <c r="U2175" s="59">
        <v>1632.202777</v>
      </c>
    </row>
    <row r="2176" spans="1:21" x14ac:dyDescent="0.3">
      <c r="A2176" s="61">
        <v>84483</v>
      </c>
      <c r="B2176" s="54">
        <v>1</v>
      </c>
      <c r="C2176" s="54" t="s">
        <v>78</v>
      </c>
      <c r="D2176" s="54" t="s">
        <v>81</v>
      </c>
      <c r="E2176" s="61" t="s">
        <v>2348</v>
      </c>
      <c r="F2176" s="61" t="s">
        <v>156</v>
      </c>
      <c r="G2176" s="54" t="s">
        <v>71</v>
      </c>
      <c r="H2176" s="54" t="s">
        <v>128</v>
      </c>
      <c r="I2176" s="54" t="s">
        <v>22</v>
      </c>
      <c r="J2176" s="54" t="s">
        <v>129</v>
      </c>
      <c r="K2176" s="56">
        <v>43444.820023148146</v>
      </c>
      <c r="L2176" s="56">
        <v>43444.889583333337</v>
      </c>
      <c r="M2176" s="57">
        <v>1.669444444</v>
      </c>
      <c r="N2176" s="58">
        <v>0</v>
      </c>
      <c r="O2176" s="58">
        <v>55</v>
      </c>
      <c r="P2176" s="58">
        <v>0</v>
      </c>
      <c r="Q2176" s="58">
        <v>0</v>
      </c>
      <c r="R2176" s="59">
        <v>0</v>
      </c>
      <c r="S2176" s="59">
        <v>91.819444000000004</v>
      </c>
      <c r="T2176" s="59">
        <v>0</v>
      </c>
      <c r="U2176" s="59">
        <v>0</v>
      </c>
    </row>
    <row r="2177" spans="1:21" x14ac:dyDescent="0.3">
      <c r="A2177" s="61">
        <v>84486</v>
      </c>
      <c r="B2177" s="54">
        <v>1</v>
      </c>
      <c r="C2177" s="54" t="s">
        <v>79</v>
      </c>
      <c r="D2177" s="54" t="s">
        <v>115</v>
      </c>
      <c r="E2177" s="61" t="s">
        <v>2349</v>
      </c>
      <c r="F2177" s="61" t="s">
        <v>168</v>
      </c>
      <c r="G2177" s="54" t="s">
        <v>72</v>
      </c>
      <c r="H2177" s="54" t="s">
        <v>128</v>
      </c>
      <c r="I2177" s="54" t="s">
        <v>22</v>
      </c>
      <c r="J2177" s="54" t="s">
        <v>129</v>
      </c>
      <c r="K2177" s="56">
        <v>43444.776539351849</v>
      </c>
      <c r="L2177" s="56">
        <v>43444.915752314817</v>
      </c>
      <c r="M2177" s="57">
        <v>3.341111111</v>
      </c>
      <c r="N2177" s="58">
        <v>0</v>
      </c>
      <c r="O2177" s="58">
        <v>0</v>
      </c>
      <c r="P2177" s="58">
        <v>0</v>
      </c>
      <c r="Q2177" s="58">
        <v>41</v>
      </c>
      <c r="R2177" s="59">
        <v>0</v>
      </c>
      <c r="S2177" s="59">
        <v>0</v>
      </c>
      <c r="T2177" s="59">
        <v>0</v>
      </c>
      <c r="U2177" s="59">
        <v>136.985556</v>
      </c>
    </row>
    <row r="2178" spans="1:21" x14ac:dyDescent="0.3">
      <c r="A2178" s="61">
        <v>84489</v>
      </c>
      <c r="B2178" s="54">
        <v>1</v>
      </c>
      <c r="C2178" s="54" t="s">
        <v>78</v>
      </c>
      <c r="D2178" s="54" t="s">
        <v>106</v>
      </c>
      <c r="E2178" s="61" t="s">
        <v>2350</v>
      </c>
      <c r="F2178" s="61" t="s">
        <v>136</v>
      </c>
      <c r="G2178" s="54" t="s">
        <v>71</v>
      </c>
      <c r="H2178" s="54" t="s">
        <v>128</v>
      </c>
      <c r="I2178" s="54" t="s">
        <v>22</v>
      </c>
      <c r="J2178" s="54" t="s">
        <v>129</v>
      </c>
      <c r="K2178" s="56">
        <v>43444.728425925925</v>
      </c>
      <c r="L2178" s="56">
        <v>43444.900694444441</v>
      </c>
      <c r="M2178" s="57">
        <v>4.1344444439999997</v>
      </c>
      <c r="N2178" s="58">
        <v>0</v>
      </c>
      <c r="O2178" s="58">
        <v>17</v>
      </c>
      <c r="P2178" s="58">
        <v>0</v>
      </c>
      <c r="Q2178" s="58">
        <v>0</v>
      </c>
      <c r="R2178" s="59">
        <v>0</v>
      </c>
      <c r="S2178" s="59">
        <v>70.285556</v>
      </c>
      <c r="T2178" s="59">
        <v>0</v>
      </c>
      <c r="U2178" s="59">
        <v>0</v>
      </c>
    </row>
    <row r="2179" spans="1:21" x14ac:dyDescent="0.3">
      <c r="A2179" s="61">
        <v>84492</v>
      </c>
      <c r="B2179" s="54">
        <v>1</v>
      </c>
      <c r="C2179" s="54" t="s">
        <v>78</v>
      </c>
      <c r="D2179" s="54" t="s">
        <v>91</v>
      </c>
      <c r="E2179" s="61" t="s">
        <v>2351</v>
      </c>
      <c r="F2179" s="61" t="s">
        <v>186</v>
      </c>
      <c r="G2179" s="54" t="s">
        <v>72</v>
      </c>
      <c r="H2179" s="54" t="s">
        <v>128</v>
      </c>
      <c r="I2179" s="54" t="s">
        <v>22</v>
      </c>
      <c r="J2179" s="54" t="s">
        <v>129</v>
      </c>
      <c r="K2179" s="56">
        <v>43444.727141203701</v>
      </c>
      <c r="L2179" s="56">
        <v>43444.943514351849</v>
      </c>
      <c r="M2179" s="57">
        <v>5.1929555550000002</v>
      </c>
      <c r="N2179" s="58">
        <v>0</v>
      </c>
      <c r="O2179" s="58">
        <v>0</v>
      </c>
      <c r="P2179" s="58">
        <v>0</v>
      </c>
      <c r="Q2179" s="58">
        <v>85</v>
      </c>
      <c r="R2179" s="59">
        <v>0</v>
      </c>
      <c r="S2179" s="59">
        <v>0</v>
      </c>
      <c r="T2179" s="59">
        <v>0</v>
      </c>
      <c r="U2179" s="59">
        <v>441.40122200000002</v>
      </c>
    </row>
    <row r="2180" spans="1:21" x14ac:dyDescent="0.3">
      <c r="A2180" s="61">
        <v>84494</v>
      </c>
      <c r="B2180" s="54">
        <v>1</v>
      </c>
      <c r="C2180" s="54" t="s">
        <v>78</v>
      </c>
      <c r="D2180" s="54" t="s">
        <v>88</v>
      </c>
      <c r="E2180" s="61" t="s">
        <v>2352</v>
      </c>
      <c r="F2180" s="61" t="s">
        <v>136</v>
      </c>
      <c r="G2180" s="54" t="s">
        <v>71</v>
      </c>
      <c r="H2180" s="54" t="s">
        <v>128</v>
      </c>
      <c r="I2180" s="54" t="s">
        <v>22</v>
      </c>
      <c r="J2180" s="54" t="s">
        <v>129</v>
      </c>
      <c r="K2180" s="56">
        <v>43444.892384259263</v>
      </c>
      <c r="L2180" s="56">
        <v>43444.908333333333</v>
      </c>
      <c r="M2180" s="57">
        <v>0.38277777699999999</v>
      </c>
      <c r="N2180" s="58">
        <v>0</v>
      </c>
      <c r="O2180" s="58">
        <v>200</v>
      </c>
      <c r="P2180" s="58">
        <v>0</v>
      </c>
      <c r="Q2180" s="58">
        <v>0</v>
      </c>
      <c r="R2180" s="59">
        <v>0</v>
      </c>
      <c r="S2180" s="59">
        <v>76.555554999999998</v>
      </c>
      <c r="T2180" s="59">
        <v>0</v>
      </c>
      <c r="U2180" s="59">
        <v>0</v>
      </c>
    </row>
    <row r="2181" spans="1:21" x14ac:dyDescent="0.3">
      <c r="A2181" s="61">
        <v>84495</v>
      </c>
      <c r="B2181" s="54">
        <v>1</v>
      </c>
      <c r="C2181" s="54" t="s">
        <v>78</v>
      </c>
      <c r="D2181" s="54" t="s">
        <v>81</v>
      </c>
      <c r="E2181" s="61" t="s">
        <v>2353</v>
      </c>
      <c r="F2181" s="61" t="s">
        <v>137</v>
      </c>
      <c r="G2181" s="54" t="s">
        <v>71</v>
      </c>
      <c r="H2181" s="54" t="s">
        <v>128</v>
      </c>
      <c r="I2181" s="54" t="s">
        <v>22</v>
      </c>
      <c r="J2181" s="54" t="s">
        <v>129</v>
      </c>
      <c r="K2181" s="56">
        <v>43444.868113425924</v>
      </c>
      <c r="L2181" s="56">
        <v>43444.939583333333</v>
      </c>
      <c r="M2181" s="57">
        <v>1.7152777770000001</v>
      </c>
      <c r="N2181" s="58">
        <v>0</v>
      </c>
      <c r="O2181" s="58">
        <v>5</v>
      </c>
      <c r="P2181" s="58">
        <v>0</v>
      </c>
      <c r="Q2181" s="58">
        <v>0</v>
      </c>
      <c r="R2181" s="59">
        <v>0</v>
      </c>
      <c r="S2181" s="59">
        <v>8.5763890000000007</v>
      </c>
      <c r="T2181" s="59">
        <v>0</v>
      </c>
      <c r="U2181" s="59">
        <v>0</v>
      </c>
    </row>
    <row r="2182" spans="1:21" x14ac:dyDescent="0.3">
      <c r="A2182" s="61">
        <v>84497</v>
      </c>
      <c r="B2182" s="54">
        <v>1</v>
      </c>
      <c r="C2182" s="54" t="s">
        <v>78</v>
      </c>
      <c r="D2182" s="54" t="s">
        <v>107</v>
      </c>
      <c r="E2182" s="61" t="s">
        <v>2354</v>
      </c>
      <c r="F2182" s="61" t="s">
        <v>171</v>
      </c>
      <c r="G2182" s="54" t="s">
        <v>72</v>
      </c>
      <c r="H2182" s="54" t="s">
        <v>128</v>
      </c>
      <c r="I2182" s="54" t="s">
        <v>22</v>
      </c>
      <c r="J2182" s="54" t="s">
        <v>129</v>
      </c>
      <c r="K2182" s="56">
        <v>43444.889155092591</v>
      </c>
      <c r="L2182" s="56">
        <v>43444.9</v>
      </c>
      <c r="M2182" s="57">
        <v>0.26027777699999999</v>
      </c>
      <c r="N2182" s="58">
        <v>0</v>
      </c>
      <c r="O2182" s="58">
        <v>1</v>
      </c>
      <c r="P2182" s="58">
        <v>5</v>
      </c>
      <c r="Q2182" s="58">
        <v>1</v>
      </c>
      <c r="R2182" s="59">
        <v>0</v>
      </c>
      <c r="S2182" s="59">
        <v>0.26027800000000001</v>
      </c>
      <c r="T2182" s="59">
        <v>1.3013889999999999</v>
      </c>
      <c r="U2182" s="59">
        <v>0.26027800000000001</v>
      </c>
    </row>
    <row r="2183" spans="1:21" x14ac:dyDescent="0.3">
      <c r="A2183" s="61">
        <v>84498</v>
      </c>
      <c r="B2183" s="54">
        <v>1</v>
      </c>
      <c r="C2183" s="54" t="s">
        <v>78</v>
      </c>
      <c r="D2183" s="54" t="s">
        <v>106</v>
      </c>
      <c r="E2183" s="61" t="s">
        <v>452</v>
      </c>
      <c r="F2183" s="61" t="s">
        <v>172</v>
      </c>
      <c r="G2183" s="54" t="s">
        <v>71</v>
      </c>
      <c r="H2183" s="54" t="s">
        <v>128</v>
      </c>
      <c r="I2183" s="54" t="s">
        <v>22</v>
      </c>
      <c r="J2183" s="54" t="s">
        <v>129</v>
      </c>
      <c r="K2183" s="56">
        <v>43444.771805555552</v>
      </c>
      <c r="L2183" s="56">
        <v>43444.915972222225</v>
      </c>
      <c r="M2183" s="57">
        <v>3.46</v>
      </c>
      <c r="N2183" s="58">
        <v>0</v>
      </c>
      <c r="O2183" s="58">
        <v>26</v>
      </c>
      <c r="P2183" s="58">
        <v>0</v>
      </c>
      <c r="Q2183" s="58">
        <v>0</v>
      </c>
      <c r="R2183" s="59">
        <v>0</v>
      </c>
      <c r="S2183" s="59">
        <v>89.96</v>
      </c>
      <c r="T2183" s="59">
        <v>0</v>
      </c>
      <c r="U2183" s="59">
        <v>0</v>
      </c>
    </row>
    <row r="2184" spans="1:21" x14ac:dyDescent="0.3">
      <c r="A2184" s="61">
        <v>84500</v>
      </c>
      <c r="B2184" s="54">
        <v>1</v>
      </c>
      <c r="C2184" s="54" t="s">
        <v>78</v>
      </c>
      <c r="D2184" s="54" t="s">
        <v>104</v>
      </c>
      <c r="E2184" s="61" t="s">
        <v>2355</v>
      </c>
      <c r="F2184" s="61" t="s">
        <v>145</v>
      </c>
      <c r="G2184" s="54" t="s">
        <v>72</v>
      </c>
      <c r="H2184" s="54" t="s">
        <v>128</v>
      </c>
      <c r="I2184" s="54" t="s">
        <v>22</v>
      </c>
      <c r="J2184" s="54" t="s">
        <v>129</v>
      </c>
      <c r="K2184" s="56">
        <v>43444.752245370371</v>
      </c>
      <c r="L2184" s="56">
        <v>43444.916666666664</v>
      </c>
      <c r="M2184" s="57">
        <v>3.946111111</v>
      </c>
      <c r="N2184" s="58">
        <v>0</v>
      </c>
      <c r="O2184" s="58">
        <v>0</v>
      </c>
      <c r="P2184" s="58">
        <v>0</v>
      </c>
      <c r="Q2184" s="58">
        <v>30</v>
      </c>
      <c r="R2184" s="59">
        <v>0</v>
      </c>
      <c r="S2184" s="59">
        <v>0</v>
      </c>
      <c r="T2184" s="59">
        <v>0</v>
      </c>
      <c r="U2184" s="59">
        <v>118.38333299999999</v>
      </c>
    </row>
    <row r="2185" spans="1:21" x14ac:dyDescent="0.3">
      <c r="A2185" s="61">
        <v>84501</v>
      </c>
      <c r="B2185" s="54">
        <v>1</v>
      </c>
      <c r="C2185" s="54" t="s">
        <v>78</v>
      </c>
      <c r="D2185" s="54" t="s">
        <v>92</v>
      </c>
      <c r="E2185" s="61" t="s">
        <v>2356</v>
      </c>
      <c r="F2185" s="61" t="s">
        <v>136</v>
      </c>
      <c r="G2185" s="54" t="s">
        <v>71</v>
      </c>
      <c r="H2185" s="54" t="s">
        <v>128</v>
      </c>
      <c r="I2185" s="54" t="s">
        <v>22</v>
      </c>
      <c r="J2185" s="54" t="s">
        <v>129</v>
      </c>
      <c r="K2185" s="56">
        <v>43444.915949074071</v>
      </c>
      <c r="L2185" s="56">
        <v>43444.95</v>
      </c>
      <c r="M2185" s="57">
        <v>0.81722222200000005</v>
      </c>
      <c r="N2185" s="58">
        <v>0</v>
      </c>
      <c r="O2185" s="58">
        <v>2</v>
      </c>
      <c r="P2185" s="58">
        <v>0</v>
      </c>
      <c r="Q2185" s="58">
        <v>0</v>
      </c>
      <c r="R2185" s="59">
        <v>0</v>
      </c>
      <c r="S2185" s="59">
        <v>1.634444</v>
      </c>
      <c r="T2185" s="59">
        <v>0</v>
      </c>
      <c r="U2185" s="59">
        <v>0</v>
      </c>
    </row>
    <row r="2186" spans="1:21" x14ac:dyDescent="0.3">
      <c r="A2186" s="61">
        <v>84504</v>
      </c>
      <c r="B2186" s="54">
        <v>1</v>
      </c>
      <c r="C2186" s="54" t="s">
        <v>78</v>
      </c>
      <c r="D2186" s="54" t="s">
        <v>107</v>
      </c>
      <c r="E2186" s="61" t="s">
        <v>656</v>
      </c>
      <c r="F2186" s="61" t="s">
        <v>136</v>
      </c>
      <c r="G2186" s="54" t="s">
        <v>71</v>
      </c>
      <c r="H2186" s="54" t="s">
        <v>128</v>
      </c>
      <c r="I2186" s="54" t="s">
        <v>22</v>
      </c>
      <c r="J2186" s="54" t="s">
        <v>129</v>
      </c>
      <c r="K2186" s="56">
        <v>43444.75372685185</v>
      </c>
      <c r="L2186" s="56">
        <v>43444.9375</v>
      </c>
      <c r="M2186" s="57">
        <v>4.4105555550000002</v>
      </c>
      <c r="N2186" s="58">
        <v>0</v>
      </c>
      <c r="O2186" s="58">
        <v>0</v>
      </c>
      <c r="P2186" s="58">
        <v>0</v>
      </c>
      <c r="Q2186" s="58">
        <v>2</v>
      </c>
      <c r="R2186" s="59">
        <v>0</v>
      </c>
      <c r="S2186" s="59">
        <v>0</v>
      </c>
      <c r="T2186" s="59">
        <v>0</v>
      </c>
      <c r="U2186" s="59">
        <v>8.8211110000000001</v>
      </c>
    </row>
    <row r="2187" spans="1:21" x14ac:dyDescent="0.3">
      <c r="A2187" s="61">
        <v>84506</v>
      </c>
      <c r="B2187" s="54">
        <v>1</v>
      </c>
      <c r="C2187" s="54" t="s">
        <v>78</v>
      </c>
      <c r="D2187" s="54" t="s">
        <v>89</v>
      </c>
      <c r="E2187" s="61" t="s">
        <v>2357</v>
      </c>
      <c r="F2187" s="61" t="s">
        <v>140</v>
      </c>
      <c r="G2187" s="54" t="s">
        <v>72</v>
      </c>
      <c r="H2187" s="54" t="s">
        <v>128</v>
      </c>
      <c r="I2187" s="54" t="s">
        <v>22</v>
      </c>
      <c r="J2187" s="54" t="s">
        <v>129</v>
      </c>
      <c r="K2187" s="56">
        <v>43444.916886574072</v>
      </c>
      <c r="L2187" s="56">
        <v>43444.958333333336</v>
      </c>
      <c r="M2187" s="57">
        <v>0.99472222200000004</v>
      </c>
      <c r="N2187" s="58">
        <v>0</v>
      </c>
      <c r="O2187" s="58">
        <v>5</v>
      </c>
      <c r="P2187" s="58">
        <v>1</v>
      </c>
      <c r="Q2187" s="58">
        <v>20</v>
      </c>
      <c r="R2187" s="59">
        <v>0</v>
      </c>
      <c r="S2187" s="59">
        <v>4.973611</v>
      </c>
      <c r="T2187" s="59">
        <v>0.994722</v>
      </c>
      <c r="U2187" s="59">
        <v>19.894444</v>
      </c>
    </row>
    <row r="2188" spans="1:21" x14ac:dyDescent="0.3">
      <c r="A2188" s="61">
        <v>84507</v>
      </c>
      <c r="B2188" s="54">
        <v>1</v>
      </c>
      <c r="C2188" s="54" t="s">
        <v>78</v>
      </c>
      <c r="D2188" s="54" t="s">
        <v>125</v>
      </c>
      <c r="E2188" s="61" t="s">
        <v>2358</v>
      </c>
      <c r="F2188" s="61" t="s">
        <v>137</v>
      </c>
      <c r="G2188" s="54" t="s">
        <v>71</v>
      </c>
      <c r="H2188" s="54" t="s">
        <v>128</v>
      </c>
      <c r="I2188" s="54" t="s">
        <v>22</v>
      </c>
      <c r="J2188" s="54" t="s">
        <v>129</v>
      </c>
      <c r="K2188" s="56">
        <v>43444.89738425926</v>
      </c>
      <c r="L2188" s="56">
        <v>43444.942361111112</v>
      </c>
      <c r="M2188" s="57">
        <v>1.0794444439999999</v>
      </c>
      <c r="N2188" s="58">
        <v>0</v>
      </c>
      <c r="O2188" s="58">
        <v>3</v>
      </c>
      <c r="P2188" s="58">
        <v>0</v>
      </c>
      <c r="Q2188" s="58">
        <v>0</v>
      </c>
      <c r="R2188" s="59">
        <v>0</v>
      </c>
      <c r="S2188" s="59">
        <v>3.2383329999999999</v>
      </c>
      <c r="T2188" s="59">
        <v>0</v>
      </c>
      <c r="U2188" s="59">
        <v>0</v>
      </c>
    </row>
    <row r="2189" spans="1:21" x14ac:dyDescent="0.3">
      <c r="A2189" s="61">
        <v>84508</v>
      </c>
      <c r="B2189" s="54">
        <v>1</v>
      </c>
      <c r="C2189" s="54" t="s">
        <v>78</v>
      </c>
      <c r="D2189" s="54" t="s">
        <v>101</v>
      </c>
      <c r="E2189" s="61" t="s">
        <v>2359</v>
      </c>
      <c r="F2189" s="61" t="s">
        <v>145</v>
      </c>
      <c r="G2189" s="54" t="s">
        <v>72</v>
      </c>
      <c r="H2189" s="54" t="s">
        <v>128</v>
      </c>
      <c r="I2189" s="54" t="s">
        <v>22</v>
      </c>
      <c r="J2189" s="54" t="s">
        <v>129</v>
      </c>
      <c r="K2189" s="56">
        <v>43444.834965277776</v>
      </c>
      <c r="L2189" s="56">
        <v>43444.960416666669</v>
      </c>
      <c r="M2189" s="57">
        <v>3.0108333329999999</v>
      </c>
      <c r="N2189" s="58">
        <v>0</v>
      </c>
      <c r="O2189" s="58">
        <v>45</v>
      </c>
      <c r="P2189" s="58">
        <v>0</v>
      </c>
      <c r="Q2189" s="58">
        <v>6</v>
      </c>
      <c r="R2189" s="59">
        <v>0</v>
      </c>
      <c r="S2189" s="59">
        <v>135.48750000000001</v>
      </c>
      <c r="T2189" s="59">
        <v>0</v>
      </c>
      <c r="U2189" s="59">
        <v>18.065000000000001</v>
      </c>
    </row>
    <row r="2190" spans="1:21" x14ac:dyDescent="0.3">
      <c r="A2190" s="61">
        <v>84513</v>
      </c>
      <c r="B2190" s="54">
        <v>1</v>
      </c>
      <c r="C2190" s="54" t="s">
        <v>78</v>
      </c>
      <c r="D2190" s="54" t="s">
        <v>80</v>
      </c>
      <c r="E2190" s="61" t="s">
        <v>2360</v>
      </c>
      <c r="F2190" s="61" t="s">
        <v>156</v>
      </c>
      <c r="G2190" s="54" t="s">
        <v>71</v>
      </c>
      <c r="H2190" s="54" t="s">
        <v>128</v>
      </c>
      <c r="I2190" s="54" t="s">
        <v>22</v>
      </c>
      <c r="J2190" s="54" t="s">
        <v>129</v>
      </c>
      <c r="K2190" s="56">
        <v>43444.929930555554</v>
      </c>
      <c r="L2190" s="56">
        <v>43445.043333333335</v>
      </c>
      <c r="M2190" s="57">
        <v>2.721666666</v>
      </c>
      <c r="N2190" s="58">
        <v>0</v>
      </c>
      <c r="O2190" s="58">
        <v>6</v>
      </c>
      <c r="P2190" s="58">
        <v>0</v>
      </c>
      <c r="Q2190" s="58">
        <v>0</v>
      </c>
      <c r="R2190" s="59">
        <v>0</v>
      </c>
      <c r="S2190" s="59">
        <v>16.329999999999998</v>
      </c>
      <c r="T2190" s="59">
        <v>0</v>
      </c>
      <c r="U2190" s="59">
        <v>0</v>
      </c>
    </row>
    <row r="2191" spans="1:21" x14ac:dyDescent="0.3">
      <c r="A2191" s="61">
        <v>84520</v>
      </c>
      <c r="B2191" s="54">
        <v>1</v>
      </c>
      <c r="C2191" s="54" t="s">
        <v>78</v>
      </c>
      <c r="D2191" s="54" t="s">
        <v>88</v>
      </c>
      <c r="E2191" s="61" t="s">
        <v>2361</v>
      </c>
      <c r="F2191" s="61" t="s">
        <v>165</v>
      </c>
      <c r="G2191" s="54" t="s">
        <v>71</v>
      </c>
      <c r="H2191" s="54" t="s">
        <v>128</v>
      </c>
      <c r="I2191" s="54" t="s">
        <v>22</v>
      </c>
      <c r="J2191" s="54" t="s">
        <v>129</v>
      </c>
      <c r="K2191" s="56">
        <v>43444.935173611113</v>
      </c>
      <c r="L2191" s="56">
        <v>43444.976493055554</v>
      </c>
      <c r="M2191" s="57">
        <v>0.99166666599999997</v>
      </c>
      <c r="N2191" s="58">
        <v>0</v>
      </c>
      <c r="O2191" s="58">
        <v>907</v>
      </c>
      <c r="P2191" s="58">
        <v>0</v>
      </c>
      <c r="Q2191" s="58">
        <v>0</v>
      </c>
      <c r="R2191" s="59">
        <v>0</v>
      </c>
      <c r="S2191" s="59">
        <v>899.44166600000005</v>
      </c>
      <c r="T2191" s="59">
        <v>0</v>
      </c>
      <c r="U2191" s="59">
        <v>0</v>
      </c>
    </row>
    <row r="2192" spans="1:21" x14ac:dyDescent="0.3">
      <c r="A2192" s="61">
        <v>84522</v>
      </c>
      <c r="B2192" s="54">
        <v>1</v>
      </c>
      <c r="C2192" s="54" t="s">
        <v>78</v>
      </c>
      <c r="D2192" s="54" t="s">
        <v>106</v>
      </c>
      <c r="E2192" s="61" t="s">
        <v>313</v>
      </c>
      <c r="F2192" s="61" t="s">
        <v>140</v>
      </c>
      <c r="G2192" s="54" t="s">
        <v>72</v>
      </c>
      <c r="H2192" s="54" t="s">
        <v>128</v>
      </c>
      <c r="I2192" s="54" t="s">
        <v>22</v>
      </c>
      <c r="J2192" s="54" t="s">
        <v>129</v>
      </c>
      <c r="K2192" s="56">
        <v>43444.918414351851</v>
      </c>
      <c r="L2192" s="56">
        <v>43444.938888888886</v>
      </c>
      <c r="M2192" s="57">
        <v>0.49138888800000002</v>
      </c>
      <c r="N2192" s="58">
        <v>13</v>
      </c>
      <c r="O2192" s="58">
        <v>1589</v>
      </c>
      <c r="P2192" s="58">
        <v>0</v>
      </c>
      <c r="Q2192" s="58">
        <v>35</v>
      </c>
      <c r="R2192" s="59">
        <v>6.3880559999999997</v>
      </c>
      <c r="S2192" s="59">
        <v>780.81694300000004</v>
      </c>
      <c r="T2192" s="59">
        <v>0</v>
      </c>
      <c r="U2192" s="59">
        <v>17.198611</v>
      </c>
    </row>
    <row r="2193" spans="1:21" x14ac:dyDescent="0.3">
      <c r="A2193" s="61">
        <v>84528</v>
      </c>
      <c r="B2193" s="54">
        <v>1</v>
      </c>
      <c r="C2193" s="54" t="s">
        <v>78</v>
      </c>
      <c r="D2193" s="54" t="s">
        <v>94</v>
      </c>
      <c r="E2193" s="61" t="s">
        <v>2362</v>
      </c>
      <c r="F2193" s="61" t="s">
        <v>140</v>
      </c>
      <c r="G2193" s="54" t="s">
        <v>72</v>
      </c>
      <c r="H2193" s="54" t="s">
        <v>128</v>
      </c>
      <c r="I2193" s="54" t="s">
        <v>22</v>
      </c>
      <c r="J2193" s="54" t="s">
        <v>129</v>
      </c>
      <c r="K2193" s="56">
        <v>43444.952789351853</v>
      </c>
      <c r="L2193" s="56">
        <v>43444.973368055558</v>
      </c>
      <c r="M2193" s="57">
        <v>0.49388888800000003</v>
      </c>
      <c r="N2193" s="58">
        <v>4</v>
      </c>
      <c r="O2193" s="58">
        <v>1598</v>
      </c>
      <c r="P2193" s="58">
        <v>0</v>
      </c>
      <c r="Q2193" s="58">
        <v>0</v>
      </c>
      <c r="R2193" s="59">
        <v>1.9755560000000001</v>
      </c>
      <c r="S2193" s="59">
        <v>789.23444300000006</v>
      </c>
      <c r="T2193" s="59">
        <v>0</v>
      </c>
      <c r="U2193" s="59">
        <v>0</v>
      </c>
    </row>
    <row r="2194" spans="1:21" x14ac:dyDescent="0.3">
      <c r="A2194" s="61">
        <v>84530</v>
      </c>
      <c r="B2194" s="54">
        <v>1</v>
      </c>
      <c r="C2194" s="54" t="s">
        <v>78</v>
      </c>
      <c r="D2194" s="54" t="s">
        <v>91</v>
      </c>
      <c r="E2194" s="61" t="s">
        <v>2363</v>
      </c>
      <c r="F2194" s="61" t="s">
        <v>145</v>
      </c>
      <c r="G2194" s="54" t="s">
        <v>72</v>
      </c>
      <c r="H2194" s="54" t="s">
        <v>128</v>
      </c>
      <c r="I2194" s="54" t="s">
        <v>22</v>
      </c>
      <c r="J2194" s="54" t="s">
        <v>129</v>
      </c>
      <c r="K2194" s="56">
        <v>43444.731493055559</v>
      </c>
      <c r="L2194" s="56">
        <v>43444.96861038194</v>
      </c>
      <c r="M2194" s="57">
        <v>5.6908155550000004</v>
      </c>
      <c r="N2194" s="58">
        <v>0</v>
      </c>
      <c r="O2194" s="58">
        <v>0</v>
      </c>
      <c r="P2194" s="58">
        <v>0</v>
      </c>
      <c r="Q2194" s="58">
        <v>107</v>
      </c>
      <c r="R2194" s="59">
        <v>0</v>
      </c>
      <c r="S2194" s="59">
        <v>0</v>
      </c>
      <c r="T2194" s="59">
        <v>0</v>
      </c>
      <c r="U2194" s="59">
        <v>608.91726400000005</v>
      </c>
    </row>
    <row r="2195" spans="1:21" x14ac:dyDescent="0.3">
      <c r="A2195" s="61">
        <v>84532</v>
      </c>
      <c r="B2195" s="54">
        <v>1</v>
      </c>
      <c r="C2195" s="54" t="s">
        <v>78</v>
      </c>
      <c r="D2195" s="54" t="s">
        <v>103</v>
      </c>
      <c r="E2195" s="61" t="s">
        <v>2364</v>
      </c>
      <c r="F2195" s="61" t="s">
        <v>144</v>
      </c>
      <c r="G2195" s="54" t="s">
        <v>71</v>
      </c>
      <c r="H2195" s="54" t="s">
        <v>128</v>
      </c>
      <c r="I2195" s="54" t="s">
        <v>22</v>
      </c>
      <c r="J2195" s="54" t="s">
        <v>129</v>
      </c>
      <c r="K2195" s="56">
        <v>43444.951342592591</v>
      </c>
      <c r="L2195" s="56">
        <v>43445.112071759257</v>
      </c>
      <c r="M2195" s="57">
        <v>3.8574999999999999</v>
      </c>
      <c r="N2195" s="58">
        <v>0</v>
      </c>
      <c r="O2195" s="58">
        <v>0</v>
      </c>
      <c r="P2195" s="58">
        <v>0</v>
      </c>
      <c r="Q2195" s="58">
        <v>3</v>
      </c>
      <c r="R2195" s="59">
        <v>0</v>
      </c>
      <c r="S2195" s="59">
        <v>0</v>
      </c>
      <c r="T2195" s="59">
        <v>0</v>
      </c>
      <c r="U2195" s="59">
        <v>11.5725</v>
      </c>
    </row>
    <row r="2196" spans="1:21" x14ac:dyDescent="0.3">
      <c r="A2196" s="61">
        <v>84534</v>
      </c>
      <c r="B2196" s="54">
        <v>1</v>
      </c>
      <c r="C2196" s="54" t="s">
        <v>78</v>
      </c>
      <c r="D2196" s="54" t="s">
        <v>90</v>
      </c>
      <c r="E2196" s="61" t="s">
        <v>2365</v>
      </c>
      <c r="F2196" s="61" t="s">
        <v>137</v>
      </c>
      <c r="G2196" s="54" t="s">
        <v>71</v>
      </c>
      <c r="H2196" s="54" t="s">
        <v>128</v>
      </c>
      <c r="I2196" s="54" t="s">
        <v>22</v>
      </c>
      <c r="J2196" s="54" t="s">
        <v>129</v>
      </c>
      <c r="K2196" s="56">
        <v>43444.953692129631</v>
      </c>
      <c r="L2196" s="56">
        <v>43444.998344907406</v>
      </c>
      <c r="M2196" s="57">
        <v>1.071666666</v>
      </c>
      <c r="N2196" s="58">
        <v>0</v>
      </c>
      <c r="O2196" s="58">
        <v>37</v>
      </c>
      <c r="P2196" s="58">
        <v>0</v>
      </c>
      <c r="Q2196" s="58">
        <v>0</v>
      </c>
      <c r="R2196" s="59">
        <v>0</v>
      </c>
      <c r="S2196" s="59">
        <v>39.651667000000003</v>
      </c>
      <c r="T2196" s="59">
        <v>0</v>
      </c>
      <c r="U2196" s="59">
        <v>0</v>
      </c>
    </row>
    <row r="2197" spans="1:21" x14ac:dyDescent="0.3">
      <c r="A2197" s="61">
        <v>84535</v>
      </c>
      <c r="B2197" s="54">
        <v>1</v>
      </c>
      <c r="C2197" s="54" t="s">
        <v>78</v>
      </c>
      <c r="D2197" s="54" t="s">
        <v>104</v>
      </c>
      <c r="E2197" s="61" t="s">
        <v>2366</v>
      </c>
      <c r="F2197" s="61" t="s">
        <v>136</v>
      </c>
      <c r="G2197" s="54" t="s">
        <v>71</v>
      </c>
      <c r="H2197" s="54" t="s">
        <v>128</v>
      </c>
      <c r="I2197" s="54" t="s">
        <v>22</v>
      </c>
      <c r="J2197" s="54" t="s">
        <v>129</v>
      </c>
      <c r="K2197" s="56">
        <v>43444.79420138889</v>
      </c>
      <c r="L2197" s="56">
        <v>43444.96875</v>
      </c>
      <c r="M2197" s="57">
        <v>4.1891666660000002</v>
      </c>
      <c r="N2197" s="58">
        <v>0</v>
      </c>
      <c r="O2197" s="58">
        <v>0</v>
      </c>
      <c r="P2197" s="58">
        <v>0</v>
      </c>
      <c r="Q2197" s="58">
        <v>5</v>
      </c>
      <c r="R2197" s="59">
        <v>0</v>
      </c>
      <c r="S2197" s="59">
        <v>0</v>
      </c>
      <c r="T2197" s="59">
        <v>0</v>
      </c>
      <c r="U2197" s="59">
        <v>20.945833</v>
      </c>
    </row>
    <row r="2198" spans="1:21" x14ac:dyDescent="0.3">
      <c r="A2198" s="61">
        <v>84537</v>
      </c>
      <c r="B2198" s="54">
        <v>1</v>
      </c>
      <c r="C2198" s="54" t="s">
        <v>78</v>
      </c>
      <c r="D2198" s="54" t="s">
        <v>81</v>
      </c>
      <c r="E2198" s="61" t="s">
        <v>2367</v>
      </c>
      <c r="F2198" s="61" t="s">
        <v>136</v>
      </c>
      <c r="G2198" s="54" t="s">
        <v>71</v>
      </c>
      <c r="H2198" s="54" t="s">
        <v>128</v>
      </c>
      <c r="I2198" s="54" t="s">
        <v>22</v>
      </c>
      <c r="J2198" s="54" t="s">
        <v>129</v>
      </c>
      <c r="K2198" s="56">
        <v>43444.95826388889</v>
      </c>
      <c r="L2198" s="56">
        <v>43445</v>
      </c>
      <c r="M2198" s="57">
        <v>1.001666666</v>
      </c>
      <c r="N2198" s="58">
        <v>0</v>
      </c>
      <c r="O2198" s="58">
        <v>82</v>
      </c>
      <c r="P2198" s="58">
        <v>0</v>
      </c>
      <c r="Q2198" s="58">
        <v>0</v>
      </c>
      <c r="R2198" s="59">
        <v>0</v>
      </c>
      <c r="S2198" s="59">
        <v>82.136667000000003</v>
      </c>
      <c r="T2198" s="59">
        <v>0</v>
      </c>
      <c r="U2198" s="59">
        <v>0</v>
      </c>
    </row>
    <row r="2199" spans="1:21" x14ac:dyDescent="0.3">
      <c r="A2199" s="61">
        <v>84539</v>
      </c>
      <c r="B2199" s="54">
        <v>1</v>
      </c>
      <c r="C2199" s="54" t="s">
        <v>78</v>
      </c>
      <c r="D2199" s="54" t="s">
        <v>80</v>
      </c>
      <c r="E2199" s="61" t="s">
        <v>2368</v>
      </c>
      <c r="F2199" s="61" t="s">
        <v>137</v>
      </c>
      <c r="G2199" s="54" t="s">
        <v>71</v>
      </c>
      <c r="H2199" s="54" t="s">
        <v>128</v>
      </c>
      <c r="I2199" s="54" t="s">
        <v>22</v>
      </c>
      <c r="J2199" s="54" t="s">
        <v>129</v>
      </c>
      <c r="K2199" s="56">
        <v>43444.967939814815</v>
      </c>
      <c r="L2199" s="56">
        <v>43445.013888888891</v>
      </c>
      <c r="M2199" s="57">
        <v>1.102777777</v>
      </c>
      <c r="N2199" s="58">
        <v>0</v>
      </c>
      <c r="O2199" s="58">
        <v>3</v>
      </c>
      <c r="P2199" s="58">
        <v>0</v>
      </c>
      <c r="Q2199" s="58">
        <v>0</v>
      </c>
      <c r="R2199" s="59">
        <v>0</v>
      </c>
      <c r="S2199" s="59">
        <v>3.3083330000000002</v>
      </c>
      <c r="T2199" s="59">
        <v>0</v>
      </c>
      <c r="U2199" s="59">
        <v>0</v>
      </c>
    </row>
    <row r="2200" spans="1:21" x14ac:dyDescent="0.3">
      <c r="A2200" s="61">
        <v>84542</v>
      </c>
      <c r="B2200" s="54">
        <v>1</v>
      </c>
      <c r="C2200" s="54" t="s">
        <v>78</v>
      </c>
      <c r="D2200" s="54" t="s">
        <v>88</v>
      </c>
      <c r="E2200" s="61" t="s">
        <v>2361</v>
      </c>
      <c r="F2200" s="61" t="s">
        <v>165</v>
      </c>
      <c r="G2200" s="54" t="s">
        <v>71</v>
      </c>
      <c r="H2200" s="54" t="s">
        <v>128</v>
      </c>
      <c r="I2200" s="54" t="s">
        <v>22</v>
      </c>
      <c r="J2200" s="54" t="s">
        <v>129</v>
      </c>
      <c r="K2200" s="56">
        <v>43444.850960648146</v>
      </c>
      <c r="L2200" s="56">
        <v>43445.051307870373</v>
      </c>
      <c r="M2200" s="57">
        <v>4.8083333330000002</v>
      </c>
      <c r="N2200" s="58">
        <v>0</v>
      </c>
      <c r="O2200" s="58">
        <v>907</v>
      </c>
      <c r="P2200" s="58">
        <v>0</v>
      </c>
      <c r="Q2200" s="58">
        <v>0</v>
      </c>
      <c r="R2200" s="59">
        <v>0</v>
      </c>
      <c r="S2200" s="59">
        <v>4361.1583330000003</v>
      </c>
      <c r="T2200" s="59">
        <v>0</v>
      </c>
      <c r="U2200" s="59">
        <v>0</v>
      </c>
    </row>
    <row r="2201" spans="1:21" x14ac:dyDescent="0.3">
      <c r="A2201" s="61">
        <v>84543</v>
      </c>
      <c r="B2201" s="54">
        <v>1</v>
      </c>
      <c r="C2201" s="54" t="s">
        <v>78</v>
      </c>
      <c r="D2201" s="54" t="s">
        <v>103</v>
      </c>
      <c r="E2201" s="61" t="s">
        <v>365</v>
      </c>
      <c r="F2201" s="61" t="s">
        <v>145</v>
      </c>
      <c r="G2201" s="54" t="s">
        <v>72</v>
      </c>
      <c r="H2201" s="54" t="s">
        <v>128</v>
      </c>
      <c r="I2201" s="54" t="s">
        <v>22</v>
      </c>
      <c r="J2201" s="54" t="s">
        <v>129</v>
      </c>
      <c r="K2201" s="56">
        <v>43444.97210648148</v>
      </c>
      <c r="L2201" s="56">
        <v>43445.066458333335</v>
      </c>
      <c r="M2201" s="57">
        <v>2.264444444</v>
      </c>
      <c r="N2201" s="58">
        <v>0</v>
      </c>
      <c r="O2201" s="58">
        <v>3</v>
      </c>
      <c r="P2201" s="58">
        <v>0</v>
      </c>
      <c r="Q2201" s="58">
        <v>98</v>
      </c>
      <c r="R2201" s="59">
        <v>0</v>
      </c>
      <c r="S2201" s="59">
        <v>6.7933329999999996</v>
      </c>
      <c r="T2201" s="59">
        <v>0</v>
      </c>
      <c r="U2201" s="59">
        <v>221.91555600000001</v>
      </c>
    </row>
    <row r="2202" spans="1:21" x14ac:dyDescent="0.3">
      <c r="A2202" s="61">
        <v>84545</v>
      </c>
      <c r="B2202" s="54">
        <v>1</v>
      </c>
      <c r="C2202" s="54" t="s">
        <v>78</v>
      </c>
      <c r="D2202" s="54" t="s">
        <v>91</v>
      </c>
      <c r="E2202" s="61" t="s">
        <v>2369</v>
      </c>
      <c r="F2202" s="61" t="s">
        <v>209</v>
      </c>
      <c r="G2202" s="54" t="s">
        <v>71</v>
      </c>
      <c r="H2202" s="54" t="s">
        <v>128</v>
      </c>
      <c r="I2202" s="54" t="s">
        <v>22</v>
      </c>
      <c r="J2202" s="54" t="s">
        <v>129</v>
      </c>
      <c r="K2202" s="56">
        <v>43444.931226851855</v>
      </c>
      <c r="L2202" s="56">
        <v>43444.972222222219</v>
      </c>
      <c r="M2202" s="57">
        <v>0.98388888799999996</v>
      </c>
      <c r="N2202" s="58">
        <v>0</v>
      </c>
      <c r="O2202" s="58">
        <v>655</v>
      </c>
      <c r="P2202" s="58">
        <v>0</v>
      </c>
      <c r="Q2202" s="58">
        <v>0</v>
      </c>
      <c r="R2202" s="59">
        <v>0</v>
      </c>
      <c r="S2202" s="59">
        <v>644.44722200000001</v>
      </c>
      <c r="T2202" s="59">
        <v>0</v>
      </c>
      <c r="U2202" s="59">
        <v>0</v>
      </c>
    </row>
    <row r="2203" spans="1:21" x14ac:dyDescent="0.3">
      <c r="A2203" s="61">
        <v>84550</v>
      </c>
      <c r="B2203" s="54">
        <v>1</v>
      </c>
      <c r="C2203" s="54" t="s">
        <v>78</v>
      </c>
      <c r="D2203" s="54" t="s">
        <v>92</v>
      </c>
      <c r="E2203" s="61" t="s">
        <v>2326</v>
      </c>
      <c r="F2203" s="61" t="s">
        <v>151</v>
      </c>
      <c r="G2203" s="54" t="s">
        <v>71</v>
      </c>
      <c r="H2203" s="54" t="s">
        <v>128</v>
      </c>
      <c r="I2203" s="54" t="s">
        <v>22</v>
      </c>
      <c r="J2203" s="54" t="s">
        <v>129</v>
      </c>
      <c r="K2203" s="56">
        <v>43445.067361111112</v>
      </c>
      <c r="L2203" s="56">
        <v>43445.087500000001</v>
      </c>
      <c r="M2203" s="57">
        <v>0.48333333299999998</v>
      </c>
      <c r="N2203" s="58">
        <v>0</v>
      </c>
      <c r="O2203" s="58">
        <v>384</v>
      </c>
      <c r="P2203" s="58">
        <v>0</v>
      </c>
      <c r="Q2203" s="58">
        <v>0</v>
      </c>
      <c r="R2203" s="59">
        <v>0</v>
      </c>
      <c r="S2203" s="59">
        <v>185.6</v>
      </c>
      <c r="T2203" s="59">
        <v>0</v>
      </c>
      <c r="U2203" s="59">
        <v>0</v>
      </c>
    </row>
    <row r="2204" spans="1:21" x14ac:dyDescent="0.3">
      <c r="A2204" s="61">
        <v>84551</v>
      </c>
      <c r="B2204" s="54">
        <v>1</v>
      </c>
      <c r="C2204" s="54" t="s">
        <v>79</v>
      </c>
      <c r="D2204" s="54" t="s">
        <v>114</v>
      </c>
      <c r="E2204" s="61" t="s">
        <v>2370</v>
      </c>
      <c r="F2204" s="61" t="s">
        <v>136</v>
      </c>
      <c r="G2204" s="54" t="s">
        <v>71</v>
      </c>
      <c r="H2204" s="54" t="s">
        <v>128</v>
      </c>
      <c r="I2204" s="54" t="s">
        <v>22</v>
      </c>
      <c r="J2204" s="54" t="s">
        <v>129</v>
      </c>
      <c r="K2204" s="56">
        <v>43445.00440972222</v>
      </c>
      <c r="L2204" s="56">
        <v>43445.027141203704</v>
      </c>
      <c r="M2204" s="57">
        <v>0.54555555499999997</v>
      </c>
      <c r="N2204" s="58">
        <v>0</v>
      </c>
      <c r="O2204" s="58">
        <v>257</v>
      </c>
      <c r="P2204" s="58">
        <v>0</v>
      </c>
      <c r="Q2204" s="58">
        <v>0</v>
      </c>
      <c r="R2204" s="59">
        <v>0</v>
      </c>
      <c r="S2204" s="59">
        <v>140.20777799999999</v>
      </c>
      <c r="T2204" s="59">
        <v>0</v>
      </c>
      <c r="U2204" s="59">
        <v>0</v>
      </c>
    </row>
    <row r="2205" spans="1:21" x14ac:dyDescent="0.3">
      <c r="A2205" s="61">
        <v>84554</v>
      </c>
      <c r="B2205" s="54">
        <v>1</v>
      </c>
      <c r="C2205" s="54" t="s">
        <v>78</v>
      </c>
      <c r="D2205" s="54" t="s">
        <v>102</v>
      </c>
      <c r="E2205" s="61" t="s">
        <v>895</v>
      </c>
      <c r="F2205" s="61" t="s">
        <v>136</v>
      </c>
      <c r="G2205" s="54" t="s">
        <v>71</v>
      </c>
      <c r="H2205" s="54" t="s">
        <v>128</v>
      </c>
      <c r="I2205" s="54" t="s">
        <v>22</v>
      </c>
      <c r="J2205" s="54" t="s">
        <v>129</v>
      </c>
      <c r="K2205" s="56">
        <v>43444.991018518514</v>
      </c>
      <c r="L2205" s="56">
        <v>43445.035868055558</v>
      </c>
      <c r="M2205" s="57">
        <v>1.0763888880000001</v>
      </c>
      <c r="N2205" s="58">
        <v>0</v>
      </c>
      <c r="O2205" s="58">
        <v>178</v>
      </c>
      <c r="P2205" s="58">
        <v>0</v>
      </c>
      <c r="Q2205" s="58">
        <v>3</v>
      </c>
      <c r="R2205" s="59">
        <v>0</v>
      </c>
      <c r="S2205" s="59">
        <v>191.59722199999999</v>
      </c>
      <c r="T2205" s="59">
        <v>0</v>
      </c>
      <c r="U2205" s="59">
        <v>3.2291669999999999</v>
      </c>
    </row>
    <row r="2206" spans="1:21" x14ac:dyDescent="0.3">
      <c r="A2206" s="61">
        <v>84557</v>
      </c>
      <c r="B2206" s="54">
        <v>1</v>
      </c>
      <c r="C2206" s="54" t="s">
        <v>79</v>
      </c>
      <c r="D2206" s="54" t="s">
        <v>108</v>
      </c>
      <c r="E2206" s="61" t="s">
        <v>2371</v>
      </c>
      <c r="F2206" s="61" t="s">
        <v>184</v>
      </c>
      <c r="G2206" s="54" t="s">
        <v>71</v>
      </c>
      <c r="H2206" s="54" t="s">
        <v>128</v>
      </c>
      <c r="I2206" s="54" t="s">
        <v>22</v>
      </c>
      <c r="J2206" s="54" t="s">
        <v>129</v>
      </c>
      <c r="K2206" s="56">
        <v>43445.028101851851</v>
      </c>
      <c r="L2206" s="56">
        <v>43445.148576388892</v>
      </c>
      <c r="M2206" s="57">
        <v>2.8913888879999998</v>
      </c>
      <c r="N2206" s="58">
        <v>0</v>
      </c>
      <c r="O2206" s="58">
        <v>320</v>
      </c>
      <c r="P2206" s="58">
        <v>0</v>
      </c>
      <c r="Q2206" s="58">
        <v>0</v>
      </c>
      <c r="R2206" s="59">
        <v>0</v>
      </c>
      <c r="S2206" s="59">
        <v>925.24444400000004</v>
      </c>
      <c r="T2206" s="59">
        <v>0</v>
      </c>
      <c r="U2206" s="59">
        <v>0</v>
      </c>
    </row>
    <row r="2207" spans="1:21" x14ac:dyDescent="0.3">
      <c r="A2207" s="61">
        <v>84559</v>
      </c>
      <c r="B2207" s="54">
        <v>1</v>
      </c>
      <c r="C2207" s="54" t="s">
        <v>78</v>
      </c>
      <c r="D2207" s="54" t="s">
        <v>106</v>
      </c>
      <c r="E2207" s="61" t="s">
        <v>1587</v>
      </c>
      <c r="F2207" s="61" t="s">
        <v>236</v>
      </c>
      <c r="G2207" s="54" t="s">
        <v>71</v>
      </c>
      <c r="H2207" s="54" t="s">
        <v>128</v>
      </c>
      <c r="I2207" s="54" t="s">
        <v>22</v>
      </c>
      <c r="J2207" s="54" t="s">
        <v>129</v>
      </c>
      <c r="K2207" s="56">
        <v>43444.891770833332</v>
      </c>
      <c r="L2207" s="56">
        <v>43445.039583333331</v>
      </c>
      <c r="M2207" s="57">
        <v>3.5474999999999999</v>
      </c>
      <c r="N2207" s="58">
        <v>0</v>
      </c>
      <c r="O2207" s="58">
        <v>4</v>
      </c>
      <c r="P2207" s="58">
        <v>0</v>
      </c>
      <c r="Q2207" s="58">
        <v>0</v>
      </c>
      <c r="R2207" s="59">
        <v>0</v>
      </c>
      <c r="S2207" s="59">
        <v>14.19</v>
      </c>
      <c r="T2207" s="59">
        <v>0</v>
      </c>
      <c r="U2207" s="59">
        <v>0</v>
      </c>
    </row>
    <row r="2208" spans="1:21" x14ac:dyDescent="0.3">
      <c r="A2208" s="61">
        <v>84560</v>
      </c>
      <c r="B2208" s="54">
        <v>1</v>
      </c>
      <c r="C2208" s="54" t="s">
        <v>78</v>
      </c>
      <c r="D2208" s="54" t="s">
        <v>125</v>
      </c>
      <c r="E2208" s="61" t="s">
        <v>2372</v>
      </c>
      <c r="F2208" s="61" t="s">
        <v>137</v>
      </c>
      <c r="G2208" s="54" t="s">
        <v>71</v>
      </c>
      <c r="H2208" s="54" t="s">
        <v>128</v>
      </c>
      <c r="I2208" s="54" t="s">
        <v>22</v>
      </c>
      <c r="J2208" s="54" t="s">
        <v>129</v>
      </c>
      <c r="K2208" s="56">
        <v>43444.727789351855</v>
      </c>
      <c r="L2208" s="56">
        <v>43445.122916666667</v>
      </c>
      <c r="M2208" s="57">
        <v>9.483055555</v>
      </c>
      <c r="N2208" s="58">
        <v>0</v>
      </c>
      <c r="O2208" s="58">
        <v>1</v>
      </c>
      <c r="P2208" s="58">
        <v>0</v>
      </c>
      <c r="Q2208" s="58">
        <v>0</v>
      </c>
      <c r="R2208" s="59">
        <v>0</v>
      </c>
      <c r="S2208" s="59">
        <v>9.4830559999999995</v>
      </c>
      <c r="T2208" s="59">
        <v>0</v>
      </c>
      <c r="U2208" s="59">
        <v>0</v>
      </c>
    </row>
    <row r="2209" spans="1:21" x14ac:dyDescent="0.3">
      <c r="A2209" s="61">
        <v>84561</v>
      </c>
      <c r="B2209" s="54">
        <v>1</v>
      </c>
      <c r="C2209" s="54" t="s">
        <v>79</v>
      </c>
      <c r="D2209" s="54" t="s">
        <v>109</v>
      </c>
      <c r="E2209" s="61" t="s">
        <v>2373</v>
      </c>
      <c r="F2209" s="61" t="s">
        <v>145</v>
      </c>
      <c r="G2209" s="54" t="s">
        <v>72</v>
      </c>
      <c r="H2209" s="54" t="s">
        <v>128</v>
      </c>
      <c r="I2209" s="54" t="s">
        <v>22</v>
      </c>
      <c r="J2209" s="54" t="s">
        <v>129</v>
      </c>
      <c r="K2209" s="56">
        <v>43445.04</v>
      </c>
      <c r="L2209" s="56">
        <v>43445.088252314818</v>
      </c>
      <c r="M2209" s="57">
        <v>1.158055555</v>
      </c>
      <c r="N2209" s="58">
        <v>0</v>
      </c>
      <c r="O2209" s="58">
        <v>13</v>
      </c>
      <c r="P2209" s="58">
        <v>2</v>
      </c>
      <c r="Q2209" s="58">
        <v>54</v>
      </c>
      <c r="R2209" s="59">
        <v>0</v>
      </c>
      <c r="S2209" s="59">
        <v>15.054722</v>
      </c>
      <c r="T2209" s="59">
        <v>2.3161109999999998</v>
      </c>
      <c r="U2209" s="59">
        <v>62.534999999999997</v>
      </c>
    </row>
    <row r="2210" spans="1:21" x14ac:dyDescent="0.3">
      <c r="A2210" s="61">
        <v>84565</v>
      </c>
      <c r="B2210" s="54">
        <v>1</v>
      </c>
      <c r="C2210" s="54" t="s">
        <v>78</v>
      </c>
      <c r="D2210" s="54" t="s">
        <v>91</v>
      </c>
      <c r="E2210" s="61" t="s">
        <v>2374</v>
      </c>
      <c r="F2210" s="61" t="s">
        <v>145</v>
      </c>
      <c r="G2210" s="54" t="s">
        <v>72</v>
      </c>
      <c r="H2210" s="54" t="s">
        <v>128</v>
      </c>
      <c r="I2210" s="54" t="s">
        <v>22</v>
      </c>
      <c r="J2210" s="54" t="s">
        <v>129</v>
      </c>
      <c r="K2210" s="56">
        <v>43444.737685185188</v>
      </c>
      <c r="L2210" s="56">
        <v>43445.056944444441</v>
      </c>
      <c r="M2210" s="57">
        <v>7.6622222219999996</v>
      </c>
      <c r="N2210" s="58">
        <v>0</v>
      </c>
      <c r="O2210" s="58">
        <v>0</v>
      </c>
      <c r="P2210" s="58">
        <v>0</v>
      </c>
      <c r="Q2210" s="58">
        <v>74</v>
      </c>
      <c r="R2210" s="59">
        <v>0</v>
      </c>
      <c r="S2210" s="59">
        <v>0</v>
      </c>
      <c r="T2210" s="59">
        <v>0</v>
      </c>
      <c r="U2210" s="59">
        <v>567.00444400000003</v>
      </c>
    </row>
    <row r="2211" spans="1:21" x14ac:dyDescent="0.3">
      <c r="A2211" s="61">
        <v>84567</v>
      </c>
      <c r="B2211" s="54">
        <v>1</v>
      </c>
      <c r="C2211" s="54" t="s">
        <v>78</v>
      </c>
      <c r="D2211" s="54" t="s">
        <v>104</v>
      </c>
      <c r="E2211" s="61" t="s">
        <v>650</v>
      </c>
      <c r="F2211" s="61" t="s">
        <v>136</v>
      </c>
      <c r="G2211" s="54" t="s">
        <v>71</v>
      </c>
      <c r="H2211" s="54" t="s">
        <v>128</v>
      </c>
      <c r="I2211" s="54" t="s">
        <v>22</v>
      </c>
      <c r="J2211" s="54" t="s">
        <v>129</v>
      </c>
      <c r="K2211" s="56">
        <v>43444.944560185184</v>
      </c>
      <c r="L2211" s="56">
        <v>43445.06527777778</v>
      </c>
      <c r="M2211" s="57">
        <v>2.8972222219999999</v>
      </c>
      <c r="N2211" s="58">
        <v>0</v>
      </c>
      <c r="O2211" s="58">
        <v>0</v>
      </c>
      <c r="P2211" s="58">
        <v>0</v>
      </c>
      <c r="Q2211" s="58">
        <v>10</v>
      </c>
      <c r="R2211" s="59">
        <v>0</v>
      </c>
      <c r="S2211" s="59">
        <v>0</v>
      </c>
      <c r="T2211" s="59">
        <v>0</v>
      </c>
      <c r="U2211" s="59">
        <v>28.972221999999999</v>
      </c>
    </row>
    <row r="2212" spans="1:21" x14ac:dyDescent="0.3">
      <c r="A2212" s="61">
        <v>84568</v>
      </c>
      <c r="B2212" s="54">
        <v>1</v>
      </c>
      <c r="C2212" s="54" t="s">
        <v>78</v>
      </c>
      <c r="D2212" s="54" t="s">
        <v>91</v>
      </c>
      <c r="E2212" s="61" t="s">
        <v>2375</v>
      </c>
      <c r="F2212" s="61" t="s">
        <v>136</v>
      </c>
      <c r="G2212" s="54" t="s">
        <v>71</v>
      </c>
      <c r="H2212" s="54" t="s">
        <v>128</v>
      </c>
      <c r="I2212" s="54" t="s">
        <v>22</v>
      </c>
      <c r="J2212" s="54" t="s">
        <v>129</v>
      </c>
      <c r="K2212" s="56">
        <v>43444.658472222225</v>
      </c>
      <c r="L2212" s="56">
        <v>43445.055555555555</v>
      </c>
      <c r="M2212" s="57">
        <v>9.5299999999999994</v>
      </c>
      <c r="N2212" s="58">
        <v>0</v>
      </c>
      <c r="O2212" s="58">
        <v>0</v>
      </c>
      <c r="P2212" s="58">
        <v>0</v>
      </c>
      <c r="Q2212" s="58">
        <v>16</v>
      </c>
      <c r="R2212" s="59">
        <v>0</v>
      </c>
      <c r="S2212" s="59">
        <v>0</v>
      </c>
      <c r="T2212" s="59">
        <v>0</v>
      </c>
      <c r="U2212" s="59">
        <v>152.47999999999999</v>
      </c>
    </row>
    <row r="2213" spans="1:21" x14ac:dyDescent="0.3">
      <c r="A2213" s="61">
        <v>84569</v>
      </c>
      <c r="B2213" s="54">
        <v>1</v>
      </c>
      <c r="C2213" s="54" t="s">
        <v>78</v>
      </c>
      <c r="D2213" s="54" t="s">
        <v>101</v>
      </c>
      <c r="E2213" s="61" t="s">
        <v>2376</v>
      </c>
      <c r="F2213" s="61" t="s">
        <v>156</v>
      </c>
      <c r="G2213" s="54" t="s">
        <v>71</v>
      </c>
      <c r="H2213" s="54" t="s">
        <v>128</v>
      </c>
      <c r="I2213" s="54" t="s">
        <v>22</v>
      </c>
      <c r="J2213" s="54" t="s">
        <v>129</v>
      </c>
      <c r="K2213" s="56">
        <v>43445.053032407406</v>
      </c>
      <c r="L2213" s="56">
        <v>43445.09375</v>
      </c>
      <c r="M2213" s="57">
        <v>0.97722222199999997</v>
      </c>
      <c r="N2213" s="58">
        <v>0</v>
      </c>
      <c r="O2213" s="58">
        <v>139</v>
      </c>
      <c r="P2213" s="58">
        <v>0</v>
      </c>
      <c r="Q2213" s="58">
        <v>0</v>
      </c>
      <c r="R2213" s="59">
        <v>0</v>
      </c>
      <c r="S2213" s="59">
        <v>135.833889</v>
      </c>
      <c r="T2213" s="59">
        <v>0</v>
      </c>
      <c r="U2213" s="59">
        <v>0</v>
      </c>
    </row>
    <row r="2214" spans="1:21" x14ac:dyDescent="0.3">
      <c r="A2214" s="61">
        <v>84570</v>
      </c>
      <c r="B2214" s="54">
        <v>1</v>
      </c>
      <c r="C2214" s="54" t="s">
        <v>78</v>
      </c>
      <c r="D2214" s="54" t="s">
        <v>91</v>
      </c>
      <c r="E2214" s="61" t="s">
        <v>2377</v>
      </c>
      <c r="F2214" s="61" t="s">
        <v>151</v>
      </c>
      <c r="G2214" s="54" t="s">
        <v>71</v>
      </c>
      <c r="H2214" s="54" t="s">
        <v>128</v>
      </c>
      <c r="I2214" s="54" t="s">
        <v>22</v>
      </c>
      <c r="J2214" s="54" t="s">
        <v>129</v>
      </c>
      <c r="K2214" s="56">
        <v>43444.995057870372</v>
      </c>
      <c r="L2214" s="56">
        <v>43445.070138888892</v>
      </c>
      <c r="M2214" s="57">
        <v>1.8019444440000001</v>
      </c>
      <c r="N2214" s="58">
        <v>0</v>
      </c>
      <c r="O2214" s="58">
        <v>0</v>
      </c>
      <c r="P2214" s="58">
        <v>0</v>
      </c>
      <c r="Q2214" s="58">
        <v>8</v>
      </c>
      <c r="R2214" s="59">
        <v>0</v>
      </c>
      <c r="S2214" s="59">
        <v>0</v>
      </c>
      <c r="T2214" s="59">
        <v>0</v>
      </c>
      <c r="U2214" s="59">
        <v>14.415556</v>
      </c>
    </row>
    <row r="2215" spans="1:21" x14ac:dyDescent="0.3">
      <c r="A2215" s="61">
        <v>84571</v>
      </c>
      <c r="B2215" s="54">
        <v>1</v>
      </c>
      <c r="C2215" s="54" t="s">
        <v>78</v>
      </c>
      <c r="D2215" s="54" t="s">
        <v>94</v>
      </c>
      <c r="E2215" s="61" t="s">
        <v>2378</v>
      </c>
      <c r="F2215" s="61" t="s">
        <v>140</v>
      </c>
      <c r="G2215" s="54" t="s">
        <v>72</v>
      </c>
      <c r="H2215" s="54" t="s">
        <v>128</v>
      </c>
      <c r="I2215" s="54" t="s">
        <v>22</v>
      </c>
      <c r="J2215" s="54" t="s">
        <v>129</v>
      </c>
      <c r="K2215" s="56">
        <v>43445.082372685181</v>
      </c>
      <c r="L2215" s="56">
        <v>43445.102280092593</v>
      </c>
      <c r="M2215" s="57">
        <v>0.47777777700000001</v>
      </c>
      <c r="N2215" s="58">
        <v>6</v>
      </c>
      <c r="O2215" s="58">
        <v>1464</v>
      </c>
      <c r="P2215" s="58">
        <v>0</v>
      </c>
      <c r="Q2215" s="58">
        <v>149</v>
      </c>
      <c r="R2215" s="59">
        <v>2.8666670000000001</v>
      </c>
      <c r="S2215" s="59">
        <v>699.46666600000003</v>
      </c>
      <c r="T2215" s="59">
        <v>0</v>
      </c>
      <c r="U2215" s="59">
        <v>71.188889000000003</v>
      </c>
    </row>
    <row r="2216" spans="1:21" x14ac:dyDescent="0.3">
      <c r="A2216" s="61">
        <v>84572</v>
      </c>
      <c r="B2216" s="54">
        <v>1</v>
      </c>
      <c r="C2216" s="54" t="s">
        <v>79</v>
      </c>
      <c r="D2216" s="54" t="s">
        <v>122</v>
      </c>
      <c r="E2216" s="61" t="s">
        <v>611</v>
      </c>
      <c r="F2216" s="61" t="s">
        <v>145</v>
      </c>
      <c r="G2216" s="54" t="s">
        <v>72</v>
      </c>
      <c r="H2216" s="54" t="s">
        <v>128</v>
      </c>
      <c r="I2216" s="54" t="s">
        <v>22</v>
      </c>
      <c r="J2216" s="54" t="s">
        <v>129</v>
      </c>
      <c r="K2216" s="56">
        <v>43445.102777777778</v>
      </c>
      <c r="L2216" s="56">
        <v>43445.14880787037</v>
      </c>
      <c r="M2216" s="57">
        <v>1.1047222219999999</v>
      </c>
      <c r="N2216" s="58">
        <v>0</v>
      </c>
      <c r="O2216" s="58">
        <v>0</v>
      </c>
      <c r="P2216" s="58">
        <v>0</v>
      </c>
      <c r="Q2216" s="58">
        <v>6</v>
      </c>
      <c r="R2216" s="59">
        <v>0</v>
      </c>
      <c r="S2216" s="59">
        <v>0</v>
      </c>
      <c r="T2216" s="59">
        <v>0</v>
      </c>
      <c r="U2216" s="59">
        <v>6.6283329999999996</v>
      </c>
    </row>
    <row r="2217" spans="1:21" x14ac:dyDescent="0.3">
      <c r="A2217" s="61">
        <v>84573</v>
      </c>
      <c r="B2217" s="54">
        <v>1</v>
      </c>
      <c r="C2217" s="54" t="s">
        <v>78</v>
      </c>
      <c r="D2217" s="54" t="s">
        <v>104</v>
      </c>
      <c r="E2217" s="61" t="s">
        <v>2379</v>
      </c>
      <c r="F2217" s="61" t="s">
        <v>171</v>
      </c>
      <c r="G2217" s="54" t="s">
        <v>72</v>
      </c>
      <c r="H2217" s="54" t="s">
        <v>128</v>
      </c>
      <c r="I2217" s="54" t="s">
        <v>22</v>
      </c>
      <c r="J2217" s="54" t="s">
        <v>129</v>
      </c>
      <c r="K2217" s="56">
        <v>43445.082939814813</v>
      </c>
      <c r="L2217" s="56">
        <v>43445.143055555556</v>
      </c>
      <c r="M2217" s="57">
        <v>1.4427777770000001</v>
      </c>
      <c r="N2217" s="58">
        <v>0</v>
      </c>
      <c r="O2217" s="58">
        <v>1</v>
      </c>
      <c r="P2217" s="58">
        <v>0</v>
      </c>
      <c r="Q2217" s="58">
        <v>5</v>
      </c>
      <c r="R2217" s="59">
        <v>0</v>
      </c>
      <c r="S2217" s="59">
        <v>1.4427779999999999</v>
      </c>
      <c r="T2217" s="59">
        <v>0</v>
      </c>
      <c r="U2217" s="59">
        <v>7.213889</v>
      </c>
    </row>
    <row r="2218" spans="1:21" x14ac:dyDescent="0.3">
      <c r="A2218" s="61">
        <v>84575</v>
      </c>
      <c r="B2218" s="54">
        <v>1</v>
      </c>
      <c r="C2218" s="54" t="s">
        <v>78</v>
      </c>
      <c r="D2218" s="54" t="s">
        <v>92</v>
      </c>
      <c r="E2218" s="61" t="s">
        <v>2356</v>
      </c>
      <c r="F2218" s="61" t="s">
        <v>202</v>
      </c>
      <c r="G2218" s="54" t="s">
        <v>71</v>
      </c>
      <c r="H2218" s="54" t="s">
        <v>128</v>
      </c>
      <c r="I2218" s="54" t="s">
        <v>22</v>
      </c>
      <c r="J2218" s="54" t="s">
        <v>129</v>
      </c>
      <c r="K2218" s="56">
        <v>43444.983854166669</v>
      </c>
      <c r="L2218" s="56">
        <v>43445.198611111111</v>
      </c>
      <c r="M2218" s="57">
        <v>5.1541666660000001</v>
      </c>
      <c r="N2218" s="58">
        <v>0</v>
      </c>
      <c r="O2218" s="58">
        <v>2</v>
      </c>
      <c r="P2218" s="58">
        <v>0</v>
      </c>
      <c r="Q2218" s="58">
        <v>0</v>
      </c>
      <c r="R2218" s="59">
        <v>0</v>
      </c>
      <c r="S2218" s="59">
        <v>10.308332999999999</v>
      </c>
      <c r="T2218" s="59">
        <v>0</v>
      </c>
      <c r="U2218" s="59">
        <v>0</v>
      </c>
    </row>
    <row r="2219" spans="1:21" x14ac:dyDescent="0.3">
      <c r="A2219" s="61">
        <v>84576</v>
      </c>
      <c r="B2219" s="54">
        <v>1</v>
      </c>
      <c r="C2219" s="54" t="s">
        <v>78</v>
      </c>
      <c r="D2219" s="54" t="s">
        <v>103</v>
      </c>
      <c r="E2219" s="61" t="s">
        <v>304</v>
      </c>
      <c r="F2219" s="61" t="s">
        <v>140</v>
      </c>
      <c r="G2219" s="54" t="s">
        <v>72</v>
      </c>
      <c r="H2219" s="54" t="s">
        <v>128</v>
      </c>
      <c r="I2219" s="54" t="s">
        <v>22</v>
      </c>
      <c r="J2219" s="54" t="s">
        <v>129</v>
      </c>
      <c r="K2219" s="56">
        <v>43445.142326388886</v>
      </c>
      <c r="L2219" s="56">
        <v>43445.182638888888</v>
      </c>
      <c r="M2219" s="57">
        <v>0.96750000000000003</v>
      </c>
      <c r="N2219" s="58">
        <v>0</v>
      </c>
      <c r="O2219" s="58">
        <v>1</v>
      </c>
      <c r="P2219" s="58">
        <v>0</v>
      </c>
      <c r="Q2219" s="58">
        <v>159</v>
      </c>
      <c r="R2219" s="59">
        <v>0</v>
      </c>
      <c r="S2219" s="59">
        <v>0.96750000000000003</v>
      </c>
      <c r="T2219" s="59">
        <v>0</v>
      </c>
      <c r="U2219" s="59">
        <v>153.83250000000001</v>
      </c>
    </row>
    <row r="2220" spans="1:21" x14ac:dyDescent="0.3">
      <c r="A2220" s="61">
        <v>84577</v>
      </c>
      <c r="B2220" s="54">
        <v>1</v>
      </c>
      <c r="C2220" s="54" t="s">
        <v>78</v>
      </c>
      <c r="D2220" s="54" t="s">
        <v>126</v>
      </c>
      <c r="E2220" s="61" t="s">
        <v>1097</v>
      </c>
      <c r="F2220" s="61" t="s">
        <v>156</v>
      </c>
      <c r="G2220" s="54" t="s">
        <v>71</v>
      </c>
      <c r="H2220" s="54" t="s">
        <v>128</v>
      </c>
      <c r="I2220" s="54" t="s">
        <v>22</v>
      </c>
      <c r="J2220" s="54" t="s">
        <v>129</v>
      </c>
      <c r="K2220" s="56">
        <v>43445.140509259261</v>
      </c>
      <c r="L2220" s="56">
        <v>43445.179930555554</v>
      </c>
      <c r="M2220" s="57">
        <v>0.946111111</v>
      </c>
      <c r="N2220" s="58">
        <v>0</v>
      </c>
      <c r="O2220" s="58">
        <v>139</v>
      </c>
      <c r="P2220" s="58">
        <v>0</v>
      </c>
      <c r="Q2220" s="58">
        <v>0</v>
      </c>
      <c r="R2220" s="59">
        <v>0</v>
      </c>
      <c r="S2220" s="59">
        <v>131.509444</v>
      </c>
      <c r="T2220" s="59">
        <v>0</v>
      </c>
      <c r="U2220" s="59">
        <v>0</v>
      </c>
    </row>
    <row r="2221" spans="1:21" x14ac:dyDescent="0.3">
      <c r="A2221" s="61">
        <v>84578</v>
      </c>
      <c r="B2221" s="54">
        <v>1</v>
      </c>
      <c r="C2221" s="54" t="s">
        <v>79</v>
      </c>
      <c r="D2221" s="54" t="s">
        <v>110</v>
      </c>
      <c r="E2221" s="61" t="s">
        <v>2380</v>
      </c>
      <c r="F2221" s="61" t="s">
        <v>203</v>
      </c>
      <c r="G2221" s="54" t="s">
        <v>71</v>
      </c>
      <c r="H2221" s="54" t="s">
        <v>128</v>
      </c>
      <c r="I2221" s="54" t="s">
        <v>22</v>
      </c>
      <c r="J2221" s="54" t="s">
        <v>129</v>
      </c>
      <c r="K2221" s="56">
        <v>43445.159351851849</v>
      </c>
      <c r="L2221" s="56">
        <v>43445.177557870367</v>
      </c>
      <c r="M2221" s="57">
        <v>0.43694444399999999</v>
      </c>
      <c r="N2221" s="58">
        <v>0</v>
      </c>
      <c r="O2221" s="58">
        <v>10</v>
      </c>
      <c r="P2221" s="58">
        <v>0</v>
      </c>
      <c r="Q2221" s="58">
        <v>0</v>
      </c>
      <c r="R2221" s="59">
        <v>0</v>
      </c>
      <c r="S2221" s="59">
        <v>4.3694439999999997</v>
      </c>
      <c r="T2221" s="59">
        <v>0</v>
      </c>
      <c r="U2221" s="59">
        <v>0</v>
      </c>
    </row>
    <row r="2222" spans="1:21" x14ac:dyDescent="0.3">
      <c r="A2222" s="61">
        <v>84579</v>
      </c>
      <c r="B2222" s="54">
        <v>1</v>
      </c>
      <c r="C2222" s="54" t="s">
        <v>78</v>
      </c>
      <c r="D2222" s="54" t="s">
        <v>106</v>
      </c>
      <c r="E2222" s="61" t="s">
        <v>2381</v>
      </c>
      <c r="F2222" s="61" t="s">
        <v>145</v>
      </c>
      <c r="G2222" s="54" t="s">
        <v>72</v>
      </c>
      <c r="H2222" s="54" t="s">
        <v>128</v>
      </c>
      <c r="I2222" s="54" t="s">
        <v>22</v>
      </c>
      <c r="J2222" s="54" t="s">
        <v>129</v>
      </c>
      <c r="K2222" s="56">
        <v>43444.960335648146</v>
      </c>
      <c r="L2222" s="56">
        <v>43445.186805555553</v>
      </c>
      <c r="M2222" s="57">
        <v>5.4352777769999996</v>
      </c>
      <c r="N2222" s="58">
        <v>16</v>
      </c>
      <c r="O2222" s="58">
        <v>2797</v>
      </c>
      <c r="P2222" s="58">
        <v>0</v>
      </c>
      <c r="Q2222" s="58">
        <v>74</v>
      </c>
      <c r="R2222" s="59">
        <v>86.964444</v>
      </c>
      <c r="S2222" s="59">
        <v>15202.471942</v>
      </c>
      <c r="T2222" s="59">
        <v>0</v>
      </c>
      <c r="U2222" s="59">
        <v>402.210555</v>
      </c>
    </row>
    <row r="2223" spans="1:21" x14ac:dyDescent="0.3">
      <c r="A2223" s="61">
        <v>84580</v>
      </c>
      <c r="B2223" s="54">
        <v>1</v>
      </c>
      <c r="C2223" s="54" t="s">
        <v>78</v>
      </c>
      <c r="D2223" s="54" t="s">
        <v>103</v>
      </c>
      <c r="E2223" s="61" t="s">
        <v>1585</v>
      </c>
      <c r="F2223" s="61" t="s">
        <v>152</v>
      </c>
      <c r="G2223" s="54" t="s">
        <v>71</v>
      </c>
      <c r="H2223" s="54" t="s">
        <v>128</v>
      </c>
      <c r="I2223" s="54" t="s">
        <v>22</v>
      </c>
      <c r="J2223" s="54" t="s">
        <v>129</v>
      </c>
      <c r="K2223" s="56">
        <v>43445.204259259262</v>
      </c>
      <c r="L2223" s="56">
        <v>43445.363009259258</v>
      </c>
      <c r="M2223" s="57">
        <v>3.81</v>
      </c>
      <c r="N2223" s="58">
        <v>0</v>
      </c>
      <c r="O2223" s="58">
        <v>0</v>
      </c>
      <c r="P2223" s="58">
        <v>0</v>
      </c>
      <c r="Q2223" s="58">
        <v>9</v>
      </c>
      <c r="R2223" s="59">
        <v>0</v>
      </c>
      <c r="S2223" s="59">
        <v>0</v>
      </c>
      <c r="T2223" s="59">
        <v>0</v>
      </c>
      <c r="U2223" s="59">
        <v>34.29</v>
      </c>
    </row>
    <row r="2224" spans="1:21" x14ac:dyDescent="0.3">
      <c r="A2224" s="61">
        <v>84581</v>
      </c>
      <c r="B2224" s="54">
        <v>1</v>
      </c>
      <c r="C2224" s="54" t="s">
        <v>78</v>
      </c>
      <c r="D2224" s="54" t="s">
        <v>106</v>
      </c>
      <c r="E2224" s="61" t="s">
        <v>2382</v>
      </c>
      <c r="F2224" s="61" t="s">
        <v>172</v>
      </c>
      <c r="G2224" s="54" t="s">
        <v>71</v>
      </c>
      <c r="H2224" s="54" t="s">
        <v>128</v>
      </c>
      <c r="I2224" s="54" t="s">
        <v>22</v>
      </c>
      <c r="J2224" s="54" t="s">
        <v>129</v>
      </c>
      <c r="K2224" s="56">
        <v>43445.136932870373</v>
      </c>
      <c r="L2224" s="56">
        <v>43445.211111111108</v>
      </c>
      <c r="M2224" s="57">
        <v>1.780277777</v>
      </c>
      <c r="N2224" s="58">
        <v>0</v>
      </c>
      <c r="O2224" s="58">
        <v>55</v>
      </c>
      <c r="P2224" s="58">
        <v>0</v>
      </c>
      <c r="Q2224" s="58">
        <v>0</v>
      </c>
      <c r="R2224" s="59">
        <v>0</v>
      </c>
      <c r="S2224" s="59">
        <v>97.915278000000001</v>
      </c>
      <c r="T2224" s="59">
        <v>0</v>
      </c>
      <c r="U2224" s="59">
        <v>0</v>
      </c>
    </row>
    <row r="2225" spans="1:21" x14ac:dyDescent="0.3">
      <c r="A2225" s="61">
        <v>84585</v>
      </c>
      <c r="B2225" s="54">
        <v>1</v>
      </c>
      <c r="C2225" s="54" t="s">
        <v>78</v>
      </c>
      <c r="D2225" s="54" t="s">
        <v>106</v>
      </c>
      <c r="E2225" s="61" t="s">
        <v>2382</v>
      </c>
      <c r="F2225" s="61" t="s">
        <v>172</v>
      </c>
      <c r="G2225" s="54" t="s">
        <v>71</v>
      </c>
      <c r="H2225" s="54" t="s">
        <v>128</v>
      </c>
      <c r="I2225" s="54" t="s">
        <v>22</v>
      </c>
      <c r="J2225" s="54" t="s">
        <v>129</v>
      </c>
      <c r="K2225" s="56">
        <v>43445.234201388892</v>
      </c>
      <c r="L2225" s="56">
        <v>43445.242361111108</v>
      </c>
      <c r="M2225" s="57">
        <v>0.195833333</v>
      </c>
      <c r="N2225" s="58">
        <v>0</v>
      </c>
      <c r="O2225" s="58">
        <v>55</v>
      </c>
      <c r="P2225" s="58">
        <v>0</v>
      </c>
      <c r="Q2225" s="58">
        <v>0</v>
      </c>
      <c r="R2225" s="59">
        <v>0</v>
      </c>
      <c r="S2225" s="59">
        <v>10.770833</v>
      </c>
      <c r="T2225" s="59">
        <v>0</v>
      </c>
      <c r="U2225" s="59">
        <v>0</v>
      </c>
    </row>
    <row r="2226" spans="1:21" x14ac:dyDescent="0.3">
      <c r="A2226" s="61">
        <v>84590</v>
      </c>
      <c r="B2226" s="54">
        <v>1</v>
      </c>
      <c r="C2226" s="54" t="s">
        <v>78</v>
      </c>
      <c r="D2226" s="54" t="s">
        <v>103</v>
      </c>
      <c r="E2226" s="61" t="s">
        <v>2383</v>
      </c>
      <c r="F2226" s="61" t="s">
        <v>186</v>
      </c>
      <c r="G2226" s="54" t="s">
        <v>72</v>
      </c>
      <c r="H2226" s="54" t="s">
        <v>128</v>
      </c>
      <c r="I2226" s="54" t="s">
        <v>22</v>
      </c>
      <c r="J2226" s="54" t="s">
        <v>129</v>
      </c>
      <c r="K2226" s="56">
        <v>43445.288761574076</v>
      </c>
      <c r="L2226" s="56">
        <v>43445.525347222225</v>
      </c>
      <c r="M2226" s="57">
        <v>5.6780555550000003</v>
      </c>
      <c r="N2226" s="58">
        <v>0</v>
      </c>
      <c r="O2226" s="58">
        <v>195</v>
      </c>
      <c r="P2226" s="58">
        <v>0</v>
      </c>
      <c r="Q2226" s="58">
        <v>0</v>
      </c>
      <c r="R2226" s="59">
        <v>0</v>
      </c>
      <c r="S2226" s="59">
        <v>1107.2208330000001</v>
      </c>
      <c r="T2226" s="59">
        <v>0</v>
      </c>
      <c r="U2226" s="59">
        <v>0</v>
      </c>
    </row>
    <row r="2227" spans="1:21" x14ac:dyDescent="0.3">
      <c r="A2227" s="61">
        <v>84593</v>
      </c>
      <c r="B2227" s="54">
        <v>1</v>
      </c>
      <c r="C2227" s="54" t="s">
        <v>78</v>
      </c>
      <c r="D2227" s="54" t="s">
        <v>88</v>
      </c>
      <c r="E2227" s="61" t="s">
        <v>2384</v>
      </c>
      <c r="F2227" s="61" t="s">
        <v>130</v>
      </c>
      <c r="G2227" s="54" t="s">
        <v>71</v>
      </c>
      <c r="H2227" s="54" t="s">
        <v>128</v>
      </c>
      <c r="I2227" s="54" t="s">
        <v>22</v>
      </c>
      <c r="J2227" s="54" t="s">
        <v>129</v>
      </c>
      <c r="K2227" s="56">
        <v>43445.305300925924</v>
      </c>
      <c r="L2227" s="56">
        <v>43445.435335648144</v>
      </c>
      <c r="M2227" s="57">
        <v>3.1208333330000002</v>
      </c>
      <c r="N2227" s="58">
        <v>0</v>
      </c>
      <c r="O2227" s="58">
        <v>6</v>
      </c>
      <c r="P2227" s="58">
        <v>0</v>
      </c>
      <c r="Q2227" s="58">
        <v>0</v>
      </c>
      <c r="R2227" s="59">
        <v>0</v>
      </c>
      <c r="S2227" s="59">
        <v>18.725000000000001</v>
      </c>
      <c r="T2227" s="59">
        <v>0</v>
      </c>
      <c r="U2227" s="59">
        <v>0</v>
      </c>
    </row>
    <row r="2228" spans="1:21" x14ac:dyDescent="0.3">
      <c r="A2228" s="61">
        <v>84594</v>
      </c>
      <c r="B2228" s="54">
        <v>1</v>
      </c>
      <c r="C2228" s="54" t="s">
        <v>79</v>
      </c>
      <c r="D2228" s="54" t="s">
        <v>115</v>
      </c>
      <c r="E2228" s="61" t="s">
        <v>2385</v>
      </c>
      <c r="F2228" s="61" t="s">
        <v>145</v>
      </c>
      <c r="G2228" s="54" t="s">
        <v>72</v>
      </c>
      <c r="H2228" s="54" t="s">
        <v>128</v>
      </c>
      <c r="I2228" s="54" t="s">
        <v>22</v>
      </c>
      <c r="J2228" s="54" t="s">
        <v>129</v>
      </c>
      <c r="K2228" s="56">
        <v>43445.321111111109</v>
      </c>
      <c r="L2228" s="56">
        <v>43445.384768518517</v>
      </c>
      <c r="M2228" s="57">
        <v>1.5277777770000001</v>
      </c>
      <c r="N2228" s="58">
        <v>0</v>
      </c>
      <c r="O2228" s="58">
        <v>0</v>
      </c>
      <c r="P2228" s="58">
        <v>0</v>
      </c>
      <c r="Q2228" s="58">
        <v>227</v>
      </c>
      <c r="R2228" s="59">
        <v>0</v>
      </c>
      <c r="S2228" s="59">
        <v>0</v>
      </c>
      <c r="T2228" s="59">
        <v>0</v>
      </c>
      <c r="U2228" s="59">
        <v>346.80555500000003</v>
      </c>
    </row>
    <row r="2229" spans="1:21" x14ac:dyDescent="0.3">
      <c r="A2229" s="61">
        <v>84597</v>
      </c>
      <c r="B2229" s="54">
        <v>1</v>
      </c>
      <c r="C2229" s="54" t="s">
        <v>79</v>
      </c>
      <c r="D2229" s="54" t="s">
        <v>111</v>
      </c>
      <c r="E2229" s="61" t="s">
        <v>2386</v>
      </c>
      <c r="F2229" s="61" t="s">
        <v>136</v>
      </c>
      <c r="G2229" s="54" t="s">
        <v>71</v>
      </c>
      <c r="H2229" s="54" t="s">
        <v>128</v>
      </c>
      <c r="I2229" s="54" t="s">
        <v>22</v>
      </c>
      <c r="J2229" s="54" t="s">
        <v>129</v>
      </c>
      <c r="K2229" s="56">
        <v>43445.332708333335</v>
      </c>
      <c r="L2229" s="56">
        <v>43445.38354166667</v>
      </c>
      <c r="M2229" s="57">
        <v>1.22</v>
      </c>
      <c r="N2229" s="58">
        <v>0</v>
      </c>
      <c r="O2229" s="58">
        <v>13</v>
      </c>
      <c r="P2229" s="58">
        <v>0</v>
      </c>
      <c r="Q2229" s="58">
        <v>0</v>
      </c>
      <c r="R2229" s="59">
        <v>0</v>
      </c>
      <c r="S2229" s="59">
        <v>15.86</v>
      </c>
      <c r="T2229" s="59">
        <v>0</v>
      </c>
      <c r="U2229" s="59">
        <v>0</v>
      </c>
    </row>
    <row r="2230" spans="1:21" x14ac:dyDescent="0.3">
      <c r="A2230" s="61">
        <v>84598</v>
      </c>
      <c r="B2230" s="54">
        <v>1</v>
      </c>
      <c r="C2230" s="54" t="s">
        <v>78</v>
      </c>
      <c r="D2230" s="54" t="s">
        <v>83</v>
      </c>
      <c r="E2230" s="61" t="s">
        <v>2387</v>
      </c>
      <c r="F2230" s="61" t="s">
        <v>136</v>
      </c>
      <c r="G2230" s="54" t="s">
        <v>71</v>
      </c>
      <c r="H2230" s="54" t="s">
        <v>128</v>
      </c>
      <c r="I2230" s="54" t="s">
        <v>22</v>
      </c>
      <c r="J2230" s="54" t="s">
        <v>129</v>
      </c>
      <c r="K2230" s="56">
        <v>43445.280266203707</v>
      </c>
      <c r="L2230" s="56">
        <v>43445.377881944441</v>
      </c>
      <c r="M2230" s="57">
        <v>2.3427777769999998</v>
      </c>
      <c r="N2230" s="58">
        <v>0</v>
      </c>
      <c r="O2230" s="58">
        <v>1</v>
      </c>
      <c r="P2230" s="58">
        <v>0</v>
      </c>
      <c r="Q2230" s="58">
        <v>0</v>
      </c>
      <c r="R2230" s="59">
        <v>0</v>
      </c>
      <c r="S2230" s="59">
        <v>2.342778</v>
      </c>
      <c r="T2230" s="59">
        <v>0</v>
      </c>
      <c r="U2230" s="59">
        <v>0</v>
      </c>
    </row>
    <row r="2231" spans="1:21" x14ac:dyDescent="0.3">
      <c r="A2231" s="61">
        <v>84599</v>
      </c>
      <c r="B2231" s="54">
        <v>1</v>
      </c>
      <c r="C2231" s="54" t="s">
        <v>78</v>
      </c>
      <c r="D2231" s="54" t="s">
        <v>88</v>
      </c>
      <c r="E2231" s="61" t="s">
        <v>2388</v>
      </c>
      <c r="F2231" s="61" t="s">
        <v>144</v>
      </c>
      <c r="G2231" s="54" t="s">
        <v>71</v>
      </c>
      <c r="H2231" s="54" t="s">
        <v>128</v>
      </c>
      <c r="I2231" s="54" t="s">
        <v>22</v>
      </c>
      <c r="J2231" s="54" t="s">
        <v>129</v>
      </c>
      <c r="K2231" s="56">
        <v>43445.32508101852</v>
      </c>
      <c r="L2231" s="56">
        <v>43445.402777777781</v>
      </c>
      <c r="M2231" s="57">
        <v>1.8647222219999999</v>
      </c>
      <c r="N2231" s="58">
        <v>0</v>
      </c>
      <c r="O2231" s="58">
        <v>17</v>
      </c>
      <c r="P2231" s="58">
        <v>0</v>
      </c>
      <c r="Q2231" s="58">
        <v>0</v>
      </c>
      <c r="R2231" s="59">
        <v>0</v>
      </c>
      <c r="S2231" s="59">
        <v>31.700278000000001</v>
      </c>
      <c r="T2231" s="59">
        <v>0</v>
      </c>
      <c r="U2231" s="59">
        <v>0</v>
      </c>
    </row>
    <row r="2232" spans="1:21" x14ac:dyDescent="0.3">
      <c r="A2232" s="61">
        <v>84601</v>
      </c>
      <c r="B2232" s="54">
        <v>1</v>
      </c>
      <c r="C2232" s="54" t="s">
        <v>78</v>
      </c>
      <c r="D2232" s="54" t="s">
        <v>84</v>
      </c>
      <c r="E2232" s="61" t="s">
        <v>2389</v>
      </c>
      <c r="F2232" s="61" t="s">
        <v>136</v>
      </c>
      <c r="G2232" s="54" t="s">
        <v>71</v>
      </c>
      <c r="H2232" s="54" t="s">
        <v>128</v>
      </c>
      <c r="I2232" s="54" t="s">
        <v>22</v>
      </c>
      <c r="J2232" s="54" t="s">
        <v>129</v>
      </c>
      <c r="K2232" s="56">
        <v>43445.344155092593</v>
      </c>
      <c r="L2232" s="56">
        <v>43445.394953703704</v>
      </c>
      <c r="M2232" s="57">
        <v>1.219166666</v>
      </c>
      <c r="N2232" s="58">
        <v>0</v>
      </c>
      <c r="O2232" s="58">
        <v>2</v>
      </c>
      <c r="P2232" s="58">
        <v>0</v>
      </c>
      <c r="Q2232" s="58">
        <v>0</v>
      </c>
      <c r="R2232" s="59">
        <v>0</v>
      </c>
      <c r="S2232" s="59">
        <v>2.4383330000000001</v>
      </c>
      <c r="T2232" s="59">
        <v>0</v>
      </c>
      <c r="U2232" s="59">
        <v>0</v>
      </c>
    </row>
    <row r="2233" spans="1:21" x14ac:dyDescent="0.3">
      <c r="A2233" s="61">
        <v>84602</v>
      </c>
      <c r="B2233" s="54">
        <v>1</v>
      </c>
      <c r="C2233" s="54" t="s">
        <v>78</v>
      </c>
      <c r="D2233" s="54" t="s">
        <v>80</v>
      </c>
      <c r="E2233" s="61" t="s">
        <v>2390</v>
      </c>
      <c r="F2233" s="61" t="s">
        <v>130</v>
      </c>
      <c r="G2233" s="54" t="s">
        <v>71</v>
      </c>
      <c r="H2233" s="54" t="s">
        <v>128</v>
      </c>
      <c r="I2233" s="54" t="s">
        <v>22</v>
      </c>
      <c r="J2233" s="54" t="s">
        <v>129</v>
      </c>
      <c r="K2233" s="56">
        <v>43445.352488425924</v>
      </c>
      <c r="L2233" s="56">
        <v>43445.486898148149</v>
      </c>
      <c r="M2233" s="57">
        <v>3.2258333330000002</v>
      </c>
      <c r="N2233" s="58">
        <v>0</v>
      </c>
      <c r="O2233" s="58">
        <v>9</v>
      </c>
      <c r="P2233" s="58">
        <v>0</v>
      </c>
      <c r="Q2233" s="58">
        <v>0</v>
      </c>
      <c r="R2233" s="59">
        <v>0</v>
      </c>
      <c r="S2233" s="59">
        <v>29.032499999999999</v>
      </c>
      <c r="T2233" s="59">
        <v>0</v>
      </c>
      <c r="U2233" s="59">
        <v>0</v>
      </c>
    </row>
    <row r="2234" spans="1:21" x14ac:dyDescent="0.3">
      <c r="A2234" s="61">
        <v>84603</v>
      </c>
      <c r="B2234" s="54">
        <v>1</v>
      </c>
      <c r="C2234" s="54" t="s">
        <v>79</v>
      </c>
      <c r="D2234" s="54" t="s">
        <v>124</v>
      </c>
      <c r="E2234" s="61" t="s">
        <v>2391</v>
      </c>
      <c r="F2234" s="61" t="s">
        <v>144</v>
      </c>
      <c r="G2234" s="54" t="s">
        <v>71</v>
      </c>
      <c r="H2234" s="54" t="s">
        <v>128</v>
      </c>
      <c r="I2234" s="54" t="s">
        <v>22</v>
      </c>
      <c r="J2234" s="54" t="s">
        <v>129</v>
      </c>
      <c r="K2234" s="56">
        <v>43445.413055555553</v>
      </c>
      <c r="L2234" s="56">
        <v>43445.708333333336</v>
      </c>
      <c r="M2234" s="57">
        <v>7.0866666660000002</v>
      </c>
      <c r="N2234" s="58">
        <v>0</v>
      </c>
      <c r="O2234" s="58">
        <v>1</v>
      </c>
      <c r="P2234" s="58">
        <v>0</v>
      </c>
      <c r="Q2234" s="58">
        <v>0</v>
      </c>
      <c r="R2234" s="59">
        <v>0</v>
      </c>
      <c r="S2234" s="59">
        <v>7.0866670000000003</v>
      </c>
      <c r="T2234" s="59">
        <v>0</v>
      </c>
      <c r="U2234" s="59">
        <v>0</v>
      </c>
    </row>
    <row r="2235" spans="1:21" x14ac:dyDescent="0.3">
      <c r="A2235" s="61">
        <v>84604</v>
      </c>
      <c r="B2235" s="54">
        <v>1</v>
      </c>
      <c r="C2235" s="54" t="s">
        <v>78</v>
      </c>
      <c r="D2235" s="54" t="s">
        <v>103</v>
      </c>
      <c r="E2235" s="61" t="s">
        <v>2392</v>
      </c>
      <c r="F2235" s="61" t="s">
        <v>152</v>
      </c>
      <c r="G2235" s="54" t="s">
        <v>71</v>
      </c>
      <c r="H2235" s="54" t="s">
        <v>128</v>
      </c>
      <c r="I2235" s="54" t="s">
        <v>22</v>
      </c>
      <c r="J2235" s="54" t="s">
        <v>129</v>
      </c>
      <c r="K2235" s="56">
        <v>43445.3519212963</v>
      </c>
      <c r="L2235" s="56">
        <v>43445.519270833334</v>
      </c>
      <c r="M2235" s="57">
        <v>4.0163888879999998</v>
      </c>
      <c r="N2235" s="58">
        <v>0</v>
      </c>
      <c r="O2235" s="58">
        <v>0</v>
      </c>
      <c r="P2235" s="58">
        <v>0</v>
      </c>
      <c r="Q2235" s="58">
        <v>27</v>
      </c>
      <c r="R2235" s="59">
        <v>0</v>
      </c>
      <c r="S2235" s="59">
        <v>0</v>
      </c>
      <c r="T2235" s="59">
        <v>0</v>
      </c>
      <c r="U2235" s="59">
        <v>108.4425</v>
      </c>
    </row>
    <row r="2236" spans="1:21" x14ac:dyDescent="0.3">
      <c r="A2236" s="61">
        <v>84607</v>
      </c>
      <c r="B2236" s="54">
        <v>1</v>
      </c>
      <c r="C2236" s="54" t="s">
        <v>78</v>
      </c>
      <c r="D2236" s="54" t="s">
        <v>97</v>
      </c>
      <c r="E2236" s="61" t="s">
        <v>1830</v>
      </c>
      <c r="F2236" s="61" t="s">
        <v>137</v>
      </c>
      <c r="G2236" s="54" t="s">
        <v>71</v>
      </c>
      <c r="H2236" s="54" t="s">
        <v>128</v>
      </c>
      <c r="I2236" s="54" t="s">
        <v>22</v>
      </c>
      <c r="J2236" s="54" t="s">
        <v>129</v>
      </c>
      <c r="K2236" s="56">
        <v>43445.299513888887</v>
      </c>
      <c r="L2236" s="56">
        <v>43445.413275462961</v>
      </c>
      <c r="M2236" s="57">
        <v>2.730277777</v>
      </c>
      <c r="N2236" s="58">
        <v>0</v>
      </c>
      <c r="O2236" s="58">
        <v>1</v>
      </c>
      <c r="P2236" s="58">
        <v>0</v>
      </c>
      <c r="Q2236" s="58">
        <v>0</v>
      </c>
      <c r="R2236" s="59">
        <v>0</v>
      </c>
      <c r="S2236" s="59">
        <v>2.7302780000000002</v>
      </c>
      <c r="T2236" s="59">
        <v>0</v>
      </c>
      <c r="U2236" s="59">
        <v>0</v>
      </c>
    </row>
    <row r="2237" spans="1:21" x14ac:dyDescent="0.3">
      <c r="A2237" s="61">
        <v>84609</v>
      </c>
      <c r="B2237" s="54">
        <v>1</v>
      </c>
      <c r="C2237" s="54" t="s">
        <v>78</v>
      </c>
      <c r="D2237" s="54" t="s">
        <v>105</v>
      </c>
      <c r="E2237" s="61" t="s">
        <v>1871</v>
      </c>
      <c r="F2237" s="61" t="s">
        <v>136</v>
      </c>
      <c r="G2237" s="54" t="s">
        <v>71</v>
      </c>
      <c r="H2237" s="54" t="s">
        <v>128</v>
      </c>
      <c r="I2237" s="54" t="s">
        <v>22</v>
      </c>
      <c r="J2237" s="54" t="s">
        <v>129</v>
      </c>
      <c r="K2237" s="56">
        <v>43445.362962962965</v>
      </c>
      <c r="L2237" s="56">
        <v>43445.41</v>
      </c>
      <c r="M2237" s="57">
        <v>1.1288888880000001</v>
      </c>
      <c r="N2237" s="58">
        <v>0</v>
      </c>
      <c r="O2237" s="58">
        <v>141</v>
      </c>
      <c r="P2237" s="58">
        <v>0</v>
      </c>
      <c r="Q2237" s="58">
        <v>0</v>
      </c>
      <c r="R2237" s="59">
        <v>0</v>
      </c>
      <c r="S2237" s="59">
        <v>159.17333300000001</v>
      </c>
      <c r="T2237" s="59">
        <v>0</v>
      </c>
      <c r="U2237" s="59">
        <v>0</v>
      </c>
    </row>
    <row r="2238" spans="1:21" x14ac:dyDescent="0.3">
      <c r="A2238" s="61">
        <v>84610</v>
      </c>
      <c r="B2238" s="54">
        <v>1</v>
      </c>
      <c r="C2238" s="54" t="s">
        <v>79</v>
      </c>
      <c r="D2238" s="54" t="s">
        <v>114</v>
      </c>
      <c r="E2238" s="61" t="s">
        <v>2393</v>
      </c>
      <c r="F2238" s="61" t="s">
        <v>181</v>
      </c>
      <c r="G2238" s="54" t="s">
        <v>71</v>
      </c>
      <c r="H2238" s="54" t="s">
        <v>128</v>
      </c>
      <c r="I2238" s="54" t="s">
        <v>22</v>
      </c>
      <c r="J2238" s="54" t="s">
        <v>129</v>
      </c>
      <c r="K2238" s="56">
        <v>43445.351504629631</v>
      </c>
      <c r="L2238" s="56">
        <v>43445.415219907409</v>
      </c>
      <c r="M2238" s="57">
        <v>1.5291666660000001</v>
      </c>
      <c r="N2238" s="58">
        <v>0</v>
      </c>
      <c r="O2238" s="58">
        <v>0</v>
      </c>
      <c r="P2238" s="58">
        <v>0</v>
      </c>
      <c r="Q2238" s="58">
        <v>83</v>
      </c>
      <c r="R2238" s="59">
        <v>0</v>
      </c>
      <c r="S2238" s="59">
        <v>0</v>
      </c>
      <c r="T2238" s="59">
        <v>0</v>
      </c>
      <c r="U2238" s="59">
        <v>126.920833</v>
      </c>
    </row>
    <row r="2239" spans="1:21" x14ac:dyDescent="0.3">
      <c r="A2239" s="61">
        <v>84614</v>
      </c>
      <c r="B2239" s="54">
        <v>1</v>
      </c>
      <c r="C2239" s="54" t="s">
        <v>78</v>
      </c>
      <c r="D2239" s="54" t="s">
        <v>80</v>
      </c>
      <c r="E2239" s="61" t="s">
        <v>2394</v>
      </c>
      <c r="F2239" s="61" t="s">
        <v>144</v>
      </c>
      <c r="G2239" s="54" t="s">
        <v>71</v>
      </c>
      <c r="H2239" s="54" t="s">
        <v>128</v>
      </c>
      <c r="I2239" s="54" t="s">
        <v>22</v>
      </c>
      <c r="J2239" s="54" t="s">
        <v>129</v>
      </c>
      <c r="K2239" s="56">
        <v>43445.365856481483</v>
      </c>
      <c r="L2239" s="56">
        <v>43445.425057870372</v>
      </c>
      <c r="M2239" s="57">
        <v>1.420833333</v>
      </c>
      <c r="N2239" s="58">
        <v>0</v>
      </c>
      <c r="O2239" s="58">
        <v>47</v>
      </c>
      <c r="P2239" s="58">
        <v>0</v>
      </c>
      <c r="Q2239" s="58">
        <v>0</v>
      </c>
      <c r="R2239" s="59">
        <v>0</v>
      </c>
      <c r="S2239" s="59">
        <v>66.779167000000001</v>
      </c>
      <c r="T2239" s="59">
        <v>0</v>
      </c>
      <c r="U2239" s="59">
        <v>0</v>
      </c>
    </row>
    <row r="2240" spans="1:21" x14ac:dyDescent="0.3">
      <c r="A2240" s="61">
        <v>84615</v>
      </c>
      <c r="B2240" s="54">
        <v>1</v>
      </c>
      <c r="C2240" s="54" t="s">
        <v>78</v>
      </c>
      <c r="D2240" s="54" t="s">
        <v>98</v>
      </c>
      <c r="E2240" s="61" t="s">
        <v>445</v>
      </c>
      <c r="F2240" s="61" t="s">
        <v>140</v>
      </c>
      <c r="G2240" s="54" t="s">
        <v>72</v>
      </c>
      <c r="H2240" s="54" t="s">
        <v>128</v>
      </c>
      <c r="I2240" s="54" t="s">
        <v>22</v>
      </c>
      <c r="J2240" s="54" t="s">
        <v>129</v>
      </c>
      <c r="K2240" s="56">
        <v>43445.368969907409</v>
      </c>
      <c r="L2240" s="56">
        <v>43445.378252314811</v>
      </c>
      <c r="M2240" s="57">
        <v>0.22277777700000001</v>
      </c>
      <c r="N2240" s="58">
        <v>11</v>
      </c>
      <c r="O2240" s="58">
        <v>1789</v>
      </c>
      <c r="P2240" s="58">
        <v>0</v>
      </c>
      <c r="Q2240" s="58">
        <v>1</v>
      </c>
      <c r="R2240" s="59">
        <v>2.4505560000000002</v>
      </c>
      <c r="S2240" s="59">
        <v>398.549443</v>
      </c>
      <c r="T2240" s="59">
        <v>0</v>
      </c>
      <c r="U2240" s="59">
        <v>0.222778</v>
      </c>
    </row>
    <row r="2241" spans="1:21" x14ac:dyDescent="0.3">
      <c r="A2241" s="61">
        <v>84616</v>
      </c>
      <c r="B2241" s="54">
        <v>1</v>
      </c>
      <c r="C2241" s="54" t="s">
        <v>78</v>
      </c>
      <c r="D2241" s="54" t="s">
        <v>88</v>
      </c>
      <c r="E2241" s="61" t="s">
        <v>2395</v>
      </c>
      <c r="F2241" s="61" t="s">
        <v>349</v>
      </c>
      <c r="G2241" s="54" t="s">
        <v>72</v>
      </c>
      <c r="H2241" s="54" t="s">
        <v>128</v>
      </c>
      <c r="I2241" s="54" t="s">
        <v>22</v>
      </c>
      <c r="J2241" s="54" t="s">
        <v>129</v>
      </c>
      <c r="K2241" s="56">
        <v>43445.367175925923</v>
      </c>
      <c r="L2241" s="56">
        <v>43445.504861111112</v>
      </c>
      <c r="M2241" s="57">
        <v>3.304444444</v>
      </c>
      <c r="N2241" s="58">
        <v>0</v>
      </c>
      <c r="O2241" s="58">
        <v>526</v>
      </c>
      <c r="P2241" s="58">
        <v>0</v>
      </c>
      <c r="Q2241" s="58">
        <v>0</v>
      </c>
      <c r="R2241" s="59">
        <v>0</v>
      </c>
      <c r="S2241" s="59">
        <v>1738.137778</v>
      </c>
      <c r="T2241" s="59">
        <v>0</v>
      </c>
      <c r="U2241" s="59">
        <v>0</v>
      </c>
    </row>
    <row r="2242" spans="1:21" x14ac:dyDescent="0.3">
      <c r="A2242" s="61">
        <v>84618</v>
      </c>
      <c r="B2242" s="54">
        <v>1</v>
      </c>
      <c r="C2242" s="54" t="s">
        <v>79</v>
      </c>
      <c r="D2242" s="54" t="s">
        <v>116</v>
      </c>
      <c r="E2242" s="61" t="s">
        <v>217</v>
      </c>
      <c r="F2242" s="61" t="s">
        <v>140</v>
      </c>
      <c r="G2242" s="54" t="s">
        <v>72</v>
      </c>
      <c r="H2242" s="54" t="s">
        <v>128</v>
      </c>
      <c r="I2242" s="54" t="s">
        <v>22</v>
      </c>
      <c r="J2242" s="54" t="s">
        <v>129</v>
      </c>
      <c r="K2242" s="56">
        <v>43445.364652777775</v>
      </c>
      <c r="L2242" s="56">
        <v>43445.397418981483</v>
      </c>
      <c r="M2242" s="57">
        <v>0.78638888799999995</v>
      </c>
      <c r="N2242" s="58">
        <v>4</v>
      </c>
      <c r="O2242" s="58">
        <v>664</v>
      </c>
      <c r="P2242" s="58">
        <v>0</v>
      </c>
      <c r="Q2242" s="58">
        <v>292</v>
      </c>
      <c r="R2242" s="59">
        <v>3.145556</v>
      </c>
      <c r="S2242" s="59">
        <v>522.16222200000004</v>
      </c>
      <c r="T2242" s="59">
        <v>0</v>
      </c>
      <c r="U2242" s="59">
        <v>229.62555499999999</v>
      </c>
    </row>
    <row r="2243" spans="1:21" x14ac:dyDescent="0.3">
      <c r="A2243" s="61">
        <v>84621</v>
      </c>
      <c r="B2243" s="54">
        <v>1</v>
      </c>
      <c r="C2243" s="54" t="s">
        <v>78</v>
      </c>
      <c r="D2243" s="54" t="s">
        <v>91</v>
      </c>
      <c r="E2243" s="61" t="s">
        <v>2329</v>
      </c>
      <c r="F2243" s="61" t="s">
        <v>148</v>
      </c>
      <c r="G2243" s="54" t="s">
        <v>71</v>
      </c>
      <c r="H2243" s="54" t="s">
        <v>128</v>
      </c>
      <c r="I2243" s="54" t="s">
        <v>22</v>
      </c>
      <c r="J2243" s="54" t="s">
        <v>147</v>
      </c>
      <c r="K2243" s="56">
        <v>43445.371898148151</v>
      </c>
      <c r="L2243" s="56">
        <v>43445.722222222219</v>
      </c>
      <c r="M2243" s="57">
        <v>8.4077777769999997</v>
      </c>
      <c r="N2243" s="58">
        <v>0</v>
      </c>
      <c r="O2243" s="58">
        <v>393</v>
      </c>
      <c r="P2243" s="58">
        <v>0</v>
      </c>
      <c r="Q2243" s="58">
        <v>0</v>
      </c>
      <c r="R2243" s="59">
        <v>0</v>
      </c>
      <c r="S2243" s="59">
        <v>3304.2566660000002</v>
      </c>
      <c r="T2243" s="59">
        <v>0</v>
      </c>
      <c r="U2243" s="59">
        <v>0</v>
      </c>
    </row>
    <row r="2244" spans="1:21" x14ac:dyDescent="0.3">
      <c r="A2244" s="61">
        <v>84622</v>
      </c>
      <c r="B2244" s="54">
        <v>1</v>
      </c>
      <c r="C2244" s="54" t="s">
        <v>78</v>
      </c>
      <c r="D2244" s="54" t="s">
        <v>94</v>
      </c>
      <c r="E2244" s="61" t="s">
        <v>2396</v>
      </c>
      <c r="F2244" s="61" t="s">
        <v>137</v>
      </c>
      <c r="G2244" s="54" t="s">
        <v>71</v>
      </c>
      <c r="H2244" s="54" t="s">
        <v>128</v>
      </c>
      <c r="I2244" s="54" t="s">
        <v>22</v>
      </c>
      <c r="J2244" s="54" t="s">
        <v>129</v>
      </c>
      <c r="K2244" s="56">
        <v>43445.363032407404</v>
      </c>
      <c r="L2244" s="56">
        <v>43445.449131944442</v>
      </c>
      <c r="M2244" s="57">
        <v>2.0663888880000001</v>
      </c>
      <c r="N2244" s="58">
        <v>0</v>
      </c>
      <c r="O2244" s="58">
        <v>1</v>
      </c>
      <c r="P2244" s="58">
        <v>0</v>
      </c>
      <c r="Q2244" s="58">
        <v>0</v>
      </c>
      <c r="R2244" s="59">
        <v>0</v>
      </c>
      <c r="S2244" s="59">
        <v>2.066389</v>
      </c>
      <c r="T2244" s="59">
        <v>0</v>
      </c>
      <c r="U2244" s="59">
        <v>0</v>
      </c>
    </row>
    <row r="2245" spans="1:21" x14ac:dyDescent="0.3">
      <c r="A2245" s="61">
        <v>84623</v>
      </c>
      <c r="B2245" s="54">
        <v>1</v>
      </c>
      <c r="C2245" s="54" t="s">
        <v>78</v>
      </c>
      <c r="D2245" s="54" t="s">
        <v>80</v>
      </c>
      <c r="E2245" s="61" t="s">
        <v>2397</v>
      </c>
      <c r="F2245" s="61" t="s">
        <v>150</v>
      </c>
      <c r="G2245" s="54" t="s">
        <v>71</v>
      </c>
      <c r="H2245" s="54" t="s">
        <v>128</v>
      </c>
      <c r="I2245" s="54" t="s">
        <v>22</v>
      </c>
      <c r="J2245" s="54" t="s">
        <v>147</v>
      </c>
      <c r="K2245" s="56">
        <v>43445.380949074075</v>
      </c>
      <c r="L2245" s="56">
        <v>43445.464583333334</v>
      </c>
      <c r="M2245" s="57">
        <v>2.0072222219999998</v>
      </c>
      <c r="N2245" s="58">
        <v>2</v>
      </c>
      <c r="O2245" s="58">
        <v>1017</v>
      </c>
      <c r="P2245" s="58">
        <v>0</v>
      </c>
      <c r="Q2245" s="58">
        <v>0</v>
      </c>
      <c r="R2245" s="59">
        <v>4.0144440000000001</v>
      </c>
      <c r="S2245" s="59">
        <v>2041.345</v>
      </c>
      <c r="T2245" s="59">
        <v>0</v>
      </c>
      <c r="U2245" s="59">
        <v>0</v>
      </c>
    </row>
    <row r="2246" spans="1:21" x14ac:dyDescent="0.3">
      <c r="A2246" s="61">
        <v>84626</v>
      </c>
      <c r="B2246" s="54">
        <v>1</v>
      </c>
      <c r="C2246" s="54" t="s">
        <v>78</v>
      </c>
      <c r="D2246" s="54" t="s">
        <v>107</v>
      </c>
      <c r="E2246" s="61" t="s">
        <v>1880</v>
      </c>
      <c r="F2246" s="61" t="s">
        <v>148</v>
      </c>
      <c r="G2246" s="54" t="s">
        <v>71</v>
      </c>
      <c r="H2246" s="54" t="s">
        <v>128</v>
      </c>
      <c r="I2246" s="54" t="s">
        <v>22</v>
      </c>
      <c r="J2246" s="54" t="s">
        <v>147</v>
      </c>
      <c r="K2246" s="56">
        <v>43445.742893518516</v>
      </c>
      <c r="L2246" s="56">
        <v>43445.747916666667</v>
      </c>
      <c r="M2246" s="57">
        <v>0.12055555499999999</v>
      </c>
      <c r="N2246" s="58">
        <v>0</v>
      </c>
      <c r="O2246" s="58">
        <v>48</v>
      </c>
      <c r="P2246" s="58">
        <v>0</v>
      </c>
      <c r="Q2246" s="58">
        <v>28</v>
      </c>
      <c r="R2246" s="59">
        <v>0</v>
      </c>
      <c r="S2246" s="59">
        <v>5.7866669999999996</v>
      </c>
      <c r="T2246" s="59">
        <v>0</v>
      </c>
      <c r="U2246" s="59">
        <v>3.375556</v>
      </c>
    </row>
    <row r="2247" spans="1:21" x14ac:dyDescent="0.3">
      <c r="A2247" s="61">
        <v>84628</v>
      </c>
      <c r="B2247" s="54">
        <v>1</v>
      </c>
      <c r="C2247" s="54" t="s">
        <v>78</v>
      </c>
      <c r="D2247" s="54" t="s">
        <v>84</v>
      </c>
      <c r="E2247" s="61" t="s">
        <v>2398</v>
      </c>
      <c r="F2247" s="61" t="s">
        <v>160</v>
      </c>
      <c r="G2247" s="54" t="s">
        <v>72</v>
      </c>
      <c r="H2247" s="54" t="s">
        <v>128</v>
      </c>
      <c r="I2247" s="54" t="s">
        <v>24</v>
      </c>
      <c r="J2247" s="54" t="s">
        <v>129</v>
      </c>
      <c r="K2247" s="56">
        <v>43445.375486111108</v>
      </c>
      <c r="L2247" s="56">
        <v>43445.43178240741</v>
      </c>
      <c r="M2247" s="57">
        <v>1.351111111</v>
      </c>
      <c r="N2247" s="58">
        <v>0</v>
      </c>
      <c r="O2247" s="58">
        <v>2353</v>
      </c>
      <c r="P2247" s="58">
        <v>0</v>
      </c>
      <c r="Q2247" s="58">
        <v>0</v>
      </c>
      <c r="R2247" s="59">
        <v>0</v>
      </c>
      <c r="S2247" s="59">
        <v>3179.164444</v>
      </c>
      <c r="T2247" s="59">
        <v>0</v>
      </c>
      <c r="U2247" s="59">
        <v>0</v>
      </c>
    </row>
    <row r="2248" spans="1:21" x14ac:dyDescent="0.3">
      <c r="A2248" s="61">
        <v>84631</v>
      </c>
      <c r="B2248" s="54">
        <v>1</v>
      </c>
      <c r="C2248" s="54" t="s">
        <v>78</v>
      </c>
      <c r="D2248" s="54" t="s">
        <v>84</v>
      </c>
      <c r="E2248" s="61" t="s">
        <v>337</v>
      </c>
      <c r="F2248" s="61" t="s">
        <v>160</v>
      </c>
      <c r="G2248" s="54" t="s">
        <v>72</v>
      </c>
      <c r="H2248" s="54" t="s">
        <v>128</v>
      </c>
      <c r="I2248" s="54" t="s">
        <v>24</v>
      </c>
      <c r="J2248" s="54" t="s">
        <v>129</v>
      </c>
      <c r="K2248" s="56">
        <v>43445.375509259262</v>
      </c>
      <c r="L2248" s="56">
        <v>43445.447916666664</v>
      </c>
      <c r="M2248" s="57">
        <v>1.737777777</v>
      </c>
      <c r="N2248" s="58">
        <v>0</v>
      </c>
      <c r="O2248" s="58">
        <v>3061</v>
      </c>
      <c r="P2248" s="58">
        <v>0</v>
      </c>
      <c r="Q2248" s="58">
        <v>0</v>
      </c>
      <c r="R2248" s="59">
        <v>0</v>
      </c>
      <c r="S2248" s="59">
        <v>5319.337775</v>
      </c>
      <c r="T2248" s="59">
        <v>0</v>
      </c>
      <c r="U2248" s="59">
        <v>0</v>
      </c>
    </row>
    <row r="2249" spans="1:21" x14ac:dyDescent="0.3">
      <c r="A2249" s="61">
        <v>84632</v>
      </c>
      <c r="B2249" s="54">
        <v>1</v>
      </c>
      <c r="C2249" s="54" t="s">
        <v>78</v>
      </c>
      <c r="D2249" s="54" t="s">
        <v>105</v>
      </c>
      <c r="E2249" s="61" t="s">
        <v>2399</v>
      </c>
      <c r="F2249" s="61" t="s">
        <v>149</v>
      </c>
      <c r="G2249" s="54" t="s">
        <v>71</v>
      </c>
      <c r="H2249" s="54" t="s">
        <v>128</v>
      </c>
      <c r="I2249" s="54" t="s">
        <v>22</v>
      </c>
      <c r="J2249" s="54" t="s">
        <v>129</v>
      </c>
      <c r="K2249" s="56">
        <v>43445.389583333337</v>
      </c>
      <c r="L2249" s="56">
        <v>43445.428124999999</v>
      </c>
      <c r="M2249" s="57">
        <v>0.92500000000000004</v>
      </c>
      <c r="N2249" s="58">
        <v>0</v>
      </c>
      <c r="O2249" s="58">
        <v>161</v>
      </c>
      <c r="P2249" s="58">
        <v>0</v>
      </c>
      <c r="Q2249" s="58">
        <v>0</v>
      </c>
      <c r="R2249" s="59">
        <v>0</v>
      </c>
      <c r="S2249" s="59">
        <v>148.92500000000001</v>
      </c>
      <c r="T2249" s="59">
        <v>0</v>
      </c>
      <c r="U2249" s="59">
        <v>0</v>
      </c>
    </row>
    <row r="2250" spans="1:21" x14ac:dyDescent="0.3">
      <c r="A2250" s="61">
        <v>84634</v>
      </c>
      <c r="B2250" s="54">
        <v>1</v>
      </c>
      <c r="C2250" s="54" t="s">
        <v>78</v>
      </c>
      <c r="D2250" s="54" t="s">
        <v>96</v>
      </c>
      <c r="E2250" s="61" t="s">
        <v>572</v>
      </c>
      <c r="F2250" s="61" t="s">
        <v>148</v>
      </c>
      <c r="G2250" s="54" t="s">
        <v>72</v>
      </c>
      <c r="H2250" s="54" t="s">
        <v>128</v>
      </c>
      <c r="I2250" s="54" t="s">
        <v>22</v>
      </c>
      <c r="J2250" s="54" t="s">
        <v>147</v>
      </c>
      <c r="K2250" s="56">
        <v>43445.385092592594</v>
      </c>
      <c r="L2250" s="56">
        <v>43445.697129513886</v>
      </c>
      <c r="M2250" s="57">
        <v>7.4888861110000002</v>
      </c>
      <c r="N2250" s="58">
        <v>2</v>
      </c>
      <c r="O2250" s="58">
        <v>162</v>
      </c>
      <c r="P2250" s="58">
        <v>0</v>
      </c>
      <c r="Q2250" s="58">
        <v>0</v>
      </c>
      <c r="R2250" s="59">
        <v>14.977772</v>
      </c>
      <c r="S2250" s="59">
        <v>1213.19955</v>
      </c>
      <c r="T2250" s="59">
        <v>0</v>
      </c>
      <c r="U2250" s="59">
        <v>0</v>
      </c>
    </row>
    <row r="2251" spans="1:21" x14ac:dyDescent="0.3">
      <c r="A2251" s="61">
        <v>84637</v>
      </c>
      <c r="B2251" s="54">
        <v>1</v>
      </c>
      <c r="C2251" s="54" t="s">
        <v>78</v>
      </c>
      <c r="D2251" s="54" t="s">
        <v>92</v>
      </c>
      <c r="E2251" s="61" t="s">
        <v>2400</v>
      </c>
      <c r="F2251" s="61" t="s">
        <v>145</v>
      </c>
      <c r="G2251" s="54" t="s">
        <v>72</v>
      </c>
      <c r="H2251" s="54" t="s">
        <v>128</v>
      </c>
      <c r="I2251" s="54" t="s">
        <v>22</v>
      </c>
      <c r="J2251" s="54" t="s">
        <v>129</v>
      </c>
      <c r="K2251" s="56">
        <v>43445.394085648149</v>
      </c>
      <c r="L2251" s="56">
        <v>43445.727268518516</v>
      </c>
      <c r="M2251" s="57">
        <v>7.9963888880000003</v>
      </c>
      <c r="N2251" s="58">
        <v>0</v>
      </c>
      <c r="O2251" s="58">
        <v>0</v>
      </c>
      <c r="P2251" s="58">
        <v>0</v>
      </c>
      <c r="Q2251" s="58">
        <v>143</v>
      </c>
      <c r="R2251" s="59">
        <v>0</v>
      </c>
      <c r="S2251" s="59">
        <v>0</v>
      </c>
      <c r="T2251" s="59">
        <v>0</v>
      </c>
      <c r="U2251" s="59">
        <v>1143.4836110000001</v>
      </c>
    </row>
    <row r="2252" spans="1:21" x14ac:dyDescent="0.3">
      <c r="A2252" s="61">
        <v>84638</v>
      </c>
      <c r="B2252" s="54">
        <v>1</v>
      </c>
      <c r="C2252" s="54" t="s">
        <v>78</v>
      </c>
      <c r="D2252" s="54" t="s">
        <v>95</v>
      </c>
      <c r="E2252" s="61" t="s">
        <v>2401</v>
      </c>
      <c r="F2252" s="61" t="s">
        <v>151</v>
      </c>
      <c r="G2252" s="54" t="s">
        <v>71</v>
      </c>
      <c r="H2252" s="54" t="s">
        <v>128</v>
      </c>
      <c r="I2252" s="54" t="s">
        <v>22</v>
      </c>
      <c r="J2252" s="54" t="s">
        <v>129</v>
      </c>
      <c r="K2252" s="56">
        <v>43445.378518518519</v>
      </c>
      <c r="L2252" s="56">
        <v>43445.56758101852</v>
      </c>
      <c r="M2252" s="57">
        <v>4.5374999999999996</v>
      </c>
      <c r="N2252" s="58">
        <v>0</v>
      </c>
      <c r="O2252" s="58">
        <v>2</v>
      </c>
      <c r="P2252" s="58">
        <v>0</v>
      </c>
      <c r="Q2252" s="58">
        <v>0</v>
      </c>
      <c r="R2252" s="59">
        <v>0</v>
      </c>
      <c r="S2252" s="59">
        <v>9.0749999999999993</v>
      </c>
      <c r="T2252" s="59">
        <v>0</v>
      </c>
      <c r="U2252" s="59">
        <v>0</v>
      </c>
    </row>
    <row r="2253" spans="1:21" x14ac:dyDescent="0.3">
      <c r="A2253" s="61">
        <v>84641</v>
      </c>
      <c r="B2253" s="54">
        <v>1</v>
      </c>
      <c r="C2253" s="54" t="s">
        <v>79</v>
      </c>
      <c r="D2253" s="54" t="s">
        <v>120</v>
      </c>
      <c r="E2253" s="61" t="s">
        <v>2249</v>
      </c>
      <c r="F2253" s="61" t="s">
        <v>145</v>
      </c>
      <c r="G2253" s="54" t="s">
        <v>72</v>
      </c>
      <c r="H2253" s="54" t="s">
        <v>128</v>
      </c>
      <c r="I2253" s="54" t="s">
        <v>22</v>
      </c>
      <c r="J2253" s="54" t="s">
        <v>129</v>
      </c>
      <c r="K2253" s="56">
        <v>43445.383668981478</v>
      </c>
      <c r="L2253" s="56">
        <v>43445.425694444442</v>
      </c>
      <c r="M2253" s="57">
        <v>1.008611111</v>
      </c>
      <c r="N2253" s="58">
        <v>0</v>
      </c>
      <c r="O2253" s="58">
        <v>65</v>
      </c>
      <c r="P2253" s="58">
        <v>0</v>
      </c>
      <c r="Q2253" s="58">
        <v>33</v>
      </c>
      <c r="R2253" s="59">
        <v>0</v>
      </c>
      <c r="S2253" s="59">
        <v>65.559721999999994</v>
      </c>
      <c r="T2253" s="59">
        <v>0</v>
      </c>
      <c r="U2253" s="59">
        <v>33.284166999999997</v>
      </c>
    </row>
    <row r="2254" spans="1:21" x14ac:dyDescent="0.3">
      <c r="A2254" s="61">
        <v>84644</v>
      </c>
      <c r="B2254" s="54">
        <v>1</v>
      </c>
      <c r="C2254" s="54" t="s">
        <v>79</v>
      </c>
      <c r="D2254" s="54" t="s">
        <v>123</v>
      </c>
      <c r="E2254" s="61" t="s">
        <v>2402</v>
      </c>
      <c r="F2254" s="61" t="s">
        <v>202</v>
      </c>
      <c r="G2254" s="54" t="s">
        <v>71</v>
      </c>
      <c r="H2254" s="54" t="s">
        <v>128</v>
      </c>
      <c r="I2254" s="54" t="s">
        <v>22</v>
      </c>
      <c r="J2254" s="54" t="s">
        <v>129</v>
      </c>
      <c r="K2254" s="56">
        <v>43445.397303240738</v>
      </c>
      <c r="L2254" s="56">
        <v>43445.507245370369</v>
      </c>
      <c r="M2254" s="57">
        <v>2.6386111109999999</v>
      </c>
      <c r="N2254" s="58">
        <v>0</v>
      </c>
      <c r="O2254" s="58">
        <v>0</v>
      </c>
      <c r="P2254" s="58">
        <v>0</v>
      </c>
      <c r="Q2254" s="58">
        <v>47</v>
      </c>
      <c r="R2254" s="59">
        <v>0</v>
      </c>
      <c r="S2254" s="59">
        <v>0</v>
      </c>
      <c r="T2254" s="59">
        <v>0</v>
      </c>
      <c r="U2254" s="59">
        <v>124.01472200000001</v>
      </c>
    </row>
    <row r="2255" spans="1:21" x14ac:dyDescent="0.3">
      <c r="A2255" s="61">
        <v>84646</v>
      </c>
      <c r="B2255" s="54">
        <v>1</v>
      </c>
      <c r="C2255" s="54" t="s">
        <v>78</v>
      </c>
      <c r="D2255" s="54" t="s">
        <v>98</v>
      </c>
      <c r="E2255" s="61" t="s">
        <v>167</v>
      </c>
      <c r="F2255" s="61" t="s">
        <v>140</v>
      </c>
      <c r="G2255" s="54" t="s">
        <v>72</v>
      </c>
      <c r="H2255" s="54" t="s">
        <v>128</v>
      </c>
      <c r="I2255" s="54" t="s">
        <v>22</v>
      </c>
      <c r="J2255" s="54" t="s">
        <v>129</v>
      </c>
      <c r="K2255" s="56">
        <v>43445.400682870371</v>
      </c>
      <c r="L2255" s="56">
        <v>43445.40625</v>
      </c>
      <c r="M2255" s="57">
        <v>0.133611111</v>
      </c>
      <c r="N2255" s="58">
        <v>14</v>
      </c>
      <c r="O2255" s="58">
        <v>1690</v>
      </c>
      <c r="P2255" s="58">
        <v>0</v>
      </c>
      <c r="Q2255" s="58">
        <v>15</v>
      </c>
      <c r="R2255" s="59">
        <v>1.8705560000000001</v>
      </c>
      <c r="S2255" s="59">
        <v>225.80277799999999</v>
      </c>
      <c r="T2255" s="59">
        <v>0</v>
      </c>
      <c r="U2255" s="59">
        <v>2.0041669999999998</v>
      </c>
    </row>
    <row r="2256" spans="1:21" x14ac:dyDescent="0.3">
      <c r="A2256" s="61">
        <v>84648</v>
      </c>
      <c r="B2256" s="54">
        <v>1</v>
      </c>
      <c r="C2256" s="54" t="s">
        <v>78</v>
      </c>
      <c r="D2256" s="54" t="s">
        <v>106</v>
      </c>
      <c r="E2256" s="61" t="s">
        <v>2403</v>
      </c>
      <c r="F2256" s="61" t="s">
        <v>148</v>
      </c>
      <c r="G2256" s="54" t="s">
        <v>71</v>
      </c>
      <c r="H2256" s="54" t="s">
        <v>128</v>
      </c>
      <c r="I2256" s="54" t="s">
        <v>22</v>
      </c>
      <c r="J2256" s="54" t="s">
        <v>147</v>
      </c>
      <c r="K2256" s="56">
        <v>43445.3987962963</v>
      </c>
      <c r="L2256" s="56">
        <v>43445.715155902777</v>
      </c>
      <c r="M2256" s="57">
        <v>7.5926305550000004</v>
      </c>
      <c r="N2256" s="58">
        <v>0</v>
      </c>
      <c r="O2256" s="58">
        <v>113</v>
      </c>
      <c r="P2256" s="58">
        <v>0</v>
      </c>
      <c r="Q2256" s="58">
        <v>0</v>
      </c>
      <c r="R2256" s="59">
        <v>0</v>
      </c>
      <c r="S2256" s="59">
        <v>857.96725300000003</v>
      </c>
      <c r="T2256" s="59">
        <v>0</v>
      </c>
      <c r="U2256" s="59">
        <v>0</v>
      </c>
    </row>
    <row r="2257" spans="1:21" x14ac:dyDescent="0.3">
      <c r="A2257" s="61">
        <v>84653</v>
      </c>
      <c r="B2257" s="54">
        <v>1</v>
      </c>
      <c r="C2257" s="54" t="s">
        <v>78</v>
      </c>
      <c r="D2257" s="54" t="s">
        <v>81</v>
      </c>
      <c r="E2257" s="61" t="s">
        <v>2404</v>
      </c>
      <c r="F2257" s="61" t="s">
        <v>156</v>
      </c>
      <c r="G2257" s="54" t="s">
        <v>71</v>
      </c>
      <c r="H2257" s="54" t="s">
        <v>128</v>
      </c>
      <c r="I2257" s="54" t="s">
        <v>22</v>
      </c>
      <c r="J2257" s="54" t="s">
        <v>129</v>
      </c>
      <c r="K2257" s="56">
        <v>43445.348287037035</v>
      </c>
      <c r="L2257" s="56">
        <v>43445.406944444447</v>
      </c>
      <c r="M2257" s="57">
        <v>1.407777777</v>
      </c>
      <c r="N2257" s="58">
        <v>0</v>
      </c>
      <c r="O2257" s="58">
        <v>108</v>
      </c>
      <c r="P2257" s="58">
        <v>0</v>
      </c>
      <c r="Q2257" s="58">
        <v>0</v>
      </c>
      <c r="R2257" s="59">
        <v>0</v>
      </c>
      <c r="S2257" s="59">
        <v>152.04</v>
      </c>
      <c r="T2257" s="59">
        <v>0</v>
      </c>
      <c r="U2257" s="59">
        <v>0</v>
      </c>
    </row>
    <row r="2258" spans="1:21" x14ac:dyDescent="0.3">
      <c r="A2258" s="61">
        <v>84654</v>
      </c>
      <c r="B2258" s="54">
        <v>1</v>
      </c>
      <c r="C2258" s="54" t="s">
        <v>78</v>
      </c>
      <c r="D2258" s="54" t="s">
        <v>103</v>
      </c>
      <c r="E2258" s="61" t="s">
        <v>2405</v>
      </c>
      <c r="F2258" s="61" t="s">
        <v>145</v>
      </c>
      <c r="G2258" s="54" t="s">
        <v>72</v>
      </c>
      <c r="H2258" s="54" t="s">
        <v>128</v>
      </c>
      <c r="I2258" s="54" t="s">
        <v>22</v>
      </c>
      <c r="J2258" s="54" t="s">
        <v>129</v>
      </c>
      <c r="K2258" s="56">
        <v>43445.373333333337</v>
      </c>
      <c r="L2258" s="56">
        <v>43445.51662037037</v>
      </c>
      <c r="M2258" s="57">
        <v>3.4388888880000001</v>
      </c>
      <c r="N2258" s="58">
        <v>0</v>
      </c>
      <c r="O2258" s="58">
        <v>155</v>
      </c>
      <c r="P2258" s="58">
        <v>0</v>
      </c>
      <c r="Q2258" s="58">
        <v>14</v>
      </c>
      <c r="R2258" s="59">
        <v>0</v>
      </c>
      <c r="S2258" s="59">
        <v>533.02777800000001</v>
      </c>
      <c r="T2258" s="59">
        <v>0</v>
      </c>
      <c r="U2258" s="59">
        <v>48.144444</v>
      </c>
    </row>
    <row r="2259" spans="1:21" x14ac:dyDescent="0.3">
      <c r="A2259" s="61">
        <v>84660</v>
      </c>
      <c r="B2259" s="54">
        <v>1</v>
      </c>
      <c r="C2259" s="54" t="s">
        <v>78</v>
      </c>
      <c r="D2259" s="54" t="s">
        <v>95</v>
      </c>
      <c r="E2259" s="61" t="s">
        <v>319</v>
      </c>
      <c r="F2259" s="61" t="s">
        <v>148</v>
      </c>
      <c r="G2259" s="54" t="s">
        <v>72</v>
      </c>
      <c r="H2259" s="54" t="s">
        <v>128</v>
      </c>
      <c r="I2259" s="54" t="s">
        <v>22</v>
      </c>
      <c r="J2259" s="54" t="s">
        <v>147</v>
      </c>
      <c r="K2259" s="56">
        <v>43445.399652777778</v>
      </c>
      <c r="L2259" s="56">
        <v>43445.538865740738</v>
      </c>
      <c r="M2259" s="57">
        <v>3.341111111</v>
      </c>
      <c r="N2259" s="58">
        <v>1</v>
      </c>
      <c r="O2259" s="58">
        <v>56</v>
      </c>
      <c r="P2259" s="58">
        <v>0</v>
      </c>
      <c r="Q2259" s="58">
        <v>0</v>
      </c>
      <c r="R2259" s="59">
        <v>3.3411110000000002</v>
      </c>
      <c r="S2259" s="59">
        <v>187.10222200000001</v>
      </c>
      <c r="T2259" s="59">
        <v>0</v>
      </c>
      <c r="U2259" s="59">
        <v>0</v>
      </c>
    </row>
    <row r="2260" spans="1:21" x14ac:dyDescent="0.3">
      <c r="A2260" s="61">
        <v>84661</v>
      </c>
      <c r="B2260" s="54">
        <v>1</v>
      </c>
      <c r="C2260" s="54" t="s">
        <v>79</v>
      </c>
      <c r="D2260" s="54" t="s">
        <v>114</v>
      </c>
      <c r="E2260" s="61" t="s">
        <v>427</v>
      </c>
      <c r="F2260" s="61" t="s">
        <v>145</v>
      </c>
      <c r="G2260" s="54" t="s">
        <v>72</v>
      </c>
      <c r="H2260" s="54" t="s">
        <v>128</v>
      </c>
      <c r="I2260" s="54" t="s">
        <v>22</v>
      </c>
      <c r="J2260" s="54" t="s">
        <v>129</v>
      </c>
      <c r="K2260" s="56">
        <v>43445.393854166665</v>
      </c>
      <c r="L2260" s="56">
        <v>43445.440763888888</v>
      </c>
      <c r="M2260" s="57">
        <v>1.1258333330000001</v>
      </c>
      <c r="N2260" s="58">
        <v>0</v>
      </c>
      <c r="O2260" s="58">
        <v>1</v>
      </c>
      <c r="P2260" s="58">
        <v>0</v>
      </c>
      <c r="Q2260" s="58">
        <v>101</v>
      </c>
      <c r="R2260" s="59">
        <v>0</v>
      </c>
      <c r="S2260" s="59">
        <v>1.1258330000000001</v>
      </c>
      <c r="T2260" s="59">
        <v>0</v>
      </c>
      <c r="U2260" s="59">
        <v>113.70916699999999</v>
      </c>
    </row>
    <row r="2261" spans="1:21" x14ac:dyDescent="0.3">
      <c r="A2261" s="61">
        <v>84662</v>
      </c>
      <c r="B2261" s="54">
        <v>1</v>
      </c>
      <c r="C2261" s="54" t="s">
        <v>78</v>
      </c>
      <c r="D2261" s="54" t="s">
        <v>86</v>
      </c>
      <c r="E2261" s="61" t="s">
        <v>2406</v>
      </c>
      <c r="F2261" s="61" t="s">
        <v>274</v>
      </c>
      <c r="G2261" s="54" t="s">
        <v>71</v>
      </c>
      <c r="H2261" s="54" t="s">
        <v>128</v>
      </c>
      <c r="I2261" s="54" t="s">
        <v>22</v>
      </c>
      <c r="J2261" s="54" t="s">
        <v>129</v>
      </c>
      <c r="K2261" s="56">
        <v>43445.40284722222</v>
      </c>
      <c r="L2261" s="56">
        <v>43445.455335648148</v>
      </c>
      <c r="M2261" s="57">
        <v>1.2597222219999999</v>
      </c>
      <c r="N2261" s="58">
        <v>0</v>
      </c>
      <c r="O2261" s="58">
        <v>78</v>
      </c>
      <c r="P2261" s="58">
        <v>0</v>
      </c>
      <c r="Q2261" s="58">
        <v>0</v>
      </c>
      <c r="R2261" s="59">
        <v>0</v>
      </c>
      <c r="S2261" s="59">
        <v>98.258332999999993</v>
      </c>
      <c r="T2261" s="59">
        <v>0</v>
      </c>
      <c r="U2261" s="59">
        <v>0</v>
      </c>
    </row>
    <row r="2262" spans="1:21" x14ac:dyDescent="0.3">
      <c r="A2262" s="61">
        <v>84663</v>
      </c>
      <c r="B2262" s="54">
        <v>1</v>
      </c>
      <c r="C2262" s="54" t="s">
        <v>79</v>
      </c>
      <c r="D2262" s="54" t="s">
        <v>124</v>
      </c>
      <c r="E2262" s="61" t="s">
        <v>2407</v>
      </c>
      <c r="F2262" s="61" t="s">
        <v>140</v>
      </c>
      <c r="G2262" s="54" t="s">
        <v>72</v>
      </c>
      <c r="H2262" s="54" t="s">
        <v>128</v>
      </c>
      <c r="I2262" s="54" t="s">
        <v>22</v>
      </c>
      <c r="J2262" s="54" t="s">
        <v>129</v>
      </c>
      <c r="K2262" s="56">
        <v>43445.409594907411</v>
      </c>
      <c r="L2262" s="56">
        <v>43445.420208333337</v>
      </c>
      <c r="M2262" s="57">
        <v>0.254722222</v>
      </c>
      <c r="N2262" s="58">
        <v>0</v>
      </c>
      <c r="O2262" s="58">
        <v>104</v>
      </c>
      <c r="P2262" s="58">
        <v>0</v>
      </c>
      <c r="Q2262" s="58">
        <v>0</v>
      </c>
      <c r="R2262" s="59">
        <v>0</v>
      </c>
      <c r="S2262" s="59">
        <v>26.491111</v>
      </c>
      <c r="T2262" s="59">
        <v>0</v>
      </c>
      <c r="U2262" s="59">
        <v>0</v>
      </c>
    </row>
    <row r="2263" spans="1:21" x14ac:dyDescent="0.3">
      <c r="A2263" s="61">
        <v>84664</v>
      </c>
      <c r="B2263" s="54">
        <v>1</v>
      </c>
      <c r="C2263" s="54" t="s">
        <v>79</v>
      </c>
      <c r="D2263" s="54" t="s">
        <v>108</v>
      </c>
      <c r="E2263" s="61" t="s">
        <v>2408</v>
      </c>
      <c r="F2263" s="61" t="s">
        <v>137</v>
      </c>
      <c r="G2263" s="54" t="s">
        <v>71</v>
      </c>
      <c r="H2263" s="54" t="s">
        <v>128</v>
      </c>
      <c r="I2263" s="54" t="s">
        <v>22</v>
      </c>
      <c r="J2263" s="54" t="s">
        <v>129</v>
      </c>
      <c r="K2263" s="56">
        <v>43445.411273148151</v>
      </c>
      <c r="L2263" s="56">
        <v>43445.494224537033</v>
      </c>
      <c r="M2263" s="57">
        <v>1.9908333330000001</v>
      </c>
      <c r="N2263" s="58">
        <v>0</v>
      </c>
      <c r="O2263" s="58">
        <v>0</v>
      </c>
      <c r="P2263" s="58">
        <v>0</v>
      </c>
      <c r="Q2263" s="58">
        <v>1</v>
      </c>
      <c r="R2263" s="59">
        <v>0</v>
      </c>
      <c r="S2263" s="59">
        <v>0</v>
      </c>
      <c r="T2263" s="59">
        <v>0</v>
      </c>
      <c r="U2263" s="59">
        <v>1.9908330000000001</v>
      </c>
    </row>
    <row r="2264" spans="1:21" x14ac:dyDescent="0.3">
      <c r="A2264" s="61">
        <v>84665</v>
      </c>
      <c r="B2264" s="54">
        <v>1</v>
      </c>
      <c r="C2264" s="54" t="s">
        <v>78</v>
      </c>
      <c r="D2264" s="54" t="s">
        <v>81</v>
      </c>
      <c r="E2264" s="61" t="s">
        <v>2367</v>
      </c>
      <c r="F2264" s="61" t="s">
        <v>204</v>
      </c>
      <c r="G2264" s="54" t="s">
        <v>71</v>
      </c>
      <c r="H2264" s="54" t="s">
        <v>128</v>
      </c>
      <c r="I2264" s="54" t="s">
        <v>22</v>
      </c>
      <c r="J2264" s="54" t="s">
        <v>129</v>
      </c>
      <c r="K2264" s="56">
        <v>43445.306226851855</v>
      </c>
      <c r="L2264" s="56">
        <v>43445.613888888889</v>
      </c>
      <c r="M2264" s="57">
        <v>7.3838888880000004</v>
      </c>
      <c r="N2264" s="58">
        <v>0</v>
      </c>
      <c r="O2264" s="58">
        <v>82</v>
      </c>
      <c r="P2264" s="58">
        <v>0</v>
      </c>
      <c r="Q2264" s="58">
        <v>0</v>
      </c>
      <c r="R2264" s="59">
        <v>0</v>
      </c>
      <c r="S2264" s="59">
        <v>605.47888899999998</v>
      </c>
      <c r="T2264" s="59">
        <v>0</v>
      </c>
      <c r="U2264" s="59">
        <v>0</v>
      </c>
    </row>
    <row r="2265" spans="1:21" x14ac:dyDescent="0.3">
      <c r="A2265" s="61">
        <v>84667</v>
      </c>
      <c r="B2265" s="54">
        <v>1</v>
      </c>
      <c r="C2265" s="54" t="s">
        <v>78</v>
      </c>
      <c r="D2265" s="54" t="s">
        <v>98</v>
      </c>
      <c r="E2265" s="61" t="s">
        <v>167</v>
      </c>
      <c r="F2265" s="61" t="s">
        <v>168</v>
      </c>
      <c r="G2265" s="54" t="s">
        <v>72</v>
      </c>
      <c r="H2265" s="54" t="s">
        <v>128</v>
      </c>
      <c r="I2265" s="54" t="s">
        <v>22</v>
      </c>
      <c r="J2265" s="54" t="s">
        <v>129</v>
      </c>
      <c r="K2265" s="56">
        <v>43445.414247685185</v>
      </c>
      <c r="L2265" s="56">
        <v>43445.472222222219</v>
      </c>
      <c r="M2265" s="57">
        <v>1.391388888</v>
      </c>
      <c r="N2265" s="58">
        <v>14</v>
      </c>
      <c r="O2265" s="58">
        <v>1690</v>
      </c>
      <c r="P2265" s="58">
        <v>0</v>
      </c>
      <c r="Q2265" s="58">
        <v>15</v>
      </c>
      <c r="R2265" s="59">
        <v>19.479444000000001</v>
      </c>
      <c r="S2265" s="59">
        <v>2351.4472209999999</v>
      </c>
      <c r="T2265" s="59">
        <v>0</v>
      </c>
      <c r="U2265" s="59">
        <v>20.870833000000001</v>
      </c>
    </row>
    <row r="2266" spans="1:21" x14ac:dyDescent="0.3">
      <c r="A2266" s="61">
        <v>84669</v>
      </c>
      <c r="B2266" s="54">
        <v>1</v>
      </c>
      <c r="C2266" s="54" t="s">
        <v>78</v>
      </c>
      <c r="D2266" s="54" t="s">
        <v>91</v>
      </c>
      <c r="E2266" s="61" t="s">
        <v>389</v>
      </c>
      <c r="F2266" s="61" t="s">
        <v>148</v>
      </c>
      <c r="G2266" s="54" t="s">
        <v>72</v>
      </c>
      <c r="H2266" s="54" t="s">
        <v>128</v>
      </c>
      <c r="I2266" s="54" t="s">
        <v>22</v>
      </c>
      <c r="J2266" s="54" t="s">
        <v>147</v>
      </c>
      <c r="K2266" s="56">
        <v>43445.41511574074</v>
      </c>
      <c r="L2266" s="56">
        <v>43445.697222222225</v>
      </c>
      <c r="M2266" s="57">
        <v>6.7705555549999996</v>
      </c>
      <c r="N2266" s="58">
        <v>0</v>
      </c>
      <c r="O2266" s="58">
        <v>1</v>
      </c>
      <c r="P2266" s="58">
        <v>5</v>
      </c>
      <c r="Q2266" s="58">
        <v>472</v>
      </c>
      <c r="R2266" s="59">
        <v>0</v>
      </c>
      <c r="S2266" s="59">
        <v>6.770556</v>
      </c>
      <c r="T2266" s="59">
        <v>33.852778000000001</v>
      </c>
      <c r="U2266" s="59">
        <v>3195.7022219999999</v>
      </c>
    </row>
    <row r="2267" spans="1:21" x14ac:dyDescent="0.3">
      <c r="A2267" s="61">
        <v>84672</v>
      </c>
      <c r="B2267" s="54">
        <v>1</v>
      </c>
      <c r="C2267" s="54" t="s">
        <v>78</v>
      </c>
      <c r="D2267" s="54" t="s">
        <v>125</v>
      </c>
      <c r="E2267" s="61" t="s">
        <v>2409</v>
      </c>
      <c r="F2267" s="61" t="s">
        <v>186</v>
      </c>
      <c r="G2267" s="54" t="s">
        <v>72</v>
      </c>
      <c r="H2267" s="54" t="s">
        <v>128</v>
      </c>
      <c r="I2267" s="54" t="s">
        <v>22</v>
      </c>
      <c r="J2267" s="54" t="s">
        <v>129</v>
      </c>
      <c r="K2267" s="56">
        <v>43445.413634259261</v>
      </c>
      <c r="L2267" s="56">
        <v>43445.479166666664</v>
      </c>
      <c r="M2267" s="57">
        <v>1.572777777</v>
      </c>
      <c r="N2267" s="58">
        <v>0</v>
      </c>
      <c r="O2267" s="58">
        <v>453</v>
      </c>
      <c r="P2267" s="58">
        <v>0</v>
      </c>
      <c r="Q2267" s="58">
        <v>0</v>
      </c>
      <c r="R2267" s="59">
        <v>0</v>
      </c>
      <c r="S2267" s="59">
        <v>712.46833300000003</v>
      </c>
      <c r="T2267" s="59">
        <v>0</v>
      </c>
      <c r="U2267" s="59">
        <v>0</v>
      </c>
    </row>
    <row r="2268" spans="1:21" x14ac:dyDescent="0.3">
      <c r="A2268" s="61">
        <v>84673</v>
      </c>
      <c r="B2268" s="54">
        <v>1</v>
      </c>
      <c r="C2268" s="54" t="s">
        <v>78</v>
      </c>
      <c r="D2268" s="54" t="s">
        <v>85</v>
      </c>
      <c r="E2268" s="61" t="s">
        <v>2410</v>
      </c>
      <c r="F2268" s="61" t="s">
        <v>136</v>
      </c>
      <c r="G2268" s="54" t="s">
        <v>71</v>
      </c>
      <c r="H2268" s="54" t="s">
        <v>128</v>
      </c>
      <c r="I2268" s="54" t="s">
        <v>22</v>
      </c>
      <c r="J2268" s="54" t="s">
        <v>129</v>
      </c>
      <c r="K2268" s="56">
        <v>43445.41097222222</v>
      </c>
      <c r="L2268" s="56">
        <v>43445.441782407404</v>
      </c>
      <c r="M2268" s="57">
        <v>0.73944444399999998</v>
      </c>
      <c r="N2268" s="58">
        <v>0</v>
      </c>
      <c r="O2268" s="58">
        <v>24</v>
      </c>
      <c r="P2268" s="58">
        <v>0</v>
      </c>
      <c r="Q2268" s="58">
        <v>0</v>
      </c>
      <c r="R2268" s="59">
        <v>0</v>
      </c>
      <c r="S2268" s="59">
        <v>17.746666999999999</v>
      </c>
      <c r="T2268" s="59">
        <v>0</v>
      </c>
      <c r="U2268" s="59">
        <v>0</v>
      </c>
    </row>
    <row r="2269" spans="1:21" x14ac:dyDescent="0.3">
      <c r="A2269" s="61">
        <v>84676</v>
      </c>
      <c r="B2269" s="54">
        <v>1</v>
      </c>
      <c r="C2269" s="54" t="s">
        <v>78</v>
      </c>
      <c r="D2269" s="54" t="s">
        <v>94</v>
      </c>
      <c r="E2269" s="61" t="s">
        <v>2411</v>
      </c>
      <c r="F2269" s="61" t="s">
        <v>136</v>
      </c>
      <c r="G2269" s="54" t="s">
        <v>71</v>
      </c>
      <c r="H2269" s="54" t="s">
        <v>128</v>
      </c>
      <c r="I2269" s="54" t="s">
        <v>22</v>
      </c>
      <c r="J2269" s="54" t="s">
        <v>129</v>
      </c>
      <c r="K2269" s="56">
        <v>43445.392870370371</v>
      </c>
      <c r="L2269" s="56">
        <v>43445.443124999998</v>
      </c>
      <c r="M2269" s="57">
        <v>1.206111111</v>
      </c>
      <c r="N2269" s="58">
        <v>0</v>
      </c>
      <c r="O2269" s="58">
        <v>0</v>
      </c>
      <c r="P2269" s="58">
        <v>0</v>
      </c>
      <c r="Q2269" s="58">
        <v>25</v>
      </c>
      <c r="R2269" s="59">
        <v>0</v>
      </c>
      <c r="S2269" s="59">
        <v>0</v>
      </c>
      <c r="T2269" s="59">
        <v>0</v>
      </c>
      <c r="U2269" s="59">
        <v>30.152778000000001</v>
      </c>
    </row>
    <row r="2270" spans="1:21" x14ac:dyDescent="0.3">
      <c r="A2270" s="61">
        <v>84677</v>
      </c>
      <c r="B2270" s="54">
        <v>1</v>
      </c>
      <c r="C2270" s="54" t="s">
        <v>79</v>
      </c>
      <c r="D2270" s="54" t="s">
        <v>113</v>
      </c>
      <c r="E2270" s="61" t="s">
        <v>2412</v>
      </c>
      <c r="F2270" s="61" t="s">
        <v>148</v>
      </c>
      <c r="G2270" s="54" t="s">
        <v>72</v>
      </c>
      <c r="H2270" s="54" t="s">
        <v>128</v>
      </c>
      <c r="I2270" s="54" t="s">
        <v>22</v>
      </c>
      <c r="J2270" s="54" t="s">
        <v>147</v>
      </c>
      <c r="K2270" s="56">
        <v>43445.463900462964</v>
      </c>
      <c r="L2270" s="56">
        <v>43445.667442129627</v>
      </c>
      <c r="M2270" s="57">
        <v>4.8849999999999998</v>
      </c>
      <c r="N2270" s="58">
        <v>0</v>
      </c>
      <c r="O2270" s="58">
        <v>0</v>
      </c>
      <c r="P2270" s="58">
        <v>7</v>
      </c>
      <c r="Q2270" s="58">
        <v>115</v>
      </c>
      <c r="R2270" s="59">
        <v>0</v>
      </c>
      <c r="S2270" s="59">
        <v>0</v>
      </c>
      <c r="T2270" s="59">
        <v>34.195</v>
      </c>
      <c r="U2270" s="59">
        <v>561.77499999999998</v>
      </c>
    </row>
    <row r="2271" spans="1:21" x14ac:dyDescent="0.3">
      <c r="A2271" s="61">
        <v>84678</v>
      </c>
      <c r="B2271" s="54">
        <v>1</v>
      </c>
      <c r="C2271" s="54" t="s">
        <v>79</v>
      </c>
      <c r="D2271" s="54" t="s">
        <v>113</v>
      </c>
      <c r="E2271" s="61" t="s">
        <v>2413</v>
      </c>
      <c r="F2271" s="61" t="s">
        <v>136</v>
      </c>
      <c r="G2271" s="54" t="s">
        <v>71</v>
      </c>
      <c r="H2271" s="54" t="s">
        <v>128</v>
      </c>
      <c r="I2271" s="54" t="s">
        <v>22</v>
      </c>
      <c r="J2271" s="54" t="s">
        <v>129</v>
      </c>
      <c r="K2271" s="56">
        <v>43445.405729166669</v>
      </c>
      <c r="L2271" s="56">
        <v>43445.440706018519</v>
      </c>
      <c r="M2271" s="57">
        <v>0.83944444399999996</v>
      </c>
      <c r="N2271" s="58">
        <v>0</v>
      </c>
      <c r="O2271" s="58">
        <v>0</v>
      </c>
      <c r="P2271" s="58">
        <v>0</v>
      </c>
      <c r="Q2271" s="58">
        <v>11</v>
      </c>
      <c r="R2271" s="59">
        <v>0</v>
      </c>
      <c r="S2271" s="59">
        <v>0</v>
      </c>
      <c r="T2271" s="59">
        <v>0</v>
      </c>
      <c r="U2271" s="59">
        <v>9.2338889999999996</v>
      </c>
    </row>
    <row r="2272" spans="1:21" x14ac:dyDescent="0.3">
      <c r="A2272" s="61">
        <v>84682</v>
      </c>
      <c r="B2272" s="54">
        <v>1</v>
      </c>
      <c r="C2272" s="54" t="s">
        <v>78</v>
      </c>
      <c r="D2272" s="54" t="s">
        <v>94</v>
      </c>
      <c r="E2272" s="61" t="s">
        <v>2414</v>
      </c>
      <c r="F2272" s="61" t="s">
        <v>202</v>
      </c>
      <c r="G2272" s="54" t="s">
        <v>71</v>
      </c>
      <c r="H2272" s="54" t="s">
        <v>128</v>
      </c>
      <c r="I2272" s="54" t="s">
        <v>22</v>
      </c>
      <c r="J2272" s="54" t="s">
        <v>129</v>
      </c>
      <c r="K2272" s="56">
        <v>43445.388055555552</v>
      </c>
      <c r="L2272" s="56">
        <v>43445.481273148151</v>
      </c>
      <c r="M2272" s="57">
        <v>2.2372222220000002</v>
      </c>
      <c r="N2272" s="58">
        <v>0</v>
      </c>
      <c r="O2272" s="58">
        <v>13</v>
      </c>
      <c r="P2272" s="58">
        <v>0</v>
      </c>
      <c r="Q2272" s="58">
        <v>0</v>
      </c>
      <c r="R2272" s="59">
        <v>0</v>
      </c>
      <c r="S2272" s="59">
        <v>29.083888999999999</v>
      </c>
      <c r="T2272" s="59">
        <v>0</v>
      </c>
      <c r="U2272" s="59">
        <v>0</v>
      </c>
    </row>
    <row r="2273" spans="1:21" x14ac:dyDescent="0.3">
      <c r="A2273" s="61">
        <v>84683</v>
      </c>
      <c r="B2273" s="54">
        <v>1</v>
      </c>
      <c r="C2273" s="54" t="s">
        <v>79</v>
      </c>
      <c r="D2273" s="54" t="s">
        <v>110</v>
      </c>
      <c r="E2273" s="61" t="s">
        <v>2415</v>
      </c>
      <c r="F2273" s="61" t="s">
        <v>145</v>
      </c>
      <c r="G2273" s="54" t="s">
        <v>72</v>
      </c>
      <c r="H2273" s="54" t="s">
        <v>128</v>
      </c>
      <c r="I2273" s="54" t="s">
        <v>22</v>
      </c>
      <c r="J2273" s="54" t="s">
        <v>129</v>
      </c>
      <c r="K2273" s="56">
        <v>43445.427372685182</v>
      </c>
      <c r="L2273" s="56">
        <v>43445.478854166664</v>
      </c>
      <c r="M2273" s="57">
        <v>1.2355555549999999</v>
      </c>
      <c r="N2273" s="58">
        <v>0</v>
      </c>
      <c r="O2273" s="58">
        <v>0</v>
      </c>
      <c r="P2273" s="58">
        <v>0</v>
      </c>
      <c r="Q2273" s="58">
        <v>134</v>
      </c>
      <c r="R2273" s="59">
        <v>0</v>
      </c>
      <c r="S2273" s="59">
        <v>0</v>
      </c>
      <c r="T2273" s="59">
        <v>0</v>
      </c>
      <c r="U2273" s="59">
        <v>165.56444400000001</v>
      </c>
    </row>
    <row r="2274" spans="1:21" x14ac:dyDescent="0.3">
      <c r="A2274" s="61">
        <v>84687</v>
      </c>
      <c r="B2274" s="54">
        <v>1</v>
      </c>
      <c r="C2274" s="54" t="s">
        <v>78</v>
      </c>
      <c r="D2274" s="54" t="s">
        <v>102</v>
      </c>
      <c r="E2274" s="61" t="s">
        <v>2416</v>
      </c>
      <c r="F2274" s="61" t="s">
        <v>145</v>
      </c>
      <c r="G2274" s="54" t="s">
        <v>72</v>
      </c>
      <c r="H2274" s="54" t="s">
        <v>128</v>
      </c>
      <c r="I2274" s="54" t="s">
        <v>22</v>
      </c>
      <c r="J2274" s="54" t="s">
        <v>129</v>
      </c>
      <c r="K2274" s="56">
        <v>43445.36859953704</v>
      </c>
      <c r="L2274" s="56">
        <v>43445.429861111108</v>
      </c>
      <c r="M2274" s="57">
        <v>1.470277777</v>
      </c>
      <c r="N2274" s="58">
        <v>2</v>
      </c>
      <c r="O2274" s="58">
        <v>1812</v>
      </c>
      <c r="P2274" s="58">
        <v>0</v>
      </c>
      <c r="Q2274" s="58">
        <v>42</v>
      </c>
      <c r="R2274" s="59">
        <v>2.9405559999999999</v>
      </c>
      <c r="S2274" s="59">
        <v>2664.1433320000001</v>
      </c>
      <c r="T2274" s="59">
        <v>0</v>
      </c>
      <c r="U2274" s="59">
        <v>61.751666999999998</v>
      </c>
    </row>
    <row r="2275" spans="1:21" x14ac:dyDescent="0.3">
      <c r="A2275" s="61">
        <v>84688</v>
      </c>
      <c r="B2275" s="54">
        <v>1</v>
      </c>
      <c r="C2275" s="54" t="s">
        <v>79</v>
      </c>
      <c r="D2275" s="54" t="s">
        <v>109</v>
      </c>
      <c r="E2275" s="61" t="s">
        <v>2417</v>
      </c>
      <c r="F2275" s="61" t="s">
        <v>136</v>
      </c>
      <c r="G2275" s="54" t="s">
        <v>71</v>
      </c>
      <c r="H2275" s="54" t="s">
        <v>128</v>
      </c>
      <c r="I2275" s="54" t="s">
        <v>22</v>
      </c>
      <c r="J2275" s="54" t="s">
        <v>129</v>
      </c>
      <c r="K2275" s="56">
        <v>43445.413530092592</v>
      </c>
      <c r="L2275" s="56">
        <v>43445.474953703706</v>
      </c>
      <c r="M2275" s="57">
        <v>1.4741666659999999</v>
      </c>
      <c r="N2275" s="58">
        <v>0</v>
      </c>
      <c r="O2275" s="58">
        <v>33</v>
      </c>
      <c r="P2275" s="58">
        <v>0</v>
      </c>
      <c r="Q2275" s="58">
        <v>1</v>
      </c>
      <c r="R2275" s="59">
        <v>0</v>
      </c>
      <c r="S2275" s="59">
        <v>48.647500000000001</v>
      </c>
      <c r="T2275" s="59">
        <v>0</v>
      </c>
      <c r="U2275" s="59">
        <v>1.474167</v>
      </c>
    </row>
    <row r="2276" spans="1:21" x14ac:dyDescent="0.3">
      <c r="A2276" s="61">
        <v>84695</v>
      </c>
      <c r="B2276" s="54">
        <v>1</v>
      </c>
      <c r="C2276" s="54" t="s">
        <v>78</v>
      </c>
      <c r="D2276" s="54" t="s">
        <v>88</v>
      </c>
      <c r="E2276" s="61" t="s">
        <v>2418</v>
      </c>
      <c r="F2276" s="61" t="s">
        <v>151</v>
      </c>
      <c r="G2276" s="54" t="s">
        <v>71</v>
      </c>
      <c r="H2276" s="54" t="s">
        <v>128</v>
      </c>
      <c r="I2276" s="54" t="s">
        <v>22</v>
      </c>
      <c r="J2276" s="54" t="s">
        <v>129</v>
      </c>
      <c r="K2276" s="56">
        <v>43445.430439814816</v>
      </c>
      <c r="L2276" s="56">
        <v>43445.548483796294</v>
      </c>
      <c r="M2276" s="57">
        <v>2.8330555550000001</v>
      </c>
      <c r="N2276" s="58">
        <v>0</v>
      </c>
      <c r="O2276" s="58">
        <v>97</v>
      </c>
      <c r="P2276" s="58">
        <v>0</v>
      </c>
      <c r="Q2276" s="58">
        <v>0</v>
      </c>
      <c r="R2276" s="59">
        <v>0</v>
      </c>
      <c r="S2276" s="59">
        <v>274.80638900000002</v>
      </c>
      <c r="T2276" s="59">
        <v>0</v>
      </c>
      <c r="U2276" s="59">
        <v>0</v>
      </c>
    </row>
    <row r="2277" spans="1:21" x14ac:dyDescent="0.3">
      <c r="A2277" s="61">
        <v>84696</v>
      </c>
      <c r="B2277" s="54">
        <v>1</v>
      </c>
      <c r="C2277" s="54" t="s">
        <v>78</v>
      </c>
      <c r="D2277" s="54" t="s">
        <v>82</v>
      </c>
      <c r="E2277" s="61" t="s">
        <v>2419</v>
      </c>
      <c r="F2277" s="61" t="s">
        <v>136</v>
      </c>
      <c r="G2277" s="54" t="s">
        <v>71</v>
      </c>
      <c r="H2277" s="54" t="s">
        <v>128</v>
      </c>
      <c r="I2277" s="54" t="s">
        <v>22</v>
      </c>
      <c r="J2277" s="54" t="s">
        <v>129</v>
      </c>
      <c r="K2277" s="56">
        <v>43445.379363425927</v>
      </c>
      <c r="L2277" s="56">
        <v>43445.532407407409</v>
      </c>
      <c r="M2277" s="57">
        <v>3.6730555549999999</v>
      </c>
      <c r="N2277" s="58">
        <v>0</v>
      </c>
      <c r="O2277" s="58">
        <v>104</v>
      </c>
      <c r="P2277" s="58">
        <v>0</v>
      </c>
      <c r="Q2277" s="58">
        <v>0</v>
      </c>
      <c r="R2277" s="59">
        <v>0</v>
      </c>
      <c r="S2277" s="59">
        <v>381.99777799999998</v>
      </c>
      <c r="T2277" s="59">
        <v>0</v>
      </c>
      <c r="U2277" s="59">
        <v>0</v>
      </c>
    </row>
    <row r="2278" spans="1:21" x14ac:dyDescent="0.3">
      <c r="A2278" s="61">
        <v>84697</v>
      </c>
      <c r="B2278" s="54">
        <v>1</v>
      </c>
      <c r="C2278" s="54" t="s">
        <v>78</v>
      </c>
      <c r="D2278" s="54" t="s">
        <v>102</v>
      </c>
      <c r="E2278" s="61" t="s">
        <v>2420</v>
      </c>
      <c r="F2278" s="61" t="s">
        <v>148</v>
      </c>
      <c r="G2278" s="54" t="s">
        <v>71</v>
      </c>
      <c r="H2278" s="54" t="s">
        <v>128</v>
      </c>
      <c r="I2278" s="54" t="s">
        <v>22</v>
      </c>
      <c r="J2278" s="54" t="s">
        <v>147</v>
      </c>
      <c r="K2278" s="56">
        <v>43445.433472222219</v>
      </c>
      <c r="L2278" s="56">
        <v>43445.55</v>
      </c>
      <c r="M2278" s="57">
        <v>2.7966666660000001</v>
      </c>
      <c r="N2278" s="58">
        <v>0</v>
      </c>
      <c r="O2278" s="58">
        <v>0</v>
      </c>
      <c r="P2278" s="58">
        <v>0</v>
      </c>
      <c r="Q2278" s="58">
        <v>22</v>
      </c>
      <c r="R2278" s="59">
        <v>0</v>
      </c>
      <c r="S2278" s="59">
        <v>0</v>
      </c>
      <c r="T2278" s="59">
        <v>0</v>
      </c>
      <c r="U2278" s="59">
        <v>61.526667000000003</v>
      </c>
    </row>
    <row r="2279" spans="1:21" x14ac:dyDescent="0.3">
      <c r="A2279" s="61">
        <v>84699</v>
      </c>
      <c r="B2279" s="54">
        <v>1</v>
      </c>
      <c r="C2279" s="54" t="s">
        <v>78</v>
      </c>
      <c r="D2279" s="54" t="s">
        <v>98</v>
      </c>
      <c r="E2279" s="61" t="s">
        <v>753</v>
      </c>
      <c r="F2279" s="61" t="s">
        <v>140</v>
      </c>
      <c r="G2279" s="54" t="s">
        <v>72</v>
      </c>
      <c r="H2279" s="54" t="s">
        <v>128</v>
      </c>
      <c r="I2279" s="54" t="s">
        <v>22</v>
      </c>
      <c r="J2279" s="54" t="s">
        <v>129</v>
      </c>
      <c r="K2279" s="56">
        <v>43445.439467592594</v>
      </c>
      <c r="L2279" s="56">
        <v>43445.451817129629</v>
      </c>
      <c r="M2279" s="57">
        <v>0.29638888800000002</v>
      </c>
      <c r="N2279" s="58">
        <v>3</v>
      </c>
      <c r="O2279" s="58">
        <v>70</v>
      </c>
      <c r="P2279" s="58">
        <v>0</v>
      </c>
      <c r="Q2279" s="58">
        <v>2</v>
      </c>
      <c r="R2279" s="59">
        <v>0.88916700000000004</v>
      </c>
      <c r="S2279" s="59">
        <v>20.747222000000001</v>
      </c>
      <c r="T2279" s="59">
        <v>0</v>
      </c>
      <c r="U2279" s="59">
        <v>0.59277800000000003</v>
      </c>
    </row>
    <row r="2280" spans="1:21" x14ac:dyDescent="0.3">
      <c r="A2280" s="61">
        <v>84701</v>
      </c>
      <c r="B2280" s="54">
        <v>1</v>
      </c>
      <c r="C2280" s="54" t="s">
        <v>78</v>
      </c>
      <c r="D2280" s="54" t="s">
        <v>106</v>
      </c>
      <c r="E2280" s="61" t="s">
        <v>2421</v>
      </c>
      <c r="F2280" s="61" t="s">
        <v>150</v>
      </c>
      <c r="G2280" s="54" t="s">
        <v>72</v>
      </c>
      <c r="H2280" s="54" t="s">
        <v>128</v>
      </c>
      <c r="I2280" s="54" t="s">
        <v>22</v>
      </c>
      <c r="J2280" s="54" t="s">
        <v>147</v>
      </c>
      <c r="K2280" s="56">
        <v>43445.427129629628</v>
      </c>
      <c r="L2280" s="56">
        <v>43445.677548263891</v>
      </c>
      <c r="M2280" s="57">
        <v>6.0100472219999999</v>
      </c>
      <c r="N2280" s="58">
        <v>8</v>
      </c>
      <c r="O2280" s="58">
        <v>922</v>
      </c>
      <c r="P2280" s="58">
        <v>0</v>
      </c>
      <c r="Q2280" s="58">
        <v>19</v>
      </c>
      <c r="R2280" s="59">
        <v>48.080378000000003</v>
      </c>
      <c r="S2280" s="59">
        <v>5541.2635389999996</v>
      </c>
      <c r="T2280" s="59">
        <v>0</v>
      </c>
      <c r="U2280" s="59">
        <v>114.19089700000001</v>
      </c>
    </row>
    <row r="2281" spans="1:21" x14ac:dyDescent="0.3">
      <c r="A2281" s="61">
        <v>84702</v>
      </c>
      <c r="B2281" s="54">
        <v>1</v>
      </c>
      <c r="C2281" s="54" t="s">
        <v>78</v>
      </c>
      <c r="D2281" s="54" t="s">
        <v>100</v>
      </c>
      <c r="E2281" s="61" t="s">
        <v>2422</v>
      </c>
      <c r="F2281" s="61" t="s">
        <v>145</v>
      </c>
      <c r="G2281" s="54" t="s">
        <v>72</v>
      </c>
      <c r="H2281" s="54" t="s">
        <v>128</v>
      </c>
      <c r="I2281" s="54" t="s">
        <v>22</v>
      </c>
      <c r="J2281" s="54" t="s">
        <v>129</v>
      </c>
      <c r="K2281" s="56">
        <v>43445.441157407404</v>
      </c>
      <c r="L2281" s="56">
        <v>43445.502303240741</v>
      </c>
      <c r="M2281" s="57">
        <v>1.4675</v>
      </c>
      <c r="N2281" s="58">
        <v>0</v>
      </c>
      <c r="O2281" s="58">
        <v>182</v>
      </c>
      <c r="P2281" s="58">
        <v>0</v>
      </c>
      <c r="Q2281" s="58">
        <v>0</v>
      </c>
      <c r="R2281" s="59">
        <v>0</v>
      </c>
      <c r="S2281" s="59">
        <v>267.08499999999998</v>
      </c>
      <c r="T2281" s="59">
        <v>0</v>
      </c>
      <c r="U2281" s="59">
        <v>0</v>
      </c>
    </row>
    <row r="2282" spans="1:21" x14ac:dyDescent="0.3">
      <c r="A2282" s="61">
        <v>84704</v>
      </c>
      <c r="B2282" s="54">
        <v>1</v>
      </c>
      <c r="C2282" s="54" t="s">
        <v>78</v>
      </c>
      <c r="D2282" s="54" t="s">
        <v>105</v>
      </c>
      <c r="E2282" s="61" t="s">
        <v>2423</v>
      </c>
      <c r="F2282" s="61" t="s">
        <v>161</v>
      </c>
      <c r="G2282" s="54" t="s">
        <v>72</v>
      </c>
      <c r="H2282" s="54" t="s">
        <v>128</v>
      </c>
      <c r="I2282" s="54" t="s">
        <v>22</v>
      </c>
      <c r="J2282" s="54" t="s">
        <v>129</v>
      </c>
      <c r="K2282" s="56">
        <v>43445.446423611109</v>
      </c>
      <c r="L2282" s="56">
        <v>43445.569131944445</v>
      </c>
      <c r="M2282" s="57">
        <v>2.9449999999999998</v>
      </c>
      <c r="N2282" s="58">
        <v>0</v>
      </c>
      <c r="O2282" s="58">
        <v>20</v>
      </c>
      <c r="P2282" s="58">
        <v>0</v>
      </c>
      <c r="Q2282" s="58">
        <v>0</v>
      </c>
      <c r="R2282" s="59">
        <v>0</v>
      </c>
      <c r="S2282" s="59">
        <v>58.9</v>
      </c>
      <c r="T2282" s="59">
        <v>0</v>
      </c>
      <c r="U2282" s="59">
        <v>0</v>
      </c>
    </row>
    <row r="2283" spans="1:21" x14ac:dyDescent="0.3">
      <c r="A2283" s="61">
        <v>84705</v>
      </c>
      <c r="B2283" s="54">
        <v>1</v>
      </c>
      <c r="C2283" s="54" t="s">
        <v>78</v>
      </c>
      <c r="D2283" s="54" t="s">
        <v>99</v>
      </c>
      <c r="E2283" s="61" t="s">
        <v>2424</v>
      </c>
      <c r="F2283" s="61" t="s">
        <v>148</v>
      </c>
      <c r="G2283" s="54" t="s">
        <v>72</v>
      </c>
      <c r="H2283" s="54" t="s">
        <v>128</v>
      </c>
      <c r="I2283" s="54" t="s">
        <v>22</v>
      </c>
      <c r="J2283" s="54" t="s">
        <v>147</v>
      </c>
      <c r="K2283" s="56">
        <v>43445.435914351852</v>
      </c>
      <c r="L2283" s="56">
        <v>43445.464039351849</v>
      </c>
      <c r="M2283" s="57">
        <v>0.67500000000000004</v>
      </c>
      <c r="N2283" s="58">
        <v>1</v>
      </c>
      <c r="O2283" s="58">
        <v>3744</v>
      </c>
      <c r="P2283" s="58">
        <v>0</v>
      </c>
      <c r="Q2283" s="58">
        <v>0</v>
      </c>
      <c r="R2283" s="59">
        <v>0.67500000000000004</v>
      </c>
      <c r="S2283" s="59">
        <v>2527.1999999999998</v>
      </c>
      <c r="T2283" s="59">
        <v>0</v>
      </c>
      <c r="U2283" s="59">
        <v>0</v>
      </c>
    </row>
    <row r="2284" spans="1:21" x14ac:dyDescent="0.3">
      <c r="A2284" s="61">
        <v>84706</v>
      </c>
      <c r="B2284" s="54">
        <v>1</v>
      </c>
      <c r="C2284" s="54" t="s">
        <v>78</v>
      </c>
      <c r="D2284" s="54" t="s">
        <v>83</v>
      </c>
      <c r="E2284" s="61" t="s">
        <v>2425</v>
      </c>
      <c r="F2284" s="61" t="s">
        <v>137</v>
      </c>
      <c r="G2284" s="54" t="s">
        <v>71</v>
      </c>
      <c r="H2284" s="54" t="s">
        <v>128</v>
      </c>
      <c r="I2284" s="54" t="s">
        <v>22</v>
      </c>
      <c r="J2284" s="54" t="s">
        <v>129</v>
      </c>
      <c r="K2284" s="56">
        <v>43445.438148148147</v>
      </c>
      <c r="L2284" s="56">
        <v>43445.473553240743</v>
      </c>
      <c r="M2284" s="57">
        <v>0.84972222200000003</v>
      </c>
      <c r="N2284" s="58">
        <v>0</v>
      </c>
      <c r="O2284" s="58">
        <v>11</v>
      </c>
      <c r="P2284" s="58">
        <v>0</v>
      </c>
      <c r="Q2284" s="58">
        <v>0</v>
      </c>
      <c r="R2284" s="59">
        <v>0</v>
      </c>
      <c r="S2284" s="59">
        <v>9.3469440000000006</v>
      </c>
      <c r="T2284" s="59">
        <v>0</v>
      </c>
      <c r="U2284" s="59">
        <v>0</v>
      </c>
    </row>
    <row r="2285" spans="1:21" x14ac:dyDescent="0.3">
      <c r="A2285" s="61">
        <v>84707</v>
      </c>
      <c r="B2285" s="54">
        <v>1</v>
      </c>
      <c r="C2285" s="54" t="s">
        <v>78</v>
      </c>
      <c r="D2285" s="54" t="s">
        <v>80</v>
      </c>
      <c r="E2285" s="61" t="s">
        <v>277</v>
      </c>
      <c r="F2285" s="61" t="s">
        <v>136</v>
      </c>
      <c r="G2285" s="54" t="s">
        <v>71</v>
      </c>
      <c r="H2285" s="54" t="s">
        <v>128</v>
      </c>
      <c r="I2285" s="54" t="s">
        <v>22</v>
      </c>
      <c r="J2285" s="54" t="s">
        <v>129</v>
      </c>
      <c r="K2285" s="56">
        <v>43445.441053240742</v>
      </c>
      <c r="L2285" s="56">
        <v>43445.493530092594</v>
      </c>
      <c r="M2285" s="57">
        <v>1.2594444440000001</v>
      </c>
      <c r="N2285" s="58">
        <v>0</v>
      </c>
      <c r="O2285" s="58">
        <v>71</v>
      </c>
      <c r="P2285" s="58">
        <v>0</v>
      </c>
      <c r="Q2285" s="58">
        <v>0</v>
      </c>
      <c r="R2285" s="59">
        <v>0</v>
      </c>
      <c r="S2285" s="59">
        <v>89.420556000000005</v>
      </c>
      <c r="T2285" s="59">
        <v>0</v>
      </c>
      <c r="U2285" s="59">
        <v>0</v>
      </c>
    </row>
    <row r="2286" spans="1:21" x14ac:dyDescent="0.3">
      <c r="A2286" s="61">
        <v>84708</v>
      </c>
      <c r="B2286" s="54">
        <v>1</v>
      </c>
      <c r="C2286" s="54" t="s">
        <v>78</v>
      </c>
      <c r="D2286" s="54" t="s">
        <v>94</v>
      </c>
      <c r="E2286" s="61" t="s">
        <v>2426</v>
      </c>
      <c r="F2286" s="61" t="s">
        <v>151</v>
      </c>
      <c r="G2286" s="54" t="s">
        <v>71</v>
      </c>
      <c r="H2286" s="54" t="s">
        <v>128</v>
      </c>
      <c r="I2286" s="54" t="s">
        <v>22</v>
      </c>
      <c r="J2286" s="54" t="s">
        <v>129</v>
      </c>
      <c r="K2286" s="56">
        <v>43445.432511574072</v>
      </c>
      <c r="L2286" s="56">
        <v>43445.657395833332</v>
      </c>
      <c r="M2286" s="57">
        <v>5.3972222219999999</v>
      </c>
      <c r="N2286" s="58">
        <v>0</v>
      </c>
      <c r="O2286" s="58">
        <v>55</v>
      </c>
      <c r="P2286" s="58">
        <v>0</v>
      </c>
      <c r="Q2286" s="58">
        <v>0</v>
      </c>
      <c r="R2286" s="59">
        <v>0</v>
      </c>
      <c r="S2286" s="59">
        <v>296.84722199999999</v>
      </c>
      <c r="T2286" s="59">
        <v>0</v>
      </c>
      <c r="U2286" s="59">
        <v>0</v>
      </c>
    </row>
    <row r="2287" spans="1:21" x14ac:dyDescent="0.3">
      <c r="A2287" s="61">
        <v>84709</v>
      </c>
      <c r="B2287" s="54">
        <v>1</v>
      </c>
      <c r="C2287" s="54" t="s">
        <v>78</v>
      </c>
      <c r="D2287" s="54" t="s">
        <v>101</v>
      </c>
      <c r="E2287" s="61" t="s">
        <v>230</v>
      </c>
      <c r="F2287" s="61" t="s">
        <v>148</v>
      </c>
      <c r="G2287" s="54" t="s">
        <v>72</v>
      </c>
      <c r="H2287" s="54" t="s">
        <v>128</v>
      </c>
      <c r="I2287" s="54" t="s">
        <v>22</v>
      </c>
      <c r="J2287" s="54" t="s">
        <v>147</v>
      </c>
      <c r="K2287" s="56">
        <v>43445.446851851855</v>
      </c>
      <c r="L2287" s="56">
        <v>43445.761111111111</v>
      </c>
      <c r="M2287" s="57">
        <v>7.5422222220000004</v>
      </c>
      <c r="N2287" s="58">
        <v>0</v>
      </c>
      <c r="O2287" s="58">
        <v>251</v>
      </c>
      <c r="P2287" s="58">
        <v>14</v>
      </c>
      <c r="Q2287" s="58">
        <v>1014</v>
      </c>
      <c r="R2287" s="59">
        <v>0</v>
      </c>
      <c r="S2287" s="59">
        <v>1893.0977780000001</v>
      </c>
      <c r="T2287" s="59">
        <v>105.591111</v>
      </c>
      <c r="U2287" s="59">
        <v>7647.8133330000001</v>
      </c>
    </row>
    <row r="2288" spans="1:21" x14ac:dyDescent="0.3">
      <c r="A2288" s="61">
        <v>84710</v>
      </c>
      <c r="B2288" s="54">
        <v>1</v>
      </c>
      <c r="C2288" s="54" t="s">
        <v>78</v>
      </c>
      <c r="D2288" s="54" t="s">
        <v>83</v>
      </c>
      <c r="E2288" s="61" t="s">
        <v>2252</v>
      </c>
      <c r="F2288" s="61" t="s">
        <v>137</v>
      </c>
      <c r="G2288" s="54" t="s">
        <v>71</v>
      </c>
      <c r="H2288" s="54" t="s">
        <v>128</v>
      </c>
      <c r="I2288" s="54" t="s">
        <v>22</v>
      </c>
      <c r="J2288" s="54" t="s">
        <v>129</v>
      </c>
      <c r="K2288" s="56">
        <v>43445.435011574074</v>
      </c>
      <c r="L2288" s="56">
        <v>43445.605266203704</v>
      </c>
      <c r="M2288" s="57">
        <v>4.0861111110000001</v>
      </c>
      <c r="N2288" s="58">
        <v>0</v>
      </c>
      <c r="O2288" s="58">
        <v>11</v>
      </c>
      <c r="P2288" s="58">
        <v>0</v>
      </c>
      <c r="Q2288" s="58">
        <v>0</v>
      </c>
      <c r="R2288" s="59">
        <v>0</v>
      </c>
      <c r="S2288" s="59">
        <v>44.947221999999996</v>
      </c>
      <c r="T2288" s="59">
        <v>0</v>
      </c>
      <c r="U2288" s="59">
        <v>0</v>
      </c>
    </row>
    <row r="2289" spans="1:21" x14ac:dyDescent="0.3">
      <c r="A2289" s="61">
        <v>84719</v>
      </c>
      <c r="B2289" s="54">
        <v>1</v>
      </c>
      <c r="C2289" s="54" t="s">
        <v>78</v>
      </c>
      <c r="D2289" s="54" t="s">
        <v>81</v>
      </c>
      <c r="E2289" s="61" t="s">
        <v>2427</v>
      </c>
      <c r="F2289" s="61" t="s">
        <v>137</v>
      </c>
      <c r="G2289" s="54" t="s">
        <v>71</v>
      </c>
      <c r="H2289" s="54" t="s">
        <v>128</v>
      </c>
      <c r="I2289" s="54" t="s">
        <v>22</v>
      </c>
      <c r="J2289" s="54" t="s">
        <v>129</v>
      </c>
      <c r="K2289" s="56">
        <v>43445.414247685185</v>
      </c>
      <c r="L2289" s="56">
        <v>43445.457638888889</v>
      </c>
      <c r="M2289" s="57">
        <v>1.041388888</v>
      </c>
      <c r="N2289" s="58">
        <v>0</v>
      </c>
      <c r="O2289" s="58">
        <v>1</v>
      </c>
      <c r="P2289" s="58">
        <v>0</v>
      </c>
      <c r="Q2289" s="58">
        <v>0</v>
      </c>
      <c r="R2289" s="59">
        <v>0</v>
      </c>
      <c r="S2289" s="59">
        <v>1.0413889999999999</v>
      </c>
      <c r="T2289" s="59">
        <v>0</v>
      </c>
      <c r="U2289" s="59">
        <v>0</v>
      </c>
    </row>
    <row r="2290" spans="1:21" x14ac:dyDescent="0.3">
      <c r="A2290" s="61">
        <v>84720</v>
      </c>
      <c r="B2290" s="54">
        <v>1</v>
      </c>
      <c r="C2290" s="54" t="s">
        <v>79</v>
      </c>
      <c r="D2290" s="54" t="s">
        <v>124</v>
      </c>
      <c r="E2290" s="61" t="s">
        <v>2428</v>
      </c>
      <c r="F2290" s="61" t="s">
        <v>151</v>
      </c>
      <c r="G2290" s="54" t="s">
        <v>71</v>
      </c>
      <c r="H2290" s="54" t="s">
        <v>128</v>
      </c>
      <c r="I2290" s="54" t="s">
        <v>22</v>
      </c>
      <c r="J2290" s="54" t="s">
        <v>129</v>
      </c>
      <c r="K2290" s="56">
        <v>43445.47583333333</v>
      </c>
      <c r="L2290" s="56">
        <v>43445.583749999998</v>
      </c>
      <c r="M2290" s="57">
        <v>2.59</v>
      </c>
      <c r="N2290" s="58">
        <v>0</v>
      </c>
      <c r="O2290" s="58">
        <v>122</v>
      </c>
      <c r="P2290" s="58">
        <v>0</v>
      </c>
      <c r="Q2290" s="58">
        <v>0</v>
      </c>
      <c r="R2290" s="59">
        <v>0</v>
      </c>
      <c r="S2290" s="59">
        <v>315.98</v>
      </c>
      <c r="T2290" s="59">
        <v>0</v>
      </c>
      <c r="U2290" s="59">
        <v>0</v>
      </c>
    </row>
    <row r="2291" spans="1:21" x14ac:dyDescent="0.3">
      <c r="A2291" s="61">
        <v>84721</v>
      </c>
      <c r="B2291" s="54">
        <v>1</v>
      </c>
      <c r="C2291" s="54" t="s">
        <v>78</v>
      </c>
      <c r="D2291" s="54" t="s">
        <v>95</v>
      </c>
      <c r="E2291" s="61" t="s">
        <v>2429</v>
      </c>
      <c r="F2291" s="61" t="s">
        <v>327</v>
      </c>
      <c r="G2291" s="54" t="s">
        <v>72</v>
      </c>
      <c r="H2291" s="54" t="s">
        <v>128</v>
      </c>
      <c r="I2291" s="54" t="s">
        <v>22</v>
      </c>
      <c r="J2291" s="54" t="s">
        <v>129</v>
      </c>
      <c r="K2291" s="56">
        <v>43445.398738425924</v>
      </c>
      <c r="L2291" s="56">
        <v>43445.55395833333</v>
      </c>
      <c r="M2291" s="57">
        <v>3.7252777770000001</v>
      </c>
      <c r="N2291" s="58">
        <v>3</v>
      </c>
      <c r="O2291" s="58">
        <v>534</v>
      </c>
      <c r="P2291" s="58">
        <v>0</v>
      </c>
      <c r="Q2291" s="58">
        <v>28</v>
      </c>
      <c r="R2291" s="59">
        <v>11.175833000000001</v>
      </c>
      <c r="S2291" s="59">
        <v>1989.298333</v>
      </c>
      <c r="T2291" s="59">
        <v>0</v>
      </c>
      <c r="U2291" s="59">
        <v>104.307778</v>
      </c>
    </row>
    <row r="2292" spans="1:21" x14ac:dyDescent="0.3">
      <c r="A2292" s="61">
        <v>84722</v>
      </c>
      <c r="B2292" s="54">
        <v>1</v>
      </c>
      <c r="C2292" s="54" t="s">
        <v>78</v>
      </c>
      <c r="D2292" s="54" t="s">
        <v>81</v>
      </c>
      <c r="E2292" s="61" t="s">
        <v>2430</v>
      </c>
      <c r="F2292" s="61" t="s">
        <v>274</v>
      </c>
      <c r="G2292" s="54" t="s">
        <v>71</v>
      </c>
      <c r="H2292" s="54" t="s">
        <v>128</v>
      </c>
      <c r="I2292" s="54" t="s">
        <v>22</v>
      </c>
      <c r="J2292" s="54" t="s">
        <v>129</v>
      </c>
      <c r="K2292" s="56">
        <v>43445.368101851855</v>
      </c>
      <c r="L2292" s="56">
        <v>43445.500694444447</v>
      </c>
      <c r="M2292" s="57">
        <v>3.182222222</v>
      </c>
      <c r="N2292" s="58">
        <v>0</v>
      </c>
      <c r="O2292" s="58">
        <v>10</v>
      </c>
      <c r="P2292" s="58">
        <v>0</v>
      </c>
      <c r="Q2292" s="58">
        <v>0</v>
      </c>
      <c r="R2292" s="59">
        <v>0</v>
      </c>
      <c r="S2292" s="59">
        <v>31.822222</v>
      </c>
      <c r="T2292" s="59">
        <v>0</v>
      </c>
      <c r="U2292" s="59">
        <v>0</v>
      </c>
    </row>
    <row r="2293" spans="1:21" x14ac:dyDescent="0.3">
      <c r="A2293" s="61">
        <v>84723</v>
      </c>
      <c r="B2293" s="54">
        <v>1</v>
      </c>
      <c r="C2293" s="54" t="s">
        <v>79</v>
      </c>
      <c r="D2293" s="54" t="s">
        <v>117</v>
      </c>
      <c r="E2293" s="61" t="s">
        <v>2431</v>
      </c>
      <c r="F2293" s="61" t="s">
        <v>152</v>
      </c>
      <c r="G2293" s="54" t="s">
        <v>71</v>
      </c>
      <c r="H2293" s="54" t="s">
        <v>128</v>
      </c>
      <c r="I2293" s="54" t="s">
        <v>22</v>
      </c>
      <c r="J2293" s="54" t="s">
        <v>129</v>
      </c>
      <c r="K2293" s="56">
        <v>43445.460416666669</v>
      </c>
      <c r="L2293" s="56">
        <v>43445.470046296294</v>
      </c>
      <c r="M2293" s="57">
        <v>0.23111111100000001</v>
      </c>
      <c r="N2293" s="58">
        <v>0</v>
      </c>
      <c r="O2293" s="58">
        <v>482</v>
      </c>
      <c r="P2293" s="58">
        <v>0</v>
      </c>
      <c r="Q2293" s="58">
        <v>0</v>
      </c>
      <c r="R2293" s="59">
        <v>0</v>
      </c>
      <c r="S2293" s="59">
        <v>111.395556</v>
      </c>
      <c r="T2293" s="59">
        <v>0</v>
      </c>
      <c r="U2293" s="59">
        <v>0</v>
      </c>
    </row>
    <row r="2294" spans="1:21" x14ac:dyDescent="0.3">
      <c r="A2294" s="61">
        <v>84724</v>
      </c>
      <c r="B2294" s="54">
        <v>1</v>
      </c>
      <c r="C2294" s="54" t="s">
        <v>78</v>
      </c>
      <c r="D2294" s="54" t="s">
        <v>91</v>
      </c>
      <c r="E2294" s="61" t="s">
        <v>2318</v>
      </c>
      <c r="F2294" s="61" t="s">
        <v>145</v>
      </c>
      <c r="G2294" s="54" t="s">
        <v>72</v>
      </c>
      <c r="H2294" s="54" t="s">
        <v>128</v>
      </c>
      <c r="I2294" s="54" t="s">
        <v>22</v>
      </c>
      <c r="J2294" s="54" t="s">
        <v>129</v>
      </c>
      <c r="K2294" s="56">
        <v>43445.289826388893</v>
      </c>
      <c r="L2294" s="56">
        <v>43445.463888888888</v>
      </c>
      <c r="M2294" s="57">
        <v>4.1775000000000002</v>
      </c>
      <c r="N2294" s="58">
        <v>0</v>
      </c>
      <c r="O2294" s="58">
        <v>0</v>
      </c>
      <c r="P2294" s="58">
        <v>0</v>
      </c>
      <c r="Q2294" s="58">
        <v>25</v>
      </c>
      <c r="R2294" s="59">
        <v>0</v>
      </c>
      <c r="S2294" s="59">
        <v>0</v>
      </c>
      <c r="T2294" s="59">
        <v>0</v>
      </c>
      <c r="U2294" s="59">
        <v>104.4375</v>
      </c>
    </row>
    <row r="2295" spans="1:21" x14ac:dyDescent="0.3">
      <c r="A2295" s="61">
        <v>84725</v>
      </c>
      <c r="B2295" s="54">
        <v>1</v>
      </c>
      <c r="C2295" s="54" t="s">
        <v>78</v>
      </c>
      <c r="D2295" s="54" t="s">
        <v>97</v>
      </c>
      <c r="E2295" s="61" t="s">
        <v>916</v>
      </c>
      <c r="F2295" s="61" t="s">
        <v>137</v>
      </c>
      <c r="G2295" s="54" t="s">
        <v>71</v>
      </c>
      <c r="H2295" s="54" t="s">
        <v>128</v>
      </c>
      <c r="I2295" s="54" t="s">
        <v>22</v>
      </c>
      <c r="J2295" s="54" t="s">
        <v>129</v>
      </c>
      <c r="K2295" s="56">
        <v>43445.436666666668</v>
      </c>
      <c r="L2295" s="56">
        <v>43445.792395833334</v>
      </c>
      <c r="M2295" s="57">
        <v>8.5374999999999996</v>
      </c>
      <c r="N2295" s="58">
        <v>1</v>
      </c>
      <c r="O2295" s="58">
        <v>0</v>
      </c>
      <c r="P2295" s="58">
        <v>0</v>
      </c>
      <c r="Q2295" s="58">
        <v>26</v>
      </c>
      <c r="R2295" s="59">
        <v>8.5374999999999996</v>
      </c>
      <c r="S2295" s="59">
        <v>0</v>
      </c>
      <c r="T2295" s="59">
        <v>0</v>
      </c>
      <c r="U2295" s="59">
        <v>221.97499999999999</v>
      </c>
    </row>
    <row r="2296" spans="1:21" x14ac:dyDescent="0.3">
      <c r="A2296" s="61">
        <v>84727</v>
      </c>
      <c r="B2296" s="54">
        <v>1</v>
      </c>
      <c r="C2296" s="54" t="s">
        <v>78</v>
      </c>
      <c r="D2296" s="54" t="s">
        <v>103</v>
      </c>
      <c r="E2296" s="61" t="s">
        <v>435</v>
      </c>
      <c r="F2296" s="61" t="s">
        <v>148</v>
      </c>
      <c r="G2296" s="54" t="s">
        <v>72</v>
      </c>
      <c r="H2296" s="54" t="s">
        <v>128</v>
      </c>
      <c r="I2296" s="54" t="s">
        <v>22</v>
      </c>
      <c r="J2296" s="54" t="s">
        <v>147</v>
      </c>
      <c r="K2296" s="56">
        <v>43445.410763888889</v>
      </c>
      <c r="L2296" s="56">
        <v>43445.735416666663</v>
      </c>
      <c r="M2296" s="57">
        <v>7.7916666660000002</v>
      </c>
      <c r="N2296" s="58">
        <v>1</v>
      </c>
      <c r="O2296" s="58">
        <v>134</v>
      </c>
      <c r="P2296" s="58">
        <v>0</v>
      </c>
      <c r="Q2296" s="58">
        <v>5</v>
      </c>
      <c r="R2296" s="59">
        <v>7.7916670000000003</v>
      </c>
      <c r="S2296" s="59">
        <v>1044.083333</v>
      </c>
      <c r="T2296" s="59">
        <v>0</v>
      </c>
      <c r="U2296" s="59">
        <v>38.958333000000003</v>
      </c>
    </row>
    <row r="2297" spans="1:21" x14ac:dyDescent="0.3">
      <c r="A2297" s="61">
        <v>84729</v>
      </c>
      <c r="B2297" s="54">
        <v>1</v>
      </c>
      <c r="C2297" s="54" t="s">
        <v>79</v>
      </c>
      <c r="D2297" s="54" t="s">
        <v>113</v>
      </c>
      <c r="E2297" s="61" t="s">
        <v>697</v>
      </c>
      <c r="F2297" s="61" t="s">
        <v>146</v>
      </c>
      <c r="G2297" s="54" t="s">
        <v>72</v>
      </c>
      <c r="H2297" s="54" t="s">
        <v>128</v>
      </c>
      <c r="I2297" s="54" t="s">
        <v>22</v>
      </c>
      <c r="J2297" s="54" t="s">
        <v>147</v>
      </c>
      <c r="K2297" s="56">
        <v>43445.462916666664</v>
      </c>
      <c r="L2297" s="56">
        <v>43445.530671296299</v>
      </c>
      <c r="M2297" s="57">
        <v>1.6261111109999999</v>
      </c>
      <c r="N2297" s="58">
        <v>0</v>
      </c>
      <c r="O2297" s="58">
        <v>10</v>
      </c>
      <c r="P2297" s="58">
        <v>7</v>
      </c>
      <c r="Q2297" s="58">
        <v>796</v>
      </c>
      <c r="R2297" s="59">
        <v>0</v>
      </c>
      <c r="S2297" s="59">
        <v>16.261111</v>
      </c>
      <c r="T2297" s="59">
        <v>11.382778</v>
      </c>
      <c r="U2297" s="59">
        <v>1294.384444</v>
      </c>
    </row>
    <row r="2298" spans="1:21" x14ac:dyDescent="0.3">
      <c r="A2298" s="61">
        <v>84730</v>
      </c>
      <c r="B2298" s="54">
        <v>1</v>
      </c>
      <c r="C2298" s="54" t="s">
        <v>79</v>
      </c>
      <c r="D2298" s="54" t="s">
        <v>123</v>
      </c>
      <c r="E2298" s="61" t="s">
        <v>2432</v>
      </c>
      <c r="F2298" s="61" t="s">
        <v>140</v>
      </c>
      <c r="G2298" s="54" t="s">
        <v>72</v>
      </c>
      <c r="H2298" s="54" t="s">
        <v>128</v>
      </c>
      <c r="I2298" s="54" t="s">
        <v>22</v>
      </c>
      <c r="J2298" s="54" t="s">
        <v>129</v>
      </c>
      <c r="K2298" s="56">
        <v>43445.464479166665</v>
      </c>
      <c r="L2298" s="56">
        <v>43445.514189814814</v>
      </c>
      <c r="M2298" s="57">
        <v>1.1930555549999999</v>
      </c>
      <c r="N2298" s="58">
        <v>0</v>
      </c>
      <c r="O2298" s="58">
        <v>1</v>
      </c>
      <c r="P2298" s="58">
        <v>0</v>
      </c>
      <c r="Q2298" s="58">
        <v>96</v>
      </c>
      <c r="R2298" s="59">
        <v>0</v>
      </c>
      <c r="S2298" s="59">
        <v>1.1930559999999999</v>
      </c>
      <c r="T2298" s="59">
        <v>0</v>
      </c>
      <c r="U2298" s="59">
        <v>114.533333</v>
      </c>
    </row>
    <row r="2299" spans="1:21" x14ac:dyDescent="0.3">
      <c r="A2299" s="61">
        <v>84735</v>
      </c>
      <c r="B2299" s="54">
        <v>1</v>
      </c>
      <c r="C2299" s="54" t="s">
        <v>78</v>
      </c>
      <c r="D2299" s="54" t="s">
        <v>91</v>
      </c>
      <c r="E2299" s="61" t="s">
        <v>2433</v>
      </c>
      <c r="F2299" s="61" t="s">
        <v>136</v>
      </c>
      <c r="G2299" s="54" t="s">
        <v>71</v>
      </c>
      <c r="H2299" s="54" t="s">
        <v>128</v>
      </c>
      <c r="I2299" s="54" t="s">
        <v>22</v>
      </c>
      <c r="J2299" s="54" t="s">
        <v>129</v>
      </c>
      <c r="K2299" s="56">
        <v>43445.399930555555</v>
      </c>
      <c r="L2299" s="56">
        <v>43445.473611111112</v>
      </c>
      <c r="M2299" s="57">
        <v>1.768333333</v>
      </c>
      <c r="N2299" s="58">
        <v>0</v>
      </c>
      <c r="O2299" s="58">
        <v>0</v>
      </c>
      <c r="P2299" s="58">
        <v>0</v>
      </c>
      <c r="Q2299" s="58">
        <v>6</v>
      </c>
      <c r="R2299" s="59">
        <v>0</v>
      </c>
      <c r="S2299" s="59">
        <v>0</v>
      </c>
      <c r="T2299" s="59">
        <v>0</v>
      </c>
      <c r="U2299" s="59">
        <v>10.61</v>
      </c>
    </row>
    <row r="2300" spans="1:21" x14ac:dyDescent="0.3">
      <c r="A2300" s="61">
        <v>84737</v>
      </c>
      <c r="B2300" s="54">
        <v>1</v>
      </c>
      <c r="C2300" s="54" t="s">
        <v>79</v>
      </c>
      <c r="D2300" s="54" t="s">
        <v>122</v>
      </c>
      <c r="E2300" s="61" t="s">
        <v>566</v>
      </c>
      <c r="F2300" s="61" t="s">
        <v>145</v>
      </c>
      <c r="G2300" s="54" t="s">
        <v>72</v>
      </c>
      <c r="H2300" s="54" t="s">
        <v>128</v>
      </c>
      <c r="I2300" s="54" t="s">
        <v>22</v>
      </c>
      <c r="J2300" s="54" t="s">
        <v>129</v>
      </c>
      <c r="K2300" s="56">
        <v>43445.472222222219</v>
      </c>
      <c r="L2300" s="56">
        <v>43445.485868055555</v>
      </c>
      <c r="M2300" s="57">
        <v>0.32750000000000001</v>
      </c>
      <c r="N2300" s="58">
        <v>0</v>
      </c>
      <c r="O2300" s="58">
        <v>0</v>
      </c>
      <c r="P2300" s="58">
        <v>0</v>
      </c>
      <c r="Q2300" s="58">
        <v>40</v>
      </c>
      <c r="R2300" s="59">
        <v>0</v>
      </c>
      <c r="S2300" s="59">
        <v>0</v>
      </c>
      <c r="T2300" s="59">
        <v>0</v>
      </c>
      <c r="U2300" s="59">
        <v>13.1</v>
      </c>
    </row>
    <row r="2301" spans="1:21" x14ac:dyDescent="0.3">
      <c r="A2301" s="61">
        <v>84740</v>
      </c>
      <c r="B2301" s="54">
        <v>1</v>
      </c>
      <c r="C2301" s="54" t="s">
        <v>79</v>
      </c>
      <c r="D2301" s="54" t="s">
        <v>114</v>
      </c>
      <c r="E2301" s="61" t="s">
        <v>2434</v>
      </c>
      <c r="F2301" s="61" t="s">
        <v>145</v>
      </c>
      <c r="G2301" s="54" t="s">
        <v>72</v>
      </c>
      <c r="H2301" s="54" t="s">
        <v>128</v>
      </c>
      <c r="I2301" s="54" t="s">
        <v>22</v>
      </c>
      <c r="J2301" s="54" t="s">
        <v>129</v>
      </c>
      <c r="K2301" s="56">
        <v>43445.473321759258</v>
      </c>
      <c r="L2301" s="56">
        <v>43445.551817129628</v>
      </c>
      <c r="M2301" s="57">
        <v>1.883888888</v>
      </c>
      <c r="N2301" s="58">
        <v>0</v>
      </c>
      <c r="O2301" s="58">
        <v>0</v>
      </c>
      <c r="P2301" s="58">
        <v>0</v>
      </c>
      <c r="Q2301" s="58">
        <v>69</v>
      </c>
      <c r="R2301" s="59">
        <v>0</v>
      </c>
      <c r="S2301" s="59">
        <v>0</v>
      </c>
      <c r="T2301" s="59">
        <v>0</v>
      </c>
      <c r="U2301" s="59">
        <v>129.98833300000001</v>
      </c>
    </row>
    <row r="2302" spans="1:21" x14ac:dyDescent="0.3">
      <c r="A2302" s="61">
        <v>84741</v>
      </c>
      <c r="B2302" s="54">
        <v>1</v>
      </c>
      <c r="C2302" s="54" t="s">
        <v>78</v>
      </c>
      <c r="D2302" s="54" t="s">
        <v>99</v>
      </c>
      <c r="E2302" s="61" t="s">
        <v>673</v>
      </c>
      <c r="F2302" s="61" t="s">
        <v>136</v>
      </c>
      <c r="G2302" s="54" t="s">
        <v>71</v>
      </c>
      <c r="H2302" s="54" t="s">
        <v>128</v>
      </c>
      <c r="I2302" s="54" t="s">
        <v>22</v>
      </c>
      <c r="J2302" s="54" t="s">
        <v>129</v>
      </c>
      <c r="K2302" s="56">
        <v>43445.474247685182</v>
      </c>
      <c r="L2302" s="56">
        <v>43445.514386574076</v>
      </c>
      <c r="M2302" s="57">
        <v>0.96333333300000001</v>
      </c>
      <c r="N2302" s="58">
        <v>0</v>
      </c>
      <c r="O2302" s="58">
        <v>172</v>
      </c>
      <c r="P2302" s="58">
        <v>0</v>
      </c>
      <c r="Q2302" s="58">
        <v>16</v>
      </c>
      <c r="R2302" s="59">
        <v>0</v>
      </c>
      <c r="S2302" s="59">
        <v>165.693333</v>
      </c>
      <c r="T2302" s="59">
        <v>0</v>
      </c>
      <c r="U2302" s="59">
        <v>15.413333</v>
      </c>
    </row>
    <row r="2303" spans="1:21" x14ac:dyDescent="0.3">
      <c r="A2303" s="61">
        <v>84743</v>
      </c>
      <c r="B2303" s="54">
        <v>1</v>
      </c>
      <c r="C2303" s="54" t="s">
        <v>78</v>
      </c>
      <c r="D2303" s="54" t="s">
        <v>88</v>
      </c>
      <c r="E2303" s="61" t="s">
        <v>2435</v>
      </c>
      <c r="F2303" s="61" t="s">
        <v>151</v>
      </c>
      <c r="G2303" s="54" t="s">
        <v>71</v>
      </c>
      <c r="H2303" s="54" t="s">
        <v>128</v>
      </c>
      <c r="I2303" s="54" t="s">
        <v>22</v>
      </c>
      <c r="J2303" s="54" t="s">
        <v>129</v>
      </c>
      <c r="K2303" s="56">
        <v>43445.483900462961</v>
      </c>
      <c r="L2303" s="56">
        <v>43445.576388888891</v>
      </c>
      <c r="M2303" s="57">
        <v>2.2197222220000001</v>
      </c>
      <c r="N2303" s="58">
        <v>0</v>
      </c>
      <c r="O2303" s="58">
        <v>57</v>
      </c>
      <c r="P2303" s="58">
        <v>0</v>
      </c>
      <c r="Q2303" s="58">
        <v>0</v>
      </c>
      <c r="R2303" s="59">
        <v>0</v>
      </c>
      <c r="S2303" s="59">
        <v>126.52416700000001</v>
      </c>
      <c r="T2303" s="59">
        <v>0</v>
      </c>
      <c r="U2303" s="59">
        <v>0</v>
      </c>
    </row>
    <row r="2304" spans="1:21" x14ac:dyDescent="0.3">
      <c r="A2304" s="61">
        <v>84746</v>
      </c>
      <c r="B2304" s="54">
        <v>1</v>
      </c>
      <c r="C2304" s="54" t="s">
        <v>78</v>
      </c>
      <c r="D2304" s="54" t="s">
        <v>125</v>
      </c>
      <c r="E2304" s="61" t="s">
        <v>2436</v>
      </c>
      <c r="F2304" s="61" t="s">
        <v>150</v>
      </c>
      <c r="G2304" s="54" t="s">
        <v>71</v>
      </c>
      <c r="H2304" s="54" t="s">
        <v>128</v>
      </c>
      <c r="I2304" s="54" t="s">
        <v>22</v>
      </c>
      <c r="J2304" s="54" t="s">
        <v>147</v>
      </c>
      <c r="K2304" s="56">
        <v>43445.452581018515</v>
      </c>
      <c r="L2304" s="56">
        <v>43445.454861111109</v>
      </c>
      <c r="M2304" s="57">
        <v>5.4722222000000001E-2</v>
      </c>
      <c r="N2304" s="58">
        <v>0</v>
      </c>
      <c r="O2304" s="58">
        <v>733</v>
      </c>
      <c r="P2304" s="58">
        <v>0</v>
      </c>
      <c r="Q2304" s="58">
        <v>0</v>
      </c>
      <c r="R2304" s="59">
        <v>0</v>
      </c>
      <c r="S2304" s="59">
        <v>40.111389000000003</v>
      </c>
      <c r="T2304" s="59">
        <v>0</v>
      </c>
      <c r="U2304" s="59">
        <v>0</v>
      </c>
    </row>
    <row r="2305" spans="1:21" x14ac:dyDescent="0.3">
      <c r="A2305" s="61">
        <v>84749</v>
      </c>
      <c r="B2305" s="54">
        <v>1</v>
      </c>
      <c r="C2305" s="54" t="s">
        <v>79</v>
      </c>
      <c r="D2305" s="54" t="s">
        <v>108</v>
      </c>
      <c r="E2305" s="61" t="s">
        <v>752</v>
      </c>
      <c r="F2305" s="61" t="s">
        <v>172</v>
      </c>
      <c r="G2305" s="54" t="s">
        <v>71</v>
      </c>
      <c r="H2305" s="54" t="s">
        <v>128</v>
      </c>
      <c r="I2305" s="54" t="s">
        <v>22</v>
      </c>
      <c r="J2305" s="54" t="s">
        <v>129</v>
      </c>
      <c r="K2305" s="56">
        <v>43445.480590277781</v>
      </c>
      <c r="L2305" s="56">
        <v>43445.508680555555</v>
      </c>
      <c r="M2305" s="57">
        <v>0.67416666599999997</v>
      </c>
      <c r="N2305" s="58">
        <v>0</v>
      </c>
      <c r="O2305" s="58">
        <v>68</v>
      </c>
      <c r="P2305" s="58">
        <v>0</v>
      </c>
      <c r="Q2305" s="58">
        <v>0</v>
      </c>
      <c r="R2305" s="59">
        <v>0</v>
      </c>
      <c r="S2305" s="59">
        <v>45.843333000000001</v>
      </c>
      <c r="T2305" s="59">
        <v>0</v>
      </c>
      <c r="U2305" s="59">
        <v>0</v>
      </c>
    </row>
    <row r="2306" spans="1:21" x14ac:dyDescent="0.3">
      <c r="A2306" s="61">
        <v>84750</v>
      </c>
      <c r="B2306" s="54">
        <v>1</v>
      </c>
      <c r="C2306" s="54" t="s">
        <v>78</v>
      </c>
      <c r="D2306" s="54" t="s">
        <v>97</v>
      </c>
      <c r="E2306" s="61" t="s">
        <v>2437</v>
      </c>
      <c r="F2306" s="61" t="s">
        <v>137</v>
      </c>
      <c r="G2306" s="54" t="s">
        <v>71</v>
      </c>
      <c r="H2306" s="54" t="s">
        <v>128</v>
      </c>
      <c r="I2306" s="54" t="s">
        <v>22</v>
      </c>
      <c r="J2306" s="54" t="s">
        <v>129</v>
      </c>
      <c r="K2306" s="56">
        <v>43445.448009259257</v>
      </c>
      <c r="L2306" s="56">
        <v>43445.530752314815</v>
      </c>
      <c r="M2306" s="57">
        <v>1.985833333</v>
      </c>
      <c r="N2306" s="58">
        <v>0</v>
      </c>
      <c r="O2306" s="58">
        <v>0</v>
      </c>
      <c r="P2306" s="58">
        <v>0</v>
      </c>
      <c r="Q2306" s="58">
        <v>1</v>
      </c>
      <c r="R2306" s="59">
        <v>0</v>
      </c>
      <c r="S2306" s="59">
        <v>0</v>
      </c>
      <c r="T2306" s="59">
        <v>0</v>
      </c>
      <c r="U2306" s="59">
        <v>1.985833</v>
      </c>
    </row>
    <row r="2307" spans="1:21" x14ac:dyDescent="0.3">
      <c r="A2307" s="61">
        <v>84756</v>
      </c>
      <c r="B2307" s="54">
        <v>1</v>
      </c>
      <c r="C2307" s="54" t="s">
        <v>78</v>
      </c>
      <c r="D2307" s="54" t="s">
        <v>90</v>
      </c>
      <c r="E2307" s="61" t="s">
        <v>2438</v>
      </c>
      <c r="F2307" s="61" t="s">
        <v>137</v>
      </c>
      <c r="G2307" s="54" t="s">
        <v>71</v>
      </c>
      <c r="H2307" s="54" t="s">
        <v>128</v>
      </c>
      <c r="I2307" s="54" t="s">
        <v>22</v>
      </c>
      <c r="J2307" s="54" t="s">
        <v>129</v>
      </c>
      <c r="K2307" s="56">
        <v>43445.473796296297</v>
      </c>
      <c r="L2307" s="56">
        <v>43445.524236111109</v>
      </c>
      <c r="M2307" s="57">
        <v>1.210555555</v>
      </c>
      <c r="N2307" s="58">
        <v>0</v>
      </c>
      <c r="O2307" s="58">
        <v>1</v>
      </c>
      <c r="P2307" s="58">
        <v>0</v>
      </c>
      <c r="Q2307" s="58">
        <v>0</v>
      </c>
      <c r="R2307" s="59">
        <v>0</v>
      </c>
      <c r="S2307" s="59">
        <v>1.210556</v>
      </c>
      <c r="T2307" s="59">
        <v>0</v>
      </c>
      <c r="U2307" s="59">
        <v>0</v>
      </c>
    </row>
    <row r="2308" spans="1:21" x14ac:dyDescent="0.3">
      <c r="A2308" s="61">
        <v>84758</v>
      </c>
      <c r="B2308" s="54">
        <v>1</v>
      </c>
      <c r="C2308" s="54" t="s">
        <v>78</v>
      </c>
      <c r="D2308" s="54" t="s">
        <v>97</v>
      </c>
      <c r="E2308" s="61" t="s">
        <v>2439</v>
      </c>
      <c r="F2308" s="61" t="s">
        <v>137</v>
      </c>
      <c r="G2308" s="54" t="s">
        <v>71</v>
      </c>
      <c r="H2308" s="54" t="s">
        <v>128</v>
      </c>
      <c r="I2308" s="54" t="s">
        <v>22</v>
      </c>
      <c r="J2308" s="54" t="s">
        <v>129</v>
      </c>
      <c r="K2308" s="56">
        <v>43445.479884259257</v>
      </c>
      <c r="L2308" s="56">
        <v>43445.711134259262</v>
      </c>
      <c r="M2308" s="57">
        <v>5.55</v>
      </c>
      <c r="N2308" s="58">
        <v>0</v>
      </c>
      <c r="O2308" s="58">
        <v>1</v>
      </c>
      <c r="P2308" s="58">
        <v>0</v>
      </c>
      <c r="Q2308" s="58">
        <v>0</v>
      </c>
      <c r="R2308" s="59">
        <v>0</v>
      </c>
      <c r="S2308" s="59">
        <v>5.55</v>
      </c>
      <c r="T2308" s="59">
        <v>0</v>
      </c>
      <c r="U2308" s="59">
        <v>0</v>
      </c>
    </row>
    <row r="2309" spans="1:21" x14ac:dyDescent="0.3">
      <c r="A2309" s="61">
        <v>84761</v>
      </c>
      <c r="B2309" s="54">
        <v>1</v>
      </c>
      <c r="C2309" s="54" t="s">
        <v>78</v>
      </c>
      <c r="D2309" s="54" t="s">
        <v>125</v>
      </c>
      <c r="E2309" s="61" t="s">
        <v>2440</v>
      </c>
      <c r="F2309" s="61" t="s">
        <v>137</v>
      </c>
      <c r="G2309" s="54" t="s">
        <v>71</v>
      </c>
      <c r="H2309" s="54" t="s">
        <v>128</v>
      </c>
      <c r="I2309" s="54" t="s">
        <v>22</v>
      </c>
      <c r="J2309" s="54" t="s">
        <v>129</v>
      </c>
      <c r="K2309" s="56">
        <v>43445.482488425929</v>
      </c>
      <c r="L2309" s="56">
        <v>43445.505775462967</v>
      </c>
      <c r="M2309" s="57">
        <v>0.55888888800000003</v>
      </c>
      <c r="N2309" s="58">
        <v>0</v>
      </c>
      <c r="O2309" s="58">
        <v>1</v>
      </c>
      <c r="P2309" s="58">
        <v>0</v>
      </c>
      <c r="Q2309" s="58">
        <v>0</v>
      </c>
      <c r="R2309" s="59">
        <v>0</v>
      </c>
      <c r="S2309" s="59">
        <v>0.55888899999999997</v>
      </c>
      <c r="T2309" s="59">
        <v>0</v>
      </c>
      <c r="U2309" s="59">
        <v>0</v>
      </c>
    </row>
    <row r="2310" spans="1:21" x14ac:dyDescent="0.3">
      <c r="A2310" s="61">
        <v>84765</v>
      </c>
      <c r="B2310" s="54">
        <v>1</v>
      </c>
      <c r="C2310" s="54" t="s">
        <v>79</v>
      </c>
      <c r="D2310" s="54" t="s">
        <v>123</v>
      </c>
      <c r="E2310" s="61" t="s">
        <v>364</v>
      </c>
      <c r="F2310" s="61" t="s">
        <v>140</v>
      </c>
      <c r="G2310" s="54" t="s">
        <v>72</v>
      </c>
      <c r="H2310" s="54" t="s">
        <v>128</v>
      </c>
      <c r="I2310" s="54" t="s">
        <v>22</v>
      </c>
      <c r="J2310" s="54" t="s">
        <v>129</v>
      </c>
      <c r="K2310" s="56">
        <v>43445.495138888888</v>
      </c>
      <c r="L2310" s="56">
        <v>43445.553981481484</v>
      </c>
      <c r="M2310" s="57">
        <v>1.412222222</v>
      </c>
      <c r="N2310" s="58">
        <v>2</v>
      </c>
      <c r="O2310" s="58">
        <v>0</v>
      </c>
      <c r="P2310" s="58">
        <v>0</v>
      </c>
      <c r="Q2310" s="58">
        <v>101</v>
      </c>
      <c r="R2310" s="59">
        <v>2.8244440000000002</v>
      </c>
      <c r="S2310" s="59">
        <v>0</v>
      </c>
      <c r="T2310" s="59">
        <v>0</v>
      </c>
      <c r="U2310" s="59">
        <v>142.634444</v>
      </c>
    </row>
    <row r="2311" spans="1:21" x14ac:dyDescent="0.3">
      <c r="A2311" s="61">
        <v>84769</v>
      </c>
      <c r="B2311" s="54">
        <v>1</v>
      </c>
      <c r="C2311" s="54" t="s">
        <v>79</v>
      </c>
      <c r="D2311" s="54" t="s">
        <v>123</v>
      </c>
      <c r="E2311" s="61" t="s">
        <v>2441</v>
      </c>
      <c r="F2311" s="61" t="s">
        <v>136</v>
      </c>
      <c r="G2311" s="54" t="s">
        <v>71</v>
      </c>
      <c r="H2311" s="54" t="s">
        <v>128</v>
      </c>
      <c r="I2311" s="54" t="s">
        <v>22</v>
      </c>
      <c r="J2311" s="54" t="s">
        <v>129</v>
      </c>
      <c r="K2311" s="56">
        <v>43445.49732638889</v>
      </c>
      <c r="L2311" s="56">
        <v>43445.529178240744</v>
      </c>
      <c r="M2311" s="57">
        <v>0.764444444</v>
      </c>
      <c r="N2311" s="58">
        <v>0</v>
      </c>
      <c r="O2311" s="58">
        <v>0</v>
      </c>
      <c r="P2311" s="58">
        <v>0</v>
      </c>
      <c r="Q2311" s="58">
        <v>36</v>
      </c>
      <c r="R2311" s="59">
        <v>0</v>
      </c>
      <c r="S2311" s="59">
        <v>0</v>
      </c>
      <c r="T2311" s="59">
        <v>0</v>
      </c>
      <c r="U2311" s="59">
        <v>27.52</v>
      </c>
    </row>
    <row r="2312" spans="1:21" x14ac:dyDescent="0.3">
      <c r="A2312" s="61">
        <v>84782</v>
      </c>
      <c r="B2312" s="54">
        <v>1</v>
      </c>
      <c r="C2312" s="54" t="s">
        <v>79</v>
      </c>
      <c r="D2312" s="54" t="s">
        <v>118</v>
      </c>
      <c r="E2312" s="61" t="s">
        <v>2442</v>
      </c>
      <c r="F2312" s="61" t="s">
        <v>149</v>
      </c>
      <c r="G2312" s="54" t="s">
        <v>71</v>
      </c>
      <c r="H2312" s="54" t="s">
        <v>128</v>
      </c>
      <c r="I2312" s="54" t="s">
        <v>22</v>
      </c>
      <c r="J2312" s="54" t="s">
        <v>129</v>
      </c>
      <c r="K2312" s="56">
        <v>43445.509317129632</v>
      </c>
      <c r="L2312" s="56">
        <v>43445.517800925925</v>
      </c>
      <c r="M2312" s="57">
        <v>0.20361111100000001</v>
      </c>
      <c r="N2312" s="58">
        <v>0</v>
      </c>
      <c r="O2312" s="58">
        <v>27</v>
      </c>
      <c r="P2312" s="58">
        <v>0</v>
      </c>
      <c r="Q2312" s="58">
        <v>0</v>
      </c>
      <c r="R2312" s="59">
        <v>0</v>
      </c>
      <c r="S2312" s="59">
        <v>5.4974999999999996</v>
      </c>
      <c r="T2312" s="59">
        <v>0</v>
      </c>
      <c r="U2312" s="59">
        <v>0</v>
      </c>
    </row>
    <row r="2313" spans="1:21" x14ac:dyDescent="0.3">
      <c r="A2313" s="61">
        <v>84785</v>
      </c>
      <c r="B2313" s="54">
        <v>1</v>
      </c>
      <c r="C2313" s="54" t="s">
        <v>78</v>
      </c>
      <c r="D2313" s="54" t="s">
        <v>85</v>
      </c>
      <c r="E2313" s="61" t="s">
        <v>2410</v>
      </c>
      <c r="F2313" s="61" t="s">
        <v>156</v>
      </c>
      <c r="G2313" s="54" t="s">
        <v>71</v>
      </c>
      <c r="H2313" s="54" t="s">
        <v>128</v>
      </c>
      <c r="I2313" s="54" t="s">
        <v>22</v>
      </c>
      <c r="J2313" s="54" t="s">
        <v>129</v>
      </c>
      <c r="K2313" s="56">
        <v>43445.484421296293</v>
      </c>
      <c r="L2313" s="56">
        <v>43445.567847222221</v>
      </c>
      <c r="M2313" s="57">
        <v>2.0022222219999999</v>
      </c>
      <c r="N2313" s="58">
        <v>0</v>
      </c>
      <c r="O2313" s="58">
        <v>24</v>
      </c>
      <c r="P2313" s="58">
        <v>0</v>
      </c>
      <c r="Q2313" s="58">
        <v>0</v>
      </c>
      <c r="R2313" s="59">
        <v>0</v>
      </c>
      <c r="S2313" s="59">
        <v>48.053333000000002</v>
      </c>
      <c r="T2313" s="59">
        <v>0</v>
      </c>
      <c r="U2313" s="59">
        <v>0</v>
      </c>
    </row>
    <row r="2314" spans="1:21" x14ac:dyDescent="0.3">
      <c r="A2314" s="61">
        <v>84786</v>
      </c>
      <c r="B2314" s="54">
        <v>1</v>
      </c>
      <c r="C2314" s="54" t="s">
        <v>78</v>
      </c>
      <c r="D2314" s="54" t="s">
        <v>98</v>
      </c>
      <c r="E2314" s="61" t="s">
        <v>167</v>
      </c>
      <c r="F2314" s="61" t="s">
        <v>140</v>
      </c>
      <c r="G2314" s="54" t="s">
        <v>72</v>
      </c>
      <c r="H2314" s="54" t="s">
        <v>128</v>
      </c>
      <c r="I2314" s="54" t="s">
        <v>22</v>
      </c>
      <c r="J2314" s="54" t="s">
        <v>129</v>
      </c>
      <c r="K2314" s="56">
        <v>43445.507789351854</v>
      </c>
      <c r="L2314" s="56">
        <v>43445.575694444444</v>
      </c>
      <c r="M2314" s="57">
        <v>1.6297222220000001</v>
      </c>
      <c r="N2314" s="58">
        <v>14</v>
      </c>
      <c r="O2314" s="58">
        <v>1690</v>
      </c>
      <c r="P2314" s="58">
        <v>0</v>
      </c>
      <c r="Q2314" s="58">
        <v>15</v>
      </c>
      <c r="R2314" s="59">
        <v>22.816110999999999</v>
      </c>
      <c r="S2314" s="59">
        <v>2754.2305550000001</v>
      </c>
      <c r="T2314" s="59">
        <v>0</v>
      </c>
      <c r="U2314" s="59">
        <v>24.445833</v>
      </c>
    </row>
    <row r="2315" spans="1:21" x14ac:dyDescent="0.3">
      <c r="A2315" s="61">
        <v>84787</v>
      </c>
      <c r="B2315" s="54">
        <v>1</v>
      </c>
      <c r="C2315" s="54" t="s">
        <v>78</v>
      </c>
      <c r="D2315" s="54" t="s">
        <v>125</v>
      </c>
      <c r="E2315" s="61" t="s">
        <v>2443</v>
      </c>
      <c r="F2315" s="61" t="s">
        <v>137</v>
      </c>
      <c r="G2315" s="54" t="s">
        <v>71</v>
      </c>
      <c r="H2315" s="54" t="s">
        <v>128</v>
      </c>
      <c r="I2315" s="54" t="s">
        <v>22</v>
      </c>
      <c r="J2315" s="54" t="s">
        <v>129</v>
      </c>
      <c r="K2315" s="56">
        <v>43445.50922453704</v>
      </c>
      <c r="L2315" s="56">
        <v>43445.558796296296</v>
      </c>
      <c r="M2315" s="57">
        <v>1.1897222220000001</v>
      </c>
      <c r="N2315" s="58">
        <v>0</v>
      </c>
      <c r="O2315" s="58">
        <v>1</v>
      </c>
      <c r="P2315" s="58">
        <v>0</v>
      </c>
      <c r="Q2315" s="58">
        <v>0</v>
      </c>
      <c r="R2315" s="59">
        <v>0</v>
      </c>
      <c r="S2315" s="59">
        <v>1.1897219999999999</v>
      </c>
      <c r="T2315" s="59">
        <v>0</v>
      </c>
      <c r="U2315" s="59">
        <v>0</v>
      </c>
    </row>
    <row r="2316" spans="1:21" x14ac:dyDescent="0.3">
      <c r="A2316" s="61">
        <v>84794</v>
      </c>
      <c r="B2316" s="54">
        <v>1</v>
      </c>
      <c r="C2316" s="54" t="s">
        <v>78</v>
      </c>
      <c r="D2316" s="54" t="s">
        <v>103</v>
      </c>
      <c r="E2316" s="61" t="s">
        <v>1804</v>
      </c>
      <c r="F2316" s="61" t="s">
        <v>151</v>
      </c>
      <c r="G2316" s="54" t="s">
        <v>71</v>
      </c>
      <c r="H2316" s="54" t="s">
        <v>128</v>
      </c>
      <c r="I2316" s="54" t="s">
        <v>22</v>
      </c>
      <c r="J2316" s="54" t="s">
        <v>129</v>
      </c>
      <c r="K2316" s="56">
        <v>43445.506307870368</v>
      </c>
      <c r="L2316" s="56">
        <v>43445.61478009259</v>
      </c>
      <c r="M2316" s="57">
        <v>2.6033333330000001</v>
      </c>
      <c r="N2316" s="58">
        <v>0</v>
      </c>
      <c r="O2316" s="58">
        <v>1</v>
      </c>
      <c r="P2316" s="58">
        <v>0</v>
      </c>
      <c r="Q2316" s="58">
        <v>30</v>
      </c>
      <c r="R2316" s="59">
        <v>0</v>
      </c>
      <c r="S2316" s="59">
        <v>2.6033330000000001</v>
      </c>
      <c r="T2316" s="59">
        <v>0</v>
      </c>
      <c r="U2316" s="59">
        <v>78.099999999999994</v>
      </c>
    </row>
    <row r="2317" spans="1:21" x14ac:dyDescent="0.3">
      <c r="A2317" s="61">
        <v>84797</v>
      </c>
      <c r="B2317" s="54">
        <v>1</v>
      </c>
      <c r="C2317" s="54" t="s">
        <v>78</v>
      </c>
      <c r="D2317" s="54" t="s">
        <v>83</v>
      </c>
      <c r="E2317" s="61" t="s">
        <v>1952</v>
      </c>
      <c r="F2317" s="61" t="s">
        <v>130</v>
      </c>
      <c r="G2317" s="54" t="s">
        <v>71</v>
      </c>
      <c r="H2317" s="54" t="s">
        <v>128</v>
      </c>
      <c r="I2317" s="54" t="s">
        <v>22</v>
      </c>
      <c r="J2317" s="54" t="s">
        <v>129</v>
      </c>
      <c r="K2317" s="56">
        <v>43445.501446759255</v>
      </c>
      <c r="L2317" s="56">
        <v>43445.562800925924</v>
      </c>
      <c r="M2317" s="57">
        <v>1.4724999999999999</v>
      </c>
      <c r="N2317" s="58">
        <v>0</v>
      </c>
      <c r="O2317" s="58">
        <v>5</v>
      </c>
      <c r="P2317" s="58">
        <v>0</v>
      </c>
      <c r="Q2317" s="58">
        <v>0</v>
      </c>
      <c r="R2317" s="59">
        <v>0</v>
      </c>
      <c r="S2317" s="59">
        <v>7.3624999999999998</v>
      </c>
      <c r="T2317" s="59">
        <v>0</v>
      </c>
      <c r="U2317" s="59">
        <v>0</v>
      </c>
    </row>
    <row r="2318" spans="1:21" x14ac:dyDescent="0.3">
      <c r="A2318" s="61">
        <v>84798</v>
      </c>
      <c r="B2318" s="54">
        <v>1</v>
      </c>
      <c r="C2318" s="54" t="s">
        <v>78</v>
      </c>
      <c r="D2318" s="54" t="s">
        <v>103</v>
      </c>
      <c r="E2318" s="61" t="s">
        <v>610</v>
      </c>
      <c r="F2318" s="61" t="s">
        <v>140</v>
      </c>
      <c r="G2318" s="54" t="s">
        <v>72</v>
      </c>
      <c r="H2318" s="54" t="s">
        <v>128</v>
      </c>
      <c r="I2318" s="54" t="s">
        <v>22</v>
      </c>
      <c r="J2318" s="54" t="s">
        <v>129</v>
      </c>
      <c r="K2318" s="56">
        <v>43445.499178240738</v>
      </c>
      <c r="L2318" s="56">
        <v>43445.613796296297</v>
      </c>
      <c r="M2318" s="57">
        <v>2.7508333330000001</v>
      </c>
      <c r="N2318" s="58">
        <v>0</v>
      </c>
      <c r="O2318" s="58">
        <v>0</v>
      </c>
      <c r="P2318" s="58">
        <v>0</v>
      </c>
      <c r="Q2318" s="58">
        <v>139</v>
      </c>
      <c r="R2318" s="59">
        <v>0</v>
      </c>
      <c r="S2318" s="59">
        <v>0</v>
      </c>
      <c r="T2318" s="59">
        <v>0</v>
      </c>
      <c r="U2318" s="59">
        <v>382.36583300000001</v>
      </c>
    </row>
    <row r="2319" spans="1:21" x14ac:dyDescent="0.3">
      <c r="A2319" s="61">
        <v>84799</v>
      </c>
      <c r="B2319" s="54">
        <v>1</v>
      </c>
      <c r="C2319" s="54" t="s">
        <v>79</v>
      </c>
      <c r="D2319" s="54" t="s">
        <v>114</v>
      </c>
      <c r="E2319" s="61" t="s">
        <v>2444</v>
      </c>
      <c r="F2319" s="61" t="s">
        <v>137</v>
      </c>
      <c r="G2319" s="54" t="s">
        <v>71</v>
      </c>
      <c r="H2319" s="54" t="s">
        <v>128</v>
      </c>
      <c r="I2319" s="54" t="s">
        <v>22</v>
      </c>
      <c r="J2319" s="54" t="s">
        <v>129</v>
      </c>
      <c r="K2319" s="56">
        <v>43445.525231481479</v>
      </c>
      <c r="L2319" s="56">
        <v>43445.547650462962</v>
      </c>
      <c r="M2319" s="57">
        <v>0.53805555500000002</v>
      </c>
      <c r="N2319" s="58">
        <v>0</v>
      </c>
      <c r="O2319" s="58">
        <v>85</v>
      </c>
      <c r="P2319" s="58">
        <v>0</v>
      </c>
      <c r="Q2319" s="58">
        <v>0</v>
      </c>
      <c r="R2319" s="59">
        <v>0</v>
      </c>
      <c r="S2319" s="59">
        <v>45.734721999999998</v>
      </c>
      <c r="T2319" s="59">
        <v>0</v>
      </c>
      <c r="U2319" s="59">
        <v>0</v>
      </c>
    </row>
    <row r="2320" spans="1:21" x14ac:dyDescent="0.3">
      <c r="A2320" s="61">
        <v>84800</v>
      </c>
      <c r="B2320" s="54">
        <v>1</v>
      </c>
      <c r="C2320" s="54" t="s">
        <v>78</v>
      </c>
      <c r="D2320" s="54" t="s">
        <v>126</v>
      </c>
      <c r="E2320" s="61" t="s">
        <v>1097</v>
      </c>
      <c r="F2320" s="61" t="s">
        <v>137</v>
      </c>
      <c r="G2320" s="54" t="s">
        <v>71</v>
      </c>
      <c r="H2320" s="54" t="s">
        <v>128</v>
      </c>
      <c r="I2320" s="54" t="s">
        <v>22</v>
      </c>
      <c r="J2320" s="54" t="s">
        <v>129</v>
      </c>
      <c r="K2320" s="56">
        <v>43445.508530092593</v>
      </c>
      <c r="L2320" s="56">
        <v>43445.645925925928</v>
      </c>
      <c r="M2320" s="57">
        <v>3.2974999999999999</v>
      </c>
      <c r="N2320" s="58">
        <v>0</v>
      </c>
      <c r="O2320" s="58">
        <v>139</v>
      </c>
      <c r="P2320" s="58">
        <v>0</v>
      </c>
      <c r="Q2320" s="58">
        <v>0</v>
      </c>
      <c r="R2320" s="59">
        <v>0</v>
      </c>
      <c r="S2320" s="59">
        <v>458.35250000000002</v>
      </c>
      <c r="T2320" s="59">
        <v>0</v>
      </c>
      <c r="U2320" s="59">
        <v>0</v>
      </c>
    </row>
    <row r="2321" spans="1:21" x14ac:dyDescent="0.3">
      <c r="A2321" s="61">
        <v>84802</v>
      </c>
      <c r="B2321" s="54">
        <v>1</v>
      </c>
      <c r="C2321" s="54" t="s">
        <v>79</v>
      </c>
      <c r="D2321" s="54" t="s">
        <v>112</v>
      </c>
      <c r="E2321" s="61" t="s">
        <v>2445</v>
      </c>
      <c r="F2321" s="61" t="s">
        <v>145</v>
      </c>
      <c r="G2321" s="54" t="s">
        <v>72</v>
      </c>
      <c r="H2321" s="54" t="s">
        <v>128</v>
      </c>
      <c r="I2321" s="54" t="s">
        <v>22</v>
      </c>
      <c r="J2321" s="54" t="s">
        <v>129</v>
      </c>
      <c r="K2321" s="56">
        <v>43445.536203703705</v>
      </c>
      <c r="L2321" s="56">
        <v>43445.569097222222</v>
      </c>
      <c r="M2321" s="57">
        <v>0.78944444400000002</v>
      </c>
      <c r="N2321" s="58">
        <v>0</v>
      </c>
      <c r="O2321" s="58">
        <v>131</v>
      </c>
      <c r="P2321" s="58">
        <v>0</v>
      </c>
      <c r="Q2321" s="58">
        <v>0</v>
      </c>
      <c r="R2321" s="59">
        <v>0</v>
      </c>
      <c r="S2321" s="59">
        <v>103.417222</v>
      </c>
      <c r="T2321" s="59">
        <v>0</v>
      </c>
      <c r="U2321" s="59">
        <v>0</v>
      </c>
    </row>
    <row r="2322" spans="1:21" x14ac:dyDescent="0.3">
      <c r="A2322" s="61">
        <v>84804</v>
      </c>
      <c r="B2322" s="54">
        <v>1</v>
      </c>
      <c r="C2322" s="54" t="s">
        <v>78</v>
      </c>
      <c r="D2322" s="54" t="s">
        <v>102</v>
      </c>
      <c r="E2322" s="61" t="s">
        <v>2446</v>
      </c>
      <c r="F2322" s="61" t="s">
        <v>137</v>
      </c>
      <c r="G2322" s="54" t="s">
        <v>71</v>
      </c>
      <c r="H2322" s="54" t="s">
        <v>128</v>
      </c>
      <c r="I2322" s="54" t="s">
        <v>22</v>
      </c>
      <c r="J2322" s="54" t="s">
        <v>129</v>
      </c>
      <c r="K2322" s="56">
        <v>43445.392013888886</v>
      </c>
      <c r="L2322" s="56">
        <v>43445.538194444445</v>
      </c>
      <c r="M2322" s="57">
        <v>3.5083333329999999</v>
      </c>
      <c r="N2322" s="58">
        <v>0</v>
      </c>
      <c r="O2322" s="58">
        <v>11</v>
      </c>
      <c r="P2322" s="58">
        <v>0</v>
      </c>
      <c r="Q2322" s="58">
        <v>0</v>
      </c>
      <c r="R2322" s="59">
        <v>0</v>
      </c>
      <c r="S2322" s="59">
        <v>38.591667000000001</v>
      </c>
      <c r="T2322" s="59">
        <v>0</v>
      </c>
      <c r="U2322" s="59">
        <v>0</v>
      </c>
    </row>
    <row r="2323" spans="1:21" x14ac:dyDescent="0.3">
      <c r="A2323" s="61">
        <v>84805</v>
      </c>
      <c r="B2323" s="54">
        <v>1</v>
      </c>
      <c r="C2323" s="54" t="s">
        <v>78</v>
      </c>
      <c r="D2323" s="54" t="s">
        <v>88</v>
      </c>
      <c r="E2323" s="61" t="s">
        <v>2447</v>
      </c>
      <c r="F2323" s="61" t="s">
        <v>144</v>
      </c>
      <c r="G2323" s="54" t="s">
        <v>71</v>
      </c>
      <c r="H2323" s="54" t="s">
        <v>128</v>
      </c>
      <c r="I2323" s="54" t="s">
        <v>22</v>
      </c>
      <c r="J2323" s="54" t="s">
        <v>129</v>
      </c>
      <c r="K2323" s="56">
        <v>43445.538113425922</v>
      </c>
      <c r="L2323" s="56">
        <v>43445.599803240737</v>
      </c>
      <c r="M2323" s="57">
        <v>1.480555555</v>
      </c>
      <c r="N2323" s="58">
        <v>0</v>
      </c>
      <c r="O2323" s="58">
        <v>2</v>
      </c>
      <c r="P2323" s="58">
        <v>0</v>
      </c>
      <c r="Q2323" s="58">
        <v>0</v>
      </c>
      <c r="R2323" s="59">
        <v>0</v>
      </c>
      <c r="S2323" s="59">
        <v>2.9611109999999998</v>
      </c>
      <c r="T2323" s="59">
        <v>0</v>
      </c>
      <c r="U2323" s="59">
        <v>0</v>
      </c>
    </row>
    <row r="2324" spans="1:21" x14ac:dyDescent="0.3">
      <c r="A2324" s="61">
        <v>84807</v>
      </c>
      <c r="B2324" s="54">
        <v>1</v>
      </c>
      <c r="C2324" s="54" t="s">
        <v>78</v>
      </c>
      <c r="D2324" s="54" t="s">
        <v>106</v>
      </c>
      <c r="E2324" s="61" t="s">
        <v>2448</v>
      </c>
      <c r="F2324" s="61" t="s">
        <v>151</v>
      </c>
      <c r="G2324" s="54" t="s">
        <v>71</v>
      </c>
      <c r="H2324" s="54" t="s">
        <v>128</v>
      </c>
      <c r="I2324" s="54" t="s">
        <v>22</v>
      </c>
      <c r="J2324" s="54" t="s">
        <v>129</v>
      </c>
      <c r="K2324" s="56">
        <v>43445.506944444445</v>
      </c>
      <c r="L2324" s="56">
        <v>43445.538194444445</v>
      </c>
      <c r="M2324" s="57">
        <v>0.75</v>
      </c>
      <c r="N2324" s="58">
        <v>0</v>
      </c>
      <c r="O2324" s="58">
        <v>13</v>
      </c>
      <c r="P2324" s="58">
        <v>0</v>
      </c>
      <c r="Q2324" s="58">
        <v>0</v>
      </c>
      <c r="R2324" s="59">
        <v>0</v>
      </c>
      <c r="S2324" s="59">
        <v>9.75</v>
      </c>
      <c r="T2324" s="59">
        <v>0</v>
      </c>
      <c r="U2324" s="59">
        <v>0</v>
      </c>
    </row>
    <row r="2325" spans="1:21" x14ac:dyDescent="0.3">
      <c r="A2325" s="61">
        <v>84810</v>
      </c>
      <c r="B2325" s="54">
        <v>1</v>
      </c>
      <c r="C2325" s="54" t="s">
        <v>78</v>
      </c>
      <c r="D2325" s="54" t="s">
        <v>81</v>
      </c>
      <c r="E2325" s="61" t="s">
        <v>2449</v>
      </c>
      <c r="F2325" s="61" t="s">
        <v>144</v>
      </c>
      <c r="G2325" s="54" t="s">
        <v>71</v>
      </c>
      <c r="H2325" s="54" t="s">
        <v>128</v>
      </c>
      <c r="I2325" s="54" t="s">
        <v>22</v>
      </c>
      <c r="J2325" s="54" t="s">
        <v>129</v>
      </c>
      <c r="K2325" s="56">
        <v>43445.443159722221</v>
      </c>
      <c r="L2325" s="56">
        <v>43445.543055555558</v>
      </c>
      <c r="M2325" s="57">
        <v>2.3975</v>
      </c>
      <c r="N2325" s="58">
        <v>0</v>
      </c>
      <c r="O2325" s="58">
        <v>3</v>
      </c>
      <c r="P2325" s="58">
        <v>0</v>
      </c>
      <c r="Q2325" s="58">
        <v>0</v>
      </c>
      <c r="R2325" s="59">
        <v>0</v>
      </c>
      <c r="S2325" s="59">
        <v>7.1924999999999999</v>
      </c>
      <c r="T2325" s="59">
        <v>0</v>
      </c>
      <c r="U2325" s="59">
        <v>0</v>
      </c>
    </row>
    <row r="2326" spans="1:21" x14ac:dyDescent="0.3">
      <c r="A2326" s="61">
        <v>84811</v>
      </c>
      <c r="B2326" s="54">
        <v>1</v>
      </c>
      <c r="C2326" s="54" t="s">
        <v>78</v>
      </c>
      <c r="D2326" s="54" t="s">
        <v>97</v>
      </c>
      <c r="E2326" s="61" t="s">
        <v>483</v>
      </c>
      <c r="F2326" s="61" t="s">
        <v>151</v>
      </c>
      <c r="G2326" s="54" t="s">
        <v>71</v>
      </c>
      <c r="H2326" s="54" t="s">
        <v>128</v>
      </c>
      <c r="I2326" s="54" t="s">
        <v>22</v>
      </c>
      <c r="J2326" s="54" t="s">
        <v>129</v>
      </c>
      <c r="K2326" s="56">
        <v>43445.52280092593</v>
      </c>
      <c r="L2326" s="56">
        <v>43445.62054398148</v>
      </c>
      <c r="M2326" s="57">
        <v>2.3458333329999999</v>
      </c>
      <c r="N2326" s="58">
        <v>0</v>
      </c>
      <c r="O2326" s="58">
        <v>27</v>
      </c>
      <c r="P2326" s="58">
        <v>0</v>
      </c>
      <c r="Q2326" s="58">
        <v>0</v>
      </c>
      <c r="R2326" s="59">
        <v>0</v>
      </c>
      <c r="S2326" s="59">
        <v>63.337499999999999</v>
      </c>
      <c r="T2326" s="59">
        <v>0</v>
      </c>
      <c r="U2326" s="59">
        <v>0</v>
      </c>
    </row>
    <row r="2327" spans="1:21" x14ac:dyDescent="0.3">
      <c r="A2327" s="61">
        <v>84813</v>
      </c>
      <c r="B2327" s="54">
        <v>1</v>
      </c>
      <c r="C2327" s="54" t="s">
        <v>79</v>
      </c>
      <c r="D2327" s="54" t="s">
        <v>114</v>
      </c>
      <c r="E2327" s="61" t="s">
        <v>2265</v>
      </c>
      <c r="F2327" s="61" t="s">
        <v>159</v>
      </c>
      <c r="G2327" s="54" t="s">
        <v>71</v>
      </c>
      <c r="H2327" s="54" t="s">
        <v>128</v>
      </c>
      <c r="I2327" s="54" t="s">
        <v>22</v>
      </c>
      <c r="J2327" s="54" t="s">
        <v>129</v>
      </c>
      <c r="K2327" s="56">
        <v>43445.543553240743</v>
      </c>
      <c r="L2327" s="56">
        <v>43445.642881944441</v>
      </c>
      <c r="M2327" s="57">
        <v>2.383888888</v>
      </c>
      <c r="N2327" s="58">
        <v>0</v>
      </c>
      <c r="O2327" s="58">
        <v>1</v>
      </c>
      <c r="P2327" s="58">
        <v>0</v>
      </c>
      <c r="Q2327" s="58">
        <v>26</v>
      </c>
      <c r="R2327" s="59">
        <v>0</v>
      </c>
      <c r="S2327" s="59">
        <v>2.3838889999999999</v>
      </c>
      <c r="T2327" s="59">
        <v>0</v>
      </c>
      <c r="U2327" s="59">
        <v>61.981110999999999</v>
      </c>
    </row>
    <row r="2328" spans="1:21" x14ac:dyDescent="0.3">
      <c r="A2328" s="61">
        <v>84814</v>
      </c>
      <c r="B2328" s="54">
        <v>1</v>
      </c>
      <c r="C2328" s="54" t="s">
        <v>78</v>
      </c>
      <c r="D2328" s="54" t="s">
        <v>95</v>
      </c>
      <c r="E2328" s="61" t="s">
        <v>2450</v>
      </c>
      <c r="F2328" s="61" t="s">
        <v>144</v>
      </c>
      <c r="G2328" s="54" t="s">
        <v>71</v>
      </c>
      <c r="H2328" s="54" t="s">
        <v>128</v>
      </c>
      <c r="I2328" s="54" t="s">
        <v>22</v>
      </c>
      <c r="J2328" s="54" t="s">
        <v>129</v>
      </c>
      <c r="K2328" s="56">
        <v>43445.461643518516</v>
      </c>
      <c r="L2328" s="56">
        <v>43445.719490740739</v>
      </c>
      <c r="M2328" s="57">
        <v>6.1883333330000001</v>
      </c>
      <c r="N2328" s="58">
        <v>0</v>
      </c>
      <c r="O2328" s="58">
        <v>67</v>
      </c>
      <c r="P2328" s="58">
        <v>0</v>
      </c>
      <c r="Q2328" s="58">
        <v>2</v>
      </c>
      <c r="R2328" s="59">
        <v>0</v>
      </c>
      <c r="S2328" s="59">
        <v>414.61833300000001</v>
      </c>
      <c r="T2328" s="59">
        <v>0</v>
      </c>
      <c r="U2328" s="59">
        <v>12.376666999999999</v>
      </c>
    </row>
    <row r="2329" spans="1:21" x14ac:dyDescent="0.3">
      <c r="A2329" s="61">
        <v>84815</v>
      </c>
      <c r="B2329" s="54">
        <v>1</v>
      </c>
      <c r="C2329" s="54" t="s">
        <v>78</v>
      </c>
      <c r="D2329" s="54" t="s">
        <v>102</v>
      </c>
      <c r="E2329" s="61" t="s">
        <v>2451</v>
      </c>
      <c r="F2329" s="61" t="s">
        <v>146</v>
      </c>
      <c r="G2329" s="54" t="s">
        <v>72</v>
      </c>
      <c r="H2329" s="54" t="s">
        <v>128</v>
      </c>
      <c r="I2329" s="54" t="s">
        <v>22</v>
      </c>
      <c r="J2329" s="54" t="s">
        <v>147</v>
      </c>
      <c r="K2329" s="56">
        <v>43445.358310185184</v>
      </c>
      <c r="L2329" s="56">
        <v>43445.669444444444</v>
      </c>
      <c r="M2329" s="57">
        <v>7.4672222220000002</v>
      </c>
      <c r="N2329" s="58">
        <v>0</v>
      </c>
      <c r="O2329" s="58">
        <v>0</v>
      </c>
      <c r="P2329" s="58">
        <v>0</v>
      </c>
      <c r="Q2329" s="58">
        <v>7</v>
      </c>
      <c r="R2329" s="59">
        <v>0</v>
      </c>
      <c r="S2329" s="59">
        <v>0</v>
      </c>
      <c r="T2329" s="59">
        <v>0</v>
      </c>
      <c r="U2329" s="59">
        <v>52.270555999999999</v>
      </c>
    </row>
    <row r="2330" spans="1:21" x14ac:dyDescent="0.3">
      <c r="A2330" s="61">
        <v>84817</v>
      </c>
      <c r="B2330" s="54">
        <v>1</v>
      </c>
      <c r="C2330" s="54" t="s">
        <v>78</v>
      </c>
      <c r="D2330" s="54" t="s">
        <v>99</v>
      </c>
      <c r="E2330" s="61" t="s">
        <v>2452</v>
      </c>
      <c r="F2330" s="61" t="s">
        <v>162</v>
      </c>
      <c r="G2330" s="54" t="s">
        <v>72</v>
      </c>
      <c r="H2330" s="54" t="s">
        <v>128</v>
      </c>
      <c r="I2330" s="54" t="s">
        <v>22</v>
      </c>
      <c r="J2330" s="54" t="s">
        <v>129</v>
      </c>
      <c r="K2330" s="56">
        <v>43445.515752314815</v>
      </c>
      <c r="L2330" s="56">
        <v>43445.609930555554</v>
      </c>
      <c r="M2330" s="57">
        <v>2.2602777770000002</v>
      </c>
      <c r="N2330" s="58">
        <v>0</v>
      </c>
      <c r="O2330" s="58">
        <v>286</v>
      </c>
      <c r="P2330" s="58">
        <v>0</v>
      </c>
      <c r="Q2330" s="58">
        <v>0</v>
      </c>
      <c r="R2330" s="59">
        <v>0</v>
      </c>
      <c r="S2330" s="59">
        <v>646.43944399999998</v>
      </c>
      <c r="T2330" s="59">
        <v>0</v>
      </c>
      <c r="U2330" s="59">
        <v>0</v>
      </c>
    </row>
    <row r="2331" spans="1:21" x14ac:dyDescent="0.3">
      <c r="A2331" s="61">
        <v>84819</v>
      </c>
      <c r="B2331" s="54">
        <v>1</v>
      </c>
      <c r="C2331" s="54" t="s">
        <v>78</v>
      </c>
      <c r="D2331" s="54" t="s">
        <v>88</v>
      </c>
      <c r="E2331" s="61" t="s">
        <v>2453</v>
      </c>
      <c r="F2331" s="61" t="s">
        <v>144</v>
      </c>
      <c r="G2331" s="54" t="s">
        <v>71</v>
      </c>
      <c r="H2331" s="54" t="s">
        <v>128</v>
      </c>
      <c r="I2331" s="54" t="s">
        <v>22</v>
      </c>
      <c r="J2331" s="54" t="s">
        <v>129</v>
      </c>
      <c r="K2331" s="56">
        <v>43445.550636574073</v>
      </c>
      <c r="L2331" s="56">
        <v>43445.575590277775</v>
      </c>
      <c r="M2331" s="57">
        <v>0.59888888799999995</v>
      </c>
      <c r="N2331" s="58">
        <v>0</v>
      </c>
      <c r="O2331" s="58">
        <v>15</v>
      </c>
      <c r="P2331" s="58">
        <v>0</v>
      </c>
      <c r="Q2331" s="58">
        <v>0</v>
      </c>
      <c r="R2331" s="59">
        <v>0</v>
      </c>
      <c r="S2331" s="59">
        <v>8.983333</v>
      </c>
      <c r="T2331" s="59">
        <v>0</v>
      </c>
      <c r="U2331" s="59">
        <v>0</v>
      </c>
    </row>
    <row r="2332" spans="1:21" x14ac:dyDescent="0.3">
      <c r="A2332" s="61">
        <v>84821</v>
      </c>
      <c r="B2332" s="54">
        <v>1</v>
      </c>
      <c r="C2332" s="54" t="s">
        <v>78</v>
      </c>
      <c r="D2332" s="54" t="s">
        <v>103</v>
      </c>
      <c r="E2332" s="61" t="s">
        <v>2454</v>
      </c>
      <c r="F2332" s="61" t="s">
        <v>186</v>
      </c>
      <c r="G2332" s="54" t="s">
        <v>72</v>
      </c>
      <c r="H2332" s="54" t="s">
        <v>128</v>
      </c>
      <c r="I2332" s="54" t="s">
        <v>22</v>
      </c>
      <c r="J2332" s="54" t="s">
        <v>129</v>
      </c>
      <c r="K2332" s="56">
        <v>43445.535717592589</v>
      </c>
      <c r="L2332" s="56">
        <v>43445.635775462964</v>
      </c>
      <c r="M2332" s="57">
        <v>2.4013888880000001</v>
      </c>
      <c r="N2332" s="58">
        <v>0</v>
      </c>
      <c r="O2332" s="58">
        <v>195</v>
      </c>
      <c r="P2332" s="58">
        <v>0</v>
      </c>
      <c r="Q2332" s="58">
        <v>0</v>
      </c>
      <c r="R2332" s="59">
        <v>0</v>
      </c>
      <c r="S2332" s="59">
        <v>468.27083299999998</v>
      </c>
      <c r="T2332" s="59">
        <v>0</v>
      </c>
      <c r="U2332" s="59">
        <v>0</v>
      </c>
    </row>
    <row r="2333" spans="1:21" x14ac:dyDescent="0.3">
      <c r="A2333" s="61">
        <v>84825</v>
      </c>
      <c r="B2333" s="54">
        <v>1</v>
      </c>
      <c r="C2333" s="54" t="s">
        <v>78</v>
      </c>
      <c r="D2333" s="54" t="s">
        <v>103</v>
      </c>
      <c r="E2333" s="61" t="s">
        <v>304</v>
      </c>
      <c r="F2333" s="61" t="s">
        <v>140</v>
      </c>
      <c r="G2333" s="54" t="s">
        <v>72</v>
      </c>
      <c r="H2333" s="54" t="s">
        <v>128</v>
      </c>
      <c r="I2333" s="54" t="s">
        <v>22</v>
      </c>
      <c r="J2333" s="54" t="s">
        <v>129</v>
      </c>
      <c r="K2333" s="56">
        <v>43445.539664351854</v>
      </c>
      <c r="L2333" s="56">
        <v>43445.645520833335</v>
      </c>
      <c r="M2333" s="57">
        <v>2.5405555550000001</v>
      </c>
      <c r="N2333" s="58">
        <v>0</v>
      </c>
      <c r="O2333" s="58">
        <v>1</v>
      </c>
      <c r="P2333" s="58">
        <v>0</v>
      </c>
      <c r="Q2333" s="58">
        <v>159</v>
      </c>
      <c r="R2333" s="59">
        <v>0</v>
      </c>
      <c r="S2333" s="59">
        <v>2.540556</v>
      </c>
      <c r="T2333" s="59">
        <v>0</v>
      </c>
      <c r="U2333" s="59">
        <v>403.94833299999999</v>
      </c>
    </row>
    <row r="2334" spans="1:21" x14ac:dyDescent="0.3">
      <c r="A2334" s="61">
        <v>84831</v>
      </c>
      <c r="B2334" s="54">
        <v>1</v>
      </c>
      <c r="C2334" s="54" t="s">
        <v>78</v>
      </c>
      <c r="D2334" s="54" t="s">
        <v>94</v>
      </c>
      <c r="E2334" s="61" t="s">
        <v>2455</v>
      </c>
      <c r="F2334" s="61" t="s">
        <v>144</v>
      </c>
      <c r="G2334" s="54" t="s">
        <v>71</v>
      </c>
      <c r="H2334" s="54" t="s">
        <v>128</v>
      </c>
      <c r="I2334" s="54" t="s">
        <v>22</v>
      </c>
      <c r="J2334" s="54" t="s">
        <v>129</v>
      </c>
      <c r="K2334" s="56">
        <v>43445.433854166666</v>
      </c>
      <c r="L2334" s="56">
        <v>43445.775069444448</v>
      </c>
      <c r="M2334" s="57">
        <v>8.1891666660000002</v>
      </c>
      <c r="N2334" s="58">
        <v>0</v>
      </c>
      <c r="O2334" s="58">
        <v>0</v>
      </c>
      <c r="P2334" s="58">
        <v>0</v>
      </c>
      <c r="Q2334" s="58">
        <v>12</v>
      </c>
      <c r="R2334" s="59">
        <v>0</v>
      </c>
      <c r="S2334" s="59">
        <v>0</v>
      </c>
      <c r="T2334" s="59">
        <v>0</v>
      </c>
      <c r="U2334" s="59">
        <v>98.27</v>
      </c>
    </row>
    <row r="2335" spans="1:21" x14ac:dyDescent="0.3">
      <c r="A2335" s="61">
        <v>84835</v>
      </c>
      <c r="B2335" s="54">
        <v>1</v>
      </c>
      <c r="C2335" s="54" t="s">
        <v>78</v>
      </c>
      <c r="D2335" s="54" t="s">
        <v>91</v>
      </c>
      <c r="E2335" s="61" t="s">
        <v>2456</v>
      </c>
      <c r="F2335" s="61" t="s">
        <v>145</v>
      </c>
      <c r="G2335" s="54" t="s">
        <v>72</v>
      </c>
      <c r="H2335" s="54" t="s">
        <v>128</v>
      </c>
      <c r="I2335" s="54" t="s">
        <v>22</v>
      </c>
      <c r="J2335" s="54" t="s">
        <v>129</v>
      </c>
      <c r="K2335" s="56">
        <v>43445.528912037036</v>
      </c>
      <c r="L2335" s="56">
        <v>43445.575694444444</v>
      </c>
      <c r="M2335" s="57">
        <v>1.122777777</v>
      </c>
      <c r="N2335" s="58">
        <v>0</v>
      </c>
      <c r="O2335" s="58">
        <v>1</v>
      </c>
      <c r="P2335" s="58">
        <v>0</v>
      </c>
      <c r="Q2335" s="58">
        <v>10</v>
      </c>
      <c r="R2335" s="59">
        <v>0</v>
      </c>
      <c r="S2335" s="59">
        <v>1.1227780000000001</v>
      </c>
      <c r="T2335" s="59">
        <v>0</v>
      </c>
      <c r="U2335" s="59">
        <v>11.227778000000001</v>
      </c>
    </row>
    <row r="2336" spans="1:21" x14ac:dyDescent="0.3">
      <c r="A2336" s="61">
        <v>84836</v>
      </c>
      <c r="B2336" s="54">
        <v>1</v>
      </c>
      <c r="C2336" s="54" t="s">
        <v>78</v>
      </c>
      <c r="D2336" s="54" t="s">
        <v>103</v>
      </c>
      <c r="E2336" s="61" t="s">
        <v>2457</v>
      </c>
      <c r="F2336" s="61" t="s">
        <v>144</v>
      </c>
      <c r="G2336" s="54" t="s">
        <v>71</v>
      </c>
      <c r="H2336" s="54" t="s">
        <v>128</v>
      </c>
      <c r="I2336" s="54" t="s">
        <v>22</v>
      </c>
      <c r="J2336" s="54" t="s">
        <v>129</v>
      </c>
      <c r="K2336" s="56">
        <v>43445.567280092589</v>
      </c>
      <c r="L2336" s="56">
        <v>43445.612245370372</v>
      </c>
      <c r="M2336" s="57">
        <v>1.0791666660000001</v>
      </c>
      <c r="N2336" s="58">
        <v>0</v>
      </c>
      <c r="O2336" s="58">
        <v>0</v>
      </c>
      <c r="P2336" s="58">
        <v>0</v>
      </c>
      <c r="Q2336" s="58">
        <v>2</v>
      </c>
      <c r="R2336" s="59">
        <v>0</v>
      </c>
      <c r="S2336" s="59">
        <v>0</v>
      </c>
      <c r="T2336" s="59">
        <v>0</v>
      </c>
      <c r="U2336" s="59">
        <v>2.1583329999999998</v>
      </c>
    </row>
    <row r="2337" spans="1:21" x14ac:dyDescent="0.3">
      <c r="A2337" s="61">
        <v>84837</v>
      </c>
      <c r="B2337" s="54">
        <v>1</v>
      </c>
      <c r="C2337" s="54" t="s">
        <v>78</v>
      </c>
      <c r="D2337" s="54" t="s">
        <v>104</v>
      </c>
      <c r="E2337" s="61" t="s">
        <v>2458</v>
      </c>
      <c r="F2337" s="61" t="s">
        <v>136</v>
      </c>
      <c r="G2337" s="54" t="s">
        <v>71</v>
      </c>
      <c r="H2337" s="54" t="s">
        <v>128</v>
      </c>
      <c r="I2337" s="54" t="s">
        <v>22</v>
      </c>
      <c r="J2337" s="54" t="s">
        <v>129</v>
      </c>
      <c r="K2337" s="56">
        <v>43445.425150462965</v>
      </c>
      <c r="L2337" s="56">
        <v>43445.577777777777</v>
      </c>
      <c r="M2337" s="57">
        <v>3.6630555550000001</v>
      </c>
      <c r="N2337" s="58">
        <v>0</v>
      </c>
      <c r="O2337" s="58">
        <v>0</v>
      </c>
      <c r="P2337" s="58">
        <v>0</v>
      </c>
      <c r="Q2337" s="58">
        <v>5</v>
      </c>
      <c r="R2337" s="59">
        <v>0</v>
      </c>
      <c r="S2337" s="59">
        <v>0</v>
      </c>
      <c r="T2337" s="59">
        <v>0</v>
      </c>
      <c r="U2337" s="59">
        <v>18.315277999999999</v>
      </c>
    </row>
    <row r="2338" spans="1:21" x14ac:dyDescent="0.3">
      <c r="A2338" s="61">
        <v>84838</v>
      </c>
      <c r="B2338" s="54">
        <v>1</v>
      </c>
      <c r="C2338" s="54" t="s">
        <v>78</v>
      </c>
      <c r="D2338" s="54" t="s">
        <v>95</v>
      </c>
      <c r="E2338" s="61" t="s">
        <v>2459</v>
      </c>
      <c r="F2338" s="61" t="s">
        <v>151</v>
      </c>
      <c r="G2338" s="54" t="s">
        <v>71</v>
      </c>
      <c r="H2338" s="54" t="s">
        <v>128</v>
      </c>
      <c r="I2338" s="54" t="s">
        <v>22</v>
      </c>
      <c r="J2338" s="54" t="s">
        <v>129</v>
      </c>
      <c r="K2338" s="56">
        <v>43445.459293981483</v>
      </c>
      <c r="L2338" s="56">
        <v>43445.651979166665</v>
      </c>
      <c r="M2338" s="57">
        <v>4.6244444439999999</v>
      </c>
      <c r="N2338" s="58">
        <v>0</v>
      </c>
      <c r="O2338" s="58">
        <v>42</v>
      </c>
      <c r="P2338" s="58">
        <v>0</v>
      </c>
      <c r="Q2338" s="58">
        <v>0</v>
      </c>
      <c r="R2338" s="59">
        <v>0</v>
      </c>
      <c r="S2338" s="59">
        <v>194.22666699999999</v>
      </c>
      <c r="T2338" s="59">
        <v>0</v>
      </c>
      <c r="U2338" s="59">
        <v>0</v>
      </c>
    </row>
    <row r="2339" spans="1:21" x14ac:dyDescent="0.3">
      <c r="A2339" s="61">
        <v>84839</v>
      </c>
      <c r="B2339" s="54">
        <v>1</v>
      </c>
      <c r="C2339" s="54" t="s">
        <v>78</v>
      </c>
      <c r="D2339" s="54" t="s">
        <v>88</v>
      </c>
      <c r="E2339" s="61" t="s">
        <v>2460</v>
      </c>
      <c r="F2339" s="61" t="s">
        <v>144</v>
      </c>
      <c r="G2339" s="54" t="s">
        <v>71</v>
      </c>
      <c r="H2339" s="54" t="s">
        <v>128</v>
      </c>
      <c r="I2339" s="54" t="s">
        <v>22</v>
      </c>
      <c r="J2339" s="54" t="s">
        <v>129</v>
      </c>
      <c r="K2339" s="56">
        <v>43445.579444444447</v>
      </c>
      <c r="L2339" s="56">
        <v>43445.622407407405</v>
      </c>
      <c r="M2339" s="57">
        <v>1.031111111</v>
      </c>
      <c r="N2339" s="58">
        <v>0</v>
      </c>
      <c r="O2339" s="58">
        <v>2</v>
      </c>
      <c r="P2339" s="58">
        <v>0</v>
      </c>
      <c r="Q2339" s="58">
        <v>0</v>
      </c>
      <c r="R2339" s="59">
        <v>0</v>
      </c>
      <c r="S2339" s="59">
        <v>2.0622220000000002</v>
      </c>
      <c r="T2339" s="59">
        <v>0</v>
      </c>
      <c r="U2339" s="59">
        <v>0</v>
      </c>
    </row>
    <row r="2340" spans="1:21" x14ac:dyDescent="0.3">
      <c r="A2340" s="61">
        <v>84841</v>
      </c>
      <c r="B2340" s="54">
        <v>1</v>
      </c>
      <c r="C2340" s="54" t="s">
        <v>79</v>
      </c>
      <c r="D2340" s="54" t="s">
        <v>108</v>
      </c>
      <c r="E2340" s="61" t="s">
        <v>2461</v>
      </c>
      <c r="F2340" s="61" t="s">
        <v>137</v>
      </c>
      <c r="G2340" s="54" t="s">
        <v>71</v>
      </c>
      <c r="H2340" s="54" t="s">
        <v>128</v>
      </c>
      <c r="I2340" s="54" t="s">
        <v>22</v>
      </c>
      <c r="J2340" s="54" t="s">
        <v>129</v>
      </c>
      <c r="K2340" s="56">
        <v>43445.582083333335</v>
      </c>
      <c r="L2340" s="56">
        <v>43445.65315972222</v>
      </c>
      <c r="M2340" s="57">
        <v>1.705833333</v>
      </c>
      <c r="N2340" s="58">
        <v>0</v>
      </c>
      <c r="O2340" s="58">
        <v>1</v>
      </c>
      <c r="P2340" s="58">
        <v>0</v>
      </c>
      <c r="Q2340" s="58">
        <v>0</v>
      </c>
      <c r="R2340" s="59">
        <v>0</v>
      </c>
      <c r="S2340" s="59">
        <v>1.7058329999999999</v>
      </c>
      <c r="T2340" s="59">
        <v>0</v>
      </c>
      <c r="U2340" s="59">
        <v>0</v>
      </c>
    </row>
    <row r="2341" spans="1:21" x14ac:dyDescent="0.3">
      <c r="A2341" s="61">
        <v>84849</v>
      </c>
      <c r="B2341" s="54">
        <v>1</v>
      </c>
      <c r="C2341" s="54" t="s">
        <v>78</v>
      </c>
      <c r="D2341" s="54" t="s">
        <v>107</v>
      </c>
      <c r="E2341" s="61" t="s">
        <v>2462</v>
      </c>
      <c r="F2341" s="61" t="s">
        <v>136</v>
      </c>
      <c r="G2341" s="54" t="s">
        <v>71</v>
      </c>
      <c r="H2341" s="54" t="s">
        <v>128</v>
      </c>
      <c r="I2341" s="54" t="s">
        <v>22</v>
      </c>
      <c r="J2341" s="54" t="s">
        <v>129</v>
      </c>
      <c r="K2341" s="56">
        <v>43445.543124999997</v>
      </c>
      <c r="L2341" s="56">
        <v>43445.590277777781</v>
      </c>
      <c r="M2341" s="57">
        <v>1.1316666660000001</v>
      </c>
      <c r="N2341" s="58">
        <v>0</v>
      </c>
      <c r="O2341" s="58">
        <v>0</v>
      </c>
      <c r="P2341" s="58">
        <v>0</v>
      </c>
      <c r="Q2341" s="58">
        <v>9</v>
      </c>
      <c r="R2341" s="59">
        <v>0</v>
      </c>
      <c r="S2341" s="59">
        <v>0</v>
      </c>
      <c r="T2341" s="59">
        <v>0</v>
      </c>
      <c r="U2341" s="59">
        <v>10.185</v>
      </c>
    </row>
    <row r="2342" spans="1:21" x14ac:dyDescent="0.3">
      <c r="A2342" s="61">
        <v>84850</v>
      </c>
      <c r="B2342" s="54">
        <v>1</v>
      </c>
      <c r="C2342" s="54" t="s">
        <v>78</v>
      </c>
      <c r="D2342" s="54" t="s">
        <v>91</v>
      </c>
      <c r="E2342" s="61" t="s">
        <v>719</v>
      </c>
      <c r="F2342" s="61" t="s">
        <v>172</v>
      </c>
      <c r="G2342" s="54" t="s">
        <v>71</v>
      </c>
      <c r="H2342" s="54" t="s">
        <v>128</v>
      </c>
      <c r="I2342" s="54" t="s">
        <v>22</v>
      </c>
      <c r="J2342" s="54" t="s">
        <v>129</v>
      </c>
      <c r="K2342" s="56">
        <v>43445.460949074077</v>
      </c>
      <c r="L2342" s="56">
        <v>43445.588888888888</v>
      </c>
      <c r="M2342" s="57">
        <v>3.0705555549999999</v>
      </c>
      <c r="N2342" s="58">
        <v>0</v>
      </c>
      <c r="O2342" s="58">
        <v>0</v>
      </c>
      <c r="P2342" s="58">
        <v>0</v>
      </c>
      <c r="Q2342" s="58">
        <v>12</v>
      </c>
      <c r="R2342" s="59">
        <v>0</v>
      </c>
      <c r="S2342" s="59">
        <v>0</v>
      </c>
      <c r="T2342" s="59">
        <v>0</v>
      </c>
      <c r="U2342" s="59">
        <v>36.846666999999997</v>
      </c>
    </row>
    <row r="2343" spans="1:21" x14ac:dyDescent="0.3">
      <c r="A2343" s="61">
        <v>84855</v>
      </c>
      <c r="B2343" s="54">
        <v>1</v>
      </c>
      <c r="C2343" s="54" t="s">
        <v>78</v>
      </c>
      <c r="D2343" s="54" t="s">
        <v>80</v>
      </c>
      <c r="E2343" s="61" t="s">
        <v>2463</v>
      </c>
      <c r="F2343" s="61" t="s">
        <v>137</v>
      </c>
      <c r="G2343" s="54" t="s">
        <v>71</v>
      </c>
      <c r="H2343" s="54" t="s">
        <v>128</v>
      </c>
      <c r="I2343" s="54" t="s">
        <v>22</v>
      </c>
      <c r="J2343" s="54" t="s">
        <v>129</v>
      </c>
      <c r="K2343" s="56">
        <v>43445.592233796298</v>
      </c>
      <c r="L2343" s="56">
        <v>43445.895729166667</v>
      </c>
      <c r="M2343" s="57">
        <v>7.2838888879999999</v>
      </c>
      <c r="N2343" s="58">
        <v>0</v>
      </c>
      <c r="O2343" s="58">
        <v>1</v>
      </c>
      <c r="P2343" s="58">
        <v>0</v>
      </c>
      <c r="Q2343" s="58">
        <v>0</v>
      </c>
      <c r="R2343" s="59">
        <v>0</v>
      </c>
      <c r="S2343" s="59">
        <v>7.2838890000000003</v>
      </c>
      <c r="T2343" s="59">
        <v>0</v>
      </c>
      <c r="U2343" s="59">
        <v>0</v>
      </c>
    </row>
    <row r="2344" spans="1:21" x14ac:dyDescent="0.3">
      <c r="A2344" s="61">
        <v>84856</v>
      </c>
      <c r="B2344" s="54">
        <v>1</v>
      </c>
      <c r="C2344" s="54" t="s">
        <v>78</v>
      </c>
      <c r="D2344" s="54" t="s">
        <v>98</v>
      </c>
      <c r="E2344" s="61" t="s">
        <v>1588</v>
      </c>
      <c r="F2344" s="61" t="s">
        <v>136</v>
      </c>
      <c r="G2344" s="54" t="s">
        <v>71</v>
      </c>
      <c r="H2344" s="54" t="s">
        <v>128</v>
      </c>
      <c r="I2344" s="54" t="s">
        <v>22</v>
      </c>
      <c r="J2344" s="54" t="s">
        <v>129</v>
      </c>
      <c r="K2344" s="56">
        <v>43445.586921296293</v>
      </c>
      <c r="L2344" s="56">
        <v>43445.605763888889</v>
      </c>
      <c r="M2344" s="57">
        <v>0.45222222200000001</v>
      </c>
      <c r="N2344" s="58">
        <v>0</v>
      </c>
      <c r="O2344" s="58">
        <v>178</v>
      </c>
      <c r="P2344" s="58">
        <v>0</v>
      </c>
      <c r="Q2344" s="58">
        <v>0</v>
      </c>
      <c r="R2344" s="59">
        <v>0</v>
      </c>
      <c r="S2344" s="59">
        <v>80.495555999999993</v>
      </c>
      <c r="T2344" s="59">
        <v>0</v>
      </c>
      <c r="U2344" s="59">
        <v>0</v>
      </c>
    </row>
    <row r="2345" spans="1:21" x14ac:dyDescent="0.3">
      <c r="A2345" s="61">
        <v>84857</v>
      </c>
      <c r="B2345" s="54">
        <v>1</v>
      </c>
      <c r="C2345" s="54" t="s">
        <v>79</v>
      </c>
      <c r="D2345" s="54" t="s">
        <v>119</v>
      </c>
      <c r="E2345" s="61" t="s">
        <v>2464</v>
      </c>
      <c r="F2345" s="61" t="s">
        <v>137</v>
      </c>
      <c r="G2345" s="54" t="s">
        <v>71</v>
      </c>
      <c r="H2345" s="54" t="s">
        <v>128</v>
      </c>
      <c r="I2345" s="54" t="s">
        <v>22</v>
      </c>
      <c r="J2345" s="54" t="s">
        <v>129</v>
      </c>
      <c r="K2345" s="56">
        <v>43445.574699074074</v>
      </c>
      <c r="L2345" s="56">
        <v>43445.682928240742</v>
      </c>
      <c r="M2345" s="57">
        <v>2.5975000000000001</v>
      </c>
      <c r="N2345" s="58">
        <v>0</v>
      </c>
      <c r="O2345" s="58">
        <v>1</v>
      </c>
      <c r="P2345" s="58">
        <v>0</v>
      </c>
      <c r="Q2345" s="58">
        <v>0</v>
      </c>
      <c r="R2345" s="59">
        <v>0</v>
      </c>
      <c r="S2345" s="59">
        <v>2.5975000000000001</v>
      </c>
      <c r="T2345" s="59">
        <v>0</v>
      </c>
      <c r="U2345" s="59">
        <v>0</v>
      </c>
    </row>
    <row r="2346" spans="1:21" x14ac:dyDescent="0.3">
      <c r="A2346" s="61">
        <v>84861</v>
      </c>
      <c r="B2346" s="54">
        <v>1</v>
      </c>
      <c r="C2346" s="54" t="s">
        <v>78</v>
      </c>
      <c r="D2346" s="54" t="s">
        <v>80</v>
      </c>
      <c r="E2346" s="61" t="s">
        <v>2465</v>
      </c>
      <c r="F2346" s="61" t="s">
        <v>144</v>
      </c>
      <c r="G2346" s="54" t="s">
        <v>71</v>
      </c>
      <c r="H2346" s="54" t="s">
        <v>128</v>
      </c>
      <c r="I2346" s="54" t="s">
        <v>22</v>
      </c>
      <c r="J2346" s="54" t="s">
        <v>129</v>
      </c>
      <c r="K2346" s="56">
        <v>43445.600844907407</v>
      </c>
      <c r="L2346" s="56">
        <v>43445.67732638889</v>
      </c>
      <c r="M2346" s="57">
        <v>1.835555555</v>
      </c>
      <c r="N2346" s="58">
        <v>0</v>
      </c>
      <c r="O2346" s="58">
        <v>9</v>
      </c>
      <c r="P2346" s="58">
        <v>0</v>
      </c>
      <c r="Q2346" s="58">
        <v>0</v>
      </c>
      <c r="R2346" s="59">
        <v>0</v>
      </c>
      <c r="S2346" s="59">
        <v>16.52</v>
      </c>
      <c r="T2346" s="59">
        <v>0</v>
      </c>
      <c r="U2346" s="59">
        <v>0</v>
      </c>
    </row>
    <row r="2347" spans="1:21" x14ac:dyDescent="0.3">
      <c r="A2347" s="61">
        <v>84864</v>
      </c>
      <c r="B2347" s="54">
        <v>1</v>
      </c>
      <c r="C2347" s="54" t="s">
        <v>78</v>
      </c>
      <c r="D2347" s="54" t="s">
        <v>81</v>
      </c>
      <c r="E2347" s="61" t="s">
        <v>2466</v>
      </c>
      <c r="F2347" s="61" t="s">
        <v>136</v>
      </c>
      <c r="G2347" s="54" t="s">
        <v>71</v>
      </c>
      <c r="H2347" s="54" t="s">
        <v>128</v>
      </c>
      <c r="I2347" s="54" t="s">
        <v>22</v>
      </c>
      <c r="J2347" s="54" t="s">
        <v>129</v>
      </c>
      <c r="K2347" s="56">
        <v>43445.493935185186</v>
      </c>
      <c r="L2347" s="56">
        <v>43445.606249999997</v>
      </c>
      <c r="M2347" s="57">
        <v>2.6955555549999999</v>
      </c>
      <c r="N2347" s="58">
        <v>0</v>
      </c>
      <c r="O2347" s="58">
        <v>10</v>
      </c>
      <c r="P2347" s="58">
        <v>0</v>
      </c>
      <c r="Q2347" s="58">
        <v>0</v>
      </c>
      <c r="R2347" s="59">
        <v>0</v>
      </c>
      <c r="S2347" s="59">
        <v>26.955556000000001</v>
      </c>
      <c r="T2347" s="59">
        <v>0</v>
      </c>
      <c r="U2347" s="59">
        <v>0</v>
      </c>
    </row>
    <row r="2348" spans="1:21" x14ac:dyDescent="0.3">
      <c r="A2348" s="61">
        <v>84867</v>
      </c>
      <c r="B2348" s="54">
        <v>1</v>
      </c>
      <c r="C2348" s="54" t="s">
        <v>78</v>
      </c>
      <c r="D2348" s="54" t="s">
        <v>93</v>
      </c>
      <c r="E2348" s="61" t="s">
        <v>2467</v>
      </c>
      <c r="F2348" s="61" t="s">
        <v>137</v>
      </c>
      <c r="G2348" s="54" t="s">
        <v>71</v>
      </c>
      <c r="H2348" s="54" t="s">
        <v>128</v>
      </c>
      <c r="I2348" s="54" t="s">
        <v>22</v>
      </c>
      <c r="J2348" s="54" t="s">
        <v>129</v>
      </c>
      <c r="K2348" s="56">
        <v>43445.579571759255</v>
      </c>
      <c r="L2348" s="56">
        <v>43445.649282407408</v>
      </c>
      <c r="M2348" s="57">
        <v>1.6730555549999999</v>
      </c>
      <c r="N2348" s="58">
        <v>0</v>
      </c>
      <c r="O2348" s="58">
        <v>2</v>
      </c>
      <c r="P2348" s="58">
        <v>0</v>
      </c>
      <c r="Q2348" s="58">
        <v>0</v>
      </c>
      <c r="R2348" s="59">
        <v>0</v>
      </c>
      <c r="S2348" s="59">
        <v>3.3461110000000001</v>
      </c>
      <c r="T2348" s="59">
        <v>0</v>
      </c>
      <c r="U2348" s="59">
        <v>0</v>
      </c>
    </row>
    <row r="2349" spans="1:21" x14ac:dyDescent="0.3">
      <c r="A2349" s="61">
        <v>84869</v>
      </c>
      <c r="B2349" s="54">
        <v>1</v>
      </c>
      <c r="C2349" s="54" t="s">
        <v>79</v>
      </c>
      <c r="D2349" s="54" t="s">
        <v>114</v>
      </c>
      <c r="E2349" s="61" t="s">
        <v>965</v>
      </c>
      <c r="F2349" s="61" t="s">
        <v>144</v>
      </c>
      <c r="G2349" s="54" t="s">
        <v>71</v>
      </c>
      <c r="H2349" s="54" t="s">
        <v>128</v>
      </c>
      <c r="I2349" s="54" t="s">
        <v>22</v>
      </c>
      <c r="J2349" s="54" t="s">
        <v>129</v>
      </c>
      <c r="K2349" s="56">
        <v>43445.588935185187</v>
      </c>
      <c r="L2349" s="56">
        <v>43445.637118055558</v>
      </c>
      <c r="M2349" s="57">
        <v>1.1563888879999999</v>
      </c>
      <c r="N2349" s="58">
        <v>0</v>
      </c>
      <c r="O2349" s="58">
        <v>161</v>
      </c>
      <c r="P2349" s="58">
        <v>0</v>
      </c>
      <c r="Q2349" s="58">
        <v>0</v>
      </c>
      <c r="R2349" s="59">
        <v>0</v>
      </c>
      <c r="S2349" s="59">
        <v>186.17861099999999</v>
      </c>
      <c r="T2349" s="59">
        <v>0</v>
      </c>
      <c r="U2349" s="59">
        <v>0</v>
      </c>
    </row>
    <row r="2350" spans="1:21" x14ac:dyDescent="0.3">
      <c r="A2350" s="61">
        <v>84870</v>
      </c>
      <c r="B2350" s="54">
        <v>1</v>
      </c>
      <c r="C2350" s="54" t="s">
        <v>78</v>
      </c>
      <c r="D2350" s="54" t="s">
        <v>81</v>
      </c>
      <c r="E2350" s="61" t="s">
        <v>2468</v>
      </c>
      <c r="F2350" s="61" t="s">
        <v>137</v>
      </c>
      <c r="G2350" s="54" t="s">
        <v>71</v>
      </c>
      <c r="H2350" s="54" t="s">
        <v>128</v>
      </c>
      <c r="I2350" s="54" t="s">
        <v>22</v>
      </c>
      <c r="J2350" s="54" t="s">
        <v>129</v>
      </c>
      <c r="K2350" s="56">
        <v>43445.578900462962</v>
      </c>
      <c r="L2350" s="56">
        <v>43445.609722222223</v>
      </c>
      <c r="M2350" s="57">
        <v>0.73972222200000004</v>
      </c>
      <c r="N2350" s="58">
        <v>0</v>
      </c>
      <c r="O2350" s="58">
        <v>3</v>
      </c>
      <c r="P2350" s="58">
        <v>0</v>
      </c>
      <c r="Q2350" s="58">
        <v>0</v>
      </c>
      <c r="R2350" s="59">
        <v>0</v>
      </c>
      <c r="S2350" s="59">
        <v>2.2191670000000001</v>
      </c>
      <c r="T2350" s="59">
        <v>0</v>
      </c>
      <c r="U2350" s="59">
        <v>0</v>
      </c>
    </row>
    <row r="2351" spans="1:21" x14ac:dyDescent="0.3">
      <c r="A2351" s="61">
        <v>84872</v>
      </c>
      <c r="B2351" s="54">
        <v>1</v>
      </c>
      <c r="C2351" s="54" t="s">
        <v>78</v>
      </c>
      <c r="D2351" s="54" t="s">
        <v>94</v>
      </c>
      <c r="E2351" s="61" t="s">
        <v>2469</v>
      </c>
      <c r="F2351" s="61" t="s">
        <v>151</v>
      </c>
      <c r="G2351" s="54" t="s">
        <v>71</v>
      </c>
      <c r="H2351" s="54" t="s">
        <v>128</v>
      </c>
      <c r="I2351" s="54" t="s">
        <v>22</v>
      </c>
      <c r="J2351" s="54" t="s">
        <v>129</v>
      </c>
      <c r="K2351" s="56">
        <v>43445.595300925925</v>
      </c>
      <c r="L2351" s="56">
        <v>43445.761365740742</v>
      </c>
      <c r="M2351" s="57">
        <v>3.9855555549999999</v>
      </c>
      <c r="N2351" s="58">
        <v>0</v>
      </c>
      <c r="O2351" s="58">
        <v>185</v>
      </c>
      <c r="P2351" s="58">
        <v>0</v>
      </c>
      <c r="Q2351" s="58">
        <v>0</v>
      </c>
      <c r="R2351" s="59">
        <v>0</v>
      </c>
      <c r="S2351" s="59">
        <v>737.32777799999997</v>
      </c>
      <c r="T2351" s="59">
        <v>0</v>
      </c>
      <c r="U2351" s="59">
        <v>0</v>
      </c>
    </row>
    <row r="2352" spans="1:21" x14ac:dyDescent="0.3">
      <c r="A2352" s="61">
        <v>84873</v>
      </c>
      <c r="B2352" s="54">
        <v>1</v>
      </c>
      <c r="C2352" s="54" t="s">
        <v>79</v>
      </c>
      <c r="D2352" s="54" t="s">
        <v>114</v>
      </c>
      <c r="E2352" s="61" t="s">
        <v>261</v>
      </c>
      <c r="F2352" s="61" t="s">
        <v>145</v>
      </c>
      <c r="G2352" s="54" t="s">
        <v>72</v>
      </c>
      <c r="H2352" s="54" t="s">
        <v>128</v>
      </c>
      <c r="I2352" s="54" t="s">
        <v>22</v>
      </c>
      <c r="J2352" s="54" t="s">
        <v>129</v>
      </c>
      <c r="K2352" s="56">
        <v>43445.597719907411</v>
      </c>
      <c r="L2352" s="56">
        <v>43445.698680555557</v>
      </c>
      <c r="M2352" s="57">
        <v>2.4230555549999999</v>
      </c>
      <c r="N2352" s="58">
        <v>0</v>
      </c>
      <c r="O2352" s="58">
        <v>0</v>
      </c>
      <c r="P2352" s="58">
        <v>0</v>
      </c>
      <c r="Q2352" s="58">
        <v>9</v>
      </c>
      <c r="R2352" s="59">
        <v>0</v>
      </c>
      <c r="S2352" s="59">
        <v>0</v>
      </c>
      <c r="T2352" s="59">
        <v>0</v>
      </c>
      <c r="U2352" s="59">
        <v>21.807500000000001</v>
      </c>
    </row>
    <row r="2353" spans="1:21" x14ac:dyDescent="0.3">
      <c r="A2353" s="61">
        <v>84874</v>
      </c>
      <c r="B2353" s="54">
        <v>1</v>
      </c>
      <c r="C2353" s="54" t="s">
        <v>78</v>
      </c>
      <c r="D2353" s="54" t="s">
        <v>91</v>
      </c>
      <c r="E2353" s="61" t="s">
        <v>658</v>
      </c>
      <c r="F2353" s="61" t="s">
        <v>136</v>
      </c>
      <c r="G2353" s="54" t="s">
        <v>71</v>
      </c>
      <c r="H2353" s="54" t="s">
        <v>128</v>
      </c>
      <c r="I2353" s="54" t="s">
        <v>22</v>
      </c>
      <c r="J2353" s="54" t="s">
        <v>129</v>
      </c>
      <c r="K2353" s="56">
        <v>43445.475983796299</v>
      </c>
      <c r="L2353" s="56">
        <v>43445.612500000003</v>
      </c>
      <c r="M2353" s="57">
        <v>3.2763888880000001</v>
      </c>
      <c r="N2353" s="58">
        <v>0</v>
      </c>
      <c r="O2353" s="58">
        <v>0</v>
      </c>
      <c r="P2353" s="58">
        <v>0</v>
      </c>
      <c r="Q2353" s="58">
        <v>5</v>
      </c>
      <c r="R2353" s="59">
        <v>0</v>
      </c>
      <c r="S2353" s="59">
        <v>0</v>
      </c>
      <c r="T2353" s="59">
        <v>0</v>
      </c>
      <c r="U2353" s="59">
        <v>16.381944000000001</v>
      </c>
    </row>
    <row r="2354" spans="1:21" x14ac:dyDescent="0.3">
      <c r="A2354" s="61">
        <v>84875</v>
      </c>
      <c r="B2354" s="54">
        <v>1</v>
      </c>
      <c r="C2354" s="54" t="s">
        <v>79</v>
      </c>
      <c r="D2354" s="54" t="s">
        <v>109</v>
      </c>
      <c r="E2354" s="61" t="s">
        <v>2470</v>
      </c>
      <c r="F2354" s="61" t="s">
        <v>137</v>
      </c>
      <c r="G2354" s="54" t="s">
        <v>71</v>
      </c>
      <c r="H2354" s="54" t="s">
        <v>128</v>
      </c>
      <c r="I2354" s="54" t="s">
        <v>22</v>
      </c>
      <c r="J2354" s="54" t="s">
        <v>129</v>
      </c>
      <c r="K2354" s="56">
        <v>43445.599270833336</v>
      </c>
      <c r="L2354" s="56">
        <v>43445.640497685185</v>
      </c>
      <c r="M2354" s="57">
        <v>0.98944444399999998</v>
      </c>
      <c r="N2354" s="58">
        <v>0</v>
      </c>
      <c r="O2354" s="58">
        <v>0</v>
      </c>
      <c r="P2354" s="58">
        <v>0</v>
      </c>
      <c r="Q2354" s="58">
        <v>1</v>
      </c>
      <c r="R2354" s="59">
        <v>0</v>
      </c>
      <c r="S2354" s="59">
        <v>0</v>
      </c>
      <c r="T2354" s="59">
        <v>0</v>
      </c>
      <c r="U2354" s="59">
        <v>0.98944399999999999</v>
      </c>
    </row>
    <row r="2355" spans="1:21" x14ac:dyDescent="0.3">
      <c r="A2355" s="61">
        <v>84876</v>
      </c>
      <c r="B2355" s="54">
        <v>1</v>
      </c>
      <c r="C2355" s="54" t="s">
        <v>78</v>
      </c>
      <c r="D2355" s="54" t="s">
        <v>99</v>
      </c>
      <c r="E2355" s="61" t="s">
        <v>2471</v>
      </c>
      <c r="F2355" s="61" t="s">
        <v>162</v>
      </c>
      <c r="G2355" s="54" t="s">
        <v>72</v>
      </c>
      <c r="H2355" s="54" t="s">
        <v>128</v>
      </c>
      <c r="I2355" s="54" t="s">
        <v>22</v>
      </c>
      <c r="J2355" s="54" t="s">
        <v>129</v>
      </c>
      <c r="K2355" s="56">
        <v>43445.59207175926</v>
      </c>
      <c r="L2355" s="56">
        <v>43445.623449074075</v>
      </c>
      <c r="M2355" s="57">
        <v>0.75305555499999999</v>
      </c>
      <c r="N2355" s="58">
        <v>0</v>
      </c>
      <c r="O2355" s="58">
        <v>436</v>
      </c>
      <c r="P2355" s="58">
        <v>0</v>
      </c>
      <c r="Q2355" s="58">
        <v>0</v>
      </c>
      <c r="R2355" s="59">
        <v>0</v>
      </c>
      <c r="S2355" s="59">
        <v>328.332222</v>
      </c>
      <c r="T2355" s="59">
        <v>0</v>
      </c>
      <c r="U2355" s="59">
        <v>0</v>
      </c>
    </row>
    <row r="2356" spans="1:21" x14ac:dyDescent="0.3">
      <c r="A2356" s="61">
        <v>84881</v>
      </c>
      <c r="B2356" s="54">
        <v>1</v>
      </c>
      <c r="C2356" s="54" t="s">
        <v>78</v>
      </c>
      <c r="D2356" s="54" t="s">
        <v>103</v>
      </c>
      <c r="E2356" s="61" t="s">
        <v>2383</v>
      </c>
      <c r="F2356" s="61" t="s">
        <v>186</v>
      </c>
      <c r="G2356" s="54" t="s">
        <v>72</v>
      </c>
      <c r="H2356" s="54" t="s">
        <v>128</v>
      </c>
      <c r="I2356" s="54" t="s">
        <v>22</v>
      </c>
      <c r="J2356" s="54" t="s">
        <v>129</v>
      </c>
      <c r="K2356" s="56">
        <v>43445.610902777778</v>
      </c>
      <c r="L2356" s="56">
        <v>43445.796087962961</v>
      </c>
      <c r="M2356" s="57">
        <v>4.4444444440000002</v>
      </c>
      <c r="N2356" s="58">
        <v>0</v>
      </c>
      <c r="O2356" s="58">
        <v>195</v>
      </c>
      <c r="P2356" s="58">
        <v>0</v>
      </c>
      <c r="Q2356" s="58">
        <v>0</v>
      </c>
      <c r="R2356" s="59">
        <v>0</v>
      </c>
      <c r="S2356" s="59">
        <v>866.66666699999996</v>
      </c>
      <c r="T2356" s="59">
        <v>0</v>
      </c>
      <c r="U2356" s="59">
        <v>0</v>
      </c>
    </row>
    <row r="2357" spans="1:21" x14ac:dyDescent="0.3">
      <c r="A2357" s="61">
        <v>84883</v>
      </c>
      <c r="B2357" s="54">
        <v>1</v>
      </c>
      <c r="C2357" s="54" t="s">
        <v>79</v>
      </c>
      <c r="D2357" s="54" t="s">
        <v>113</v>
      </c>
      <c r="E2357" s="61" t="s">
        <v>2472</v>
      </c>
      <c r="F2357" s="61" t="s">
        <v>144</v>
      </c>
      <c r="G2357" s="54" t="s">
        <v>71</v>
      </c>
      <c r="H2357" s="54" t="s">
        <v>128</v>
      </c>
      <c r="I2357" s="54" t="s">
        <v>22</v>
      </c>
      <c r="J2357" s="54" t="s">
        <v>129</v>
      </c>
      <c r="K2357" s="56">
        <v>43445.628645833334</v>
      </c>
      <c r="L2357" s="56">
        <v>43445.661006944443</v>
      </c>
      <c r="M2357" s="57">
        <v>0.77666666600000001</v>
      </c>
      <c r="N2357" s="58">
        <v>0</v>
      </c>
      <c r="O2357" s="58">
        <v>0</v>
      </c>
      <c r="P2357" s="58">
        <v>0</v>
      </c>
      <c r="Q2357" s="58">
        <v>1</v>
      </c>
      <c r="R2357" s="59">
        <v>0</v>
      </c>
      <c r="S2357" s="59">
        <v>0</v>
      </c>
      <c r="T2357" s="59">
        <v>0</v>
      </c>
      <c r="U2357" s="59">
        <v>0.776667</v>
      </c>
    </row>
    <row r="2358" spans="1:21" x14ac:dyDescent="0.3">
      <c r="A2358" s="61">
        <v>84887</v>
      </c>
      <c r="B2358" s="54">
        <v>1</v>
      </c>
      <c r="C2358" s="54" t="s">
        <v>78</v>
      </c>
      <c r="D2358" s="54" t="s">
        <v>97</v>
      </c>
      <c r="E2358" s="61" t="s">
        <v>2473</v>
      </c>
      <c r="F2358" s="61" t="s">
        <v>159</v>
      </c>
      <c r="G2358" s="54" t="s">
        <v>71</v>
      </c>
      <c r="H2358" s="54" t="s">
        <v>128</v>
      </c>
      <c r="I2358" s="54" t="s">
        <v>22</v>
      </c>
      <c r="J2358" s="54" t="s">
        <v>129</v>
      </c>
      <c r="K2358" s="56">
        <v>43445.62635416667</v>
      </c>
      <c r="L2358" s="56">
        <v>43445.655497685184</v>
      </c>
      <c r="M2358" s="57">
        <v>0.69944444400000005</v>
      </c>
      <c r="N2358" s="58">
        <v>0</v>
      </c>
      <c r="O2358" s="58">
        <v>173</v>
      </c>
      <c r="P2358" s="58">
        <v>0</v>
      </c>
      <c r="Q2358" s="58">
        <v>21</v>
      </c>
      <c r="R2358" s="59">
        <v>0</v>
      </c>
      <c r="S2358" s="59">
        <v>121.003889</v>
      </c>
      <c r="T2358" s="59">
        <v>0</v>
      </c>
      <c r="U2358" s="59">
        <v>14.688333</v>
      </c>
    </row>
    <row r="2359" spans="1:21" x14ac:dyDescent="0.3">
      <c r="A2359" s="61">
        <v>84888</v>
      </c>
      <c r="B2359" s="54">
        <v>1</v>
      </c>
      <c r="C2359" s="54" t="s">
        <v>78</v>
      </c>
      <c r="D2359" s="54" t="s">
        <v>80</v>
      </c>
      <c r="E2359" s="61" t="s">
        <v>2390</v>
      </c>
      <c r="F2359" s="61" t="s">
        <v>130</v>
      </c>
      <c r="G2359" s="54" t="s">
        <v>71</v>
      </c>
      <c r="H2359" s="54" t="s">
        <v>128</v>
      </c>
      <c r="I2359" s="54" t="s">
        <v>22</v>
      </c>
      <c r="J2359" s="54" t="s">
        <v>129</v>
      </c>
      <c r="K2359" s="56">
        <v>43445.639293981483</v>
      </c>
      <c r="L2359" s="56">
        <v>43445.728518518517</v>
      </c>
      <c r="M2359" s="57">
        <v>2.1413888879999998</v>
      </c>
      <c r="N2359" s="58">
        <v>0</v>
      </c>
      <c r="O2359" s="58">
        <v>9</v>
      </c>
      <c r="P2359" s="58">
        <v>0</v>
      </c>
      <c r="Q2359" s="58">
        <v>0</v>
      </c>
      <c r="R2359" s="59">
        <v>0</v>
      </c>
      <c r="S2359" s="59">
        <v>19.272500000000001</v>
      </c>
      <c r="T2359" s="59">
        <v>0</v>
      </c>
      <c r="U2359" s="59">
        <v>0</v>
      </c>
    </row>
    <row r="2360" spans="1:21" x14ac:dyDescent="0.3">
      <c r="A2360" s="61">
        <v>84889</v>
      </c>
      <c r="B2360" s="54">
        <v>1</v>
      </c>
      <c r="C2360" s="54" t="s">
        <v>78</v>
      </c>
      <c r="D2360" s="54" t="s">
        <v>91</v>
      </c>
      <c r="E2360" s="61" t="s">
        <v>1974</v>
      </c>
      <c r="F2360" s="61" t="s">
        <v>171</v>
      </c>
      <c r="G2360" s="54" t="s">
        <v>72</v>
      </c>
      <c r="H2360" s="54" t="s">
        <v>128</v>
      </c>
      <c r="I2360" s="54" t="s">
        <v>22</v>
      </c>
      <c r="J2360" s="54" t="s">
        <v>129</v>
      </c>
      <c r="K2360" s="56">
        <v>43445.631516203706</v>
      </c>
      <c r="L2360" s="56">
        <v>43445.685642245371</v>
      </c>
      <c r="M2360" s="57">
        <v>1.2990250000000001</v>
      </c>
      <c r="N2360" s="58">
        <v>5</v>
      </c>
      <c r="O2360" s="58">
        <v>1640</v>
      </c>
      <c r="P2360" s="58">
        <v>7</v>
      </c>
      <c r="Q2360" s="58">
        <v>1648</v>
      </c>
      <c r="R2360" s="59">
        <v>6.4951249999999998</v>
      </c>
      <c r="S2360" s="59">
        <v>2130.4009999999998</v>
      </c>
      <c r="T2360" s="59">
        <v>9.0931750000000005</v>
      </c>
      <c r="U2360" s="59">
        <v>2140.7932000000001</v>
      </c>
    </row>
    <row r="2361" spans="1:21" x14ac:dyDescent="0.3">
      <c r="A2361" s="61">
        <v>84890</v>
      </c>
      <c r="B2361" s="54">
        <v>1</v>
      </c>
      <c r="C2361" s="54" t="s">
        <v>78</v>
      </c>
      <c r="D2361" s="54" t="s">
        <v>125</v>
      </c>
      <c r="E2361" s="61" t="s">
        <v>2474</v>
      </c>
      <c r="F2361" s="61" t="s">
        <v>137</v>
      </c>
      <c r="G2361" s="54" t="s">
        <v>71</v>
      </c>
      <c r="H2361" s="54" t="s">
        <v>128</v>
      </c>
      <c r="I2361" s="54" t="s">
        <v>22</v>
      </c>
      <c r="J2361" s="54" t="s">
        <v>129</v>
      </c>
      <c r="K2361" s="56">
        <v>43445.627766203703</v>
      </c>
      <c r="L2361" s="56">
        <v>43445.756516203706</v>
      </c>
      <c r="M2361" s="57">
        <v>3.09</v>
      </c>
      <c r="N2361" s="58">
        <v>0</v>
      </c>
      <c r="O2361" s="58">
        <v>1</v>
      </c>
      <c r="P2361" s="58">
        <v>0</v>
      </c>
      <c r="Q2361" s="58">
        <v>0</v>
      </c>
      <c r="R2361" s="59">
        <v>0</v>
      </c>
      <c r="S2361" s="59">
        <v>3.09</v>
      </c>
      <c r="T2361" s="59">
        <v>0</v>
      </c>
      <c r="U2361" s="59">
        <v>0</v>
      </c>
    </row>
    <row r="2362" spans="1:21" x14ac:dyDescent="0.3">
      <c r="A2362" s="61">
        <v>84891</v>
      </c>
      <c r="B2362" s="54">
        <v>1</v>
      </c>
      <c r="C2362" s="54" t="s">
        <v>78</v>
      </c>
      <c r="D2362" s="54" t="s">
        <v>91</v>
      </c>
      <c r="E2362" s="61" t="s">
        <v>2475</v>
      </c>
      <c r="F2362" s="61" t="s">
        <v>137</v>
      </c>
      <c r="G2362" s="54" t="s">
        <v>71</v>
      </c>
      <c r="H2362" s="54" t="s">
        <v>128</v>
      </c>
      <c r="I2362" s="54" t="s">
        <v>22</v>
      </c>
      <c r="J2362" s="54" t="s">
        <v>129</v>
      </c>
      <c r="K2362" s="56">
        <v>43445.584976851853</v>
      </c>
      <c r="L2362" s="56">
        <v>43445.646527777775</v>
      </c>
      <c r="M2362" s="57">
        <v>1.477222222</v>
      </c>
      <c r="N2362" s="58">
        <v>0</v>
      </c>
      <c r="O2362" s="58">
        <v>6</v>
      </c>
      <c r="P2362" s="58">
        <v>0</v>
      </c>
      <c r="Q2362" s="58">
        <v>0</v>
      </c>
      <c r="R2362" s="59">
        <v>0</v>
      </c>
      <c r="S2362" s="59">
        <v>8.8633330000000008</v>
      </c>
      <c r="T2362" s="59">
        <v>0</v>
      </c>
      <c r="U2362" s="59">
        <v>0</v>
      </c>
    </row>
    <row r="2363" spans="1:21" x14ac:dyDescent="0.3">
      <c r="A2363" s="61">
        <v>84892</v>
      </c>
      <c r="B2363" s="54">
        <v>1</v>
      </c>
      <c r="C2363" s="54" t="s">
        <v>78</v>
      </c>
      <c r="D2363" s="54" t="s">
        <v>83</v>
      </c>
      <c r="E2363" s="61" t="s">
        <v>2476</v>
      </c>
      <c r="F2363" s="61" t="s">
        <v>137</v>
      </c>
      <c r="G2363" s="54" t="s">
        <v>71</v>
      </c>
      <c r="H2363" s="54" t="s">
        <v>128</v>
      </c>
      <c r="I2363" s="54" t="s">
        <v>22</v>
      </c>
      <c r="J2363" s="54" t="s">
        <v>129</v>
      </c>
      <c r="K2363" s="56">
        <v>43445.622430555552</v>
      </c>
      <c r="L2363" s="56">
        <v>43445.682789351849</v>
      </c>
      <c r="M2363" s="57">
        <v>1.448611111</v>
      </c>
      <c r="N2363" s="58">
        <v>0</v>
      </c>
      <c r="O2363" s="58">
        <v>8</v>
      </c>
      <c r="P2363" s="58">
        <v>0</v>
      </c>
      <c r="Q2363" s="58">
        <v>0</v>
      </c>
      <c r="R2363" s="59">
        <v>0</v>
      </c>
      <c r="S2363" s="59">
        <v>11.588889</v>
      </c>
      <c r="T2363" s="59">
        <v>0</v>
      </c>
      <c r="U2363" s="59">
        <v>0</v>
      </c>
    </row>
    <row r="2364" spans="1:21" x14ac:dyDescent="0.3">
      <c r="A2364" s="61">
        <v>84893</v>
      </c>
      <c r="B2364" s="54">
        <v>1</v>
      </c>
      <c r="C2364" s="54" t="s">
        <v>78</v>
      </c>
      <c r="D2364" s="54" t="s">
        <v>93</v>
      </c>
      <c r="E2364" s="61" t="s">
        <v>639</v>
      </c>
      <c r="F2364" s="61" t="s">
        <v>140</v>
      </c>
      <c r="G2364" s="54" t="s">
        <v>72</v>
      </c>
      <c r="H2364" s="54" t="s">
        <v>128</v>
      </c>
      <c r="I2364" s="54" t="s">
        <v>22</v>
      </c>
      <c r="J2364" s="54" t="s">
        <v>129</v>
      </c>
      <c r="K2364" s="56">
        <v>43445.637407407405</v>
      </c>
      <c r="L2364" s="56">
        <v>43445.657465277778</v>
      </c>
      <c r="M2364" s="57">
        <v>0.48138888800000001</v>
      </c>
      <c r="N2364" s="58">
        <v>2</v>
      </c>
      <c r="O2364" s="58">
        <v>1913</v>
      </c>
      <c r="P2364" s="58">
        <v>4</v>
      </c>
      <c r="Q2364" s="58">
        <v>764</v>
      </c>
      <c r="R2364" s="59">
        <v>0.96277800000000002</v>
      </c>
      <c r="S2364" s="59">
        <v>920.89694299999996</v>
      </c>
      <c r="T2364" s="59">
        <v>1.925556</v>
      </c>
      <c r="U2364" s="59">
        <v>367.78111000000001</v>
      </c>
    </row>
    <row r="2365" spans="1:21" x14ac:dyDescent="0.3">
      <c r="A2365" s="61">
        <v>84894</v>
      </c>
      <c r="B2365" s="54">
        <v>1</v>
      </c>
      <c r="C2365" s="54" t="s">
        <v>78</v>
      </c>
      <c r="D2365" s="54" t="s">
        <v>81</v>
      </c>
      <c r="E2365" s="61" t="s">
        <v>2477</v>
      </c>
      <c r="F2365" s="61" t="s">
        <v>130</v>
      </c>
      <c r="G2365" s="54" t="s">
        <v>71</v>
      </c>
      <c r="H2365" s="54" t="s">
        <v>128</v>
      </c>
      <c r="I2365" s="54" t="s">
        <v>22</v>
      </c>
      <c r="J2365" s="54" t="s">
        <v>129</v>
      </c>
      <c r="K2365" s="56">
        <v>43445.590370370373</v>
      </c>
      <c r="L2365" s="56">
        <v>43445.708634259259</v>
      </c>
      <c r="M2365" s="57">
        <v>2.838333333</v>
      </c>
      <c r="N2365" s="58">
        <v>0</v>
      </c>
      <c r="O2365" s="58">
        <v>1</v>
      </c>
      <c r="P2365" s="58">
        <v>0</v>
      </c>
      <c r="Q2365" s="58">
        <v>0</v>
      </c>
      <c r="R2365" s="59">
        <v>0</v>
      </c>
      <c r="S2365" s="59">
        <v>2.838333</v>
      </c>
      <c r="T2365" s="59">
        <v>0</v>
      </c>
      <c r="U2365" s="59">
        <v>0</v>
      </c>
    </row>
    <row r="2366" spans="1:21" x14ac:dyDescent="0.3">
      <c r="A2366" s="61">
        <v>84895</v>
      </c>
      <c r="B2366" s="54">
        <v>1</v>
      </c>
      <c r="C2366" s="54" t="s">
        <v>78</v>
      </c>
      <c r="D2366" s="54" t="s">
        <v>82</v>
      </c>
      <c r="E2366" s="61" t="s">
        <v>2478</v>
      </c>
      <c r="F2366" s="61" t="s">
        <v>136</v>
      </c>
      <c r="G2366" s="54" t="s">
        <v>71</v>
      </c>
      <c r="H2366" s="54" t="s">
        <v>128</v>
      </c>
      <c r="I2366" s="54" t="s">
        <v>22</v>
      </c>
      <c r="J2366" s="54" t="s">
        <v>129</v>
      </c>
      <c r="K2366" s="56">
        <v>43445.643310185187</v>
      </c>
      <c r="L2366" s="56">
        <v>43445.680601851855</v>
      </c>
      <c r="M2366" s="57">
        <v>0.89500000000000002</v>
      </c>
      <c r="N2366" s="58">
        <v>0</v>
      </c>
      <c r="O2366" s="58">
        <v>203</v>
      </c>
      <c r="P2366" s="58">
        <v>0</v>
      </c>
      <c r="Q2366" s="58">
        <v>3</v>
      </c>
      <c r="R2366" s="59">
        <v>0</v>
      </c>
      <c r="S2366" s="59">
        <v>181.685</v>
      </c>
      <c r="T2366" s="59">
        <v>0</v>
      </c>
      <c r="U2366" s="59">
        <v>2.6850000000000001</v>
      </c>
    </row>
    <row r="2367" spans="1:21" x14ac:dyDescent="0.3">
      <c r="A2367" s="61">
        <v>84899</v>
      </c>
      <c r="B2367" s="54">
        <v>1</v>
      </c>
      <c r="C2367" s="54" t="s">
        <v>78</v>
      </c>
      <c r="D2367" s="54" t="s">
        <v>81</v>
      </c>
      <c r="E2367" s="61" t="s">
        <v>2479</v>
      </c>
      <c r="F2367" s="61" t="s">
        <v>144</v>
      </c>
      <c r="G2367" s="54" t="s">
        <v>71</v>
      </c>
      <c r="H2367" s="54" t="s">
        <v>128</v>
      </c>
      <c r="I2367" s="54" t="s">
        <v>22</v>
      </c>
      <c r="J2367" s="54" t="s">
        <v>129</v>
      </c>
      <c r="K2367" s="56">
        <v>43445.591354166667</v>
      </c>
      <c r="L2367" s="56">
        <v>43445.844444444447</v>
      </c>
      <c r="M2367" s="57">
        <v>6.074166666</v>
      </c>
      <c r="N2367" s="58">
        <v>0</v>
      </c>
      <c r="O2367" s="58">
        <v>18</v>
      </c>
      <c r="P2367" s="58">
        <v>0</v>
      </c>
      <c r="Q2367" s="58">
        <v>0</v>
      </c>
      <c r="R2367" s="59">
        <v>0</v>
      </c>
      <c r="S2367" s="59">
        <v>109.33499999999999</v>
      </c>
      <c r="T2367" s="59">
        <v>0</v>
      </c>
      <c r="U2367" s="59">
        <v>0</v>
      </c>
    </row>
    <row r="2368" spans="1:21" x14ac:dyDescent="0.3">
      <c r="A2368" s="61">
        <v>84902</v>
      </c>
      <c r="B2368" s="54">
        <v>1</v>
      </c>
      <c r="C2368" s="54" t="s">
        <v>78</v>
      </c>
      <c r="D2368" s="54" t="s">
        <v>95</v>
      </c>
      <c r="E2368" s="61" t="s">
        <v>2480</v>
      </c>
      <c r="F2368" s="61" t="s">
        <v>202</v>
      </c>
      <c r="G2368" s="54" t="s">
        <v>71</v>
      </c>
      <c r="H2368" s="54" t="s">
        <v>128</v>
      </c>
      <c r="I2368" s="54" t="s">
        <v>22</v>
      </c>
      <c r="J2368" s="54" t="s">
        <v>129</v>
      </c>
      <c r="K2368" s="56">
        <v>43445.499479166669</v>
      </c>
      <c r="L2368" s="56">
        <v>43445.741215277776</v>
      </c>
      <c r="M2368" s="57">
        <v>5.801666666</v>
      </c>
      <c r="N2368" s="58">
        <v>0</v>
      </c>
      <c r="O2368" s="58">
        <v>99</v>
      </c>
      <c r="P2368" s="58">
        <v>0</v>
      </c>
      <c r="Q2368" s="58">
        <v>0</v>
      </c>
      <c r="R2368" s="59">
        <v>0</v>
      </c>
      <c r="S2368" s="59">
        <v>574.36500000000001</v>
      </c>
      <c r="T2368" s="59">
        <v>0</v>
      </c>
      <c r="U2368" s="59">
        <v>0</v>
      </c>
    </row>
    <row r="2369" spans="1:21" x14ac:dyDescent="0.3">
      <c r="A2369" s="61">
        <v>84906</v>
      </c>
      <c r="B2369" s="54">
        <v>1</v>
      </c>
      <c r="C2369" s="54" t="s">
        <v>79</v>
      </c>
      <c r="D2369" s="54" t="s">
        <v>114</v>
      </c>
      <c r="E2369" s="61" t="s">
        <v>2481</v>
      </c>
      <c r="F2369" s="61" t="s">
        <v>137</v>
      </c>
      <c r="G2369" s="54" t="s">
        <v>71</v>
      </c>
      <c r="H2369" s="54" t="s">
        <v>128</v>
      </c>
      <c r="I2369" s="54" t="s">
        <v>22</v>
      </c>
      <c r="J2369" s="54" t="s">
        <v>129</v>
      </c>
      <c r="K2369" s="56">
        <v>43445.654212962967</v>
      </c>
      <c r="L2369" s="56">
        <v>43445.707916666666</v>
      </c>
      <c r="M2369" s="57">
        <v>1.288888888</v>
      </c>
      <c r="N2369" s="58">
        <v>0</v>
      </c>
      <c r="O2369" s="58">
        <v>278</v>
      </c>
      <c r="P2369" s="58">
        <v>0</v>
      </c>
      <c r="Q2369" s="58">
        <v>0</v>
      </c>
      <c r="R2369" s="59">
        <v>0</v>
      </c>
      <c r="S2369" s="59">
        <v>358.31111099999998</v>
      </c>
      <c r="T2369" s="59">
        <v>0</v>
      </c>
      <c r="U2369" s="59">
        <v>0</v>
      </c>
    </row>
    <row r="2370" spans="1:21" x14ac:dyDescent="0.3">
      <c r="A2370" s="61">
        <v>84908</v>
      </c>
      <c r="B2370" s="54">
        <v>1</v>
      </c>
      <c r="C2370" s="54" t="s">
        <v>78</v>
      </c>
      <c r="D2370" s="54" t="s">
        <v>80</v>
      </c>
      <c r="E2370" s="61" t="s">
        <v>2277</v>
      </c>
      <c r="F2370" s="61" t="s">
        <v>144</v>
      </c>
      <c r="G2370" s="54" t="s">
        <v>71</v>
      </c>
      <c r="H2370" s="54" t="s">
        <v>128</v>
      </c>
      <c r="I2370" s="54" t="s">
        <v>22</v>
      </c>
      <c r="J2370" s="54" t="s">
        <v>129</v>
      </c>
      <c r="K2370" s="56">
        <v>43445.657222222224</v>
      </c>
      <c r="L2370" s="56">
        <v>43445.730555555558</v>
      </c>
      <c r="M2370" s="57">
        <v>1.76</v>
      </c>
      <c r="N2370" s="58">
        <v>0</v>
      </c>
      <c r="O2370" s="58">
        <v>24</v>
      </c>
      <c r="P2370" s="58">
        <v>0</v>
      </c>
      <c r="Q2370" s="58">
        <v>0</v>
      </c>
      <c r="R2370" s="59">
        <v>0</v>
      </c>
      <c r="S2370" s="59">
        <v>42.24</v>
      </c>
      <c r="T2370" s="59">
        <v>0</v>
      </c>
      <c r="U2370" s="59">
        <v>0</v>
      </c>
    </row>
    <row r="2371" spans="1:21" x14ac:dyDescent="0.3">
      <c r="A2371" s="61">
        <v>84910</v>
      </c>
      <c r="B2371" s="54">
        <v>1</v>
      </c>
      <c r="C2371" s="54" t="s">
        <v>79</v>
      </c>
      <c r="D2371" s="54" t="s">
        <v>114</v>
      </c>
      <c r="E2371" s="61" t="s">
        <v>2482</v>
      </c>
      <c r="F2371" s="61" t="s">
        <v>137</v>
      </c>
      <c r="G2371" s="54" t="s">
        <v>71</v>
      </c>
      <c r="H2371" s="54" t="s">
        <v>128</v>
      </c>
      <c r="I2371" s="54" t="s">
        <v>22</v>
      </c>
      <c r="J2371" s="54" t="s">
        <v>129</v>
      </c>
      <c r="K2371" s="56">
        <v>43445.658564814818</v>
      </c>
      <c r="L2371" s="56">
        <v>43445.727071759262</v>
      </c>
      <c r="M2371" s="57">
        <v>1.6441666660000001</v>
      </c>
      <c r="N2371" s="58">
        <v>0</v>
      </c>
      <c r="O2371" s="58">
        <v>176</v>
      </c>
      <c r="P2371" s="58">
        <v>0</v>
      </c>
      <c r="Q2371" s="58">
        <v>0</v>
      </c>
      <c r="R2371" s="59">
        <v>0</v>
      </c>
      <c r="S2371" s="59">
        <v>289.373333</v>
      </c>
      <c r="T2371" s="59">
        <v>0</v>
      </c>
      <c r="U2371" s="59">
        <v>0</v>
      </c>
    </row>
    <row r="2372" spans="1:21" x14ac:dyDescent="0.3">
      <c r="A2372" s="61">
        <v>84911</v>
      </c>
      <c r="B2372" s="54">
        <v>1</v>
      </c>
      <c r="C2372" s="54" t="s">
        <v>78</v>
      </c>
      <c r="D2372" s="54" t="s">
        <v>105</v>
      </c>
      <c r="E2372" s="61" t="s">
        <v>613</v>
      </c>
      <c r="F2372" s="61" t="s">
        <v>137</v>
      </c>
      <c r="G2372" s="54" t="s">
        <v>71</v>
      </c>
      <c r="H2372" s="54" t="s">
        <v>128</v>
      </c>
      <c r="I2372" s="54" t="s">
        <v>22</v>
      </c>
      <c r="J2372" s="54" t="s">
        <v>129</v>
      </c>
      <c r="K2372" s="56">
        <v>43445.65934027778</v>
      </c>
      <c r="L2372" s="56">
        <v>43445.735150462962</v>
      </c>
      <c r="M2372" s="57">
        <v>1.8194444439999999</v>
      </c>
      <c r="N2372" s="58">
        <v>0</v>
      </c>
      <c r="O2372" s="58">
        <v>435</v>
      </c>
      <c r="P2372" s="58">
        <v>0</v>
      </c>
      <c r="Q2372" s="58">
        <v>0</v>
      </c>
      <c r="R2372" s="59">
        <v>0</v>
      </c>
      <c r="S2372" s="59">
        <v>791.45833300000004</v>
      </c>
      <c r="T2372" s="59">
        <v>0</v>
      </c>
      <c r="U2372" s="59">
        <v>0</v>
      </c>
    </row>
    <row r="2373" spans="1:21" x14ac:dyDescent="0.3">
      <c r="A2373" s="61">
        <v>84912</v>
      </c>
      <c r="B2373" s="54">
        <v>1</v>
      </c>
      <c r="C2373" s="54" t="s">
        <v>78</v>
      </c>
      <c r="D2373" s="54" t="s">
        <v>94</v>
      </c>
      <c r="E2373" s="61" t="s">
        <v>2483</v>
      </c>
      <c r="F2373" s="61" t="s">
        <v>145</v>
      </c>
      <c r="G2373" s="54" t="s">
        <v>72</v>
      </c>
      <c r="H2373" s="54" t="s">
        <v>128</v>
      </c>
      <c r="I2373" s="54" t="s">
        <v>22</v>
      </c>
      <c r="J2373" s="54" t="s">
        <v>129</v>
      </c>
      <c r="K2373" s="56">
        <v>43445.600868055553</v>
      </c>
      <c r="L2373" s="56">
        <v>43445.775590277779</v>
      </c>
      <c r="M2373" s="57">
        <v>4.193333333</v>
      </c>
      <c r="N2373" s="58">
        <v>0</v>
      </c>
      <c r="O2373" s="58">
        <v>2</v>
      </c>
      <c r="P2373" s="58">
        <v>0</v>
      </c>
      <c r="Q2373" s="58">
        <v>1</v>
      </c>
      <c r="R2373" s="59">
        <v>0</v>
      </c>
      <c r="S2373" s="59">
        <v>8.3866669999999992</v>
      </c>
      <c r="T2373" s="59">
        <v>0</v>
      </c>
      <c r="U2373" s="59">
        <v>4.193333</v>
      </c>
    </row>
    <row r="2374" spans="1:21" x14ac:dyDescent="0.3">
      <c r="A2374" s="61">
        <v>84916</v>
      </c>
      <c r="B2374" s="54">
        <v>1</v>
      </c>
      <c r="C2374" s="54" t="s">
        <v>79</v>
      </c>
      <c r="D2374" s="54" t="s">
        <v>113</v>
      </c>
      <c r="E2374" s="61" t="s">
        <v>2484</v>
      </c>
      <c r="F2374" s="61" t="s">
        <v>156</v>
      </c>
      <c r="G2374" s="54" t="s">
        <v>71</v>
      </c>
      <c r="H2374" s="54" t="s">
        <v>128</v>
      </c>
      <c r="I2374" s="54" t="s">
        <v>22</v>
      </c>
      <c r="J2374" s="54" t="s">
        <v>129</v>
      </c>
      <c r="K2374" s="56">
        <v>43445.665486111109</v>
      </c>
      <c r="L2374" s="56">
        <v>43445.686180555553</v>
      </c>
      <c r="M2374" s="57">
        <v>0.49666666599999998</v>
      </c>
      <c r="N2374" s="58">
        <v>0</v>
      </c>
      <c r="O2374" s="58">
        <v>43</v>
      </c>
      <c r="P2374" s="58">
        <v>0</v>
      </c>
      <c r="Q2374" s="58">
        <v>0</v>
      </c>
      <c r="R2374" s="59">
        <v>0</v>
      </c>
      <c r="S2374" s="59">
        <v>21.356667000000002</v>
      </c>
      <c r="T2374" s="59">
        <v>0</v>
      </c>
      <c r="U2374" s="59">
        <v>0</v>
      </c>
    </row>
    <row r="2375" spans="1:21" x14ac:dyDescent="0.3">
      <c r="A2375" s="61">
        <v>84917</v>
      </c>
      <c r="B2375" s="54">
        <v>1</v>
      </c>
      <c r="C2375" s="54" t="s">
        <v>78</v>
      </c>
      <c r="D2375" s="54" t="s">
        <v>99</v>
      </c>
      <c r="E2375" s="61" t="s">
        <v>2485</v>
      </c>
      <c r="F2375" s="61" t="s">
        <v>139</v>
      </c>
      <c r="G2375" s="54" t="s">
        <v>71</v>
      </c>
      <c r="H2375" s="54" t="s">
        <v>128</v>
      </c>
      <c r="I2375" s="54" t="s">
        <v>22</v>
      </c>
      <c r="J2375" s="54" t="s">
        <v>129</v>
      </c>
      <c r="K2375" s="56">
        <v>43445.665844907409</v>
      </c>
      <c r="L2375" s="56">
        <v>43445.744328703702</v>
      </c>
      <c r="M2375" s="57">
        <v>1.883611111</v>
      </c>
      <c r="N2375" s="58">
        <v>0</v>
      </c>
      <c r="O2375" s="58">
        <v>61</v>
      </c>
      <c r="P2375" s="58">
        <v>0</v>
      </c>
      <c r="Q2375" s="58">
        <v>9</v>
      </c>
      <c r="R2375" s="59">
        <v>0</v>
      </c>
      <c r="S2375" s="59">
        <v>114.900278</v>
      </c>
      <c r="T2375" s="59">
        <v>0</v>
      </c>
      <c r="U2375" s="59">
        <v>16.952500000000001</v>
      </c>
    </row>
    <row r="2376" spans="1:21" x14ac:dyDescent="0.3">
      <c r="A2376" s="61">
        <v>84919</v>
      </c>
      <c r="B2376" s="54">
        <v>1</v>
      </c>
      <c r="C2376" s="54" t="s">
        <v>78</v>
      </c>
      <c r="D2376" s="54" t="s">
        <v>102</v>
      </c>
      <c r="E2376" s="61" t="s">
        <v>2486</v>
      </c>
      <c r="F2376" s="61" t="s">
        <v>137</v>
      </c>
      <c r="G2376" s="54" t="s">
        <v>71</v>
      </c>
      <c r="H2376" s="54" t="s">
        <v>128</v>
      </c>
      <c r="I2376" s="54" t="s">
        <v>22</v>
      </c>
      <c r="J2376" s="54" t="s">
        <v>129</v>
      </c>
      <c r="K2376" s="56">
        <v>43445.600416666668</v>
      </c>
      <c r="L2376" s="56">
        <v>43445.686111111114</v>
      </c>
      <c r="M2376" s="57">
        <v>2.0566666659999999</v>
      </c>
      <c r="N2376" s="58">
        <v>0</v>
      </c>
      <c r="O2376" s="58">
        <v>0</v>
      </c>
      <c r="P2376" s="58">
        <v>0</v>
      </c>
      <c r="Q2376" s="58">
        <v>1</v>
      </c>
      <c r="R2376" s="59">
        <v>0</v>
      </c>
      <c r="S2376" s="59">
        <v>0</v>
      </c>
      <c r="T2376" s="59">
        <v>0</v>
      </c>
      <c r="U2376" s="59">
        <v>2.056667</v>
      </c>
    </row>
    <row r="2377" spans="1:21" x14ac:dyDescent="0.3">
      <c r="A2377" s="61">
        <v>84920</v>
      </c>
      <c r="B2377" s="54">
        <v>1</v>
      </c>
      <c r="C2377" s="54" t="s">
        <v>78</v>
      </c>
      <c r="D2377" s="54" t="s">
        <v>84</v>
      </c>
      <c r="E2377" s="61" t="s">
        <v>2389</v>
      </c>
      <c r="F2377" s="61" t="s">
        <v>204</v>
      </c>
      <c r="G2377" s="54" t="s">
        <v>71</v>
      </c>
      <c r="H2377" s="54" t="s">
        <v>128</v>
      </c>
      <c r="I2377" s="54" t="s">
        <v>22</v>
      </c>
      <c r="J2377" s="54" t="s">
        <v>129</v>
      </c>
      <c r="K2377" s="56">
        <v>43445.66233796296</v>
      </c>
      <c r="L2377" s="56">
        <v>43445.847222222219</v>
      </c>
      <c r="M2377" s="57">
        <v>4.4372222219999999</v>
      </c>
      <c r="N2377" s="58">
        <v>0</v>
      </c>
      <c r="O2377" s="58">
        <v>2</v>
      </c>
      <c r="P2377" s="58">
        <v>0</v>
      </c>
      <c r="Q2377" s="58">
        <v>0</v>
      </c>
      <c r="R2377" s="59">
        <v>0</v>
      </c>
      <c r="S2377" s="59">
        <v>8.8744440000000004</v>
      </c>
      <c r="T2377" s="59">
        <v>0</v>
      </c>
      <c r="U2377" s="59">
        <v>0</v>
      </c>
    </row>
    <row r="2378" spans="1:21" x14ac:dyDescent="0.3">
      <c r="A2378" s="61">
        <v>84921</v>
      </c>
      <c r="B2378" s="54">
        <v>1</v>
      </c>
      <c r="C2378" s="54" t="s">
        <v>78</v>
      </c>
      <c r="D2378" s="54" t="s">
        <v>80</v>
      </c>
      <c r="E2378" s="61" t="s">
        <v>2487</v>
      </c>
      <c r="F2378" s="61" t="s">
        <v>144</v>
      </c>
      <c r="G2378" s="54" t="s">
        <v>71</v>
      </c>
      <c r="H2378" s="54" t="s">
        <v>128</v>
      </c>
      <c r="I2378" s="54" t="s">
        <v>22</v>
      </c>
      <c r="J2378" s="54" t="s">
        <v>129</v>
      </c>
      <c r="K2378" s="56">
        <v>43445.666759259257</v>
      </c>
      <c r="L2378" s="56">
        <v>43445.936805555553</v>
      </c>
      <c r="M2378" s="57">
        <v>6.4811111109999997</v>
      </c>
      <c r="N2378" s="58">
        <v>0</v>
      </c>
      <c r="O2378" s="58">
        <v>67</v>
      </c>
      <c r="P2378" s="58">
        <v>0</v>
      </c>
      <c r="Q2378" s="58">
        <v>0</v>
      </c>
      <c r="R2378" s="59">
        <v>0</v>
      </c>
      <c r="S2378" s="59">
        <v>434.234444</v>
      </c>
      <c r="T2378" s="59">
        <v>0</v>
      </c>
      <c r="U2378" s="59">
        <v>0</v>
      </c>
    </row>
    <row r="2379" spans="1:21" x14ac:dyDescent="0.3">
      <c r="A2379" s="61">
        <v>84922</v>
      </c>
      <c r="B2379" s="54">
        <v>1</v>
      </c>
      <c r="C2379" s="54" t="s">
        <v>79</v>
      </c>
      <c r="D2379" s="54" t="s">
        <v>109</v>
      </c>
      <c r="E2379" s="61" t="s">
        <v>2488</v>
      </c>
      <c r="F2379" s="61" t="s">
        <v>137</v>
      </c>
      <c r="G2379" s="54" t="s">
        <v>71</v>
      </c>
      <c r="H2379" s="54" t="s">
        <v>128</v>
      </c>
      <c r="I2379" s="54" t="s">
        <v>22</v>
      </c>
      <c r="J2379" s="54" t="s">
        <v>129</v>
      </c>
      <c r="K2379" s="56">
        <v>43445.677893518521</v>
      </c>
      <c r="L2379" s="56">
        <v>43445.691527777781</v>
      </c>
      <c r="M2379" s="57">
        <v>0.32722222200000001</v>
      </c>
      <c r="N2379" s="58">
        <v>0</v>
      </c>
      <c r="O2379" s="58">
        <v>0</v>
      </c>
      <c r="P2379" s="58">
        <v>0</v>
      </c>
      <c r="Q2379" s="58">
        <v>31</v>
      </c>
      <c r="R2379" s="59">
        <v>0</v>
      </c>
      <c r="S2379" s="59">
        <v>0</v>
      </c>
      <c r="T2379" s="59">
        <v>0</v>
      </c>
      <c r="U2379" s="59">
        <v>10.143889</v>
      </c>
    </row>
    <row r="2380" spans="1:21" x14ac:dyDescent="0.3">
      <c r="A2380" s="61">
        <v>84930</v>
      </c>
      <c r="B2380" s="54">
        <v>1</v>
      </c>
      <c r="C2380" s="54" t="s">
        <v>79</v>
      </c>
      <c r="D2380" s="54" t="s">
        <v>113</v>
      </c>
      <c r="E2380" s="61" t="s">
        <v>383</v>
      </c>
      <c r="F2380" s="61" t="s">
        <v>145</v>
      </c>
      <c r="G2380" s="54" t="s">
        <v>72</v>
      </c>
      <c r="H2380" s="54" t="s">
        <v>128</v>
      </c>
      <c r="I2380" s="54" t="s">
        <v>22</v>
      </c>
      <c r="J2380" s="54" t="s">
        <v>129</v>
      </c>
      <c r="K2380" s="56">
        <v>43445.674953703703</v>
      </c>
      <c r="L2380" s="56">
        <v>43445.713113425925</v>
      </c>
      <c r="M2380" s="57">
        <v>0.91583333300000003</v>
      </c>
      <c r="N2380" s="58">
        <v>0</v>
      </c>
      <c r="O2380" s="58">
        <v>1</v>
      </c>
      <c r="P2380" s="58">
        <v>0</v>
      </c>
      <c r="Q2380" s="58">
        <v>54</v>
      </c>
      <c r="R2380" s="59">
        <v>0</v>
      </c>
      <c r="S2380" s="59">
        <v>0.91583300000000001</v>
      </c>
      <c r="T2380" s="59">
        <v>0</v>
      </c>
      <c r="U2380" s="59">
        <v>49.454999999999998</v>
      </c>
    </row>
    <row r="2381" spans="1:21" x14ac:dyDescent="0.3">
      <c r="A2381" s="61">
        <v>84933</v>
      </c>
      <c r="B2381" s="54">
        <v>1</v>
      </c>
      <c r="C2381" s="54" t="s">
        <v>78</v>
      </c>
      <c r="D2381" s="54" t="s">
        <v>125</v>
      </c>
      <c r="E2381" s="61" t="s">
        <v>2489</v>
      </c>
      <c r="F2381" s="61" t="s">
        <v>141</v>
      </c>
      <c r="G2381" s="54" t="s">
        <v>71</v>
      </c>
      <c r="H2381" s="54" t="s">
        <v>128</v>
      </c>
      <c r="I2381" s="54" t="s">
        <v>22</v>
      </c>
      <c r="J2381" s="54" t="s">
        <v>129</v>
      </c>
      <c r="K2381" s="56">
        <v>43445.684837962966</v>
      </c>
      <c r="L2381" s="56">
        <v>43445.707576817127</v>
      </c>
      <c r="M2381" s="57">
        <v>0.54573222200000004</v>
      </c>
      <c r="N2381" s="58">
        <v>2</v>
      </c>
      <c r="O2381" s="58">
        <v>418</v>
      </c>
      <c r="P2381" s="58">
        <v>0</v>
      </c>
      <c r="Q2381" s="58">
        <v>0</v>
      </c>
      <c r="R2381" s="59">
        <v>1.091464</v>
      </c>
      <c r="S2381" s="59">
        <v>228.11606900000001</v>
      </c>
      <c r="T2381" s="59">
        <v>0</v>
      </c>
      <c r="U2381" s="59">
        <v>0</v>
      </c>
    </row>
    <row r="2382" spans="1:21" x14ac:dyDescent="0.3">
      <c r="A2382" s="61">
        <v>84936</v>
      </c>
      <c r="B2382" s="54">
        <v>1</v>
      </c>
      <c r="C2382" s="54" t="s">
        <v>78</v>
      </c>
      <c r="D2382" s="54" t="s">
        <v>99</v>
      </c>
      <c r="E2382" s="61" t="s">
        <v>2490</v>
      </c>
      <c r="F2382" s="61" t="s">
        <v>181</v>
      </c>
      <c r="G2382" s="54" t="s">
        <v>71</v>
      </c>
      <c r="H2382" s="54" t="s">
        <v>128</v>
      </c>
      <c r="I2382" s="54" t="s">
        <v>22</v>
      </c>
      <c r="J2382" s="54" t="s">
        <v>129</v>
      </c>
      <c r="K2382" s="56">
        <v>43445.684976851851</v>
      </c>
      <c r="L2382" s="56">
        <v>43445.713402777779</v>
      </c>
      <c r="M2382" s="57">
        <v>0.68222222200000004</v>
      </c>
      <c r="N2382" s="58">
        <v>0</v>
      </c>
      <c r="O2382" s="58">
        <v>102</v>
      </c>
      <c r="P2382" s="58">
        <v>0</v>
      </c>
      <c r="Q2382" s="58">
        <v>0</v>
      </c>
      <c r="R2382" s="59">
        <v>0</v>
      </c>
      <c r="S2382" s="59">
        <v>69.586667000000006</v>
      </c>
      <c r="T2382" s="59">
        <v>0</v>
      </c>
      <c r="U2382" s="59">
        <v>0</v>
      </c>
    </row>
    <row r="2383" spans="1:21" x14ac:dyDescent="0.3">
      <c r="A2383" s="61">
        <v>84938</v>
      </c>
      <c r="B2383" s="54">
        <v>1</v>
      </c>
      <c r="C2383" s="54" t="s">
        <v>78</v>
      </c>
      <c r="D2383" s="54" t="s">
        <v>86</v>
      </c>
      <c r="E2383" s="61" t="s">
        <v>444</v>
      </c>
      <c r="F2383" s="61" t="s">
        <v>156</v>
      </c>
      <c r="G2383" s="54" t="s">
        <v>71</v>
      </c>
      <c r="H2383" s="54" t="s">
        <v>128</v>
      </c>
      <c r="I2383" s="54" t="s">
        <v>22</v>
      </c>
      <c r="J2383" s="54" t="s">
        <v>129</v>
      </c>
      <c r="K2383" s="56">
        <v>43445.683923611112</v>
      </c>
      <c r="L2383" s="56">
        <v>43445.726631944446</v>
      </c>
      <c r="M2383" s="57">
        <v>1.0249999999999999</v>
      </c>
      <c r="N2383" s="58">
        <v>0</v>
      </c>
      <c r="O2383" s="58">
        <v>813</v>
      </c>
      <c r="P2383" s="58">
        <v>0</v>
      </c>
      <c r="Q2383" s="58">
        <v>0</v>
      </c>
      <c r="R2383" s="59">
        <v>0</v>
      </c>
      <c r="S2383" s="59">
        <v>833.32500000000005</v>
      </c>
      <c r="T2383" s="59">
        <v>0</v>
      </c>
      <c r="U2383" s="59">
        <v>0</v>
      </c>
    </row>
    <row r="2384" spans="1:21" x14ac:dyDescent="0.3">
      <c r="A2384" s="61">
        <v>84940</v>
      </c>
      <c r="B2384" s="54">
        <v>1</v>
      </c>
      <c r="C2384" s="54" t="s">
        <v>78</v>
      </c>
      <c r="D2384" s="54" t="s">
        <v>100</v>
      </c>
      <c r="E2384" s="61" t="s">
        <v>2491</v>
      </c>
      <c r="F2384" s="61" t="s">
        <v>144</v>
      </c>
      <c r="G2384" s="54" t="s">
        <v>71</v>
      </c>
      <c r="H2384" s="54" t="s">
        <v>128</v>
      </c>
      <c r="I2384" s="54" t="s">
        <v>22</v>
      </c>
      <c r="J2384" s="54" t="s">
        <v>129</v>
      </c>
      <c r="K2384" s="56">
        <v>43445.681203703702</v>
      </c>
      <c r="L2384" s="56">
        <v>43445.725972222222</v>
      </c>
      <c r="M2384" s="57">
        <v>1.0744444440000001</v>
      </c>
      <c r="N2384" s="58">
        <v>0</v>
      </c>
      <c r="O2384" s="58">
        <v>1</v>
      </c>
      <c r="P2384" s="58">
        <v>0</v>
      </c>
      <c r="Q2384" s="58">
        <v>0</v>
      </c>
      <c r="R2384" s="59">
        <v>0</v>
      </c>
      <c r="S2384" s="59">
        <v>1.074444</v>
      </c>
      <c r="T2384" s="59">
        <v>0</v>
      </c>
      <c r="U2384" s="59">
        <v>0</v>
      </c>
    </row>
    <row r="2385" spans="1:21" x14ac:dyDescent="0.3">
      <c r="A2385" s="61">
        <v>84946</v>
      </c>
      <c r="B2385" s="54">
        <v>1</v>
      </c>
      <c r="C2385" s="54" t="s">
        <v>78</v>
      </c>
      <c r="D2385" s="54" t="s">
        <v>95</v>
      </c>
      <c r="E2385" s="61" t="s">
        <v>2492</v>
      </c>
      <c r="F2385" s="61" t="s">
        <v>181</v>
      </c>
      <c r="G2385" s="54" t="s">
        <v>71</v>
      </c>
      <c r="H2385" s="54" t="s">
        <v>128</v>
      </c>
      <c r="I2385" s="54" t="s">
        <v>22</v>
      </c>
      <c r="J2385" s="54" t="s">
        <v>129</v>
      </c>
      <c r="K2385" s="56">
        <v>43445.696527777778</v>
      </c>
      <c r="L2385" s="56">
        <v>43445.882384259261</v>
      </c>
      <c r="M2385" s="57">
        <v>4.460555555</v>
      </c>
      <c r="N2385" s="58">
        <v>0</v>
      </c>
      <c r="O2385" s="58">
        <v>187</v>
      </c>
      <c r="P2385" s="58">
        <v>0</v>
      </c>
      <c r="Q2385" s="58">
        <v>0</v>
      </c>
      <c r="R2385" s="59">
        <v>0</v>
      </c>
      <c r="S2385" s="59">
        <v>834.12388899999996</v>
      </c>
      <c r="T2385" s="59">
        <v>0</v>
      </c>
      <c r="U2385" s="59">
        <v>0</v>
      </c>
    </row>
    <row r="2386" spans="1:21" x14ac:dyDescent="0.3">
      <c r="A2386" s="61">
        <v>84952</v>
      </c>
      <c r="B2386" s="54">
        <v>1</v>
      </c>
      <c r="C2386" s="54" t="s">
        <v>78</v>
      </c>
      <c r="D2386" s="54" t="s">
        <v>80</v>
      </c>
      <c r="E2386" s="61" t="s">
        <v>2493</v>
      </c>
      <c r="F2386" s="61" t="s">
        <v>144</v>
      </c>
      <c r="G2386" s="54" t="s">
        <v>71</v>
      </c>
      <c r="H2386" s="54" t="s">
        <v>128</v>
      </c>
      <c r="I2386" s="54" t="s">
        <v>22</v>
      </c>
      <c r="J2386" s="54" t="s">
        <v>129</v>
      </c>
      <c r="K2386" s="56">
        <v>43445.699953703705</v>
      </c>
      <c r="L2386" s="56">
        <v>43445.756122685183</v>
      </c>
      <c r="M2386" s="57">
        <v>1.348055555</v>
      </c>
      <c r="N2386" s="58">
        <v>0</v>
      </c>
      <c r="O2386" s="58">
        <v>11</v>
      </c>
      <c r="P2386" s="58">
        <v>0</v>
      </c>
      <c r="Q2386" s="58">
        <v>0</v>
      </c>
      <c r="R2386" s="59">
        <v>0</v>
      </c>
      <c r="S2386" s="59">
        <v>14.828611</v>
      </c>
      <c r="T2386" s="59">
        <v>0</v>
      </c>
      <c r="U2386" s="59">
        <v>0</v>
      </c>
    </row>
    <row r="2387" spans="1:21" x14ac:dyDescent="0.3">
      <c r="A2387" s="61">
        <v>84953</v>
      </c>
      <c r="B2387" s="54">
        <v>1</v>
      </c>
      <c r="C2387" s="54" t="s">
        <v>78</v>
      </c>
      <c r="D2387" s="54" t="s">
        <v>100</v>
      </c>
      <c r="E2387" s="61" t="s">
        <v>2494</v>
      </c>
      <c r="F2387" s="61" t="s">
        <v>144</v>
      </c>
      <c r="G2387" s="54" t="s">
        <v>71</v>
      </c>
      <c r="H2387" s="54" t="s">
        <v>128</v>
      </c>
      <c r="I2387" s="54" t="s">
        <v>22</v>
      </c>
      <c r="J2387" s="54" t="s">
        <v>129</v>
      </c>
      <c r="K2387" s="56">
        <v>43445.699942129628</v>
      </c>
      <c r="L2387" s="56">
        <v>43445.737291666665</v>
      </c>
      <c r="M2387" s="57">
        <v>0.89638888800000005</v>
      </c>
      <c r="N2387" s="58">
        <v>0</v>
      </c>
      <c r="O2387" s="58">
        <v>1</v>
      </c>
      <c r="P2387" s="58">
        <v>0</v>
      </c>
      <c r="Q2387" s="58">
        <v>0</v>
      </c>
      <c r="R2387" s="59">
        <v>0</v>
      </c>
      <c r="S2387" s="59">
        <v>0.89638899999999999</v>
      </c>
      <c r="T2387" s="59">
        <v>0</v>
      </c>
      <c r="U2387" s="59">
        <v>0</v>
      </c>
    </row>
    <row r="2388" spans="1:21" x14ac:dyDescent="0.3">
      <c r="A2388" s="61">
        <v>84954</v>
      </c>
      <c r="B2388" s="54">
        <v>1</v>
      </c>
      <c r="C2388" s="54" t="s">
        <v>78</v>
      </c>
      <c r="D2388" s="54" t="s">
        <v>94</v>
      </c>
      <c r="E2388" s="61" t="s">
        <v>2495</v>
      </c>
      <c r="F2388" s="61" t="s">
        <v>204</v>
      </c>
      <c r="G2388" s="54" t="s">
        <v>71</v>
      </c>
      <c r="H2388" s="54" t="s">
        <v>128</v>
      </c>
      <c r="I2388" s="54" t="s">
        <v>22</v>
      </c>
      <c r="J2388" s="54" t="s">
        <v>129</v>
      </c>
      <c r="K2388" s="56">
        <v>43445.690821759257</v>
      </c>
      <c r="L2388" s="56">
        <v>43445.842928240738</v>
      </c>
      <c r="M2388" s="57">
        <v>3.650555555</v>
      </c>
      <c r="N2388" s="58">
        <v>0</v>
      </c>
      <c r="O2388" s="58">
        <v>154</v>
      </c>
      <c r="P2388" s="58">
        <v>0</v>
      </c>
      <c r="Q2388" s="58">
        <v>0</v>
      </c>
      <c r="R2388" s="59">
        <v>0</v>
      </c>
      <c r="S2388" s="59">
        <v>562.18555500000002</v>
      </c>
      <c r="T2388" s="59">
        <v>0</v>
      </c>
      <c r="U2388" s="59">
        <v>0</v>
      </c>
    </row>
    <row r="2389" spans="1:21" x14ac:dyDescent="0.3">
      <c r="A2389" s="61">
        <v>84961</v>
      </c>
      <c r="B2389" s="54">
        <v>1</v>
      </c>
      <c r="C2389" s="54" t="s">
        <v>78</v>
      </c>
      <c r="D2389" s="54" t="s">
        <v>103</v>
      </c>
      <c r="E2389" s="61" t="s">
        <v>2496</v>
      </c>
      <c r="F2389" s="61" t="s">
        <v>137</v>
      </c>
      <c r="G2389" s="54" t="s">
        <v>71</v>
      </c>
      <c r="H2389" s="54" t="s">
        <v>128</v>
      </c>
      <c r="I2389" s="54" t="s">
        <v>22</v>
      </c>
      <c r="J2389" s="54" t="s">
        <v>129</v>
      </c>
      <c r="K2389" s="56">
        <v>43445.711030092592</v>
      </c>
      <c r="L2389" s="56">
        <v>43445.810173611113</v>
      </c>
      <c r="M2389" s="57">
        <v>2.3794444440000002</v>
      </c>
      <c r="N2389" s="58">
        <v>0</v>
      </c>
      <c r="O2389" s="58">
        <v>1</v>
      </c>
      <c r="P2389" s="58">
        <v>0</v>
      </c>
      <c r="Q2389" s="58">
        <v>0</v>
      </c>
      <c r="R2389" s="59">
        <v>0</v>
      </c>
      <c r="S2389" s="59">
        <v>2.3794439999999999</v>
      </c>
      <c r="T2389" s="59">
        <v>0</v>
      </c>
      <c r="U2389" s="59">
        <v>0</v>
      </c>
    </row>
    <row r="2390" spans="1:21" x14ac:dyDescent="0.3">
      <c r="A2390" s="61">
        <v>84962</v>
      </c>
      <c r="B2390" s="54">
        <v>1</v>
      </c>
      <c r="C2390" s="54" t="s">
        <v>79</v>
      </c>
      <c r="D2390" s="54" t="s">
        <v>108</v>
      </c>
      <c r="E2390" s="61" t="s">
        <v>197</v>
      </c>
      <c r="F2390" s="61" t="s">
        <v>140</v>
      </c>
      <c r="G2390" s="54" t="s">
        <v>72</v>
      </c>
      <c r="H2390" s="54" t="s">
        <v>128</v>
      </c>
      <c r="I2390" s="54" t="s">
        <v>22</v>
      </c>
      <c r="J2390" s="54" t="s">
        <v>129</v>
      </c>
      <c r="K2390" s="56">
        <v>43445.714942129627</v>
      </c>
      <c r="L2390" s="56">
        <v>43445.721493055556</v>
      </c>
      <c r="M2390" s="57">
        <v>0.15722222199999999</v>
      </c>
      <c r="N2390" s="58">
        <v>0</v>
      </c>
      <c r="O2390" s="58">
        <v>48</v>
      </c>
      <c r="P2390" s="58">
        <v>0</v>
      </c>
      <c r="Q2390" s="58">
        <v>14</v>
      </c>
      <c r="R2390" s="59">
        <v>0</v>
      </c>
      <c r="S2390" s="59">
        <v>7.5466670000000002</v>
      </c>
      <c r="T2390" s="59">
        <v>0</v>
      </c>
      <c r="U2390" s="59">
        <v>2.201111</v>
      </c>
    </row>
    <row r="2391" spans="1:21" x14ac:dyDescent="0.3">
      <c r="A2391" s="61">
        <v>84963</v>
      </c>
      <c r="B2391" s="54">
        <v>1</v>
      </c>
      <c r="C2391" s="54" t="s">
        <v>78</v>
      </c>
      <c r="D2391" s="54" t="s">
        <v>81</v>
      </c>
      <c r="E2391" s="61" t="s">
        <v>517</v>
      </c>
      <c r="F2391" s="61" t="s">
        <v>144</v>
      </c>
      <c r="G2391" s="54" t="s">
        <v>71</v>
      </c>
      <c r="H2391" s="54" t="s">
        <v>128</v>
      </c>
      <c r="I2391" s="54" t="s">
        <v>22</v>
      </c>
      <c r="J2391" s="54" t="s">
        <v>129</v>
      </c>
      <c r="K2391" s="56">
        <v>43445.707835648151</v>
      </c>
      <c r="L2391" s="56">
        <v>43445.803715277776</v>
      </c>
      <c r="M2391" s="57">
        <v>2.301111111</v>
      </c>
      <c r="N2391" s="58">
        <v>0</v>
      </c>
      <c r="O2391" s="58">
        <v>3</v>
      </c>
      <c r="P2391" s="58">
        <v>0</v>
      </c>
      <c r="Q2391" s="58">
        <v>0</v>
      </c>
      <c r="R2391" s="59">
        <v>0</v>
      </c>
      <c r="S2391" s="59">
        <v>6.9033329999999999</v>
      </c>
      <c r="T2391" s="59">
        <v>0</v>
      </c>
      <c r="U2391" s="59">
        <v>0</v>
      </c>
    </row>
    <row r="2392" spans="1:21" x14ac:dyDescent="0.3">
      <c r="A2392" s="61">
        <v>84966</v>
      </c>
      <c r="B2392" s="54">
        <v>1</v>
      </c>
      <c r="C2392" s="54" t="s">
        <v>78</v>
      </c>
      <c r="D2392" s="54" t="s">
        <v>91</v>
      </c>
      <c r="E2392" s="61" t="s">
        <v>2497</v>
      </c>
      <c r="F2392" s="61" t="s">
        <v>137</v>
      </c>
      <c r="G2392" s="54" t="s">
        <v>71</v>
      </c>
      <c r="H2392" s="54" t="s">
        <v>128</v>
      </c>
      <c r="I2392" s="54" t="s">
        <v>22</v>
      </c>
      <c r="J2392" s="54" t="s">
        <v>129</v>
      </c>
      <c r="K2392" s="56">
        <v>43445.681076388886</v>
      </c>
      <c r="L2392" s="56">
        <v>43445.715277777781</v>
      </c>
      <c r="M2392" s="57">
        <v>0.82083333300000005</v>
      </c>
      <c r="N2392" s="58">
        <v>0</v>
      </c>
      <c r="O2392" s="58">
        <v>0</v>
      </c>
      <c r="P2392" s="58">
        <v>0</v>
      </c>
      <c r="Q2392" s="58">
        <v>1</v>
      </c>
      <c r="R2392" s="59">
        <v>0</v>
      </c>
      <c r="S2392" s="59">
        <v>0</v>
      </c>
      <c r="T2392" s="59">
        <v>0</v>
      </c>
      <c r="U2392" s="59">
        <v>0.82083300000000003</v>
      </c>
    </row>
    <row r="2393" spans="1:21" x14ac:dyDescent="0.3">
      <c r="A2393" s="61">
        <v>84970</v>
      </c>
      <c r="B2393" s="54">
        <v>1</v>
      </c>
      <c r="C2393" s="54" t="s">
        <v>78</v>
      </c>
      <c r="D2393" s="54" t="s">
        <v>91</v>
      </c>
      <c r="E2393" s="61" t="s">
        <v>2498</v>
      </c>
      <c r="F2393" s="61" t="s">
        <v>136</v>
      </c>
      <c r="G2393" s="54" t="s">
        <v>71</v>
      </c>
      <c r="H2393" s="54" t="s">
        <v>128</v>
      </c>
      <c r="I2393" s="54" t="s">
        <v>22</v>
      </c>
      <c r="J2393" s="54" t="s">
        <v>129</v>
      </c>
      <c r="K2393" s="56">
        <v>43445.635000000002</v>
      </c>
      <c r="L2393" s="56">
        <v>43445.718055555553</v>
      </c>
      <c r="M2393" s="57">
        <v>1.993333333</v>
      </c>
      <c r="N2393" s="58">
        <v>0</v>
      </c>
      <c r="O2393" s="58">
        <v>0</v>
      </c>
      <c r="P2393" s="58">
        <v>0</v>
      </c>
      <c r="Q2393" s="58">
        <v>12</v>
      </c>
      <c r="R2393" s="59">
        <v>0</v>
      </c>
      <c r="S2393" s="59">
        <v>0</v>
      </c>
      <c r="T2393" s="59">
        <v>0</v>
      </c>
      <c r="U2393" s="59">
        <v>23.92</v>
      </c>
    </row>
    <row r="2394" spans="1:21" x14ac:dyDescent="0.3">
      <c r="A2394" s="61">
        <v>84975</v>
      </c>
      <c r="B2394" s="54">
        <v>1</v>
      </c>
      <c r="C2394" s="54" t="s">
        <v>78</v>
      </c>
      <c r="D2394" s="54" t="s">
        <v>106</v>
      </c>
      <c r="E2394" s="61" t="s">
        <v>2499</v>
      </c>
      <c r="F2394" s="61" t="s">
        <v>204</v>
      </c>
      <c r="G2394" s="54" t="s">
        <v>71</v>
      </c>
      <c r="H2394" s="54" t="s">
        <v>128</v>
      </c>
      <c r="I2394" s="54" t="s">
        <v>22</v>
      </c>
      <c r="J2394" s="54" t="s">
        <v>129</v>
      </c>
      <c r="K2394" s="56">
        <v>43445.690497685187</v>
      </c>
      <c r="L2394" s="56">
        <v>43445.795833333337</v>
      </c>
      <c r="M2394" s="57">
        <v>2.5280555549999999</v>
      </c>
      <c r="N2394" s="58">
        <v>0</v>
      </c>
      <c r="O2394" s="58">
        <v>31</v>
      </c>
      <c r="P2394" s="58">
        <v>0</v>
      </c>
      <c r="Q2394" s="58">
        <v>0</v>
      </c>
      <c r="R2394" s="59">
        <v>0</v>
      </c>
      <c r="S2394" s="59">
        <v>78.369721999999996</v>
      </c>
      <c r="T2394" s="59">
        <v>0</v>
      </c>
      <c r="U2394" s="59">
        <v>0</v>
      </c>
    </row>
    <row r="2395" spans="1:21" x14ac:dyDescent="0.3">
      <c r="A2395" s="61">
        <v>84980</v>
      </c>
      <c r="B2395" s="54">
        <v>1</v>
      </c>
      <c r="C2395" s="54" t="s">
        <v>79</v>
      </c>
      <c r="D2395" s="54" t="s">
        <v>123</v>
      </c>
      <c r="E2395" s="61" t="s">
        <v>2500</v>
      </c>
      <c r="F2395" s="61" t="s">
        <v>145</v>
      </c>
      <c r="G2395" s="54" t="s">
        <v>72</v>
      </c>
      <c r="H2395" s="54" t="s">
        <v>128</v>
      </c>
      <c r="I2395" s="54" t="s">
        <v>22</v>
      </c>
      <c r="J2395" s="54" t="s">
        <v>129</v>
      </c>
      <c r="K2395" s="56">
        <v>43445.703645833331</v>
      </c>
      <c r="L2395" s="56">
        <v>43445.786666666667</v>
      </c>
      <c r="M2395" s="57">
        <v>1.9924999999999999</v>
      </c>
      <c r="N2395" s="58">
        <v>0</v>
      </c>
      <c r="O2395" s="58">
        <v>359</v>
      </c>
      <c r="P2395" s="58">
        <v>0</v>
      </c>
      <c r="Q2395" s="58">
        <v>53</v>
      </c>
      <c r="R2395" s="59">
        <v>0</v>
      </c>
      <c r="S2395" s="59">
        <v>715.3075</v>
      </c>
      <c r="T2395" s="59">
        <v>0</v>
      </c>
      <c r="U2395" s="59">
        <v>105.60250000000001</v>
      </c>
    </row>
    <row r="2396" spans="1:21" x14ac:dyDescent="0.3">
      <c r="A2396" s="61">
        <v>84983</v>
      </c>
      <c r="B2396" s="54">
        <v>1</v>
      </c>
      <c r="C2396" s="54" t="s">
        <v>78</v>
      </c>
      <c r="D2396" s="54" t="s">
        <v>88</v>
      </c>
      <c r="E2396" s="61" t="s">
        <v>2501</v>
      </c>
      <c r="F2396" s="61" t="s">
        <v>144</v>
      </c>
      <c r="G2396" s="54" t="s">
        <v>71</v>
      </c>
      <c r="H2396" s="54" t="s">
        <v>128</v>
      </c>
      <c r="I2396" s="54" t="s">
        <v>22</v>
      </c>
      <c r="J2396" s="54" t="s">
        <v>129</v>
      </c>
      <c r="K2396" s="56">
        <v>43445.728263888886</v>
      </c>
      <c r="L2396" s="56">
        <v>43445.820625</v>
      </c>
      <c r="M2396" s="57">
        <v>2.2166666660000001</v>
      </c>
      <c r="N2396" s="58">
        <v>0</v>
      </c>
      <c r="O2396" s="58">
        <v>5</v>
      </c>
      <c r="P2396" s="58">
        <v>0</v>
      </c>
      <c r="Q2396" s="58">
        <v>0</v>
      </c>
      <c r="R2396" s="59">
        <v>0</v>
      </c>
      <c r="S2396" s="59">
        <v>11.083333</v>
      </c>
      <c r="T2396" s="59">
        <v>0</v>
      </c>
      <c r="U2396" s="59">
        <v>0</v>
      </c>
    </row>
    <row r="2397" spans="1:21" x14ac:dyDescent="0.3">
      <c r="A2397" s="61">
        <v>84986</v>
      </c>
      <c r="B2397" s="54">
        <v>1</v>
      </c>
      <c r="C2397" s="54" t="s">
        <v>78</v>
      </c>
      <c r="D2397" s="54" t="s">
        <v>87</v>
      </c>
      <c r="E2397" s="61" t="s">
        <v>2279</v>
      </c>
      <c r="F2397" s="61" t="s">
        <v>144</v>
      </c>
      <c r="G2397" s="54" t="s">
        <v>71</v>
      </c>
      <c r="H2397" s="54" t="s">
        <v>128</v>
      </c>
      <c r="I2397" s="54" t="s">
        <v>22</v>
      </c>
      <c r="J2397" s="54" t="s">
        <v>129</v>
      </c>
      <c r="K2397" s="56">
        <v>43445.728101851855</v>
      </c>
      <c r="L2397" s="56">
        <v>43445.763090277775</v>
      </c>
      <c r="M2397" s="57">
        <v>0.83972222200000002</v>
      </c>
      <c r="N2397" s="58">
        <v>0</v>
      </c>
      <c r="O2397" s="58">
        <v>1</v>
      </c>
      <c r="P2397" s="58">
        <v>0</v>
      </c>
      <c r="Q2397" s="58">
        <v>0</v>
      </c>
      <c r="R2397" s="59">
        <v>0</v>
      </c>
      <c r="S2397" s="59">
        <v>0.83972199999999997</v>
      </c>
      <c r="T2397" s="59">
        <v>0</v>
      </c>
      <c r="U2397" s="59">
        <v>0</v>
      </c>
    </row>
    <row r="2398" spans="1:21" x14ac:dyDescent="0.3">
      <c r="A2398" s="61">
        <v>84988</v>
      </c>
      <c r="B2398" s="54">
        <v>1</v>
      </c>
      <c r="C2398" s="54" t="s">
        <v>79</v>
      </c>
      <c r="D2398" s="54" t="s">
        <v>111</v>
      </c>
      <c r="E2398" s="61" t="s">
        <v>2502</v>
      </c>
      <c r="F2398" s="61" t="s">
        <v>176</v>
      </c>
      <c r="G2398" s="54" t="s">
        <v>71</v>
      </c>
      <c r="H2398" s="54" t="s">
        <v>128</v>
      </c>
      <c r="I2398" s="54" t="s">
        <v>22</v>
      </c>
      <c r="J2398" s="54" t="s">
        <v>129</v>
      </c>
      <c r="K2398" s="56">
        <v>43445.737303240741</v>
      </c>
      <c r="L2398" s="56">
        <v>43445.805601851855</v>
      </c>
      <c r="M2398" s="57">
        <v>1.6391666659999999</v>
      </c>
      <c r="N2398" s="58">
        <v>0</v>
      </c>
      <c r="O2398" s="58">
        <v>0</v>
      </c>
      <c r="P2398" s="58">
        <v>0</v>
      </c>
      <c r="Q2398" s="58">
        <v>40</v>
      </c>
      <c r="R2398" s="59">
        <v>0</v>
      </c>
      <c r="S2398" s="59">
        <v>0</v>
      </c>
      <c r="T2398" s="59">
        <v>0</v>
      </c>
      <c r="U2398" s="59">
        <v>65.566666999999995</v>
      </c>
    </row>
    <row r="2399" spans="1:21" x14ac:dyDescent="0.3">
      <c r="A2399" s="61">
        <v>84993</v>
      </c>
      <c r="B2399" s="54">
        <v>1</v>
      </c>
      <c r="C2399" s="54" t="s">
        <v>78</v>
      </c>
      <c r="D2399" s="54" t="s">
        <v>91</v>
      </c>
      <c r="E2399" s="61" t="s">
        <v>2503</v>
      </c>
      <c r="F2399" s="61" t="s">
        <v>136</v>
      </c>
      <c r="G2399" s="54" t="s">
        <v>71</v>
      </c>
      <c r="H2399" s="54" t="s">
        <v>128</v>
      </c>
      <c r="I2399" s="54" t="s">
        <v>22</v>
      </c>
      <c r="J2399" s="54" t="s">
        <v>129</v>
      </c>
      <c r="K2399" s="56">
        <v>43445.713622685187</v>
      </c>
      <c r="L2399" s="56">
        <v>43445.743750000001</v>
      </c>
      <c r="M2399" s="57">
        <v>0.72305555499999996</v>
      </c>
      <c r="N2399" s="58">
        <v>0</v>
      </c>
      <c r="O2399" s="58">
        <v>47</v>
      </c>
      <c r="P2399" s="58">
        <v>0</v>
      </c>
      <c r="Q2399" s="58">
        <v>0</v>
      </c>
      <c r="R2399" s="59">
        <v>0</v>
      </c>
      <c r="S2399" s="59">
        <v>33.983611000000003</v>
      </c>
      <c r="T2399" s="59">
        <v>0</v>
      </c>
      <c r="U2399" s="59">
        <v>0</v>
      </c>
    </row>
    <row r="2400" spans="1:21" x14ac:dyDescent="0.3">
      <c r="A2400" s="61">
        <v>84995</v>
      </c>
      <c r="B2400" s="54">
        <v>1</v>
      </c>
      <c r="C2400" s="54" t="s">
        <v>79</v>
      </c>
      <c r="D2400" s="54" t="s">
        <v>114</v>
      </c>
      <c r="E2400" s="61" t="s">
        <v>2504</v>
      </c>
      <c r="F2400" s="61" t="s">
        <v>137</v>
      </c>
      <c r="G2400" s="54" t="s">
        <v>71</v>
      </c>
      <c r="H2400" s="54" t="s">
        <v>128</v>
      </c>
      <c r="I2400" s="54" t="s">
        <v>22</v>
      </c>
      <c r="J2400" s="54" t="s">
        <v>129</v>
      </c>
      <c r="K2400" s="56">
        <v>43445.74291666667</v>
      </c>
      <c r="L2400" s="56">
        <v>43445.951423611114</v>
      </c>
      <c r="M2400" s="57">
        <v>5.0041666659999997</v>
      </c>
      <c r="N2400" s="58">
        <v>0</v>
      </c>
      <c r="O2400" s="58">
        <v>7</v>
      </c>
      <c r="P2400" s="58">
        <v>0</v>
      </c>
      <c r="Q2400" s="58">
        <v>0</v>
      </c>
      <c r="R2400" s="59">
        <v>0</v>
      </c>
      <c r="S2400" s="59">
        <v>35.029167000000001</v>
      </c>
      <c r="T2400" s="59">
        <v>0</v>
      </c>
      <c r="U2400" s="59">
        <v>0</v>
      </c>
    </row>
    <row r="2401" spans="1:21" x14ac:dyDescent="0.3">
      <c r="A2401" s="61">
        <v>84997</v>
      </c>
      <c r="B2401" s="54">
        <v>1</v>
      </c>
      <c r="C2401" s="54" t="s">
        <v>78</v>
      </c>
      <c r="D2401" s="54" t="s">
        <v>81</v>
      </c>
      <c r="E2401" s="61" t="s">
        <v>2505</v>
      </c>
      <c r="F2401" s="61" t="s">
        <v>152</v>
      </c>
      <c r="G2401" s="54" t="s">
        <v>71</v>
      </c>
      <c r="H2401" s="54" t="s">
        <v>128</v>
      </c>
      <c r="I2401" s="54" t="s">
        <v>22</v>
      </c>
      <c r="J2401" s="54" t="s">
        <v>129</v>
      </c>
      <c r="K2401" s="56">
        <v>43445.715543981481</v>
      </c>
      <c r="L2401" s="56">
        <v>43446.065998993057</v>
      </c>
      <c r="M2401" s="57">
        <v>8.4109202770000007</v>
      </c>
      <c r="N2401" s="58">
        <v>0</v>
      </c>
      <c r="O2401" s="58">
        <v>21</v>
      </c>
      <c r="P2401" s="58">
        <v>0</v>
      </c>
      <c r="Q2401" s="58">
        <v>0</v>
      </c>
      <c r="R2401" s="59">
        <v>0</v>
      </c>
      <c r="S2401" s="59">
        <v>176.62932599999999</v>
      </c>
      <c r="T2401" s="59">
        <v>0</v>
      </c>
      <c r="U2401" s="59">
        <v>0</v>
      </c>
    </row>
    <row r="2402" spans="1:21" x14ac:dyDescent="0.3">
      <c r="A2402" s="61">
        <v>85000</v>
      </c>
      <c r="B2402" s="54">
        <v>1</v>
      </c>
      <c r="C2402" s="54" t="s">
        <v>79</v>
      </c>
      <c r="D2402" s="54" t="s">
        <v>123</v>
      </c>
      <c r="E2402" s="61" t="s">
        <v>2506</v>
      </c>
      <c r="F2402" s="61" t="s">
        <v>145</v>
      </c>
      <c r="G2402" s="54" t="s">
        <v>72</v>
      </c>
      <c r="H2402" s="54" t="s">
        <v>128</v>
      </c>
      <c r="I2402" s="54" t="s">
        <v>22</v>
      </c>
      <c r="J2402" s="54" t="s">
        <v>129</v>
      </c>
      <c r="K2402" s="56">
        <v>43445.703865740739</v>
      </c>
      <c r="L2402" s="56">
        <v>43445.784780092596</v>
      </c>
      <c r="M2402" s="57">
        <v>1.941944444</v>
      </c>
      <c r="N2402" s="58">
        <v>0</v>
      </c>
      <c r="O2402" s="58">
        <v>2</v>
      </c>
      <c r="P2402" s="58">
        <v>0</v>
      </c>
      <c r="Q2402" s="58">
        <v>145</v>
      </c>
      <c r="R2402" s="59">
        <v>0</v>
      </c>
      <c r="S2402" s="59">
        <v>3.8838889999999999</v>
      </c>
      <c r="T2402" s="59">
        <v>0</v>
      </c>
      <c r="U2402" s="59">
        <v>281.58194400000002</v>
      </c>
    </row>
    <row r="2403" spans="1:21" x14ac:dyDescent="0.3">
      <c r="A2403" s="61">
        <v>85002</v>
      </c>
      <c r="B2403" s="54">
        <v>1</v>
      </c>
      <c r="C2403" s="54" t="s">
        <v>79</v>
      </c>
      <c r="D2403" s="54" t="s">
        <v>111</v>
      </c>
      <c r="E2403" s="61" t="s">
        <v>2507</v>
      </c>
      <c r="F2403" s="61" t="s">
        <v>145</v>
      </c>
      <c r="G2403" s="54" t="s">
        <v>72</v>
      </c>
      <c r="H2403" s="54" t="s">
        <v>128</v>
      </c>
      <c r="I2403" s="54" t="s">
        <v>22</v>
      </c>
      <c r="J2403" s="54" t="s">
        <v>129</v>
      </c>
      <c r="K2403" s="56">
        <v>43445.754756944443</v>
      </c>
      <c r="L2403" s="56">
        <v>43445.847314814819</v>
      </c>
      <c r="M2403" s="57">
        <v>2.2213888879999999</v>
      </c>
      <c r="N2403" s="58">
        <v>0</v>
      </c>
      <c r="O2403" s="58">
        <v>0</v>
      </c>
      <c r="P2403" s="58">
        <v>0</v>
      </c>
      <c r="Q2403" s="58">
        <v>14</v>
      </c>
      <c r="R2403" s="59">
        <v>0</v>
      </c>
      <c r="S2403" s="59">
        <v>0</v>
      </c>
      <c r="T2403" s="59">
        <v>0</v>
      </c>
      <c r="U2403" s="59">
        <v>31.099443999999998</v>
      </c>
    </row>
    <row r="2404" spans="1:21" x14ac:dyDescent="0.3">
      <c r="A2404" s="61">
        <v>85004</v>
      </c>
      <c r="B2404" s="54">
        <v>1</v>
      </c>
      <c r="C2404" s="54" t="s">
        <v>78</v>
      </c>
      <c r="D2404" s="54" t="s">
        <v>80</v>
      </c>
      <c r="E2404" s="61" t="s">
        <v>2508</v>
      </c>
      <c r="F2404" s="61" t="s">
        <v>202</v>
      </c>
      <c r="G2404" s="54" t="s">
        <v>71</v>
      </c>
      <c r="H2404" s="54" t="s">
        <v>128</v>
      </c>
      <c r="I2404" s="54" t="s">
        <v>22</v>
      </c>
      <c r="J2404" s="54" t="s">
        <v>129</v>
      </c>
      <c r="K2404" s="56">
        <v>43445.754594907405</v>
      </c>
      <c r="L2404" s="56">
        <v>43445.831944444442</v>
      </c>
      <c r="M2404" s="57">
        <v>1.8563888879999999</v>
      </c>
      <c r="N2404" s="58">
        <v>0</v>
      </c>
      <c r="O2404" s="58">
        <v>62</v>
      </c>
      <c r="P2404" s="58">
        <v>0</v>
      </c>
      <c r="Q2404" s="58">
        <v>0</v>
      </c>
      <c r="R2404" s="59">
        <v>0</v>
      </c>
      <c r="S2404" s="59">
        <v>115.09611099999999</v>
      </c>
      <c r="T2404" s="59">
        <v>0</v>
      </c>
      <c r="U2404" s="59">
        <v>0</v>
      </c>
    </row>
    <row r="2405" spans="1:21" x14ac:dyDescent="0.3">
      <c r="A2405" s="61">
        <v>85006</v>
      </c>
      <c r="B2405" s="54">
        <v>1</v>
      </c>
      <c r="C2405" s="54" t="s">
        <v>79</v>
      </c>
      <c r="D2405" s="54" t="s">
        <v>108</v>
      </c>
      <c r="E2405" s="61" t="s">
        <v>2509</v>
      </c>
      <c r="F2405" s="61" t="s">
        <v>181</v>
      </c>
      <c r="G2405" s="54" t="s">
        <v>71</v>
      </c>
      <c r="H2405" s="54" t="s">
        <v>128</v>
      </c>
      <c r="I2405" s="54" t="s">
        <v>22</v>
      </c>
      <c r="J2405" s="54" t="s">
        <v>129</v>
      </c>
      <c r="K2405" s="56">
        <v>43445.756944444445</v>
      </c>
      <c r="L2405" s="56">
        <v>43445.825567129628</v>
      </c>
      <c r="M2405" s="57">
        <v>1.6469444440000001</v>
      </c>
      <c r="N2405" s="58">
        <v>0</v>
      </c>
      <c r="O2405" s="58">
        <v>41</v>
      </c>
      <c r="P2405" s="58">
        <v>0</v>
      </c>
      <c r="Q2405" s="58">
        <v>0</v>
      </c>
      <c r="R2405" s="59">
        <v>0</v>
      </c>
      <c r="S2405" s="59">
        <v>67.524721999999997</v>
      </c>
      <c r="T2405" s="59">
        <v>0</v>
      </c>
      <c r="U2405" s="59">
        <v>0</v>
      </c>
    </row>
    <row r="2406" spans="1:21" x14ac:dyDescent="0.3">
      <c r="A2406" s="61">
        <v>85007</v>
      </c>
      <c r="B2406" s="54">
        <v>1</v>
      </c>
      <c r="C2406" s="54" t="s">
        <v>78</v>
      </c>
      <c r="D2406" s="54" t="s">
        <v>81</v>
      </c>
      <c r="E2406" s="61" t="s">
        <v>2510</v>
      </c>
      <c r="F2406" s="61" t="s">
        <v>137</v>
      </c>
      <c r="G2406" s="54" t="s">
        <v>71</v>
      </c>
      <c r="H2406" s="54" t="s">
        <v>128</v>
      </c>
      <c r="I2406" s="54" t="s">
        <v>22</v>
      </c>
      <c r="J2406" s="54" t="s">
        <v>129</v>
      </c>
      <c r="K2406" s="56">
        <v>43445.718275462961</v>
      </c>
      <c r="L2406" s="56">
        <v>43445.890659722223</v>
      </c>
      <c r="M2406" s="57">
        <v>4.1372222220000001</v>
      </c>
      <c r="N2406" s="58">
        <v>0</v>
      </c>
      <c r="O2406" s="58">
        <v>4</v>
      </c>
      <c r="P2406" s="58">
        <v>0</v>
      </c>
      <c r="Q2406" s="58">
        <v>0</v>
      </c>
      <c r="R2406" s="59">
        <v>0</v>
      </c>
      <c r="S2406" s="59">
        <v>16.548888999999999</v>
      </c>
      <c r="T2406" s="59">
        <v>0</v>
      </c>
      <c r="U2406" s="59">
        <v>0</v>
      </c>
    </row>
    <row r="2407" spans="1:21" x14ac:dyDescent="0.3">
      <c r="A2407" s="61">
        <v>85011</v>
      </c>
      <c r="B2407" s="54">
        <v>1</v>
      </c>
      <c r="C2407" s="54" t="s">
        <v>78</v>
      </c>
      <c r="D2407" s="54" t="s">
        <v>91</v>
      </c>
      <c r="E2407" s="61" t="s">
        <v>2511</v>
      </c>
      <c r="F2407" s="61" t="s">
        <v>140</v>
      </c>
      <c r="G2407" s="54" t="s">
        <v>72</v>
      </c>
      <c r="H2407" s="54" t="s">
        <v>128</v>
      </c>
      <c r="I2407" s="54" t="s">
        <v>22</v>
      </c>
      <c r="J2407" s="54" t="s">
        <v>129</v>
      </c>
      <c r="K2407" s="56">
        <v>43445.722592592589</v>
      </c>
      <c r="L2407" s="56">
        <v>43445.763951388886</v>
      </c>
      <c r="M2407" s="57">
        <v>0.99261111099999999</v>
      </c>
      <c r="N2407" s="58">
        <v>0</v>
      </c>
      <c r="O2407" s="58">
        <v>0</v>
      </c>
      <c r="P2407" s="58">
        <v>0</v>
      </c>
      <c r="Q2407" s="58">
        <v>36</v>
      </c>
      <c r="R2407" s="59">
        <v>0</v>
      </c>
      <c r="S2407" s="59">
        <v>0</v>
      </c>
      <c r="T2407" s="59">
        <v>0</v>
      </c>
      <c r="U2407" s="59">
        <v>35.734000000000002</v>
      </c>
    </row>
    <row r="2408" spans="1:21" x14ac:dyDescent="0.3">
      <c r="A2408" s="61">
        <v>85017</v>
      </c>
      <c r="B2408" s="54">
        <v>1</v>
      </c>
      <c r="C2408" s="54" t="s">
        <v>78</v>
      </c>
      <c r="D2408" s="54" t="s">
        <v>104</v>
      </c>
      <c r="E2408" s="61" t="s">
        <v>2512</v>
      </c>
      <c r="F2408" s="61" t="s">
        <v>140</v>
      </c>
      <c r="G2408" s="54" t="s">
        <v>72</v>
      </c>
      <c r="H2408" s="54" t="s">
        <v>128</v>
      </c>
      <c r="I2408" s="54" t="s">
        <v>22</v>
      </c>
      <c r="J2408" s="54" t="s">
        <v>129</v>
      </c>
      <c r="K2408" s="56">
        <v>43445.748900462961</v>
      </c>
      <c r="L2408" s="56">
        <v>43445.763888888891</v>
      </c>
      <c r="M2408" s="57">
        <v>0.35972222199999998</v>
      </c>
      <c r="N2408" s="58">
        <v>0</v>
      </c>
      <c r="O2408" s="58">
        <v>1</v>
      </c>
      <c r="P2408" s="58">
        <v>0</v>
      </c>
      <c r="Q2408" s="58">
        <v>644</v>
      </c>
      <c r="R2408" s="59">
        <v>0</v>
      </c>
      <c r="S2408" s="59">
        <v>0.35972199999999999</v>
      </c>
      <c r="T2408" s="59">
        <v>0</v>
      </c>
      <c r="U2408" s="59">
        <v>231.66111100000001</v>
      </c>
    </row>
    <row r="2409" spans="1:21" x14ac:dyDescent="0.3">
      <c r="A2409" s="61">
        <v>85018</v>
      </c>
      <c r="B2409" s="54">
        <v>1</v>
      </c>
      <c r="C2409" s="54" t="s">
        <v>79</v>
      </c>
      <c r="D2409" s="54" t="s">
        <v>111</v>
      </c>
      <c r="E2409" s="61" t="s">
        <v>2513</v>
      </c>
      <c r="F2409" s="61" t="s">
        <v>145</v>
      </c>
      <c r="G2409" s="54" t="s">
        <v>72</v>
      </c>
      <c r="H2409" s="54" t="s">
        <v>128</v>
      </c>
      <c r="I2409" s="54" t="s">
        <v>22</v>
      </c>
      <c r="J2409" s="54" t="s">
        <v>129</v>
      </c>
      <c r="K2409" s="56">
        <v>43445.764444444445</v>
      </c>
      <c r="L2409" s="56">
        <v>43445.869571759256</v>
      </c>
      <c r="M2409" s="57">
        <v>2.523055555</v>
      </c>
      <c r="N2409" s="58">
        <v>0</v>
      </c>
      <c r="O2409" s="58">
        <v>0</v>
      </c>
      <c r="P2409" s="58">
        <v>0</v>
      </c>
      <c r="Q2409" s="58">
        <v>15</v>
      </c>
      <c r="R2409" s="59">
        <v>0</v>
      </c>
      <c r="S2409" s="59">
        <v>0</v>
      </c>
      <c r="T2409" s="59">
        <v>0</v>
      </c>
      <c r="U2409" s="59">
        <v>37.845832999999999</v>
      </c>
    </row>
    <row r="2410" spans="1:21" x14ac:dyDescent="0.3">
      <c r="A2410" s="61">
        <v>85019</v>
      </c>
      <c r="B2410" s="54">
        <v>1</v>
      </c>
      <c r="C2410" s="54" t="s">
        <v>79</v>
      </c>
      <c r="D2410" s="54" t="s">
        <v>110</v>
      </c>
      <c r="E2410" s="61" t="s">
        <v>2514</v>
      </c>
      <c r="F2410" s="61" t="s">
        <v>181</v>
      </c>
      <c r="G2410" s="54" t="s">
        <v>71</v>
      </c>
      <c r="H2410" s="54" t="s">
        <v>128</v>
      </c>
      <c r="I2410" s="54" t="s">
        <v>22</v>
      </c>
      <c r="J2410" s="54" t="s">
        <v>129</v>
      </c>
      <c r="K2410" s="56">
        <v>43445.765798611108</v>
      </c>
      <c r="L2410" s="56">
        <v>43445.816481481481</v>
      </c>
      <c r="M2410" s="57">
        <v>1.216388888</v>
      </c>
      <c r="N2410" s="58">
        <v>0</v>
      </c>
      <c r="O2410" s="58">
        <v>0</v>
      </c>
      <c r="P2410" s="58">
        <v>0</v>
      </c>
      <c r="Q2410" s="58">
        <v>37</v>
      </c>
      <c r="R2410" s="59">
        <v>0</v>
      </c>
      <c r="S2410" s="59">
        <v>0</v>
      </c>
      <c r="T2410" s="59">
        <v>0</v>
      </c>
      <c r="U2410" s="59">
        <v>45.006388999999999</v>
      </c>
    </row>
    <row r="2411" spans="1:21" x14ac:dyDescent="0.3">
      <c r="A2411" s="61">
        <v>85020</v>
      </c>
      <c r="B2411" s="54">
        <v>1</v>
      </c>
      <c r="C2411" s="54" t="s">
        <v>79</v>
      </c>
      <c r="D2411" s="54" t="s">
        <v>124</v>
      </c>
      <c r="E2411" s="61" t="s">
        <v>2515</v>
      </c>
      <c r="F2411" s="61" t="s">
        <v>137</v>
      </c>
      <c r="G2411" s="54" t="s">
        <v>71</v>
      </c>
      <c r="H2411" s="54" t="s">
        <v>128</v>
      </c>
      <c r="I2411" s="54" t="s">
        <v>22</v>
      </c>
      <c r="J2411" s="54" t="s">
        <v>129</v>
      </c>
      <c r="K2411" s="56">
        <v>43445.767187500001</v>
      </c>
      <c r="L2411" s="56">
        <v>43445.828796296293</v>
      </c>
      <c r="M2411" s="57">
        <v>1.478611111</v>
      </c>
      <c r="N2411" s="58">
        <v>0</v>
      </c>
      <c r="O2411" s="58">
        <v>237</v>
      </c>
      <c r="P2411" s="58">
        <v>0</v>
      </c>
      <c r="Q2411" s="58">
        <v>0</v>
      </c>
      <c r="R2411" s="59">
        <v>0</v>
      </c>
      <c r="S2411" s="59">
        <v>350.43083300000001</v>
      </c>
      <c r="T2411" s="59">
        <v>0</v>
      </c>
      <c r="U2411" s="59">
        <v>0</v>
      </c>
    </row>
    <row r="2412" spans="1:21" x14ac:dyDescent="0.3">
      <c r="A2412" s="61">
        <v>85021</v>
      </c>
      <c r="B2412" s="54">
        <v>1</v>
      </c>
      <c r="C2412" s="54" t="s">
        <v>79</v>
      </c>
      <c r="D2412" s="54" t="s">
        <v>118</v>
      </c>
      <c r="E2412" s="61" t="s">
        <v>2516</v>
      </c>
      <c r="F2412" s="61" t="s">
        <v>137</v>
      </c>
      <c r="G2412" s="54" t="s">
        <v>71</v>
      </c>
      <c r="H2412" s="54" t="s">
        <v>128</v>
      </c>
      <c r="I2412" s="54" t="s">
        <v>22</v>
      </c>
      <c r="J2412" s="54" t="s">
        <v>129</v>
      </c>
      <c r="K2412" s="56">
        <v>43445.765520833331</v>
      </c>
      <c r="L2412" s="56">
        <v>43445.815254629633</v>
      </c>
      <c r="M2412" s="57">
        <v>1.1936111110000001</v>
      </c>
      <c r="N2412" s="58">
        <v>0</v>
      </c>
      <c r="O2412" s="58">
        <v>4</v>
      </c>
      <c r="P2412" s="58">
        <v>0</v>
      </c>
      <c r="Q2412" s="58">
        <v>0</v>
      </c>
      <c r="R2412" s="59">
        <v>0</v>
      </c>
      <c r="S2412" s="59">
        <v>4.7744439999999999</v>
      </c>
      <c r="T2412" s="59">
        <v>0</v>
      </c>
      <c r="U2412" s="59">
        <v>0</v>
      </c>
    </row>
    <row r="2413" spans="1:21" x14ac:dyDescent="0.3">
      <c r="A2413" s="61">
        <v>85024</v>
      </c>
      <c r="B2413" s="54">
        <v>1</v>
      </c>
      <c r="C2413" s="54" t="s">
        <v>79</v>
      </c>
      <c r="D2413" s="54" t="s">
        <v>114</v>
      </c>
      <c r="E2413" s="61" t="s">
        <v>2517</v>
      </c>
      <c r="F2413" s="61" t="s">
        <v>144</v>
      </c>
      <c r="G2413" s="54" t="s">
        <v>71</v>
      </c>
      <c r="H2413" s="54" t="s">
        <v>128</v>
      </c>
      <c r="I2413" s="54" t="s">
        <v>22</v>
      </c>
      <c r="J2413" s="54" t="s">
        <v>129</v>
      </c>
      <c r="K2413" s="56">
        <v>43445.777650462966</v>
      </c>
      <c r="L2413" s="56">
        <v>43445.896412037036</v>
      </c>
      <c r="M2413" s="57">
        <v>2.8502777770000001</v>
      </c>
      <c r="N2413" s="58">
        <v>0</v>
      </c>
      <c r="O2413" s="58">
        <v>1</v>
      </c>
      <c r="P2413" s="58">
        <v>0</v>
      </c>
      <c r="Q2413" s="58">
        <v>0</v>
      </c>
      <c r="R2413" s="59">
        <v>0</v>
      </c>
      <c r="S2413" s="59">
        <v>2.8502779999999999</v>
      </c>
      <c r="T2413" s="59">
        <v>0</v>
      </c>
      <c r="U2413" s="59">
        <v>0</v>
      </c>
    </row>
    <row r="2414" spans="1:21" x14ac:dyDescent="0.3">
      <c r="A2414" s="61">
        <v>85025</v>
      </c>
      <c r="B2414" s="54">
        <v>1</v>
      </c>
      <c r="C2414" s="54" t="s">
        <v>79</v>
      </c>
      <c r="D2414" s="54" t="s">
        <v>113</v>
      </c>
      <c r="E2414" s="61" t="s">
        <v>2518</v>
      </c>
      <c r="F2414" s="61" t="s">
        <v>136</v>
      </c>
      <c r="G2414" s="54" t="s">
        <v>71</v>
      </c>
      <c r="H2414" s="54" t="s">
        <v>128</v>
      </c>
      <c r="I2414" s="54" t="s">
        <v>22</v>
      </c>
      <c r="J2414" s="54" t="s">
        <v>129</v>
      </c>
      <c r="K2414" s="56">
        <v>43445.77747685185</v>
      </c>
      <c r="L2414" s="56">
        <v>43445.798680555556</v>
      </c>
      <c r="M2414" s="57">
        <v>0.50888888799999998</v>
      </c>
      <c r="N2414" s="58">
        <v>0</v>
      </c>
      <c r="O2414" s="58">
        <v>0</v>
      </c>
      <c r="P2414" s="58">
        <v>0</v>
      </c>
      <c r="Q2414" s="58">
        <v>28</v>
      </c>
      <c r="R2414" s="59">
        <v>0</v>
      </c>
      <c r="S2414" s="59">
        <v>0</v>
      </c>
      <c r="T2414" s="59">
        <v>0</v>
      </c>
      <c r="U2414" s="59">
        <v>14.248889</v>
      </c>
    </row>
    <row r="2415" spans="1:21" x14ac:dyDescent="0.3">
      <c r="A2415" s="61">
        <v>85027</v>
      </c>
      <c r="B2415" s="54">
        <v>1</v>
      </c>
      <c r="C2415" s="54" t="s">
        <v>78</v>
      </c>
      <c r="D2415" s="54" t="s">
        <v>84</v>
      </c>
      <c r="E2415" s="61" t="s">
        <v>2519</v>
      </c>
      <c r="F2415" s="61" t="s">
        <v>144</v>
      </c>
      <c r="G2415" s="54" t="s">
        <v>71</v>
      </c>
      <c r="H2415" s="54" t="s">
        <v>128</v>
      </c>
      <c r="I2415" s="54" t="s">
        <v>22</v>
      </c>
      <c r="J2415" s="54" t="s">
        <v>129</v>
      </c>
      <c r="K2415" s="56">
        <v>43445.776053240741</v>
      </c>
      <c r="L2415" s="56">
        <v>43445.802777777775</v>
      </c>
      <c r="M2415" s="57">
        <v>0.64138888800000005</v>
      </c>
      <c r="N2415" s="58">
        <v>0</v>
      </c>
      <c r="O2415" s="58">
        <v>1</v>
      </c>
      <c r="P2415" s="58">
        <v>0</v>
      </c>
      <c r="Q2415" s="58">
        <v>0</v>
      </c>
      <c r="R2415" s="59">
        <v>0</v>
      </c>
      <c r="S2415" s="59">
        <v>0.64138899999999999</v>
      </c>
      <c r="T2415" s="59">
        <v>0</v>
      </c>
      <c r="U2415" s="59">
        <v>0</v>
      </c>
    </row>
    <row r="2416" spans="1:21" x14ac:dyDescent="0.3">
      <c r="A2416" s="61">
        <v>85029</v>
      </c>
      <c r="B2416" s="54">
        <v>1</v>
      </c>
      <c r="C2416" s="54" t="s">
        <v>78</v>
      </c>
      <c r="D2416" s="54" t="s">
        <v>88</v>
      </c>
      <c r="E2416" s="61" t="s">
        <v>2281</v>
      </c>
      <c r="F2416" s="61" t="s">
        <v>144</v>
      </c>
      <c r="G2416" s="54" t="s">
        <v>71</v>
      </c>
      <c r="H2416" s="54" t="s">
        <v>128</v>
      </c>
      <c r="I2416" s="54" t="s">
        <v>22</v>
      </c>
      <c r="J2416" s="54" t="s">
        <v>129</v>
      </c>
      <c r="K2416" s="56">
        <v>43445.780324074076</v>
      </c>
      <c r="L2416" s="56">
        <v>43445.867083333331</v>
      </c>
      <c r="M2416" s="57">
        <v>2.082222222</v>
      </c>
      <c r="N2416" s="58">
        <v>0</v>
      </c>
      <c r="O2416" s="58">
        <v>6</v>
      </c>
      <c r="P2416" s="58">
        <v>0</v>
      </c>
      <c r="Q2416" s="58">
        <v>0</v>
      </c>
      <c r="R2416" s="59">
        <v>0</v>
      </c>
      <c r="S2416" s="59">
        <v>12.493333</v>
      </c>
      <c r="T2416" s="59">
        <v>0</v>
      </c>
      <c r="U2416" s="59">
        <v>0</v>
      </c>
    </row>
    <row r="2417" spans="1:21" x14ac:dyDescent="0.3">
      <c r="A2417" s="61">
        <v>85030</v>
      </c>
      <c r="B2417" s="54">
        <v>1</v>
      </c>
      <c r="C2417" s="54" t="s">
        <v>78</v>
      </c>
      <c r="D2417" s="54" t="s">
        <v>90</v>
      </c>
      <c r="E2417" s="61" t="s">
        <v>581</v>
      </c>
      <c r="F2417" s="61" t="s">
        <v>137</v>
      </c>
      <c r="G2417" s="54" t="s">
        <v>71</v>
      </c>
      <c r="H2417" s="54" t="s">
        <v>128</v>
      </c>
      <c r="I2417" s="54" t="s">
        <v>22</v>
      </c>
      <c r="J2417" s="54" t="s">
        <v>129</v>
      </c>
      <c r="K2417" s="56">
        <v>43445.789236111108</v>
      </c>
      <c r="L2417" s="56">
        <v>43445.861250000002</v>
      </c>
      <c r="M2417" s="57">
        <v>1.7283333329999999</v>
      </c>
      <c r="N2417" s="58">
        <v>0</v>
      </c>
      <c r="O2417" s="58">
        <v>348</v>
      </c>
      <c r="P2417" s="58">
        <v>0</v>
      </c>
      <c r="Q2417" s="58">
        <v>0</v>
      </c>
      <c r="R2417" s="59">
        <v>0</v>
      </c>
      <c r="S2417" s="59">
        <v>601.46</v>
      </c>
      <c r="T2417" s="59">
        <v>0</v>
      </c>
      <c r="U2417" s="59">
        <v>0</v>
      </c>
    </row>
    <row r="2418" spans="1:21" x14ac:dyDescent="0.3">
      <c r="A2418" s="61">
        <v>85035</v>
      </c>
      <c r="B2418" s="54">
        <v>1</v>
      </c>
      <c r="C2418" s="54" t="s">
        <v>78</v>
      </c>
      <c r="D2418" s="54" t="s">
        <v>94</v>
      </c>
      <c r="E2418" s="61" t="s">
        <v>2327</v>
      </c>
      <c r="F2418" s="61" t="s">
        <v>137</v>
      </c>
      <c r="G2418" s="54" t="s">
        <v>71</v>
      </c>
      <c r="H2418" s="54" t="s">
        <v>128</v>
      </c>
      <c r="I2418" s="54" t="s">
        <v>22</v>
      </c>
      <c r="J2418" s="54" t="s">
        <v>129</v>
      </c>
      <c r="K2418" s="56">
        <v>43445.802233796298</v>
      </c>
      <c r="L2418" s="56">
        <v>43445.843275462961</v>
      </c>
      <c r="M2418" s="57">
        <v>0.98499999999999999</v>
      </c>
      <c r="N2418" s="58">
        <v>0</v>
      </c>
      <c r="O2418" s="58">
        <v>4</v>
      </c>
      <c r="P2418" s="58">
        <v>0</v>
      </c>
      <c r="Q2418" s="58">
        <v>0</v>
      </c>
      <c r="R2418" s="59">
        <v>0</v>
      </c>
      <c r="S2418" s="59">
        <v>3.94</v>
      </c>
      <c r="T2418" s="59">
        <v>0</v>
      </c>
      <c r="U2418" s="59">
        <v>0</v>
      </c>
    </row>
    <row r="2419" spans="1:21" x14ac:dyDescent="0.3">
      <c r="A2419" s="61">
        <v>85036</v>
      </c>
      <c r="B2419" s="54">
        <v>1</v>
      </c>
      <c r="C2419" s="54" t="s">
        <v>78</v>
      </c>
      <c r="D2419" s="54" t="s">
        <v>99</v>
      </c>
      <c r="E2419" s="61" t="s">
        <v>2520</v>
      </c>
      <c r="F2419" s="61" t="s">
        <v>136</v>
      </c>
      <c r="G2419" s="54" t="s">
        <v>71</v>
      </c>
      <c r="H2419" s="54" t="s">
        <v>128</v>
      </c>
      <c r="I2419" s="54" t="s">
        <v>22</v>
      </c>
      <c r="J2419" s="54" t="s">
        <v>129</v>
      </c>
      <c r="K2419" s="56">
        <v>43445.806886574072</v>
      </c>
      <c r="L2419" s="56">
        <v>43445.83</v>
      </c>
      <c r="M2419" s="57">
        <v>0.55472222199999999</v>
      </c>
      <c r="N2419" s="58">
        <v>0</v>
      </c>
      <c r="O2419" s="58">
        <v>309</v>
      </c>
      <c r="P2419" s="58">
        <v>0</v>
      </c>
      <c r="Q2419" s="58">
        <v>0</v>
      </c>
      <c r="R2419" s="59">
        <v>0</v>
      </c>
      <c r="S2419" s="59">
        <v>171.409167</v>
      </c>
      <c r="T2419" s="59">
        <v>0</v>
      </c>
      <c r="U2419" s="59">
        <v>0</v>
      </c>
    </row>
    <row r="2420" spans="1:21" x14ac:dyDescent="0.3">
      <c r="A2420" s="61">
        <v>85037</v>
      </c>
      <c r="B2420" s="54">
        <v>1</v>
      </c>
      <c r="C2420" s="54" t="s">
        <v>79</v>
      </c>
      <c r="D2420" s="54" t="s">
        <v>119</v>
      </c>
      <c r="E2420" s="61" t="s">
        <v>2521</v>
      </c>
      <c r="F2420" s="61" t="s">
        <v>136</v>
      </c>
      <c r="G2420" s="54" t="s">
        <v>71</v>
      </c>
      <c r="H2420" s="54" t="s">
        <v>128</v>
      </c>
      <c r="I2420" s="54" t="s">
        <v>22</v>
      </c>
      <c r="J2420" s="54" t="s">
        <v>129</v>
      </c>
      <c r="K2420" s="56">
        <v>43445.802245370374</v>
      </c>
      <c r="L2420" s="56">
        <v>43445.861354166664</v>
      </c>
      <c r="M2420" s="57">
        <v>1.4186111109999999</v>
      </c>
      <c r="N2420" s="58">
        <v>0</v>
      </c>
      <c r="O2420" s="58">
        <v>66</v>
      </c>
      <c r="P2420" s="58">
        <v>0</v>
      </c>
      <c r="Q2420" s="58">
        <v>27</v>
      </c>
      <c r="R2420" s="59">
        <v>0</v>
      </c>
      <c r="S2420" s="59">
        <v>93.628332999999998</v>
      </c>
      <c r="T2420" s="59">
        <v>0</v>
      </c>
      <c r="U2420" s="59">
        <v>38.302500000000002</v>
      </c>
    </row>
    <row r="2421" spans="1:21" x14ac:dyDescent="0.3">
      <c r="A2421" s="61">
        <v>85042</v>
      </c>
      <c r="B2421" s="54">
        <v>1</v>
      </c>
      <c r="C2421" s="54" t="s">
        <v>78</v>
      </c>
      <c r="D2421" s="54" t="s">
        <v>82</v>
      </c>
      <c r="E2421" s="61" t="s">
        <v>475</v>
      </c>
      <c r="F2421" s="61" t="s">
        <v>136</v>
      </c>
      <c r="G2421" s="54" t="s">
        <v>71</v>
      </c>
      <c r="H2421" s="54" t="s">
        <v>128</v>
      </c>
      <c r="I2421" s="54" t="s">
        <v>22</v>
      </c>
      <c r="J2421" s="54" t="s">
        <v>129</v>
      </c>
      <c r="K2421" s="56">
        <v>43445.805590277778</v>
      </c>
      <c r="L2421" s="56">
        <v>43445.83657407407</v>
      </c>
      <c r="M2421" s="57">
        <v>0.74361111099999999</v>
      </c>
      <c r="N2421" s="58">
        <v>0</v>
      </c>
      <c r="O2421" s="58">
        <v>297</v>
      </c>
      <c r="P2421" s="58">
        <v>0</v>
      </c>
      <c r="Q2421" s="58">
        <v>0</v>
      </c>
      <c r="R2421" s="59">
        <v>0</v>
      </c>
      <c r="S2421" s="59">
        <v>220.85249999999999</v>
      </c>
      <c r="T2421" s="59">
        <v>0</v>
      </c>
      <c r="U2421" s="59">
        <v>0</v>
      </c>
    </row>
    <row r="2422" spans="1:21" x14ac:dyDescent="0.3">
      <c r="A2422" s="61">
        <v>85049</v>
      </c>
      <c r="B2422" s="54">
        <v>1</v>
      </c>
      <c r="C2422" s="54" t="s">
        <v>78</v>
      </c>
      <c r="D2422" s="54" t="s">
        <v>80</v>
      </c>
      <c r="E2422" s="61" t="s">
        <v>1032</v>
      </c>
      <c r="F2422" s="61" t="s">
        <v>136</v>
      </c>
      <c r="G2422" s="54" t="s">
        <v>71</v>
      </c>
      <c r="H2422" s="54" t="s">
        <v>128</v>
      </c>
      <c r="I2422" s="54" t="s">
        <v>22</v>
      </c>
      <c r="J2422" s="54" t="s">
        <v>129</v>
      </c>
      <c r="K2422" s="56">
        <v>43445.82534722222</v>
      </c>
      <c r="L2422" s="56">
        <v>43445.849217789349</v>
      </c>
      <c r="M2422" s="57">
        <v>0.572893333</v>
      </c>
      <c r="N2422" s="58">
        <v>0</v>
      </c>
      <c r="O2422" s="58">
        <v>88</v>
      </c>
      <c r="P2422" s="58">
        <v>0</v>
      </c>
      <c r="Q2422" s="58">
        <v>0</v>
      </c>
      <c r="R2422" s="59">
        <v>0</v>
      </c>
      <c r="S2422" s="59">
        <v>50.414613000000003</v>
      </c>
      <c r="T2422" s="59">
        <v>0</v>
      </c>
      <c r="U2422" s="59">
        <v>0</v>
      </c>
    </row>
    <row r="2423" spans="1:21" x14ac:dyDescent="0.3">
      <c r="A2423" s="61">
        <v>85061</v>
      </c>
      <c r="B2423" s="54">
        <v>1</v>
      </c>
      <c r="C2423" s="54" t="s">
        <v>78</v>
      </c>
      <c r="D2423" s="54" t="s">
        <v>80</v>
      </c>
      <c r="E2423" s="61" t="s">
        <v>2522</v>
      </c>
      <c r="F2423" s="61" t="s">
        <v>137</v>
      </c>
      <c r="G2423" s="54" t="s">
        <v>71</v>
      </c>
      <c r="H2423" s="54" t="s">
        <v>128</v>
      </c>
      <c r="I2423" s="54" t="s">
        <v>22</v>
      </c>
      <c r="J2423" s="54" t="s">
        <v>129</v>
      </c>
      <c r="K2423" s="56">
        <v>43445.854907407411</v>
      </c>
      <c r="L2423" s="56">
        <v>43445.938888888886</v>
      </c>
      <c r="M2423" s="57">
        <v>2.0155555550000002</v>
      </c>
      <c r="N2423" s="58">
        <v>0</v>
      </c>
      <c r="O2423" s="58">
        <v>12</v>
      </c>
      <c r="P2423" s="58">
        <v>0</v>
      </c>
      <c r="Q2423" s="58">
        <v>0</v>
      </c>
      <c r="R2423" s="59">
        <v>0</v>
      </c>
      <c r="S2423" s="59">
        <v>24.186667</v>
      </c>
      <c r="T2423" s="59">
        <v>0</v>
      </c>
      <c r="U2423" s="59">
        <v>0</v>
      </c>
    </row>
    <row r="2424" spans="1:21" x14ac:dyDescent="0.3">
      <c r="A2424" s="61">
        <v>85063</v>
      </c>
      <c r="B2424" s="54">
        <v>1</v>
      </c>
      <c r="C2424" s="54" t="s">
        <v>78</v>
      </c>
      <c r="D2424" s="54" t="s">
        <v>91</v>
      </c>
      <c r="E2424" s="61" t="s">
        <v>2523</v>
      </c>
      <c r="F2424" s="61" t="s">
        <v>136</v>
      </c>
      <c r="G2424" s="54" t="s">
        <v>71</v>
      </c>
      <c r="H2424" s="54" t="s">
        <v>128</v>
      </c>
      <c r="I2424" s="54" t="s">
        <v>22</v>
      </c>
      <c r="J2424" s="54" t="s">
        <v>129</v>
      </c>
      <c r="K2424" s="56">
        <v>43445.754143518519</v>
      </c>
      <c r="L2424" s="56">
        <v>43445.875</v>
      </c>
      <c r="M2424" s="57">
        <v>2.900555555</v>
      </c>
      <c r="N2424" s="58">
        <v>0</v>
      </c>
      <c r="O2424" s="58">
        <v>0</v>
      </c>
      <c r="P2424" s="58">
        <v>0</v>
      </c>
      <c r="Q2424" s="58">
        <v>7</v>
      </c>
      <c r="R2424" s="59">
        <v>0</v>
      </c>
      <c r="S2424" s="59">
        <v>0</v>
      </c>
      <c r="T2424" s="59">
        <v>0</v>
      </c>
      <c r="U2424" s="59">
        <v>20.303889000000002</v>
      </c>
    </row>
    <row r="2425" spans="1:21" x14ac:dyDescent="0.3">
      <c r="A2425" s="61">
        <v>85066</v>
      </c>
      <c r="B2425" s="54">
        <v>1</v>
      </c>
      <c r="C2425" s="54" t="s">
        <v>78</v>
      </c>
      <c r="D2425" s="54" t="s">
        <v>126</v>
      </c>
      <c r="E2425" s="61" t="s">
        <v>2524</v>
      </c>
      <c r="F2425" s="61" t="s">
        <v>144</v>
      </c>
      <c r="G2425" s="54" t="s">
        <v>71</v>
      </c>
      <c r="H2425" s="54" t="s">
        <v>128</v>
      </c>
      <c r="I2425" s="54" t="s">
        <v>22</v>
      </c>
      <c r="J2425" s="54" t="s">
        <v>129</v>
      </c>
      <c r="K2425" s="56">
        <v>43445.881712962961</v>
      </c>
      <c r="L2425" s="56">
        <v>43445.943749999999</v>
      </c>
      <c r="M2425" s="57">
        <v>1.488888888</v>
      </c>
      <c r="N2425" s="58">
        <v>0</v>
      </c>
      <c r="O2425" s="58">
        <v>4</v>
      </c>
      <c r="P2425" s="58">
        <v>0</v>
      </c>
      <c r="Q2425" s="58">
        <v>0</v>
      </c>
      <c r="R2425" s="59">
        <v>0</v>
      </c>
      <c r="S2425" s="59">
        <v>5.9555559999999996</v>
      </c>
      <c r="T2425" s="59">
        <v>0</v>
      </c>
      <c r="U2425" s="59">
        <v>0</v>
      </c>
    </row>
    <row r="2426" spans="1:21" x14ac:dyDescent="0.3">
      <c r="A2426" s="61">
        <v>85067</v>
      </c>
      <c r="B2426" s="54">
        <v>1</v>
      </c>
      <c r="C2426" s="54" t="s">
        <v>79</v>
      </c>
      <c r="D2426" s="54" t="s">
        <v>124</v>
      </c>
      <c r="E2426" s="61" t="s">
        <v>565</v>
      </c>
      <c r="F2426" s="61" t="s">
        <v>168</v>
      </c>
      <c r="G2426" s="54" t="s">
        <v>72</v>
      </c>
      <c r="H2426" s="54" t="s">
        <v>128</v>
      </c>
      <c r="I2426" s="54" t="s">
        <v>22</v>
      </c>
      <c r="J2426" s="54" t="s">
        <v>129</v>
      </c>
      <c r="K2426" s="56">
        <v>43445.876770833333</v>
      </c>
      <c r="L2426" s="56">
        <v>43445.936736111107</v>
      </c>
      <c r="M2426" s="57">
        <v>1.439166666</v>
      </c>
      <c r="N2426" s="58">
        <v>0</v>
      </c>
      <c r="O2426" s="58">
        <v>1</v>
      </c>
      <c r="P2426" s="58">
        <v>0</v>
      </c>
      <c r="Q2426" s="58">
        <v>81</v>
      </c>
      <c r="R2426" s="59">
        <v>0</v>
      </c>
      <c r="S2426" s="59">
        <v>1.4391670000000001</v>
      </c>
      <c r="T2426" s="59">
        <v>0</v>
      </c>
      <c r="U2426" s="59">
        <v>116.57250000000001</v>
      </c>
    </row>
    <row r="2427" spans="1:21" x14ac:dyDescent="0.3">
      <c r="A2427" s="61">
        <v>85074</v>
      </c>
      <c r="B2427" s="54">
        <v>1</v>
      </c>
      <c r="C2427" s="54" t="s">
        <v>78</v>
      </c>
      <c r="D2427" s="54" t="s">
        <v>88</v>
      </c>
      <c r="E2427" s="61" t="s">
        <v>2525</v>
      </c>
      <c r="F2427" s="61" t="s">
        <v>144</v>
      </c>
      <c r="G2427" s="54" t="s">
        <v>71</v>
      </c>
      <c r="H2427" s="54" t="s">
        <v>128</v>
      </c>
      <c r="I2427" s="54" t="s">
        <v>22</v>
      </c>
      <c r="J2427" s="54" t="s">
        <v>129</v>
      </c>
      <c r="K2427" s="56">
        <v>43445.902685185181</v>
      </c>
      <c r="L2427" s="56">
        <v>43445.922708333332</v>
      </c>
      <c r="M2427" s="57">
        <v>0.48055555500000002</v>
      </c>
      <c r="N2427" s="58">
        <v>0</v>
      </c>
      <c r="O2427" s="58">
        <v>4</v>
      </c>
      <c r="P2427" s="58">
        <v>0</v>
      </c>
      <c r="Q2427" s="58">
        <v>0</v>
      </c>
      <c r="R2427" s="59">
        <v>0</v>
      </c>
      <c r="S2427" s="59">
        <v>1.9222220000000001</v>
      </c>
      <c r="T2427" s="59">
        <v>0</v>
      </c>
      <c r="U2427" s="59">
        <v>0</v>
      </c>
    </row>
    <row r="2428" spans="1:21" x14ac:dyDescent="0.3">
      <c r="A2428" s="61">
        <v>85078</v>
      </c>
      <c r="B2428" s="54">
        <v>1</v>
      </c>
      <c r="C2428" s="54" t="s">
        <v>79</v>
      </c>
      <c r="D2428" s="54" t="s">
        <v>123</v>
      </c>
      <c r="E2428" s="61" t="s">
        <v>2526</v>
      </c>
      <c r="F2428" s="61" t="s">
        <v>151</v>
      </c>
      <c r="G2428" s="54" t="s">
        <v>71</v>
      </c>
      <c r="H2428" s="54" t="s">
        <v>128</v>
      </c>
      <c r="I2428" s="54" t="s">
        <v>22</v>
      </c>
      <c r="J2428" s="54" t="s">
        <v>129</v>
      </c>
      <c r="K2428" s="56">
        <v>43445.910138888888</v>
      </c>
      <c r="L2428" s="56">
        <v>43445.976944444446</v>
      </c>
      <c r="M2428" s="57">
        <v>1.6033333329999999</v>
      </c>
      <c r="N2428" s="58">
        <v>0</v>
      </c>
      <c r="O2428" s="58">
        <v>0</v>
      </c>
      <c r="P2428" s="58">
        <v>0</v>
      </c>
      <c r="Q2428" s="58">
        <v>1</v>
      </c>
      <c r="R2428" s="59">
        <v>0</v>
      </c>
      <c r="S2428" s="59">
        <v>0</v>
      </c>
      <c r="T2428" s="59">
        <v>0</v>
      </c>
      <c r="U2428" s="59">
        <v>1.6033329999999999</v>
      </c>
    </row>
    <row r="2429" spans="1:21" x14ac:dyDescent="0.3">
      <c r="A2429" s="61">
        <v>85079</v>
      </c>
      <c r="B2429" s="54">
        <v>1</v>
      </c>
      <c r="C2429" s="54" t="s">
        <v>78</v>
      </c>
      <c r="D2429" s="54" t="s">
        <v>105</v>
      </c>
      <c r="E2429" s="61" t="s">
        <v>2338</v>
      </c>
      <c r="F2429" s="61" t="s">
        <v>136</v>
      </c>
      <c r="G2429" s="54" t="s">
        <v>71</v>
      </c>
      <c r="H2429" s="54" t="s">
        <v>128</v>
      </c>
      <c r="I2429" s="54" t="s">
        <v>22</v>
      </c>
      <c r="J2429" s="54" t="s">
        <v>129</v>
      </c>
      <c r="K2429" s="56">
        <v>43445.916331018518</v>
      </c>
      <c r="L2429" s="56">
        <v>43445.937511574077</v>
      </c>
      <c r="M2429" s="57">
        <v>0.50833333300000005</v>
      </c>
      <c r="N2429" s="58">
        <v>0</v>
      </c>
      <c r="O2429" s="58">
        <v>132</v>
      </c>
      <c r="P2429" s="58">
        <v>0</v>
      </c>
      <c r="Q2429" s="58">
        <v>0</v>
      </c>
      <c r="R2429" s="59">
        <v>0</v>
      </c>
      <c r="S2429" s="59">
        <v>67.099999999999994</v>
      </c>
      <c r="T2429" s="59">
        <v>0</v>
      </c>
      <c r="U2429" s="59">
        <v>0</v>
      </c>
    </row>
    <row r="2430" spans="1:21" x14ac:dyDescent="0.3">
      <c r="A2430" s="61">
        <v>85081</v>
      </c>
      <c r="B2430" s="54">
        <v>1</v>
      </c>
      <c r="C2430" s="54" t="s">
        <v>78</v>
      </c>
      <c r="D2430" s="54" t="s">
        <v>94</v>
      </c>
      <c r="E2430" s="61" t="s">
        <v>2527</v>
      </c>
      <c r="F2430" s="61" t="s">
        <v>136</v>
      </c>
      <c r="G2430" s="54" t="s">
        <v>71</v>
      </c>
      <c r="H2430" s="54" t="s">
        <v>128</v>
      </c>
      <c r="I2430" s="54" t="s">
        <v>22</v>
      </c>
      <c r="J2430" s="54" t="s">
        <v>129</v>
      </c>
      <c r="K2430" s="56">
        <v>43445.925370370373</v>
      </c>
      <c r="L2430" s="56">
        <v>43445.968206018515</v>
      </c>
      <c r="M2430" s="57">
        <v>1.0280555549999999</v>
      </c>
      <c r="N2430" s="58">
        <v>0</v>
      </c>
      <c r="O2430" s="58">
        <v>129</v>
      </c>
      <c r="P2430" s="58">
        <v>0</v>
      </c>
      <c r="Q2430" s="58">
        <v>0</v>
      </c>
      <c r="R2430" s="59">
        <v>0</v>
      </c>
      <c r="S2430" s="59">
        <v>132.619167</v>
      </c>
      <c r="T2430" s="59">
        <v>0</v>
      </c>
      <c r="U2430" s="59">
        <v>0</v>
      </c>
    </row>
    <row r="2431" spans="1:21" x14ac:dyDescent="0.3">
      <c r="A2431" s="61">
        <v>85085</v>
      </c>
      <c r="B2431" s="54">
        <v>1</v>
      </c>
      <c r="C2431" s="54" t="s">
        <v>78</v>
      </c>
      <c r="D2431" s="54" t="s">
        <v>86</v>
      </c>
      <c r="E2431" s="61" t="s">
        <v>2528</v>
      </c>
      <c r="F2431" s="61" t="s">
        <v>205</v>
      </c>
      <c r="G2431" s="54" t="s">
        <v>71</v>
      </c>
      <c r="H2431" s="54" t="s">
        <v>128</v>
      </c>
      <c r="I2431" s="54" t="s">
        <v>22</v>
      </c>
      <c r="J2431" s="54" t="s">
        <v>129</v>
      </c>
      <c r="K2431" s="56">
        <v>43445.925057870372</v>
      </c>
      <c r="L2431" s="56">
        <v>43446.023645833331</v>
      </c>
      <c r="M2431" s="57">
        <v>2.3661111109999999</v>
      </c>
      <c r="N2431" s="58">
        <v>0</v>
      </c>
      <c r="O2431" s="58">
        <v>16</v>
      </c>
      <c r="P2431" s="58">
        <v>0</v>
      </c>
      <c r="Q2431" s="58">
        <v>0</v>
      </c>
      <c r="R2431" s="59">
        <v>0</v>
      </c>
      <c r="S2431" s="59">
        <v>37.857778000000003</v>
      </c>
      <c r="T2431" s="59">
        <v>0</v>
      </c>
      <c r="U2431" s="59">
        <v>0</v>
      </c>
    </row>
    <row r="2432" spans="1:21" x14ac:dyDescent="0.3">
      <c r="A2432" s="61">
        <v>85088</v>
      </c>
      <c r="B2432" s="54">
        <v>1</v>
      </c>
      <c r="C2432" s="54" t="s">
        <v>78</v>
      </c>
      <c r="D2432" s="54" t="s">
        <v>80</v>
      </c>
      <c r="E2432" s="61" t="s">
        <v>1505</v>
      </c>
      <c r="F2432" s="61" t="s">
        <v>136</v>
      </c>
      <c r="G2432" s="54" t="s">
        <v>71</v>
      </c>
      <c r="H2432" s="54" t="s">
        <v>128</v>
      </c>
      <c r="I2432" s="54" t="s">
        <v>22</v>
      </c>
      <c r="J2432" s="54" t="s">
        <v>129</v>
      </c>
      <c r="K2432" s="56">
        <v>43445.946782407409</v>
      </c>
      <c r="L2432" s="56">
        <v>43446.016666666663</v>
      </c>
      <c r="M2432" s="57">
        <v>1.6772222219999999</v>
      </c>
      <c r="N2432" s="58">
        <v>0</v>
      </c>
      <c r="O2432" s="58">
        <v>496</v>
      </c>
      <c r="P2432" s="58">
        <v>0</v>
      </c>
      <c r="Q2432" s="58">
        <v>0</v>
      </c>
      <c r="R2432" s="59">
        <v>0</v>
      </c>
      <c r="S2432" s="59">
        <v>831.90222200000005</v>
      </c>
      <c r="T2432" s="59">
        <v>0</v>
      </c>
      <c r="U2432" s="59">
        <v>0</v>
      </c>
    </row>
    <row r="2433" spans="1:21" x14ac:dyDescent="0.3">
      <c r="A2433" s="61">
        <v>85090</v>
      </c>
      <c r="B2433" s="54">
        <v>1</v>
      </c>
      <c r="C2433" s="54" t="s">
        <v>79</v>
      </c>
      <c r="D2433" s="54" t="s">
        <v>114</v>
      </c>
      <c r="E2433" s="61" t="s">
        <v>2504</v>
      </c>
      <c r="F2433" s="61" t="s">
        <v>141</v>
      </c>
      <c r="G2433" s="54" t="s">
        <v>71</v>
      </c>
      <c r="H2433" s="54" t="s">
        <v>128</v>
      </c>
      <c r="I2433" s="54" t="s">
        <v>22</v>
      </c>
      <c r="J2433" s="54" t="s">
        <v>129</v>
      </c>
      <c r="K2433" s="56">
        <v>43445.825219907405</v>
      </c>
      <c r="L2433" s="56">
        <v>43445.965914351851</v>
      </c>
      <c r="M2433" s="57">
        <v>3.3766666660000002</v>
      </c>
      <c r="N2433" s="58">
        <v>0</v>
      </c>
      <c r="O2433" s="58">
        <v>24</v>
      </c>
      <c r="P2433" s="58">
        <v>0</v>
      </c>
      <c r="Q2433" s="58">
        <v>1</v>
      </c>
      <c r="R2433" s="59">
        <v>0</v>
      </c>
      <c r="S2433" s="59">
        <v>81.040000000000006</v>
      </c>
      <c r="T2433" s="59">
        <v>0</v>
      </c>
      <c r="U2433" s="59">
        <v>3.3766669999999999</v>
      </c>
    </row>
    <row r="2434" spans="1:21" x14ac:dyDescent="0.3">
      <c r="A2434" s="61">
        <v>85092</v>
      </c>
      <c r="B2434" s="54">
        <v>1</v>
      </c>
      <c r="C2434" s="54" t="s">
        <v>79</v>
      </c>
      <c r="D2434" s="54" t="s">
        <v>120</v>
      </c>
      <c r="E2434" s="61" t="s">
        <v>2111</v>
      </c>
      <c r="F2434" s="61" t="s">
        <v>136</v>
      </c>
      <c r="G2434" s="54" t="s">
        <v>71</v>
      </c>
      <c r="H2434" s="54" t="s">
        <v>128</v>
      </c>
      <c r="I2434" s="54" t="s">
        <v>22</v>
      </c>
      <c r="J2434" s="54" t="s">
        <v>129</v>
      </c>
      <c r="K2434" s="56">
        <v>43445.960787037038</v>
      </c>
      <c r="L2434" s="56">
        <v>43445.971226851849</v>
      </c>
      <c r="M2434" s="57">
        <v>0.25055555499999999</v>
      </c>
      <c r="N2434" s="58">
        <v>0</v>
      </c>
      <c r="O2434" s="58">
        <v>67</v>
      </c>
      <c r="P2434" s="58">
        <v>0</v>
      </c>
      <c r="Q2434" s="58">
        <v>16</v>
      </c>
      <c r="R2434" s="59">
        <v>0</v>
      </c>
      <c r="S2434" s="59">
        <v>16.787222</v>
      </c>
      <c r="T2434" s="59">
        <v>0</v>
      </c>
      <c r="U2434" s="59">
        <v>4.0088889999999999</v>
      </c>
    </row>
    <row r="2435" spans="1:21" x14ac:dyDescent="0.3">
      <c r="A2435" s="61">
        <v>85094</v>
      </c>
      <c r="B2435" s="54">
        <v>1</v>
      </c>
      <c r="C2435" s="54" t="s">
        <v>78</v>
      </c>
      <c r="D2435" s="54" t="s">
        <v>81</v>
      </c>
      <c r="E2435" s="61" t="s">
        <v>2529</v>
      </c>
      <c r="F2435" s="61" t="s">
        <v>136</v>
      </c>
      <c r="G2435" s="54" t="s">
        <v>71</v>
      </c>
      <c r="H2435" s="54" t="s">
        <v>128</v>
      </c>
      <c r="I2435" s="54" t="s">
        <v>22</v>
      </c>
      <c r="J2435" s="54" t="s">
        <v>129</v>
      </c>
      <c r="K2435" s="56">
        <v>43445.970671296294</v>
      </c>
      <c r="L2435" s="56">
        <v>43446.016666666663</v>
      </c>
      <c r="M2435" s="57">
        <v>1.103888888</v>
      </c>
      <c r="N2435" s="58">
        <v>0</v>
      </c>
      <c r="O2435" s="58">
        <v>89</v>
      </c>
      <c r="P2435" s="58">
        <v>0</v>
      </c>
      <c r="Q2435" s="58">
        <v>0</v>
      </c>
      <c r="R2435" s="59">
        <v>0</v>
      </c>
      <c r="S2435" s="59">
        <v>98.246110999999999</v>
      </c>
      <c r="T2435" s="59">
        <v>0</v>
      </c>
      <c r="U2435" s="59">
        <v>0</v>
      </c>
    </row>
    <row r="2436" spans="1:21" x14ac:dyDescent="0.3">
      <c r="A2436" s="61">
        <v>85095</v>
      </c>
      <c r="B2436" s="54">
        <v>1</v>
      </c>
      <c r="C2436" s="54" t="s">
        <v>79</v>
      </c>
      <c r="D2436" s="54" t="s">
        <v>120</v>
      </c>
      <c r="E2436" s="61" t="s">
        <v>2530</v>
      </c>
      <c r="F2436" s="61" t="s">
        <v>151</v>
      </c>
      <c r="G2436" s="54" t="s">
        <v>71</v>
      </c>
      <c r="H2436" s="54" t="s">
        <v>128</v>
      </c>
      <c r="I2436" s="54" t="s">
        <v>22</v>
      </c>
      <c r="J2436" s="54" t="s">
        <v>129</v>
      </c>
      <c r="K2436" s="56">
        <v>43445.964571759258</v>
      </c>
      <c r="L2436" s="56">
        <v>43445.997615740744</v>
      </c>
      <c r="M2436" s="57">
        <v>0.79305555500000002</v>
      </c>
      <c r="N2436" s="58">
        <v>0</v>
      </c>
      <c r="O2436" s="58">
        <v>93</v>
      </c>
      <c r="P2436" s="58">
        <v>0</v>
      </c>
      <c r="Q2436" s="58">
        <v>11</v>
      </c>
      <c r="R2436" s="59">
        <v>0</v>
      </c>
      <c r="S2436" s="59">
        <v>73.754166999999995</v>
      </c>
      <c r="T2436" s="59">
        <v>0</v>
      </c>
      <c r="U2436" s="59">
        <v>8.723611</v>
      </c>
    </row>
    <row r="2437" spans="1:21" x14ac:dyDescent="0.3">
      <c r="A2437" s="61">
        <v>85097</v>
      </c>
      <c r="B2437" s="54">
        <v>1</v>
      </c>
      <c r="C2437" s="54" t="s">
        <v>79</v>
      </c>
      <c r="D2437" s="54" t="s">
        <v>118</v>
      </c>
      <c r="E2437" s="61" t="s">
        <v>2531</v>
      </c>
      <c r="F2437" s="61" t="s">
        <v>137</v>
      </c>
      <c r="G2437" s="54" t="s">
        <v>71</v>
      </c>
      <c r="H2437" s="54" t="s">
        <v>128</v>
      </c>
      <c r="I2437" s="54" t="s">
        <v>22</v>
      </c>
      <c r="J2437" s="54" t="s">
        <v>129</v>
      </c>
      <c r="K2437" s="56">
        <v>43445.972986111112</v>
      </c>
      <c r="L2437" s="56">
        <v>43445.986608796295</v>
      </c>
      <c r="M2437" s="57">
        <v>0.326944444</v>
      </c>
      <c r="N2437" s="58">
        <v>0</v>
      </c>
      <c r="O2437" s="58">
        <v>1</v>
      </c>
      <c r="P2437" s="58">
        <v>0</v>
      </c>
      <c r="Q2437" s="58">
        <v>0</v>
      </c>
      <c r="R2437" s="59">
        <v>0</v>
      </c>
      <c r="S2437" s="59">
        <v>0.32694400000000001</v>
      </c>
      <c r="T2437" s="59">
        <v>0</v>
      </c>
      <c r="U2437" s="59">
        <v>0</v>
      </c>
    </row>
    <row r="2438" spans="1:21" x14ac:dyDescent="0.3">
      <c r="A2438" s="61">
        <v>85101</v>
      </c>
      <c r="B2438" s="54">
        <v>1</v>
      </c>
      <c r="C2438" s="54" t="s">
        <v>78</v>
      </c>
      <c r="D2438" s="54" t="s">
        <v>105</v>
      </c>
      <c r="E2438" s="61" t="s">
        <v>2532</v>
      </c>
      <c r="F2438" s="61" t="s">
        <v>136</v>
      </c>
      <c r="G2438" s="54" t="s">
        <v>71</v>
      </c>
      <c r="H2438" s="54" t="s">
        <v>128</v>
      </c>
      <c r="I2438" s="54" t="s">
        <v>22</v>
      </c>
      <c r="J2438" s="54" t="s">
        <v>129</v>
      </c>
      <c r="K2438" s="56">
        <v>43445.950219907405</v>
      </c>
      <c r="L2438" s="56">
        <v>43446.034780092596</v>
      </c>
      <c r="M2438" s="57">
        <v>2.0294444440000001</v>
      </c>
      <c r="N2438" s="58">
        <v>0</v>
      </c>
      <c r="O2438" s="58">
        <v>15</v>
      </c>
      <c r="P2438" s="58">
        <v>0</v>
      </c>
      <c r="Q2438" s="58">
        <v>0</v>
      </c>
      <c r="R2438" s="59">
        <v>0</v>
      </c>
      <c r="S2438" s="59">
        <v>30.441666999999999</v>
      </c>
      <c r="T2438" s="59">
        <v>0</v>
      </c>
      <c r="U2438" s="59">
        <v>0</v>
      </c>
    </row>
    <row r="2439" spans="1:21" x14ac:dyDescent="0.3">
      <c r="A2439" s="61">
        <v>85102</v>
      </c>
      <c r="B2439" s="54">
        <v>1</v>
      </c>
      <c r="C2439" s="54" t="s">
        <v>78</v>
      </c>
      <c r="D2439" s="54" t="s">
        <v>94</v>
      </c>
      <c r="E2439" s="61" t="s">
        <v>2533</v>
      </c>
      <c r="F2439" s="61" t="s">
        <v>172</v>
      </c>
      <c r="G2439" s="54" t="s">
        <v>71</v>
      </c>
      <c r="H2439" s="54" t="s">
        <v>128</v>
      </c>
      <c r="I2439" s="54" t="s">
        <v>22</v>
      </c>
      <c r="J2439" s="54" t="s">
        <v>129</v>
      </c>
      <c r="K2439" s="56">
        <v>43446.011099537034</v>
      </c>
      <c r="L2439" s="56">
        <v>43446.103634259256</v>
      </c>
      <c r="M2439" s="57">
        <v>2.2208333329999999</v>
      </c>
      <c r="N2439" s="58">
        <v>0</v>
      </c>
      <c r="O2439" s="58">
        <v>264</v>
      </c>
      <c r="P2439" s="58">
        <v>0</v>
      </c>
      <c r="Q2439" s="58">
        <v>2</v>
      </c>
      <c r="R2439" s="59">
        <v>0</v>
      </c>
      <c r="S2439" s="59">
        <v>586.29999999999995</v>
      </c>
      <c r="T2439" s="59">
        <v>0</v>
      </c>
      <c r="U2439" s="59">
        <v>4.4416669999999998</v>
      </c>
    </row>
    <row r="2440" spans="1:21" x14ac:dyDescent="0.3">
      <c r="A2440" s="61">
        <v>85103</v>
      </c>
      <c r="B2440" s="54">
        <v>1</v>
      </c>
      <c r="C2440" s="54" t="s">
        <v>78</v>
      </c>
      <c r="D2440" s="54" t="s">
        <v>126</v>
      </c>
      <c r="E2440" s="61" t="s">
        <v>2534</v>
      </c>
      <c r="F2440" s="61" t="s">
        <v>137</v>
      </c>
      <c r="G2440" s="54" t="s">
        <v>71</v>
      </c>
      <c r="H2440" s="54" t="s">
        <v>128</v>
      </c>
      <c r="I2440" s="54" t="s">
        <v>22</v>
      </c>
      <c r="J2440" s="54" t="s">
        <v>129</v>
      </c>
      <c r="K2440" s="56">
        <v>43446.014583333337</v>
      </c>
      <c r="L2440" s="56">
        <v>43446.043252314812</v>
      </c>
      <c r="M2440" s="57">
        <v>0.68805555500000004</v>
      </c>
      <c r="N2440" s="58">
        <v>0</v>
      </c>
      <c r="O2440" s="58">
        <v>5</v>
      </c>
      <c r="P2440" s="58">
        <v>0</v>
      </c>
      <c r="Q2440" s="58">
        <v>0</v>
      </c>
      <c r="R2440" s="59">
        <v>0</v>
      </c>
      <c r="S2440" s="59">
        <v>3.4402780000000002</v>
      </c>
      <c r="T2440" s="59">
        <v>0</v>
      </c>
      <c r="U2440" s="59">
        <v>0</v>
      </c>
    </row>
    <row r="2441" spans="1:21" x14ac:dyDescent="0.3">
      <c r="A2441" s="61">
        <v>85105</v>
      </c>
      <c r="B2441" s="54">
        <v>1</v>
      </c>
      <c r="C2441" s="54" t="s">
        <v>78</v>
      </c>
      <c r="D2441" s="54" t="s">
        <v>126</v>
      </c>
      <c r="E2441" s="61" t="s">
        <v>2535</v>
      </c>
      <c r="F2441" s="61" t="s">
        <v>144</v>
      </c>
      <c r="G2441" s="54" t="s">
        <v>71</v>
      </c>
      <c r="H2441" s="54" t="s">
        <v>128</v>
      </c>
      <c r="I2441" s="54" t="s">
        <v>22</v>
      </c>
      <c r="J2441" s="54" t="s">
        <v>129</v>
      </c>
      <c r="K2441" s="56">
        <v>43446.028287037036</v>
      </c>
      <c r="L2441" s="56">
        <v>43446.062442129631</v>
      </c>
      <c r="M2441" s="57">
        <v>0.819722222</v>
      </c>
      <c r="N2441" s="58">
        <v>0</v>
      </c>
      <c r="O2441" s="58">
        <v>9</v>
      </c>
      <c r="P2441" s="58">
        <v>0</v>
      </c>
      <c r="Q2441" s="58">
        <v>0</v>
      </c>
      <c r="R2441" s="59">
        <v>0</v>
      </c>
      <c r="S2441" s="59">
        <v>7.3775000000000004</v>
      </c>
      <c r="T2441" s="59">
        <v>0</v>
      </c>
      <c r="U2441" s="59">
        <v>0</v>
      </c>
    </row>
    <row r="2442" spans="1:21" x14ac:dyDescent="0.3">
      <c r="A2442" s="61">
        <v>85112</v>
      </c>
      <c r="B2442" s="54">
        <v>1</v>
      </c>
      <c r="C2442" s="54" t="s">
        <v>79</v>
      </c>
      <c r="D2442" s="54" t="s">
        <v>123</v>
      </c>
      <c r="E2442" s="61" t="s">
        <v>454</v>
      </c>
      <c r="F2442" s="61" t="s">
        <v>140</v>
      </c>
      <c r="G2442" s="54" t="s">
        <v>72</v>
      </c>
      <c r="H2442" s="54" t="s">
        <v>128</v>
      </c>
      <c r="I2442" s="54" t="s">
        <v>22</v>
      </c>
      <c r="J2442" s="54" t="s">
        <v>129</v>
      </c>
      <c r="K2442" s="56">
        <v>43446.220833333333</v>
      </c>
      <c r="L2442" s="56">
        <v>43446.246793981481</v>
      </c>
      <c r="M2442" s="57">
        <v>0.62305555499999998</v>
      </c>
      <c r="N2442" s="58">
        <v>1</v>
      </c>
      <c r="O2442" s="58">
        <v>7</v>
      </c>
      <c r="P2442" s="58">
        <v>0</v>
      </c>
      <c r="Q2442" s="58">
        <v>473</v>
      </c>
      <c r="R2442" s="59">
        <v>0.62305600000000005</v>
      </c>
      <c r="S2442" s="59">
        <v>4.361389</v>
      </c>
      <c r="T2442" s="59">
        <v>0</v>
      </c>
      <c r="U2442" s="59">
        <v>294.70527800000002</v>
      </c>
    </row>
    <row r="2443" spans="1:21" x14ac:dyDescent="0.3">
      <c r="A2443" s="61">
        <v>85113</v>
      </c>
      <c r="B2443" s="54">
        <v>1</v>
      </c>
      <c r="C2443" s="54" t="s">
        <v>78</v>
      </c>
      <c r="D2443" s="54" t="s">
        <v>83</v>
      </c>
      <c r="E2443" s="61" t="s">
        <v>2387</v>
      </c>
      <c r="F2443" s="61" t="s">
        <v>136</v>
      </c>
      <c r="G2443" s="54" t="s">
        <v>71</v>
      </c>
      <c r="H2443" s="54" t="s">
        <v>128</v>
      </c>
      <c r="I2443" s="54" t="s">
        <v>22</v>
      </c>
      <c r="J2443" s="54" t="s">
        <v>129</v>
      </c>
      <c r="K2443" s="56">
        <v>43446.218611111108</v>
      </c>
      <c r="L2443" s="56">
        <v>43446.268842592595</v>
      </c>
      <c r="M2443" s="57">
        <v>1.2055555549999999</v>
      </c>
      <c r="N2443" s="58">
        <v>0</v>
      </c>
      <c r="O2443" s="58">
        <v>1</v>
      </c>
      <c r="P2443" s="58">
        <v>0</v>
      </c>
      <c r="Q2443" s="58">
        <v>0</v>
      </c>
      <c r="R2443" s="59">
        <v>0</v>
      </c>
      <c r="S2443" s="59">
        <v>1.2055560000000001</v>
      </c>
      <c r="T2443" s="59">
        <v>0</v>
      </c>
      <c r="U2443" s="59">
        <v>0</v>
      </c>
    </row>
    <row r="2444" spans="1:21" x14ac:dyDescent="0.3">
      <c r="A2444" s="61">
        <v>85117</v>
      </c>
      <c r="B2444" s="54">
        <v>1</v>
      </c>
      <c r="C2444" s="54" t="s">
        <v>78</v>
      </c>
      <c r="D2444" s="54" t="s">
        <v>102</v>
      </c>
      <c r="E2444" s="61" t="s">
        <v>2536</v>
      </c>
      <c r="F2444" s="61" t="s">
        <v>145</v>
      </c>
      <c r="G2444" s="54" t="s">
        <v>72</v>
      </c>
      <c r="H2444" s="54" t="s">
        <v>128</v>
      </c>
      <c r="I2444" s="54" t="s">
        <v>22</v>
      </c>
      <c r="J2444" s="54" t="s">
        <v>129</v>
      </c>
      <c r="K2444" s="56">
        <v>43446.258240740739</v>
      </c>
      <c r="L2444" s="56">
        <v>43446.345208333332</v>
      </c>
      <c r="M2444" s="57">
        <v>2.0872222219999998</v>
      </c>
      <c r="N2444" s="58">
        <v>1</v>
      </c>
      <c r="O2444" s="58">
        <v>2814</v>
      </c>
      <c r="P2444" s="58">
        <v>0</v>
      </c>
      <c r="Q2444" s="58">
        <v>63</v>
      </c>
      <c r="R2444" s="59">
        <v>2.0872220000000001</v>
      </c>
      <c r="S2444" s="59">
        <v>5873.4433330000002</v>
      </c>
      <c r="T2444" s="59">
        <v>0</v>
      </c>
      <c r="U2444" s="59">
        <v>131.495</v>
      </c>
    </row>
    <row r="2445" spans="1:21" x14ac:dyDescent="0.3">
      <c r="A2445" s="61">
        <v>85119</v>
      </c>
      <c r="B2445" s="54">
        <v>1</v>
      </c>
      <c r="C2445" s="54" t="s">
        <v>78</v>
      </c>
      <c r="D2445" s="54" t="s">
        <v>82</v>
      </c>
      <c r="E2445" s="61" t="s">
        <v>2537</v>
      </c>
      <c r="F2445" s="61" t="s">
        <v>274</v>
      </c>
      <c r="G2445" s="54" t="s">
        <v>71</v>
      </c>
      <c r="H2445" s="54" t="s">
        <v>128</v>
      </c>
      <c r="I2445" s="54" t="s">
        <v>22</v>
      </c>
      <c r="J2445" s="54" t="s">
        <v>129</v>
      </c>
      <c r="K2445" s="56">
        <v>43446.303773148145</v>
      </c>
      <c r="L2445" s="56">
        <v>43446.353518518517</v>
      </c>
      <c r="M2445" s="57">
        <v>1.193888888</v>
      </c>
      <c r="N2445" s="58">
        <v>0</v>
      </c>
      <c r="O2445" s="58">
        <v>247</v>
      </c>
      <c r="P2445" s="58">
        <v>0</v>
      </c>
      <c r="Q2445" s="58">
        <v>0</v>
      </c>
      <c r="R2445" s="59">
        <v>0</v>
      </c>
      <c r="S2445" s="59">
        <v>294.89055500000001</v>
      </c>
      <c r="T2445" s="59">
        <v>0</v>
      </c>
      <c r="U2445" s="59">
        <v>0</v>
      </c>
    </row>
    <row r="2446" spans="1:21" x14ac:dyDescent="0.3">
      <c r="A2446" s="61">
        <v>85121</v>
      </c>
      <c r="B2446" s="54">
        <v>1</v>
      </c>
      <c r="C2446" s="54" t="s">
        <v>78</v>
      </c>
      <c r="D2446" s="54" t="s">
        <v>80</v>
      </c>
      <c r="E2446" s="61" t="s">
        <v>2538</v>
      </c>
      <c r="F2446" s="61" t="s">
        <v>137</v>
      </c>
      <c r="G2446" s="54" t="s">
        <v>71</v>
      </c>
      <c r="H2446" s="54" t="s">
        <v>128</v>
      </c>
      <c r="I2446" s="54" t="s">
        <v>22</v>
      </c>
      <c r="J2446" s="54" t="s">
        <v>129</v>
      </c>
      <c r="K2446" s="56">
        <v>43446.313750000001</v>
      </c>
      <c r="L2446" s="56">
        <v>43446.418321759258</v>
      </c>
      <c r="M2446" s="57">
        <v>2.5097222220000002</v>
      </c>
      <c r="N2446" s="58">
        <v>0</v>
      </c>
      <c r="O2446" s="58">
        <v>4</v>
      </c>
      <c r="P2446" s="58">
        <v>0</v>
      </c>
      <c r="Q2446" s="58">
        <v>0</v>
      </c>
      <c r="R2446" s="59">
        <v>0</v>
      </c>
      <c r="S2446" s="59">
        <v>10.038888999999999</v>
      </c>
      <c r="T2446" s="59">
        <v>0</v>
      </c>
      <c r="U2446" s="59">
        <v>0</v>
      </c>
    </row>
    <row r="2447" spans="1:21" x14ac:dyDescent="0.3">
      <c r="A2447" s="61">
        <v>85131</v>
      </c>
      <c r="B2447" s="54">
        <v>1</v>
      </c>
      <c r="C2447" s="54" t="s">
        <v>78</v>
      </c>
      <c r="D2447" s="54" t="s">
        <v>104</v>
      </c>
      <c r="E2447" s="61" t="s">
        <v>433</v>
      </c>
      <c r="F2447" s="61" t="s">
        <v>140</v>
      </c>
      <c r="G2447" s="54" t="s">
        <v>72</v>
      </c>
      <c r="H2447" s="54" t="s">
        <v>128</v>
      </c>
      <c r="I2447" s="54" t="s">
        <v>22</v>
      </c>
      <c r="J2447" s="54" t="s">
        <v>129</v>
      </c>
      <c r="K2447" s="56">
        <v>43446.301296296297</v>
      </c>
      <c r="L2447" s="56">
        <v>43446.353472222225</v>
      </c>
      <c r="M2447" s="57">
        <v>1.2522222220000001</v>
      </c>
      <c r="N2447" s="58">
        <v>0</v>
      </c>
      <c r="O2447" s="58">
        <v>34</v>
      </c>
      <c r="P2447" s="58">
        <v>11</v>
      </c>
      <c r="Q2447" s="58">
        <v>906</v>
      </c>
      <c r="R2447" s="59">
        <v>0</v>
      </c>
      <c r="S2447" s="59">
        <v>42.575555999999999</v>
      </c>
      <c r="T2447" s="59">
        <v>13.774444000000001</v>
      </c>
      <c r="U2447" s="59">
        <v>1134.5133330000001</v>
      </c>
    </row>
    <row r="2448" spans="1:21" x14ac:dyDescent="0.3">
      <c r="A2448" s="61">
        <v>85138</v>
      </c>
      <c r="B2448" s="54">
        <v>1</v>
      </c>
      <c r="C2448" s="54" t="s">
        <v>78</v>
      </c>
      <c r="D2448" s="54" t="s">
        <v>88</v>
      </c>
      <c r="E2448" s="61" t="s">
        <v>2219</v>
      </c>
      <c r="F2448" s="61" t="s">
        <v>184</v>
      </c>
      <c r="G2448" s="54" t="s">
        <v>71</v>
      </c>
      <c r="H2448" s="54" t="s">
        <v>128</v>
      </c>
      <c r="I2448" s="54" t="s">
        <v>22</v>
      </c>
      <c r="J2448" s="54" t="s">
        <v>129</v>
      </c>
      <c r="K2448" s="56">
        <v>43446.384849537033</v>
      </c>
      <c r="L2448" s="56">
        <v>43446.435682870368</v>
      </c>
      <c r="M2448" s="57">
        <v>1.22</v>
      </c>
      <c r="N2448" s="58">
        <v>0</v>
      </c>
      <c r="O2448" s="58">
        <v>95</v>
      </c>
      <c r="P2448" s="58">
        <v>0</v>
      </c>
      <c r="Q2448" s="58">
        <v>0</v>
      </c>
      <c r="R2448" s="59">
        <v>0</v>
      </c>
      <c r="S2448" s="59">
        <v>115.9</v>
      </c>
      <c r="T2448" s="59">
        <v>0</v>
      </c>
      <c r="U2448" s="59">
        <v>0</v>
      </c>
    </row>
    <row r="2449" spans="1:21" x14ac:dyDescent="0.3">
      <c r="A2449" s="61">
        <v>85139</v>
      </c>
      <c r="B2449" s="54">
        <v>1</v>
      </c>
      <c r="C2449" s="54" t="s">
        <v>78</v>
      </c>
      <c r="D2449" s="54" t="s">
        <v>85</v>
      </c>
      <c r="E2449" s="61" t="s">
        <v>2539</v>
      </c>
      <c r="F2449" s="61" t="s">
        <v>130</v>
      </c>
      <c r="G2449" s="54" t="s">
        <v>71</v>
      </c>
      <c r="H2449" s="54" t="s">
        <v>128</v>
      </c>
      <c r="I2449" s="54" t="s">
        <v>22</v>
      </c>
      <c r="J2449" s="54" t="s">
        <v>129</v>
      </c>
      <c r="K2449" s="56">
        <v>43446.375335648147</v>
      </c>
      <c r="L2449" s="56">
        <v>43446.456597222219</v>
      </c>
      <c r="M2449" s="57">
        <v>1.9502777769999999</v>
      </c>
      <c r="N2449" s="58">
        <v>0</v>
      </c>
      <c r="O2449" s="58">
        <v>82</v>
      </c>
      <c r="P2449" s="58">
        <v>0</v>
      </c>
      <c r="Q2449" s="58">
        <v>0</v>
      </c>
      <c r="R2449" s="59">
        <v>0</v>
      </c>
      <c r="S2449" s="59">
        <v>159.92277799999999</v>
      </c>
      <c r="T2449" s="59">
        <v>0</v>
      </c>
      <c r="U2449" s="59">
        <v>0</v>
      </c>
    </row>
    <row r="2450" spans="1:21" x14ac:dyDescent="0.3">
      <c r="A2450" s="61">
        <v>85140</v>
      </c>
      <c r="B2450" s="54">
        <v>1</v>
      </c>
      <c r="C2450" s="54" t="s">
        <v>79</v>
      </c>
      <c r="D2450" s="54" t="s">
        <v>116</v>
      </c>
      <c r="E2450" s="61" t="s">
        <v>2540</v>
      </c>
      <c r="F2450" s="61" t="s">
        <v>140</v>
      </c>
      <c r="G2450" s="54" t="s">
        <v>72</v>
      </c>
      <c r="H2450" s="54" t="s">
        <v>128</v>
      </c>
      <c r="I2450" s="54" t="s">
        <v>22</v>
      </c>
      <c r="J2450" s="54" t="s">
        <v>129</v>
      </c>
      <c r="K2450" s="56">
        <v>43446.375277777777</v>
      </c>
      <c r="L2450" s="56">
        <v>43446.391516203701</v>
      </c>
      <c r="M2450" s="57">
        <v>0.38972222200000001</v>
      </c>
      <c r="N2450" s="58">
        <v>5</v>
      </c>
      <c r="O2450" s="58">
        <v>1946</v>
      </c>
      <c r="P2450" s="58">
        <v>0</v>
      </c>
      <c r="Q2450" s="58">
        <v>7</v>
      </c>
      <c r="R2450" s="59">
        <v>1.9486110000000001</v>
      </c>
      <c r="S2450" s="59">
        <v>758.39944400000002</v>
      </c>
      <c r="T2450" s="59">
        <v>0</v>
      </c>
      <c r="U2450" s="59">
        <v>2.728056</v>
      </c>
    </row>
    <row r="2451" spans="1:21" x14ac:dyDescent="0.3">
      <c r="A2451" s="61">
        <v>85141</v>
      </c>
      <c r="B2451" s="54">
        <v>1</v>
      </c>
      <c r="C2451" s="54" t="s">
        <v>78</v>
      </c>
      <c r="D2451" s="54" t="s">
        <v>96</v>
      </c>
      <c r="E2451" s="61" t="s">
        <v>520</v>
      </c>
      <c r="F2451" s="61" t="s">
        <v>148</v>
      </c>
      <c r="G2451" s="54" t="s">
        <v>72</v>
      </c>
      <c r="H2451" s="54" t="s">
        <v>128</v>
      </c>
      <c r="I2451" s="54" t="s">
        <v>22</v>
      </c>
      <c r="J2451" s="54" t="s">
        <v>147</v>
      </c>
      <c r="K2451" s="56">
        <v>43446.37940972222</v>
      </c>
      <c r="L2451" s="56">
        <v>43446.727554282406</v>
      </c>
      <c r="M2451" s="57">
        <v>8.3554694440000006</v>
      </c>
      <c r="N2451" s="58">
        <v>1</v>
      </c>
      <c r="O2451" s="58">
        <v>203</v>
      </c>
      <c r="P2451" s="58">
        <v>0</v>
      </c>
      <c r="Q2451" s="58">
        <v>0</v>
      </c>
      <c r="R2451" s="59">
        <v>8.3554689999999994</v>
      </c>
      <c r="S2451" s="59">
        <v>1696.1602969999999</v>
      </c>
      <c r="T2451" s="59">
        <v>0</v>
      </c>
      <c r="U2451" s="59">
        <v>0</v>
      </c>
    </row>
    <row r="2452" spans="1:21" x14ac:dyDescent="0.3">
      <c r="A2452" s="61">
        <v>85142</v>
      </c>
      <c r="B2452" s="54">
        <v>1</v>
      </c>
      <c r="C2452" s="54" t="s">
        <v>78</v>
      </c>
      <c r="D2452" s="54" t="s">
        <v>91</v>
      </c>
      <c r="E2452" s="61" t="s">
        <v>2329</v>
      </c>
      <c r="F2452" s="61" t="s">
        <v>148</v>
      </c>
      <c r="G2452" s="54" t="s">
        <v>71</v>
      </c>
      <c r="H2452" s="54" t="s">
        <v>128</v>
      </c>
      <c r="I2452" s="54" t="s">
        <v>22</v>
      </c>
      <c r="J2452" s="54" t="s">
        <v>147</v>
      </c>
      <c r="K2452" s="56">
        <v>43446.394305555557</v>
      </c>
      <c r="L2452" s="56">
        <v>43446.706944444442</v>
      </c>
      <c r="M2452" s="57">
        <v>7.5033333329999996</v>
      </c>
      <c r="N2452" s="58">
        <v>0</v>
      </c>
      <c r="O2452" s="58">
        <v>393</v>
      </c>
      <c r="P2452" s="58">
        <v>0</v>
      </c>
      <c r="Q2452" s="58">
        <v>0</v>
      </c>
      <c r="R2452" s="59">
        <v>0</v>
      </c>
      <c r="S2452" s="59">
        <v>2948.81</v>
      </c>
      <c r="T2452" s="59">
        <v>0</v>
      </c>
      <c r="U2452" s="59">
        <v>0</v>
      </c>
    </row>
    <row r="2453" spans="1:21" x14ac:dyDescent="0.3">
      <c r="A2453" s="61">
        <v>85144</v>
      </c>
      <c r="B2453" s="54">
        <v>1</v>
      </c>
      <c r="C2453" s="54" t="s">
        <v>78</v>
      </c>
      <c r="D2453" s="54" t="s">
        <v>80</v>
      </c>
      <c r="E2453" s="61" t="s">
        <v>2541</v>
      </c>
      <c r="F2453" s="61" t="s">
        <v>274</v>
      </c>
      <c r="G2453" s="54" t="s">
        <v>71</v>
      </c>
      <c r="H2453" s="54" t="s">
        <v>128</v>
      </c>
      <c r="I2453" s="54" t="s">
        <v>22</v>
      </c>
      <c r="J2453" s="54" t="s">
        <v>129</v>
      </c>
      <c r="K2453" s="56">
        <v>43446.386111111111</v>
      </c>
      <c r="L2453" s="56">
        <v>43446.509027777778</v>
      </c>
      <c r="M2453" s="57">
        <v>2.95</v>
      </c>
      <c r="N2453" s="58">
        <v>0</v>
      </c>
      <c r="O2453" s="58">
        <v>91</v>
      </c>
      <c r="P2453" s="58">
        <v>0</v>
      </c>
      <c r="Q2453" s="58">
        <v>0</v>
      </c>
      <c r="R2453" s="59">
        <v>0</v>
      </c>
      <c r="S2453" s="59">
        <v>268.45</v>
      </c>
      <c r="T2453" s="59">
        <v>0</v>
      </c>
      <c r="U2453" s="59">
        <v>0</v>
      </c>
    </row>
    <row r="2454" spans="1:21" x14ac:dyDescent="0.3">
      <c r="A2454" s="61">
        <v>85146</v>
      </c>
      <c r="B2454" s="54">
        <v>1</v>
      </c>
      <c r="C2454" s="54" t="s">
        <v>79</v>
      </c>
      <c r="D2454" s="54" t="s">
        <v>108</v>
      </c>
      <c r="E2454" s="61" t="s">
        <v>2542</v>
      </c>
      <c r="F2454" s="61" t="s">
        <v>145</v>
      </c>
      <c r="G2454" s="54" t="s">
        <v>72</v>
      </c>
      <c r="H2454" s="54" t="s">
        <v>128</v>
      </c>
      <c r="I2454" s="54" t="s">
        <v>22</v>
      </c>
      <c r="J2454" s="54" t="s">
        <v>129</v>
      </c>
      <c r="K2454" s="56">
        <v>43446.38616898148</v>
      </c>
      <c r="L2454" s="56">
        <v>43446.596990740742</v>
      </c>
      <c r="M2454" s="57">
        <v>5.0597222220000004</v>
      </c>
      <c r="N2454" s="58">
        <v>0</v>
      </c>
      <c r="O2454" s="58">
        <v>30</v>
      </c>
      <c r="P2454" s="58">
        <v>0</v>
      </c>
      <c r="Q2454" s="58">
        <v>0</v>
      </c>
      <c r="R2454" s="59">
        <v>0</v>
      </c>
      <c r="S2454" s="59">
        <v>151.79166699999999</v>
      </c>
      <c r="T2454" s="59">
        <v>0</v>
      </c>
      <c r="U2454" s="59">
        <v>0</v>
      </c>
    </row>
    <row r="2455" spans="1:21" x14ac:dyDescent="0.3">
      <c r="A2455" s="61">
        <v>85148</v>
      </c>
      <c r="B2455" s="54">
        <v>1</v>
      </c>
      <c r="C2455" s="54" t="s">
        <v>79</v>
      </c>
      <c r="D2455" s="54" t="s">
        <v>114</v>
      </c>
      <c r="E2455" s="61" t="s">
        <v>2253</v>
      </c>
      <c r="F2455" s="61" t="s">
        <v>140</v>
      </c>
      <c r="G2455" s="54" t="s">
        <v>72</v>
      </c>
      <c r="H2455" s="54" t="s">
        <v>128</v>
      </c>
      <c r="I2455" s="54" t="s">
        <v>22</v>
      </c>
      <c r="J2455" s="54" t="s">
        <v>129</v>
      </c>
      <c r="K2455" s="56">
        <v>43446.376238425924</v>
      </c>
      <c r="L2455" s="56">
        <v>43446.404004629629</v>
      </c>
      <c r="M2455" s="57">
        <v>0.66638888799999996</v>
      </c>
      <c r="N2455" s="58">
        <v>6</v>
      </c>
      <c r="O2455" s="58">
        <v>382</v>
      </c>
      <c r="P2455" s="58">
        <v>0</v>
      </c>
      <c r="Q2455" s="58">
        <v>1881</v>
      </c>
      <c r="R2455" s="59">
        <v>3.9983330000000001</v>
      </c>
      <c r="S2455" s="59">
        <v>254.56055499999999</v>
      </c>
      <c r="T2455" s="59">
        <v>0</v>
      </c>
      <c r="U2455" s="59">
        <v>1253.477498</v>
      </c>
    </row>
    <row r="2456" spans="1:21" x14ac:dyDescent="0.3">
      <c r="A2456" s="61">
        <v>85152</v>
      </c>
      <c r="B2456" s="54">
        <v>1</v>
      </c>
      <c r="C2456" s="54" t="s">
        <v>78</v>
      </c>
      <c r="D2456" s="54" t="s">
        <v>106</v>
      </c>
      <c r="E2456" s="61" t="s">
        <v>2543</v>
      </c>
      <c r="F2456" s="61" t="s">
        <v>172</v>
      </c>
      <c r="G2456" s="54" t="s">
        <v>71</v>
      </c>
      <c r="H2456" s="54" t="s">
        <v>128</v>
      </c>
      <c r="I2456" s="54" t="s">
        <v>22</v>
      </c>
      <c r="J2456" s="54" t="s">
        <v>129</v>
      </c>
      <c r="K2456" s="56">
        <v>43446.304166666669</v>
      </c>
      <c r="L2456" s="56">
        <v>43446.368055555555</v>
      </c>
      <c r="M2456" s="57">
        <v>1.5333333330000001</v>
      </c>
      <c r="N2456" s="58">
        <v>0</v>
      </c>
      <c r="O2456" s="58">
        <v>39</v>
      </c>
      <c r="P2456" s="58">
        <v>0</v>
      </c>
      <c r="Q2456" s="58">
        <v>1</v>
      </c>
      <c r="R2456" s="59">
        <v>0</v>
      </c>
      <c r="S2456" s="59">
        <v>59.8</v>
      </c>
      <c r="T2456" s="59">
        <v>0</v>
      </c>
      <c r="U2456" s="59">
        <v>1.5333330000000001</v>
      </c>
    </row>
    <row r="2457" spans="1:21" x14ac:dyDescent="0.3">
      <c r="A2457" s="61">
        <v>85155</v>
      </c>
      <c r="B2457" s="54">
        <v>1</v>
      </c>
      <c r="C2457" s="54" t="s">
        <v>78</v>
      </c>
      <c r="D2457" s="54" t="s">
        <v>92</v>
      </c>
      <c r="E2457" s="61" t="s">
        <v>2544</v>
      </c>
      <c r="F2457" s="61" t="s">
        <v>145</v>
      </c>
      <c r="G2457" s="54" t="s">
        <v>72</v>
      </c>
      <c r="H2457" s="54" t="s">
        <v>128</v>
      </c>
      <c r="I2457" s="54" t="s">
        <v>22</v>
      </c>
      <c r="J2457" s="54" t="s">
        <v>129</v>
      </c>
      <c r="K2457" s="56">
        <v>43446.39534722222</v>
      </c>
      <c r="L2457" s="56">
        <v>43446.482442129629</v>
      </c>
      <c r="M2457" s="57">
        <v>2.0902777769999998</v>
      </c>
      <c r="N2457" s="58">
        <v>0</v>
      </c>
      <c r="O2457" s="58">
        <v>0</v>
      </c>
      <c r="P2457" s="58">
        <v>0</v>
      </c>
      <c r="Q2457" s="58">
        <v>129</v>
      </c>
      <c r="R2457" s="59">
        <v>0</v>
      </c>
      <c r="S2457" s="59">
        <v>0</v>
      </c>
      <c r="T2457" s="59">
        <v>0</v>
      </c>
      <c r="U2457" s="59">
        <v>269.64583299999998</v>
      </c>
    </row>
    <row r="2458" spans="1:21" x14ac:dyDescent="0.3">
      <c r="A2458" s="61">
        <v>85156</v>
      </c>
      <c r="B2458" s="54">
        <v>1</v>
      </c>
      <c r="C2458" s="54" t="s">
        <v>78</v>
      </c>
      <c r="D2458" s="54" t="s">
        <v>87</v>
      </c>
      <c r="E2458" s="61" t="s">
        <v>2545</v>
      </c>
      <c r="F2458" s="61" t="s">
        <v>156</v>
      </c>
      <c r="G2458" s="54" t="s">
        <v>71</v>
      </c>
      <c r="H2458" s="54" t="s">
        <v>128</v>
      </c>
      <c r="I2458" s="54" t="s">
        <v>22</v>
      </c>
      <c r="J2458" s="54" t="s">
        <v>129</v>
      </c>
      <c r="K2458" s="56">
        <v>43446.394803240742</v>
      </c>
      <c r="L2458" s="56">
        <v>43446.454444444447</v>
      </c>
      <c r="M2458" s="57">
        <v>1.4313888880000001</v>
      </c>
      <c r="N2458" s="58">
        <v>0</v>
      </c>
      <c r="O2458" s="58">
        <v>23</v>
      </c>
      <c r="P2458" s="58">
        <v>0</v>
      </c>
      <c r="Q2458" s="58">
        <v>0</v>
      </c>
      <c r="R2458" s="59">
        <v>0</v>
      </c>
      <c r="S2458" s="59">
        <v>32.921944000000003</v>
      </c>
      <c r="T2458" s="59">
        <v>0</v>
      </c>
      <c r="U2458" s="59">
        <v>0</v>
      </c>
    </row>
    <row r="2459" spans="1:21" x14ac:dyDescent="0.3">
      <c r="A2459" s="61">
        <v>85157</v>
      </c>
      <c r="B2459" s="54">
        <v>1</v>
      </c>
      <c r="C2459" s="54" t="s">
        <v>78</v>
      </c>
      <c r="D2459" s="54" t="s">
        <v>102</v>
      </c>
      <c r="E2459" s="61" t="s">
        <v>2546</v>
      </c>
      <c r="F2459" s="61" t="s">
        <v>148</v>
      </c>
      <c r="G2459" s="54" t="s">
        <v>71</v>
      </c>
      <c r="H2459" s="54" t="s">
        <v>128</v>
      </c>
      <c r="I2459" s="54" t="s">
        <v>22</v>
      </c>
      <c r="J2459" s="54" t="s">
        <v>147</v>
      </c>
      <c r="K2459" s="56">
        <v>43446.390335648146</v>
      </c>
      <c r="L2459" s="56">
        <v>43446.690972222219</v>
      </c>
      <c r="M2459" s="57">
        <v>7.2152777769999998</v>
      </c>
      <c r="N2459" s="58">
        <v>0</v>
      </c>
      <c r="O2459" s="58">
        <v>0</v>
      </c>
      <c r="P2459" s="58">
        <v>0</v>
      </c>
      <c r="Q2459" s="58">
        <v>1</v>
      </c>
      <c r="R2459" s="59">
        <v>0</v>
      </c>
      <c r="S2459" s="59">
        <v>0</v>
      </c>
      <c r="T2459" s="59">
        <v>0</v>
      </c>
      <c r="U2459" s="59">
        <v>7.2152779999999996</v>
      </c>
    </row>
    <row r="2460" spans="1:21" x14ac:dyDescent="0.3">
      <c r="A2460" s="61">
        <v>85159</v>
      </c>
      <c r="B2460" s="54">
        <v>1</v>
      </c>
      <c r="C2460" s="54" t="s">
        <v>78</v>
      </c>
      <c r="D2460" s="54" t="s">
        <v>93</v>
      </c>
      <c r="E2460" s="61" t="s">
        <v>2547</v>
      </c>
      <c r="F2460" s="61" t="s">
        <v>141</v>
      </c>
      <c r="G2460" s="54" t="s">
        <v>71</v>
      </c>
      <c r="H2460" s="54" t="s">
        <v>128</v>
      </c>
      <c r="I2460" s="54" t="s">
        <v>22</v>
      </c>
      <c r="J2460" s="54" t="s">
        <v>129</v>
      </c>
      <c r="K2460" s="56">
        <v>43446.42119212963</v>
      </c>
      <c r="L2460" s="56">
        <v>43446.429837962962</v>
      </c>
      <c r="M2460" s="57">
        <v>0.20749999999999999</v>
      </c>
      <c r="N2460" s="58">
        <v>0</v>
      </c>
      <c r="O2460" s="58">
        <v>79</v>
      </c>
      <c r="P2460" s="58">
        <v>0</v>
      </c>
      <c r="Q2460" s="58">
        <v>0</v>
      </c>
      <c r="R2460" s="59">
        <v>0</v>
      </c>
      <c r="S2460" s="59">
        <v>16.392499999999998</v>
      </c>
      <c r="T2460" s="59">
        <v>0</v>
      </c>
      <c r="U2460" s="59">
        <v>0</v>
      </c>
    </row>
    <row r="2461" spans="1:21" x14ac:dyDescent="0.3">
      <c r="A2461" s="61">
        <v>85161</v>
      </c>
      <c r="B2461" s="54">
        <v>1</v>
      </c>
      <c r="C2461" s="54" t="s">
        <v>79</v>
      </c>
      <c r="D2461" s="54" t="s">
        <v>114</v>
      </c>
      <c r="E2461" s="61" t="s">
        <v>801</v>
      </c>
      <c r="F2461" s="61" t="s">
        <v>140</v>
      </c>
      <c r="G2461" s="54" t="s">
        <v>72</v>
      </c>
      <c r="H2461" s="54" t="s">
        <v>128</v>
      </c>
      <c r="I2461" s="54" t="s">
        <v>22</v>
      </c>
      <c r="J2461" s="54" t="s">
        <v>129</v>
      </c>
      <c r="K2461" s="56">
        <v>43446.392268518517</v>
      </c>
      <c r="L2461" s="56">
        <v>43446.518043981479</v>
      </c>
      <c r="M2461" s="57">
        <v>3.0186111109999998</v>
      </c>
      <c r="N2461" s="58">
        <v>9</v>
      </c>
      <c r="O2461" s="58">
        <v>726</v>
      </c>
      <c r="P2461" s="58">
        <v>0</v>
      </c>
      <c r="Q2461" s="58">
        <v>2933</v>
      </c>
      <c r="R2461" s="59">
        <v>27.1675</v>
      </c>
      <c r="S2461" s="59">
        <v>2191.5116670000002</v>
      </c>
      <c r="T2461" s="59">
        <v>0</v>
      </c>
      <c r="U2461" s="59">
        <v>8853.5863890000001</v>
      </c>
    </row>
    <row r="2462" spans="1:21" x14ac:dyDescent="0.3">
      <c r="A2462" s="61">
        <v>85162</v>
      </c>
      <c r="B2462" s="54">
        <v>1</v>
      </c>
      <c r="C2462" s="54" t="s">
        <v>78</v>
      </c>
      <c r="D2462" s="54" t="s">
        <v>81</v>
      </c>
      <c r="E2462" s="61" t="s">
        <v>2548</v>
      </c>
      <c r="F2462" s="61" t="s">
        <v>137</v>
      </c>
      <c r="G2462" s="54" t="s">
        <v>71</v>
      </c>
      <c r="H2462" s="54" t="s">
        <v>128</v>
      </c>
      <c r="I2462" s="54" t="s">
        <v>22</v>
      </c>
      <c r="J2462" s="54" t="s">
        <v>129</v>
      </c>
      <c r="K2462" s="56">
        <v>43446.396111111113</v>
      </c>
      <c r="L2462" s="56">
        <v>43446.454618055555</v>
      </c>
      <c r="M2462" s="57">
        <v>1.4041666660000001</v>
      </c>
      <c r="N2462" s="58">
        <v>0</v>
      </c>
      <c r="O2462" s="58">
        <v>1</v>
      </c>
      <c r="P2462" s="58">
        <v>0</v>
      </c>
      <c r="Q2462" s="58">
        <v>0</v>
      </c>
      <c r="R2462" s="59">
        <v>0</v>
      </c>
      <c r="S2462" s="59">
        <v>1.4041669999999999</v>
      </c>
      <c r="T2462" s="59">
        <v>0</v>
      </c>
      <c r="U2462" s="59">
        <v>0</v>
      </c>
    </row>
    <row r="2463" spans="1:21" x14ac:dyDescent="0.3">
      <c r="A2463" s="61">
        <v>85165</v>
      </c>
      <c r="B2463" s="54">
        <v>1</v>
      </c>
      <c r="C2463" s="54" t="s">
        <v>78</v>
      </c>
      <c r="D2463" s="54" t="s">
        <v>105</v>
      </c>
      <c r="E2463" s="61" t="s">
        <v>1871</v>
      </c>
      <c r="F2463" s="61" t="s">
        <v>172</v>
      </c>
      <c r="G2463" s="54" t="s">
        <v>71</v>
      </c>
      <c r="H2463" s="54" t="s">
        <v>128</v>
      </c>
      <c r="I2463" s="54" t="s">
        <v>22</v>
      </c>
      <c r="J2463" s="54" t="s">
        <v>129</v>
      </c>
      <c r="K2463" s="56">
        <v>43446.40662037037</v>
      </c>
      <c r="L2463" s="56">
        <v>43446.467361111114</v>
      </c>
      <c r="M2463" s="57">
        <v>1.457777777</v>
      </c>
      <c r="N2463" s="58">
        <v>0</v>
      </c>
      <c r="O2463" s="58">
        <v>141</v>
      </c>
      <c r="P2463" s="58">
        <v>0</v>
      </c>
      <c r="Q2463" s="58">
        <v>0</v>
      </c>
      <c r="R2463" s="59">
        <v>0</v>
      </c>
      <c r="S2463" s="59">
        <v>205.54666700000001</v>
      </c>
      <c r="T2463" s="59">
        <v>0</v>
      </c>
      <c r="U2463" s="59">
        <v>0</v>
      </c>
    </row>
    <row r="2464" spans="1:21" x14ac:dyDescent="0.3">
      <c r="A2464" s="61">
        <v>85166</v>
      </c>
      <c r="B2464" s="54">
        <v>1</v>
      </c>
      <c r="C2464" s="54" t="s">
        <v>78</v>
      </c>
      <c r="D2464" s="54" t="s">
        <v>83</v>
      </c>
      <c r="E2464" s="61" t="s">
        <v>2549</v>
      </c>
      <c r="F2464" s="61" t="s">
        <v>149</v>
      </c>
      <c r="G2464" s="54" t="s">
        <v>71</v>
      </c>
      <c r="H2464" s="54" t="s">
        <v>128</v>
      </c>
      <c r="I2464" s="54" t="s">
        <v>22</v>
      </c>
      <c r="J2464" s="54" t="s">
        <v>129</v>
      </c>
      <c r="K2464" s="56">
        <v>43446.394803240742</v>
      </c>
      <c r="L2464" s="56">
        <v>43446.543993055559</v>
      </c>
      <c r="M2464" s="57">
        <v>3.5805555550000001</v>
      </c>
      <c r="N2464" s="58">
        <v>0</v>
      </c>
      <c r="O2464" s="58">
        <v>88</v>
      </c>
      <c r="P2464" s="58">
        <v>0</v>
      </c>
      <c r="Q2464" s="58">
        <v>0</v>
      </c>
      <c r="R2464" s="59">
        <v>0</v>
      </c>
      <c r="S2464" s="59">
        <v>315.08888899999999</v>
      </c>
      <c r="T2464" s="59">
        <v>0</v>
      </c>
      <c r="U2464" s="59">
        <v>0</v>
      </c>
    </row>
    <row r="2465" spans="1:21" x14ac:dyDescent="0.3">
      <c r="A2465" s="61">
        <v>85167</v>
      </c>
      <c r="B2465" s="54">
        <v>1</v>
      </c>
      <c r="C2465" s="54" t="s">
        <v>78</v>
      </c>
      <c r="D2465" s="54" t="s">
        <v>82</v>
      </c>
      <c r="E2465" s="61" t="s">
        <v>2550</v>
      </c>
      <c r="F2465" s="61" t="s">
        <v>136</v>
      </c>
      <c r="G2465" s="54" t="s">
        <v>71</v>
      </c>
      <c r="H2465" s="54" t="s">
        <v>128</v>
      </c>
      <c r="I2465" s="54" t="s">
        <v>22</v>
      </c>
      <c r="J2465" s="54" t="s">
        <v>129</v>
      </c>
      <c r="K2465" s="56">
        <v>43446.403194444443</v>
      </c>
      <c r="L2465" s="56">
        <v>43446.483495370368</v>
      </c>
      <c r="M2465" s="57">
        <v>1.9272222219999999</v>
      </c>
      <c r="N2465" s="58">
        <v>0</v>
      </c>
      <c r="O2465" s="58">
        <v>203</v>
      </c>
      <c r="P2465" s="58">
        <v>0</v>
      </c>
      <c r="Q2465" s="58">
        <v>0</v>
      </c>
      <c r="R2465" s="59">
        <v>0</v>
      </c>
      <c r="S2465" s="59">
        <v>391.226111</v>
      </c>
      <c r="T2465" s="59">
        <v>0</v>
      </c>
      <c r="U2465" s="59">
        <v>0</v>
      </c>
    </row>
    <row r="2466" spans="1:21" x14ac:dyDescent="0.3">
      <c r="A2466" s="61">
        <v>85168</v>
      </c>
      <c r="B2466" s="54">
        <v>1</v>
      </c>
      <c r="C2466" s="54" t="s">
        <v>78</v>
      </c>
      <c r="D2466" s="54" t="s">
        <v>82</v>
      </c>
      <c r="E2466" s="61" t="s">
        <v>2551</v>
      </c>
      <c r="F2466" s="61" t="s">
        <v>152</v>
      </c>
      <c r="G2466" s="54" t="s">
        <v>71</v>
      </c>
      <c r="H2466" s="54" t="s">
        <v>128</v>
      </c>
      <c r="I2466" s="54" t="s">
        <v>22</v>
      </c>
      <c r="J2466" s="54" t="s">
        <v>129</v>
      </c>
      <c r="K2466" s="56">
        <v>43446.4066087963</v>
      </c>
      <c r="L2466" s="56">
        <v>43446.47152777778</v>
      </c>
      <c r="M2466" s="57">
        <v>1.5580555549999999</v>
      </c>
      <c r="N2466" s="58">
        <v>0</v>
      </c>
      <c r="O2466" s="58">
        <v>470</v>
      </c>
      <c r="P2466" s="58">
        <v>0</v>
      </c>
      <c r="Q2466" s="58">
        <v>0</v>
      </c>
      <c r="R2466" s="59">
        <v>0</v>
      </c>
      <c r="S2466" s="59">
        <v>732.28611100000001</v>
      </c>
      <c r="T2466" s="59">
        <v>0</v>
      </c>
      <c r="U2466" s="59">
        <v>0</v>
      </c>
    </row>
    <row r="2467" spans="1:21" x14ac:dyDescent="0.3">
      <c r="A2467" s="61">
        <v>85171</v>
      </c>
      <c r="B2467" s="54">
        <v>1</v>
      </c>
      <c r="C2467" s="54" t="s">
        <v>79</v>
      </c>
      <c r="D2467" s="54" t="s">
        <v>114</v>
      </c>
      <c r="E2467" s="61" t="s">
        <v>801</v>
      </c>
      <c r="F2467" s="61" t="s">
        <v>140</v>
      </c>
      <c r="G2467" s="54" t="s">
        <v>72</v>
      </c>
      <c r="H2467" s="54" t="s">
        <v>128</v>
      </c>
      <c r="I2467" s="54" t="s">
        <v>22</v>
      </c>
      <c r="J2467" s="54" t="s">
        <v>129</v>
      </c>
      <c r="K2467" s="56">
        <v>43446.401585648149</v>
      </c>
      <c r="L2467" s="56">
        <v>43446.518958333334</v>
      </c>
      <c r="M2467" s="57">
        <v>2.8169444440000002</v>
      </c>
      <c r="N2467" s="58">
        <v>9</v>
      </c>
      <c r="O2467" s="58">
        <v>726</v>
      </c>
      <c r="P2467" s="58">
        <v>0</v>
      </c>
      <c r="Q2467" s="58">
        <v>2933</v>
      </c>
      <c r="R2467" s="59">
        <v>25.352499999999999</v>
      </c>
      <c r="S2467" s="59">
        <v>2045.101666</v>
      </c>
      <c r="T2467" s="59">
        <v>0</v>
      </c>
      <c r="U2467" s="59">
        <v>8262.098054</v>
      </c>
    </row>
    <row r="2468" spans="1:21" x14ac:dyDescent="0.3">
      <c r="A2468" s="61">
        <v>85173</v>
      </c>
      <c r="B2468" s="54">
        <v>1</v>
      </c>
      <c r="C2468" s="54" t="s">
        <v>78</v>
      </c>
      <c r="D2468" s="54" t="s">
        <v>84</v>
      </c>
      <c r="E2468" s="61" t="s">
        <v>2552</v>
      </c>
      <c r="F2468" s="61" t="s">
        <v>150</v>
      </c>
      <c r="G2468" s="54" t="s">
        <v>71</v>
      </c>
      <c r="H2468" s="54" t="s">
        <v>128</v>
      </c>
      <c r="I2468" s="54" t="s">
        <v>22</v>
      </c>
      <c r="J2468" s="54" t="s">
        <v>147</v>
      </c>
      <c r="K2468" s="56">
        <v>43446.433356481481</v>
      </c>
      <c r="L2468" s="56">
        <v>43446.588888888888</v>
      </c>
      <c r="M2468" s="57">
        <v>3.7327777769999999</v>
      </c>
      <c r="N2468" s="58">
        <v>0</v>
      </c>
      <c r="O2468" s="58">
        <v>232</v>
      </c>
      <c r="P2468" s="58">
        <v>0</v>
      </c>
      <c r="Q2468" s="58">
        <v>0</v>
      </c>
      <c r="R2468" s="59">
        <v>0</v>
      </c>
      <c r="S2468" s="59">
        <v>866.00444400000003</v>
      </c>
      <c r="T2468" s="59">
        <v>0</v>
      </c>
      <c r="U2468" s="59">
        <v>0</v>
      </c>
    </row>
    <row r="2469" spans="1:21" x14ac:dyDescent="0.3">
      <c r="A2469" s="61">
        <v>85175</v>
      </c>
      <c r="B2469" s="54">
        <v>1</v>
      </c>
      <c r="C2469" s="54" t="s">
        <v>78</v>
      </c>
      <c r="D2469" s="54" t="s">
        <v>107</v>
      </c>
      <c r="E2469" s="61" t="s">
        <v>1880</v>
      </c>
      <c r="F2469" s="61" t="s">
        <v>148</v>
      </c>
      <c r="G2469" s="54" t="s">
        <v>71</v>
      </c>
      <c r="H2469" s="54" t="s">
        <v>128</v>
      </c>
      <c r="I2469" s="54" t="s">
        <v>22</v>
      </c>
      <c r="J2469" s="54" t="s">
        <v>147</v>
      </c>
      <c r="K2469" s="56">
        <v>43446.481076388889</v>
      </c>
      <c r="L2469" s="56">
        <v>43446.745138888888</v>
      </c>
      <c r="M2469" s="57">
        <v>6.3375000000000004</v>
      </c>
      <c r="N2469" s="58">
        <v>0</v>
      </c>
      <c r="O2469" s="58">
        <v>48</v>
      </c>
      <c r="P2469" s="58">
        <v>0</v>
      </c>
      <c r="Q2469" s="58">
        <v>28</v>
      </c>
      <c r="R2469" s="59">
        <v>0</v>
      </c>
      <c r="S2469" s="59">
        <v>304.2</v>
      </c>
      <c r="T2469" s="59">
        <v>0</v>
      </c>
      <c r="U2469" s="59">
        <v>177.45</v>
      </c>
    </row>
    <row r="2470" spans="1:21" x14ac:dyDescent="0.3">
      <c r="A2470" s="61">
        <v>85176</v>
      </c>
      <c r="B2470" s="54">
        <v>1</v>
      </c>
      <c r="C2470" s="54" t="s">
        <v>78</v>
      </c>
      <c r="D2470" s="54" t="s">
        <v>80</v>
      </c>
      <c r="E2470" s="61" t="s">
        <v>2553</v>
      </c>
      <c r="F2470" s="61" t="s">
        <v>141</v>
      </c>
      <c r="G2470" s="54" t="s">
        <v>71</v>
      </c>
      <c r="H2470" s="54" t="s">
        <v>128</v>
      </c>
      <c r="I2470" s="54" t="s">
        <v>22</v>
      </c>
      <c r="J2470" s="54" t="s">
        <v>129</v>
      </c>
      <c r="K2470" s="56">
        <v>43446.423611111109</v>
      </c>
      <c r="L2470" s="56">
        <v>43446.455127314817</v>
      </c>
      <c r="M2470" s="57">
        <v>0.75638888800000004</v>
      </c>
      <c r="N2470" s="58">
        <v>0</v>
      </c>
      <c r="O2470" s="58">
        <v>128</v>
      </c>
      <c r="P2470" s="58">
        <v>0</v>
      </c>
      <c r="Q2470" s="58">
        <v>0</v>
      </c>
      <c r="R2470" s="59">
        <v>0</v>
      </c>
      <c r="S2470" s="59">
        <v>96.817778000000004</v>
      </c>
      <c r="T2470" s="59">
        <v>0</v>
      </c>
      <c r="U2470" s="59">
        <v>0</v>
      </c>
    </row>
    <row r="2471" spans="1:21" x14ac:dyDescent="0.3">
      <c r="A2471" s="61">
        <v>85177</v>
      </c>
      <c r="B2471" s="54">
        <v>1</v>
      </c>
      <c r="C2471" s="54" t="s">
        <v>78</v>
      </c>
      <c r="D2471" s="54" t="s">
        <v>96</v>
      </c>
      <c r="E2471" s="61" t="s">
        <v>641</v>
      </c>
      <c r="F2471" s="61" t="s">
        <v>150</v>
      </c>
      <c r="G2471" s="54" t="s">
        <v>72</v>
      </c>
      <c r="H2471" s="54" t="s">
        <v>128</v>
      </c>
      <c r="I2471" s="54" t="s">
        <v>22</v>
      </c>
      <c r="J2471" s="54" t="s">
        <v>147</v>
      </c>
      <c r="K2471" s="56">
        <v>43446.442199074074</v>
      </c>
      <c r="L2471" s="56">
        <v>43446.501388888886</v>
      </c>
      <c r="M2471" s="57">
        <v>1.420555555</v>
      </c>
      <c r="N2471" s="58">
        <v>0</v>
      </c>
      <c r="O2471" s="58">
        <v>554</v>
      </c>
      <c r="P2471" s="58">
        <v>0</v>
      </c>
      <c r="Q2471" s="58">
        <v>0</v>
      </c>
      <c r="R2471" s="59">
        <v>0</v>
      </c>
      <c r="S2471" s="59">
        <v>786.98777700000005</v>
      </c>
      <c r="T2471" s="59">
        <v>0</v>
      </c>
      <c r="U2471" s="59">
        <v>0</v>
      </c>
    </row>
    <row r="2472" spans="1:21" x14ac:dyDescent="0.3">
      <c r="A2472" s="61">
        <v>85180</v>
      </c>
      <c r="B2472" s="54">
        <v>1</v>
      </c>
      <c r="C2472" s="54" t="s">
        <v>78</v>
      </c>
      <c r="D2472" s="54" t="s">
        <v>125</v>
      </c>
      <c r="E2472" s="61" t="s">
        <v>2554</v>
      </c>
      <c r="F2472" s="61" t="s">
        <v>151</v>
      </c>
      <c r="G2472" s="54" t="s">
        <v>71</v>
      </c>
      <c r="H2472" s="54" t="s">
        <v>128</v>
      </c>
      <c r="I2472" s="54" t="s">
        <v>22</v>
      </c>
      <c r="J2472" s="54" t="s">
        <v>129</v>
      </c>
      <c r="K2472" s="56">
        <v>43446.399733796294</v>
      </c>
      <c r="L2472" s="56">
        <v>43446.588194444441</v>
      </c>
      <c r="M2472" s="57">
        <v>4.523055555</v>
      </c>
      <c r="N2472" s="58">
        <v>1</v>
      </c>
      <c r="O2472" s="58">
        <v>0</v>
      </c>
      <c r="P2472" s="58">
        <v>0</v>
      </c>
      <c r="Q2472" s="58">
        <v>0</v>
      </c>
      <c r="R2472" s="59">
        <v>4.5230560000000004</v>
      </c>
      <c r="S2472" s="59">
        <v>0</v>
      </c>
      <c r="T2472" s="59">
        <v>0</v>
      </c>
      <c r="U2472" s="59">
        <v>0</v>
      </c>
    </row>
    <row r="2473" spans="1:21" x14ac:dyDescent="0.3">
      <c r="A2473" s="61">
        <v>85181</v>
      </c>
      <c r="B2473" s="54">
        <v>1</v>
      </c>
      <c r="C2473" s="54" t="s">
        <v>78</v>
      </c>
      <c r="D2473" s="54" t="s">
        <v>106</v>
      </c>
      <c r="E2473" s="61" t="s">
        <v>2555</v>
      </c>
      <c r="F2473" s="61" t="s">
        <v>150</v>
      </c>
      <c r="G2473" s="54" t="s">
        <v>71</v>
      </c>
      <c r="H2473" s="54" t="s">
        <v>128</v>
      </c>
      <c r="I2473" s="54" t="s">
        <v>22</v>
      </c>
      <c r="J2473" s="54" t="s">
        <v>147</v>
      </c>
      <c r="K2473" s="56">
        <v>43446.597199074073</v>
      </c>
      <c r="L2473" s="56">
        <v>43446.65625</v>
      </c>
      <c r="M2473" s="57">
        <v>1.4172222219999999</v>
      </c>
      <c r="N2473" s="58">
        <v>0</v>
      </c>
      <c r="O2473" s="58">
        <v>139</v>
      </c>
      <c r="P2473" s="58">
        <v>0</v>
      </c>
      <c r="Q2473" s="58">
        <v>2</v>
      </c>
      <c r="R2473" s="59">
        <v>0</v>
      </c>
      <c r="S2473" s="59">
        <v>196.993889</v>
      </c>
      <c r="T2473" s="59">
        <v>0</v>
      </c>
      <c r="U2473" s="59">
        <v>2.834444</v>
      </c>
    </row>
    <row r="2474" spans="1:21" x14ac:dyDescent="0.3">
      <c r="A2474" s="61">
        <v>85183</v>
      </c>
      <c r="B2474" s="54">
        <v>1</v>
      </c>
      <c r="C2474" s="54" t="s">
        <v>78</v>
      </c>
      <c r="D2474" s="54" t="s">
        <v>101</v>
      </c>
      <c r="E2474" s="61" t="s">
        <v>447</v>
      </c>
      <c r="F2474" s="61" t="s">
        <v>154</v>
      </c>
      <c r="G2474" s="54" t="s">
        <v>72</v>
      </c>
      <c r="H2474" s="54" t="s">
        <v>128</v>
      </c>
      <c r="I2474" s="54" t="s">
        <v>24</v>
      </c>
      <c r="J2474" s="54" t="s">
        <v>129</v>
      </c>
      <c r="K2474" s="56">
        <v>43446.433969907404</v>
      </c>
      <c r="L2474" s="56">
        <v>43446.510034722225</v>
      </c>
      <c r="M2474" s="57">
        <v>1.825555555</v>
      </c>
      <c r="N2474" s="58">
        <v>0</v>
      </c>
      <c r="O2474" s="58">
        <v>1</v>
      </c>
      <c r="P2474" s="58">
        <v>0</v>
      </c>
      <c r="Q2474" s="58">
        <v>1</v>
      </c>
      <c r="R2474" s="59">
        <v>0</v>
      </c>
      <c r="S2474" s="59">
        <v>1.825556</v>
      </c>
      <c r="T2474" s="59">
        <v>0</v>
      </c>
      <c r="U2474" s="59">
        <v>1.825556</v>
      </c>
    </row>
    <row r="2475" spans="1:21" x14ac:dyDescent="0.3">
      <c r="A2475" s="61">
        <v>85184</v>
      </c>
      <c r="B2475" s="54">
        <v>1</v>
      </c>
      <c r="C2475" s="54" t="s">
        <v>78</v>
      </c>
      <c r="D2475" s="54" t="s">
        <v>126</v>
      </c>
      <c r="E2475" s="61" t="s">
        <v>2069</v>
      </c>
      <c r="F2475" s="61" t="s">
        <v>137</v>
      </c>
      <c r="G2475" s="54" t="s">
        <v>71</v>
      </c>
      <c r="H2475" s="54" t="s">
        <v>128</v>
      </c>
      <c r="I2475" s="54" t="s">
        <v>22</v>
      </c>
      <c r="J2475" s="54" t="s">
        <v>129</v>
      </c>
      <c r="K2475" s="56">
        <v>43446.431967592594</v>
      </c>
      <c r="L2475" s="56">
        <v>43446.478148148148</v>
      </c>
      <c r="M2475" s="57">
        <v>1.108333333</v>
      </c>
      <c r="N2475" s="58">
        <v>0</v>
      </c>
      <c r="O2475" s="58">
        <v>4</v>
      </c>
      <c r="P2475" s="58">
        <v>0</v>
      </c>
      <c r="Q2475" s="58">
        <v>0</v>
      </c>
      <c r="R2475" s="59">
        <v>0</v>
      </c>
      <c r="S2475" s="59">
        <v>4.4333330000000002</v>
      </c>
      <c r="T2475" s="59">
        <v>0</v>
      </c>
      <c r="U2475" s="59">
        <v>0</v>
      </c>
    </row>
    <row r="2476" spans="1:21" x14ac:dyDescent="0.3">
      <c r="A2476" s="61">
        <v>85188</v>
      </c>
      <c r="B2476" s="54">
        <v>1</v>
      </c>
      <c r="C2476" s="54" t="s">
        <v>78</v>
      </c>
      <c r="D2476" s="54" t="s">
        <v>81</v>
      </c>
      <c r="E2476" s="61" t="s">
        <v>2556</v>
      </c>
      <c r="F2476" s="61" t="s">
        <v>144</v>
      </c>
      <c r="G2476" s="54" t="s">
        <v>71</v>
      </c>
      <c r="H2476" s="54" t="s">
        <v>128</v>
      </c>
      <c r="I2476" s="54" t="s">
        <v>22</v>
      </c>
      <c r="J2476" s="54" t="s">
        <v>129</v>
      </c>
      <c r="K2476" s="56">
        <v>43446.448472222226</v>
      </c>
      <c r="L2476" s="56">
        <v>43446.489479166667</v>
      </c>
      <c r="M2476" s="57">
        <v>0.98416666600000002</v>
      </c>
      <c r="N2476" s="58">
        <v>0</v>
      </c>
      <c r="O2476" s="58">
        <v>18</v>
      </c>
      <c r="P2476" s="58">
        <v>0</v>
      </c>
      <c r="Q2476" s="58">
        <v>0</v>
      </c>
      <c r="R2476" s="59">
        <v>0</v>
      </c>
      <c r="S2476" s="59">
        <v>17.715</v>
      </c>
      <c r="T2476" s="59">
        <v>0</v>
      </c>
      <c r="U2476" s="59">
        <v>0</v>
      </c>
    </row>
    <row r="2477" spans="1:21" x14ac:dyDescent="0.3">
      <c r="A2477" s="61">
        <v>85191</v>
      </c>
      <c r="B2477" s="54">
        <v>1</v>
      </c>
      <c r="C2477" s="54" t="s">
        <v>78</v>
      </c>
      <c r="D2477" s="54" t="s">
        <v>83</v>
      </c>
      <c r="E2477" s="61" t="s">
        <v>2557</v>
      </c>
      <c r="F2477" s="61" t="s">
        <v>150</v>
      </c>
      <c r="G2477" s="54" t="s">
        <v>71</v>
      </c>
      <c r="H2477" s="54" t="s">
        <v>128</v>
      </c>
      <c r="I2477" s="54" t="s">
        <v>22</v>
      </c>
      <c r="J2477" s="54" t="s">
        <v>147</v>
      </c>
      <c r="K2477" s="56">
        <v>43446.4375</v>
      </c>
      <c r="L2477" s="56">
        <v>43446.515659722223</v>
      </c>
      <c r="M2477" s="57">
        <v>1.8758333330000001</v>
      </c>
      <c r="N2477" s="58">
        <v>0</v>
      </c>
      <c r="O2477" s="58">
        <v>572</v>
      </c>
      <c r="P2477" s="58">
        <v>0</v>
      </c>
      <c r="Q2477" s="58">
        <v>0</v>
      </c>
      <c r="R2477" s="59">
        <v>0</v>
      </c>
      <c r="S2477" s="59">
        <v>1072.976666</v>
      </c>
      <c r="T2477" s="59">
        <v>0</v>
      </c>
      <c r="U2477" s="59">
        <v>0</v>
      </c>
    </row>
    <row r="2478" spans="1:21" x14ac:dyDescent="0.3">
      <c r="A2478" s="61">
        <v>85195</v>
      </c>
      <c r="B2478" s="54">
        <v>1</v>
      </c>
      <c r="C2478" s="54" t="s">
        <v>78</v>
      </c>
      <c r="D2478" s="54" t="s">
        <v>103</v>
      </c>
      <c r="E2478" s="61" t="s">
        <v>2558</v>
      </c>
      <c r="F2478" s="61" t="s">
        <v>141</v>
      </c>
      <c r="G2478" s="54" t="s">
        <v>71</v>
      </c>
      <c r="H2478" s="54" t="s">
        <v>128</v>
      </c>
      <c r="I2478" s="54" t="s">
        <v>22</v>
      </c>
      <c r="J2478" s="54" t="s">
        <v>129</v>
      </c>
      <c r="K2478" s="56">
        <v>43446.455555555556</v>
      </c>
      <c r="L2478" s="56">
        <v>43446.471180555556</v>
      </c>
      <c r="M2478" s="57">
        <v>0.375</v>
      </c>
      <c r="N2478" s="58">
        <v>0</v>
      </c>
      <c r="O2478" s="58">
        <v>15</v>
      </c>
      <c r="P2478" s="58">
        <v>0</v>
      </c>
      <c r="Q2478" s="58">
        <v>0</v>
      </c>
      <c r="R2478" s="59">
        <v>0</v>
      </c>
      <c r="S2478" s="59">
        <v>5.625</v>
      </c>
      <c r="T2478" s="59">
        <v>0</v>
      </c>
      <c r="U2478" s="59">
        <v>0</v>
      </c>
    </row>
    <row r="2479" spans="1:21" x14ac:dyDescent="0.3">
      <c r="A2479" s="61">
        <v>85202</v>
      </c>
      <c r="B2479" s="54">
        <v>1</v>
      </c>
      <c r="C2479" s="54" t="s">
        <v>78</v>
      </c>
      <c r="D2479" s="54" t="s">
        <v>84</v>
      </c>
      <c r="E2479" s="61" t="s">
        <v>2559</v>
      </c>
      <c r="F2479" s="61" t="s">
        <v>137</v>
      </c>
      <c r="G2479" s="54" t="s">
        <v>71</v>
      </c>
      <c r="H2479" s="54" t="s">
        <v>128</v>
      </c>
      <c r="I2479" s="54" t="s">
        <v>22</v>
      </c>
      <c r="J2479" s="54" t="s">
        <v>129</v>
      </c>
      <c r="K2479" s="56">
        <v>43446.45480324074</v>
      </c>
      <c r="L2479" s="56">
        <v>43446.562974537039</v>
      </c>
      <c r="M2479" s="57">
        <v>2.5961111109999999</v>
      </c>
      <c r="N2479" s="58">
        <v>0</v>
      </c>
      <c r="O2479" s="58">
        <v>7</v>
      </c>
      <c r="P2479" s="58">
        <v>0</v>
      </c>
      <c r="Q2479" s="58">
        <v>0</v>
      </c>
      <c r="R2479" s="59">
        <v>0</v>
      </c>
      <c r="S2479" s="59">
        <v>18.172778000000001</v>
      </c>
      <c r="T2479" s="59">
        <v>0</v>
      </c>
      <c r="U2479" s="59">
        <v>0</v>
      </c>
    </row>
    <row r="2480" spans="1:21" x14ac:dyDescent="0.3">
      <c r="A2480" s="61">
        <v>85206</v>
      </c>
      <c r="B2480" s="54">
        <v>1</v>
      </c>
      <c r="C2480" s="54" t="s">
        <v>79</v>
      </c>
      <c r="D2480" s="54" t="s">
        <v>109</v>
      </c>
      <c r="E2480" s="61" t="s">
        <v>2560</v>
      </c>
      <c r="F2480" s="61" t="s">
        <v>144</v>
      </c>
      <c r="G2480" s="54" t="s">
        <v>71</v>
      </c>
      <c r="H2480" s="54" t="s">
        <v>128</v>
      </c>
      <c r="I2480" s="54" t="s">
        <v>22</v>
      </c>
      <c r="J2480" s="54" t="s">
        <v>129</v>
      </c>
      <c r="K2480" s="56">
        <v>43446.456076388888</v>
      </c>
      <c r="L2480" s="56">
        <v>43446.525775462964</v>
      </c>
      <c r="M2480" s="57">
        <v>1.6727777770000001</v>
      </c>
      <c r="N2480" s="58">
        <v>0</v>
      </c>
      <c r="O2480" s="58">
        <v>71</v>
      </c>
      <c r="P2480" s="58">
        <v>0</v>
      </c>
      <c r="Q2480" s="58">
        <v>0</v>
      </c>
      <c r="R2480" s="59">
        <v>0</v>
      </c>
      <c r="S2480" s="59">
        <v>118.767222</v>
      </c>
      <c r="T2480" s="59">
        <v>0</v>
      </c>
      <c r="U2480" s="59">
        <v>0</v>
      </c>
    </row>
    <row r="2481" spans="1:21" x14ac:dyDescent="0.3">
      <c r="A2481" s="61">
        <v>85211</v>
      </c>
      <c r="B2481" s="54">
        <v>1</v>
      </c>
      <c r="C2481" s="54" t="s">
        <v>78</v>
      </c>
      <c r="D2481" s="54" t="s">
        <v>94</v>
      </c>
      <c r="E2481" s="61" t="s">
        <v>2378</v>
      </c>
      <c r="F2481" s="61" t="s">
        <v>140</v>
      </c>
      <c r="G2481" s="54" t="s">
        <v>72</v>
      </c>
      <c r="H2481" s="54" t="s">
        <v>128</v>
      </c>
      <c r="I2481" s="54" t="s">
        <v>22</v>
      </c>
      <c r="J2481" s="54" t="s">
        <v>129</v>
      </c>
      <c r="K2481" s="56">
        <v>43446.46130787037</v>
      </c>
      <c r="L2481" s="56">
        <v>43446.497732523145</v>
      </c>
      <c r="M2481" s="57">
        <v>0.87419166599999998</v>
      </c>
      <c r="N2481" s="58">
        <v>6</v>
      </c>
      <c r="O2481" s="58">
        <v>1464</v>
      </c>
      <c r="P2481" s="58">
        <v>0</v>
      </c>
      <c r="Q2481" s="58">
        <v>149</v>
      </c>
      <c r="R2481" s="59">
        <v>5.2451499999999998</v>
      </c>
      <c r="S2481" s="59">
        <v>1279.816599</v>
      </c>
      <c r="T2481" s="59">
        <v>0</v>
      </c>
      <c r="U2481" s="59">
        <v>130.254558</v>
      </c>
    </row>
    <row r="2482" spans="1:21" x14ac:dyDescent="0.3">
      <c r="A2482" s="61">
        <v>85212</v>
      </c>
      <c r="B2482" s="54">
        <v>1</v>
      </c>
      <c r="C2482" s="54" t="s">
        <v>78</v>
      </c>
      <c r="D2482" s="54" t="s">
        <v>88</v>
      </c>
      <c r="E2482" s="61" t="s">
        <v>2561</v>
      </c>
      <c r="F2482" s="61" t="s">
        <v>151</v>
      </c>
      <c r="G2482" s="54" t="s">
        <v>71</v>
      </c>
      <c r="H2482" s="54" t="s">
        <v>128</v>
      </c>
      <c r="I2482" s="54" t="s">
        <v>22</v>
      </c>
      <c r="J2482" s="54" t="s">
        <v>129</v>
      </c>
      <c r="K2482" s="56">
        <v>43446.473460648151</v>
      </c>
      <c r="L2482" s="56">
        <v>43446.552129629628</v>
      </c>
      <c r="M2482" s="57">
        <v>1.888055555</v>
      </c>
      <c r="N2482" s="58">
        <v>0</v>
      </c>
      <c r="O2482" s="58">
        <v>136</v>
      </c>
      <c r="P2482" s="58">
        <v>0</v>
      </c>
      <c r="Q2482" s="58">
        <v>0</v>
      </c>
      <c r="R2482" s="59">
        <v>0</v>
      </c>
      <c r="S2482" s="59">
        <v>256.775555</v>
      </c>
      <c r="T2482" s="59">
        <v>0</v>
      </c>
      <c r="U2482" s="59">
        <v>0</v>
      </c>
    </row>
    <row r="2483" spans="1:21" x14ac:dyDescent="0.3">
      <c r="A2483" s="61">
        <v>85213</v>
      </c>
      <c r="B2483" s="54">
        <v>1</v>
      </c>
      <c r="C2483" s="54" t="s">
        <v>78</v>
      </c>
      <c r="D2483" s="54" t="s">
        <v>94</v>
      </c>
      <c r="E2483" s="61" t="s">
        <v>2562</v>
      </c>
      <c r="F2483" s="61" t="s">
        <v>148</v>
      </c>
      <c r="G2483" s="54" t="s">
        <v>71</v>
      </c>
      <c r="H2483" s="54" t="s">
        <v>128</v>
      </c>
      <c r="I2483" s="54" t="s">
        <v>22</v>
      </c>
      <c r="J2483" s="54" t="s">
        <v>147</v>
      </c>
      <c r="K2483" s="56">
        <v>43446.478055555555</v>
      </c>
      <c r="L2483" s="56">
        <v>43446.764884259261</v>
      </c>
      <c r="M2483" s="57">
        <v>6.8838888880000004</v>
      </c>
      <c r="N2483" s="58">
        <v>0</v>
      </c>
      <c r="O2483" s="58">
        <v>131</v>
      </c>
      <c r="P2483" s="58">
        <v>0</v>
      </c>
      <c r="Q2483" s="58">
        <v>0</v>
      </c>
      <c r="R2483" s="59">
        <v>0</v>
      </c>
      <c r="S2483" s="59">
        <v>901.789444</v>
      </c>
      <c r="T2483" s="59">
        <v>0</v>
      </c>
      <c r="U2483" s="59">
        <v>0</v>
      </c>
    </row>
    <row r="2484" spans="1:21" x14ac:dyDescent="0.3">
      <c r="A2484" s="61">
        <v>85215</v>
      </c>
      <c r="B2484" s="54">
        <v>1</v>
      </c>
      <c r="C2484" s="54" t="s">
        <v>78</v>
      </c>
      <c r="D2484" s="54" t="s">
        <v>82</v>
      </c>
      <c r="E2484" s="61" t="s">
        <v>2563</v>
      </c>
      <c r="F2484" s="61" t="s">
        <v>349</v>
      </c>
      <c r="G2484" s="54" t="s">
        <v>72</v>
      </c>
      <c r="H2484" s="54" t="s">
        <v>138</v>
      </c>
      <c r="I2484" s="54" t="s">
        <v>22</v>
      </c>
      <c r="J2484" s="54" t="s">
        <v>129</v>
      </c>
      <c r="K2484" s="56">
        <v>43446.501631944448</v>
      </c>
      <c r="L2484" s="56">
        <v>43446.50277777778</v>
      </c>
      <c r="M2484" s="57">
        <v>2.75E-2</v>
      </c>
      <c r="N2484" s="58">
        <v>0</v>
      </c>
      <c r="O2484" s="58">
        <v>432</v>
      </c>
      <c r="P2484" s="58">
        <v>0</v>
      </c>
      <c r="Q2484" s="58">
        <v>7</v>
      </c>
      <c r="R2484" s="59">
        <v>0</v>
      </c>
      <c r="S2484" s="59">
        <v>11.88</v>
      </c>
      <c r="T2484" s="59">
        <v>0</v>
      </c>
      <c r="U2484" s="59">
        <v>0.1925</v>
      </c>
    </row>
    <row r="2485" spans="1:21" x14ac:dyDescent="0.3">
      <c r="A2485" s="61">
        <v>85219</v>
      </c>
      <c r="B2485" s="54">
        <v>1</v>
      </c>
      <c r="C2485" s="54" t="s">
        <v>78</v>
      </c>
      <c r="D2485" s="54" t="s">
        <v>103</v>
      </c>
      <c r="E2485" s="61" t="s">
        <v>304</v>
      </c>
      <c r="F2485" s="61" t="s">
        <v>140</v>
      </c>
      <c r="G2485" s="54" t="s">
        <v>72</v>
      </c>
      <c r="H2485" s="54" t="s">
        <v>128</v>
      </c>
      <c r="I2485" s="54" t="s">
        <v>22</v>
      </c>
      <c r="J2485" s="54" t="s">
        <v>129</v>
      </c>
      <c r="K2485" s="56">
        <v>43446.475185185183</v>
      </c>
      <c r="L2485" s="56">
        <v>43446.506111111114</v>
      </c>
      <c r="M2485" s="57">
        <v>0.74222222199999999</v>
      </c>
      <c r="N2485" s="58">
        <v>0</v>
      </c>
      <c r="O2485" s="58">
        <v>1</v>
      </c>
      <c r="P2485" s="58">
        <v>0</v>
      </c>
      <c r="Q2485" s="58">
        <v>159</v>
      </c>
      <c r="R2485" s="59">
        <v>0</v>
      </c>
      <c r="S2485" s="59">
        <v>0.74222200000000005</v>
      </c>
      <c r="T2485" s="59">
        <v>0</v>
      </c>
      <c r="U2485" s="59">
        <v>118.013333</v>
      </c>
    </row>
    <row r="2486" spans="1:21" x14ac:dyDescent="0.3">
      <c r="A2486" s="61">
        <v>85221</v>
      </c>
      <c r="B2486" s="54">
        <v>1</v>
      </c>
      <c r="C2486" s="54" t="s">
        <v>78</v>
      </c>
      <c r="D2486" s="54" t="s">
        <v>102</v>
      </c>
      <c r="E2486" s="61" t="s">
        <v>2564</v>
      </c>
      <c r="F2486" s="61" t="s">
        <v>172</v>
      </c>
      <c r="G2486" s="54" t="s">
        <v>71</v>
      </c>
      <c r="H2486" s="54" t="s">
        <v>128</v>
      </c>
      <c r="I2486" s="54" t="s">
        <v>22</v>
      </c>
      <c r="J2486" s="54" t="s">
        <v>129</v>
      </c>
      <c r="K2486" s="56">
        <v>43446.485416666663</v>
      </c>
      <c r="L2486" s="56">
        <v>43446.597222222219</v>
      </c>
      <c r="M2486" s="57">
        <v>2.6833333330000002</v>
      </c>
      <c r="N2486" s="58">
        <v>0</v>
      </c>
      <c r="O2486" s="58">
        <v>0</v>
      </c>
      <c r="P2486" s="58">
        <v>0</v>
      </c>
      <c r="Q2486" s="58">
        <v>115</v>
      </c>
      <c r="R2486" s="59">
        <v>0</v>
      </c>
      <c r="S2486" s="59">
        <v>0</v>
      </c>
      <c r="T2486" s="59">
        <v>0</v>
      </c>
      <c r="U2486" s="59">
        <v>308.58333299999998</v>
      </c>
    </row>
    <row r="2487" spans="1:21" x14ac:dyDescent="0.3">
      <c r="A2487" s="61">
        <v>85222</v>
      </c>
      <c r="B2487" s="54">
        <v>1</v>
      </c>
      <c r="C2487" s="54" t="s">
        <v>78</v>
      </c>
      <c r="D2487" s="54" t="s">
        <v>82</v>
      </c>
      <c r="E2487" s="61" t="s">
        <v>2565</v>
      </c>
      <c r="F2487" s="61" t="s">
        <v>186</v>
      </c>
      <c r="G2487" s="54" t="s">
        <v>72</v>
      </c>
      <c r="H2487" s="54" t="s">
        <v>128</v>
      </c>
      <c r="I2487" s="54" t="s">
        <v>22</v>
      </c>
      <c r="J2487" s="54" t="s">
        <v>129</v>
      </c>
      <c r="K2487" s="56">
        <v>43446.480636574073</v>
      </c>
      <c r="L2487" s="56">
        <v>43446.519545798612</v>
      </c>
      <c r="M2487" s="57">
        <v>0.93382111099999998</v>
      </c>
      <c r="N2487" s="58">
        <v>2</v>
      </c>
      <c r="O2487" s="58">
        <v>17149</v>
      </c>
      <c r="P2487" s="58">
        <v>0</v>
      </c>
      <c r="Q2487" s="58">
        <v>10</v>
      </c>
      <c r="R2487" s="59">
        <v>1.867642</v>
      </c>
      <c r="S2487" s="59">
        <v>16014.098233000001</v>
      </c>
      <c r="T2487" s="59">
        <v>0</v>
      </c>
      <c r="U2487" s="59">
        <v>9.3382109999999994</v>
      </c>
    </row>
    <row r="2488" spans="1:21" x14ac:dyDescent="0.3">
      <c r="A2488" s="61">
        <v>85226</v>
      </c>
      <c r="B2488" s="54">
        <v>1</v>
      </c>
      <c r="C2488" s="54" t="s">
        <v>78</v>
      </c>
      <c r="D2488" s="54" t="s">
        <v>94</v>
      </c>
      <c r="E2488" s="61" t="s">
        <v>2566</v>
      </c>
      <c r="F2488" s="61" t="s">
        <v>144</v>
      </c>
      <c r="G2488" s="54" t="s">
        <v>71</v>
      </c>
      <c r="H2488" s="54" t="s">
        <v>128</v>
      </c>
      <c r="I2488" s="54" t="s">
        <v>22</v>
      </c>
      <c r="J2488" s="54" t="s">
        <v>129</v>
      </c>
      <c r="K2488" s="56">
        <v>43446.494363425925</v>
      </c>
      <c r="L2488" s="56">
        <v>43446.59337962963</v>
      </c>
      <c r="M2488" s="57">
        <v>2.3763888880000001</v>
      </c>
      <c r="N2488" s="58">
        <v>0</v>
      </c>
      <c r="O2488" s="58">
        <v>0</v>
      </c>
      <c r="P2488" s="58">
        <v>0</v>
      </c>
      <c r="Q2488" s="58">
        <v>1</v>
      </c>
      <c r="R2488" s="59">
        <v>0</v>
      </c>
      <c r="S2488" s="59">
        <v>0</v>
      </c>
      <c r="T2488" s="59">
        <v>0</v>
      </c>
      <c r="U2488" s="59">
        <v>2.3763890000000001</v>
      </c>
    </row>
    <row r="2489" spans="1:21" x14ac:dyDescent="0.3">
      <c r="A2489" s="61">
        <v>85229</v>
      </c>
      <c r="B2489" s="54">
        <v>1</v>
      </c>
      <c r="C2489" s="54" t="s">
        <v>78</v>
      </c>
      <c r="D2489" s="54" t="s">
        <v>82</v>
      </c>
      <c r="E2489" s="61" t="s">
        <v>2567</v>
      </c>
      <c r="F2489" s="61" t="s">
        <v>186</v>
      </c>
      <c r="G2489" s="54" t="s">
        <v>72</v>
      </c>
      <c r="H2489" s="54" t="s">
        <v>128</v>
      </c>
      <c r="I2489" s="54" t="s">
        <v>22</v>
      </c>
      <c r="J2489" s="54" t="s">
        <v>129</v>
      </c>
      <c r="K2489" s="56">
        <v>43446.519583333335</v>
      </c>
      <c r="L2489" s="56">
        <v>43446.552777777775</v>
      </c>
      <c r="M2489" s="57">
        <v>0.79666666600000002</v>
      </c>
      <c r="N2489" s="58">
        <v>0</v>
      </c>
      <c r="O2489" s="58">
        <v>1893</v>
      </c>
      <c r="P2489" s="58">
        <v>0</v>
      </c>
      <c r="Q2489" s="58">
        <v>0</v>
      </c>
      <c r="R2489" s="59">
        <v>0</v>
      </c>
      <c r="S2489" s="59">
        <v>1508.089999</v>
      </c>
      <c r="T2489" s="59">
        <v>0</v>
      </c>
      <c r="U2489" s="59">
        <v>0</v>
      </c>
    </row>
    <row r="2490" spans="1:21" x14ac:dyDescent="0.3">
      <c r="A2490" s="61">
        <v>85230</v>
      </c>
      <c r="B2490" s="54">
        <v>1</v>
      </c>
      <c r="C2490" s="54" t="s">
        <v>78</v>
      </c>
      <c r="D2490" s="54" t="s">
        <v>82</v>
      </c>
      <c r="E2490" s="61" t="s">
        <v>2568</v>
      </c>
      <c r="F2490" s="61" t="s">
        <v>186</v>
      </c>
      <c r="G2490" s="54" t="s">
        <v>72</v>
      </c>
      <c r="H2490" s="54" t="s">
        <v>128</v>
      </c>
      <c r="I2490" s="54" t="s">
        <v>22</v>
      </c>
      <c r="J2490" s="54" t="s">
        <v>129</v>
      </c>
      <c r="K2490" s="56">
        <v>43446.498935185184</v>
      </c>
      <c r="L2490" s="56">
        <v>43446.518055555556</v>
      </c>
      <c r="M2490" s="57">
        <v>0.45888888799999999</v>
      </c>
      <c r="N2490" s="58">
        <v>1</v>
      </c>
      <c r="O2490" s="58">
        <v>2554</v>
      </c>
      <c r="P2490" s="58">
        <v>0</v>
      </c>
      <c r="Q2490" s="58">
        <v>8</v>
      </c>
      <c r="R2490" s="59">
        <v>0.45888899999999999</v>
      </c>
      <c r="S2490" s="59">
        <v>1172.0022200000001</v>
      </c>
      <c r="T2490" s="59">
        <v>0</v>
      </c>
      <c r="U2490" s="59">
        <v>3.6711109999999998</v>
      </c>
    </row>
    <row r="2491" spans="1:21" x14ac:dyDescent="0.3">
      <c r="A2491" s="61">
        <v>85238</v>
      </c>
      <c r="B2491" s="54">
        <v>1</v>
      </c>
      <c r="C2491" s="54" t="s">
        <v>78</v>
      </c>
      <c r="D2491" s="54" t="s">
        <v>104</v>
      </c>
      <c r="E2491" s="61" t="s">
        <v>419</v>
      </c>
      <c r="F2491" s="61" t="s">
        <v>140</v>
      </c>
      <c r="G2491" s="54" t="s">
        <v>72</v>
      </c>
      <c r="H2491" s="54" t="s">
        <v>128</v>
      </c>
      <c r="I2491" s="54" t="s">
        <v>22</v>
      </c>
      <c r="J2491" s="54" t="s">
        <v>129</v>
      </c>
      <c r="K2491" s="56">
        <v>43446.511018518519</v>
      </c>
      <c r="L2491" s="56">
        <v>43446.520833333336</v>
      </c>
      <c r="M2491" s="57">
        <v>0.235555555</v>
      </c>
      <c r="N2491" s="58">
        <v>0</v>
      </c>
      <c r="O2491" s="58">
        <v>148</v>
      </c>
      <c r="P2491" s="58">
        <v>1</v>
      </c>
      <c r="Q2491" s="58">
        <v>110</v>
      </c>
      <c r="R2491" s="59">
        <v>0</v>
      </c>
      <c r="S2491" s="59">
        <v>34.862222000000003</v>
      </c>
      <c r="T2491" s="59">
        <v>0.23555599999999999</v>
      </c>
      <c r="U2491" s="59">
        <v>25.911110999999998</v>
      </c>
    </row>
    <row r="2492" spans="1:21" x14ac:dyDescent="0.3">
      <c r="A2492" s="61">
        <v>85240</v>
      </c>
      <c r="B2492" s="54">
        <v>1</v>
      </c>
      <c r="C2492" s="54" t="s">
        <v>78</v>
      </c>
      <c r="D2492" s="54" t="s">
        <v>94</v>
      </c>
      <c r="E2492" s="61" t="s">
        <v>2569</v>
      </c>
      <c r="F2492" s="61" t="s">
        <v>137</v>
      </c>
      <c r="G2492" s="54" t="s">
        <v>71</v>
      </c>
      <c r="H2492" s="54" t="s">
        <v>128</v>
      </c>
      <c r="I2492" s="54" t="s">
        <v>22</v>
      </c>
      <c r="J2492" s="54" t="s">
        <v>129</v>
      </c>
      <c r="K2492" s="56">
        <v>43446.518449074072</v>
      </c>
      <c r="L2492" s="56">
        <v>43446.782696759255</v>
      </c>
      <c r="M2492" s="57">
        <v>6.3419444440000001</v>
      </c>
      <c r="N2492" s="58">
        <v>0</v>
      </c>
      <c r="O2492" s="58">
        <v>4</v>
      </c>
      <c r="P2492" s="58">
        <v>0</v>
      </c>
      <c r="Q2492" s="58">
        <v>0</v>
      </c>
      <c r="R2492" s="59">
        <v>0</v>
      </c>
      <c r="S2492" s="59">
        <v>25.367778000000001</v>
      </c>
      <c r="T2492" s="59">
        <v>0</v>
      </c>
      <c r="U2492" s="59">
        <v>0</v>
      </c>
    </row>
    <row r="2493" spans="1:21" x14ac:dyDescent="0.3">
      <c r="A2493" s="61">
        <v>85243</v>
      </c>
      <c r="B2493" s="54">
        <v>1</v>
      </c>
      <c r="C2493" s="54" t="s">
        <v>78</v>
      </c>
      <c r="D2493" s="54" t="s">
        <v>91</v>
      </c>
      <c r="E2493" s="61" t="s">
        <v>2570</v>
      </c>
      <c r="F2493" s="61" t="s">
        <v>137</v>
      </c>
      <c r="G2493" s="54" t="s">
        <v>71</v>
      </c>
      <c r="H2493" s="54" t="s">
        <v>128</v>
      </c>
      <c r="I2493" s="54" t="s">
        <v>22</v>
      </c>
      <c r="J2493" s="54" t="s">
        <v>129</v>
      </c>
      <c r="K2493" s="56">
        <v>43446.38009259259</v>
      </c>
      <c r="L2493" s="56">
        <v>43446.462500000001</v>
      </c>
      <c r="M2493" s="57">
        <v>1.977777777</v>
      </c>
      <c r="N2493" s="58">
        <v>0</v>
      </c>
      <c r="O2493" s="58">
        <v>0</v>
      </c>
      <c r="P2493" s="58">
        <v>0</v>
      </c>
      <c r="Q2493" s="58">
        <v>1</v>
      </c>
      <c r="R2493" s="59">
        <v>0</v>
      </c>
      <c r="S2493" s="59">
        <v>0</v>
      </c>
      <c r="T2493" s="59">
        <v>0</v>
      </c>
      <c r="U2493" s="59">
        <v>1.977778</v>
      </c>
    </row>
    <row r="2494" spans="1:21" x14ac:dyDescent="0.3">
      <c r="A2494" s="61">
        <v>85245</v>
      </c>
      <c r="B2494" s="54">
        <v>1</v>
      </c>
      <c r="C2494" s="54" t="s">
        <v>78</v>
      </c>
      <c r="D2494" s="54" t="s">
        <v>103</v>
      </c>
      <c r="E2494" s="61" t="s">
        <v>1804</v>
      </c>
      <c r="F2494" s="61" t="s">
        <v>151</v>
      </c>
      <c r="G2494" s="54" t="s">
        <v>71</v>
      </c>
      <c r="H2494" s="54" t="s">
        <v>128</v>
      </c>
      <c r="I2494" s="54" t="s">
        <v>22</v>
      </c>
      <c r="J2494" s="54" t="s">
        <v>129</v>
      </c>
      <c r="K2494" s="56">
        <v>43446.517465277779</v>
      </c>
      <c r="L2494" s="56">
        <v>43446.559965277775</v>
      </c>
      <c r="M2494" s="57">
        <v>1.02</v>
      </c>
      <c r="N2494" s="58">
        <v>0</v>
      </c>
      <c r="O2494" s="58">
        <v>1</v>
      </c>
      <c r="P2494" s="58">
        <v>0</v>
      </c>
      <c r="Q2494" s="58">
        <v>30</v>
      </c>
      <c r="R2494" s="59">
        <v>0</v>
      </c>
      <c r="S2494" s="59">
        <v>1.02</v>
      </c>
      <c r="T2494" s="59">
        <v>0</v>
      </c>
      <c r="U2494" s="59">
        <v>30.6</v>
      </c>
    </row>
    <row r="2495" spans="1:21" x14ac:dyDescent="0.3">
      <c r="A2495" s="61">
        <v>85247</v>
      </c>
      <c r="B2495" s="54">
        <v>1</v>
      </c>
      <c r="C2495" s="54" t="s">
        <v>78</v>
      </c>
      <c r="D2495" s="54" t="s">
        <v>90</v>
      </c>
      <c r="E2495" s="61" t="s">
        <v>644</v>
      </c>
      <c r="F2495" s="61" t="s">
        <v>136</v>
      </c>
      <c r="G2495" s="54" t="s">
        <v>71</v>
      </c>
      <c r="H2495" s="54" t="s">
        <v>128</v>
      </c>
      <c r="I2495" s="54" t="s">
        <v>22</v>
      </c>
      <c r="J2495" s="54" t="s">
        <v>129</v>
      </c>
      <c r="K2495" s="56">
        <v>43446.522534722222</v>
      </c>
      <c r="L2495" s="56">
        <v>43446.707048611112</v>
      </c>
      <c r="M2495" s="57">
        <v>4.4283333330000003</v>
      </c>
      <c r="N2495" s="58">
        <v>0</v>
      </c>
      <c r="O2495" s="58">
        <v>84</v>
      </c>
      <c r="P2495" s="58">
        <v>0</v>
      </c>
      <c r="Q2495" s="58">
        <v>0</v>
      </c>
      <c r="R2495" s="59">
        <v>0</v>
      </c>
      <c r="S2495" s="59">
        <v>371.98</v>
      </c>
      <c r="T2495" s="59">
        <v>0</v>
      </c>
      <c r="U2495" s="59">
        <v>0</v>
      </c>
    </row>
    <row r="2496" spans="1:21" x14ac:dyDescent="0.3">
      <c r="A2496" s="61">
        <v>85251</v>
      </c>
      <c r="B2496" s="54">
        <v>1</v>
      </c>
      <c r="C2496" s="54" t="s">
        <v>78</v>
      </c>
      <c r="D2496" s="54" t="s">
        <v>102</v>
      </c>
      <c r="E2496" s="61" t="s">
        <v>177</v>
      </c>
      <c r="F2496" s="61" t="s">
        <v>140</v>
      </c>
      <c r="G2496" s="54" t="s">
        <v>72</v>
      </c>
      <c r="H2496" s="54" t="s">
        <v>128</v>
      </c>
      <c r="I2496" s="54" t="s">
        <v>22</v>
      </c>
      <c r="J2496" s="54" t="s">
        <v>129</v>
      </c>
      <c r="K2496" s="56">
        <v>43446.48704861111</v>
      </c>
      <c r="L2496" s="56">
        <v>43446.533333333333</v>
      </c>
      <c r="M2496" s="57">
        <v>1.110833333</v>
      </c>
      <c r="N2496" s="58">
        <v>0</v>
      </c>
      <c r="O2496" s="58">
        <v>3</v>
      </c>
      <c r="P2496" s="58">
        <v>5</v>
      </c>
      <c r="Q2496" s="58">
        <v>354</v>
      </c>
      <c r="R2496" s="59">
        <v>0</v>
      </c>
      <c r="S2496" s="59">
        <v>3.3325</v>
      </c>
      <c r="T2496" s="59">
        <v>5.5541669999999996</v>
      </c>
      <c r="U2496" s="59">
        <v>393.23500000000001</v>
      </c>
    </row>
    <row r="2497" spans="1:21" x14ac:dyDescent="0.3">
      <c r="A2497" s="61">
        <v>85256</v>
      </c>
      <c r="B2497" s="54">
        <v>1</v>
      </c>
      <c r="C2497" s="54" t="s">
        <v>78</v>
      </c>
      <c r="D2497" s="54" t="s">
        <v>90</v>
      </c>
      <c r="E2497" s="61" t="s">
        <v>2571</v>
      </c>
      <c r="F2497" s="61" t="s">
        <v>136</v>
      </c>
      <c r="G2497" s="54" t="s">
        <v>71</v>
      </c>
      <c r="H2497" s="54" t="s">
        <v>128</v>
      </c>
      <c r="I2497" s="54" t="s">
        <v>22</v>
      </c>
      <c r="J2497" s="54" t="s">
        <v>129</v>
      </c>
      <c r="K2497" s="56">
        <v>43446.544803240744</v>
      </c>
      <c r="L2497" s="56">
        <v>43446.572141203702</v>
      </c>
      <c r="M2497" s="57">
        <v>0.65611111099999997</v>
      </c>
      <c r="N2497" s="58">
        <v>0</v>
      </c>
      <c r="O2497" s="58">
        <v>22</v>
      </c>
      <c r="P2497" s="58">
        <v>0</v>
      </c>
      <c r="Q2497" s="58">
        <v>0</v>
      </c>
      <c r="R2497" s="59">
        <v>0</v>
      </c>
      <c r="S2497" s="59">
        <v>14.434443999999999</v>
      </c>
      <c r="T2497" s="59">
        <v>0</v>
      </c>
      <c r="U2497" s="59">
        <v>0</v>
      </c>
    </row>
    <row r="2498" spans="1:21" x14ac:dyDescent="0.3">
      <c r="A2498" s="61">
        <v>85257</v>
      </c>
      <c r="B2498" s="54">
        <v>1</v>
      </c>
      <c r="C2498" s="54" t="s">
        <v>79</v>
      </c>
      <c r="D2498" s="54" t="s">
        <v>117</v>
      </c>
      <c r="E2498" s="61" t="s">
        <v>2572</v>
      </c>
      <c r="F2498" s="61" t="s">
        <v>202</v>
      </c>
      <c r="G2498" s="54" t="s">
        <v>71</v>
      </c>
      <c r="H2498" s="54" t="s">
        <v>128</v>
      </c>
      <c r="I2498" s="54" t="s">
        <v>22</v>
      </c>
      <c r="J2498" s="54" t="s">
        <v>129</v>
      </c>
      <c r="K2498" s="56">
        <v>43446.500775462962</v>
      </c>
      <c r="L2498" s="56">
        <v>43446.617037037038</v>
      </c>
      <c r="M2498" s="57">
        <v>2.790277777</v>
      </c>
      <c r="N2498" s="58">
        <v>0</v>
      </c>
      <c r="O2498" s="58">
        <v>0</v>
      </c>
      <c r="P2498" s="58">
        <v>0</v>
      </c>
      <c r="Q2498" s="58">
        <v>11</v>
      </c>
      <c r="R2498" s="59">
        <v>0</v>
      </c>
      <c r="S2498" s="59">
        <v>0</v>
      </c>
      <c r="T2498" s="59">
        <v>0</v>
      </c>
      <c r="U2498" s="59">
        <v>30.693055999999999</v>
      </c>
    </row>
    <row r="2499" spans="1:21" x14ac:dyDescent="0.3">
      <c r="A2499" s="61">
        <v>85261</v>
      </c>
      <c r="B2499" s="54">
        <v>1</v>
      </c>
      <c r="C2499" s="54" t="s">
        <v>78</v>
      </c>
      <c r="D2499" s="54" t="s">
        <v>94</v>
      </c>
      <c r="E2499" s="61" t="s">
        <v>2573</v>
      </c>
      <c r="F2499" s="61" t="s">
        <v>144</v>
      </c>
      <c r="G2499" s="54" t="s">
        <v>71</v>
      </c>
      <c r="H2499" s="54" t="s">
        <v>128</v>
      </c>
      <c r="I2499" s="54" t="s">
        <v>22</v>
      </c>
      <c r="J2499" s="54" t="s">
        <v>129</v>
      </c>
      <c r="K2499" s="56">
        <v>43446.556921296295</v>
      </c>
      <c r="L2499" s="56">
        <v>43446.648900462962</v>
      </c>
      <c r="M2499" s="57">
        <v>2.2075</v>
      </c>
      <c r="N2499" s="58">
        <v>0</v>
      </c>
      <c r="O2499" s="58">
        <v>1</v>
      </c>
      <c r="P2499" s="58">
        <v>0</v>
      </c>
      <c r="Q2499" s="58">
        <v>0</v>
      </c>
      <c r="R2499" s="59">
        <v>0</v>
      </c>
      <c r="S2499" s="59">
        <v>2.2075</v>
      </c>
      <c r="T2499" s="59">
        <v>0</v>
      </c>
      <c r="U2499" s="59">
        <v>0</v>
      </c>
    </row>
    <row r="2500" spans="1:21" x14ac:dyDescent="0.3">
      <c r="A2500" s="61">
        <v>85262</v>
      </c>
      <c r="B2500" s="54">
        <v>1</v>
      </c>
      <c r="C2500" s="54" t="s">
        <v>79</v>
      </c>
      <c r="D2500" s="54" t="s">
        <v>121</v>
      </c>
      <c r="E2500" s="61" t="s">
        <v>2574</v>
      </c>
      <c r="F2500" s="61" t="s">
        <v>165</v>
      </c>
      <c r="G2500" s="54" t="s">
        <v>71</v>
      </c>
      <c r="H2500" s="54" t="s">
        <v>128</v>
      </c>
      <c r="I2500" s="54" t="s">
        <v>22</v>
      </c>
      <c r="J2500" s="54" t="s">
        <v>129</v>
      </c>
      <c r="K2500" s="56">
        <v>43446.545543981483</v>
      </c>
      <c r="L2500" s="56">
        <v>43446.571203703701</v>
      </c>
      <c r="M2500" s="57">
        <v>0.61583333299999998</v>
      </c>
      <c r="N2500" s="58">
        <v>0</v>
      </c>
      <c r="O2500" s="58">
        <v>49</v>
      </c>
      <c r="P2500" s="58">
        <v>0</v>
      </c>
      <c r="Q2500" s="58">
        <v>0</v>
      </c>
      <c r="R2500" s="59">
        <v>0</v>
      </c>
      <c r="S2500" s="59">
        <v>30.175833000000001</v>
      </c>
      <c r="T2500" s="59">
        <v>0</v>
      </c>
      <c r="U2500" s="59">
        <v>0</v>
      </c>
    </row>
    <row r="2501" spans="1:21" x14ac:dyDescent="0.3">
      <c r="A2501" s="61">
        <v>85264</v>
      </c>
      <c r="B2501" s="54">
        <v>1</v>
      </c>
      <c r="C2501" s="54" t="s">
        <v>78</v>
      </c>
      <c r="D2501" s="54" t="s">
        <v>88</v>
      </c>
      <c r="E2501" s="61" t="s">
        <v>2575</v>
      </c>
      <c r="F2501" s="61" t="s">
        <v>144</v>
      </c>
      <c r="G2501" s="54" t="s">
        <v>71</v>
      </c>
      <c r="H2501" s="54" t="s">
        <v>128</v>
      </c>
      <c r="I2501" s="54" t="s">
        <v>22</v>
      </c>
      <c r="J2501" s="54" t="s">
        <v>129</v>
      </c>
      <c r="K2501" s="56">
        <v>43446.556516203702</v>
      </c>
      <c r="L2501" s="56">
        <v>43446.718969907408</v>
      </c>
      <c r="M2501" s="57">
        <v>3.8988888880000001</v>
      </c>
      <c r="N2501" s="58">
        <v>0</v>
      </c>
      <c r="O2501" s="58">
        <v>3</v>
      </c>
      <c r="P2501" s="58">
        <v>0</v>
      </c>
      <c r="Q2501" s="58">
        <v>0</v>
      </c>
      <c r="R2501" s="59">
        <v>0</v>
      </c>
      <c r="S2501" s="59">
        <v>11.696667</v>
      </c>
      <c r="T2501" s="59">
        <v>0</v>
      </c>
      <c r="U2501" s="59">
        <v>0</v>
      </c>
    </row>
    <row r="2502" spans="1:21" x14ac:dyDescent="0.3">
      <c r="A2502" s="61">
        <v>85271</v>
      </c>
      <c r="B2502" s="54">
        <v>1</v>
      </c>
      <c r="C2502" s="54" t="s">
        <v>78</v>
      </c>
      <c r="D2502" s="54" t="s">
        <v>94</v>
      </c>
      <c r="E2502" s="61" t="s">
        <v>2576</v>
      </c>
      <c r="F2502" s="61" t="s">
        <v>144</v>
      </c>
      <c r="G2502" s="54" t="s">
        <v>71</v>
      </c>
      <c r="H2502" s="54" t="s">
        <v>128</v>
      </c>
      <c r="I2502" s="54" t="s">
        <v>22</v>
      </c>
      <c r="J2502" s="54" t="s">
        <v>129</v>
      </c>
      <c r="K2502" s="56">
        <v>43446.562673611108</v>
      </c>
      <c r="L2502" s="56">
        <v>43446.608414351853</v>
      </c>
      <c r="M2502" s="57">
        <v>1.0977777769999999</v>
      </c>
      <c r="N2502" s="58">
        <v>0</v>
      </c>
      <c r="O2502" s="58">
        <v>0</v>
      </c>
      <c r="P2502" s="58">
        <v>0</v>
      </c>
      <c r="Q2502" s="58">
        <v>1</v>
      </c>
      <c r="R2502" s="59">
        <v>0</v>
      </c>
      <c r="S2502" s="59">
        <v>0</v>
      </c>
      <c r="T2502" s="59">
        <v>0</v>
      </c>
      <c r="U2502" s="59">
        <v>1.0977779999999999</v>
      </c>
    </row>
    <row r="2503" spans="1:21" x14ac:dyDescent="0.3">
      <c r="A2503" s="61">
        <v>85272</v>
      </c>
      <c r="B2503" s="54">
        <v>1</v>
      </c>
      <c r="C2503" s="54" t="s">
        <v>78</v>
      </c>
      <c r="D2503" s="54" t="s">
        <v>98</v>
      </c>
      <c r="E2503" s="61" t="s">
        <v>570</v>
      </c>
      <c r="F2503" s="61" t="s">
        <v>137</v>
      </c>
      <c r="G2503" s="54" t="s">
        <v>71</v>
      </c>
      <c r="H2503" s="54" t="s">
        <v>128</v>
      </c>
      <c r="I2503" s="54" t="s">
        <v>22</v>
      </c>
      <c r="J2503" s="54" t="s">
        <v>129</v>
      </c>
      <c r="K2503" s="56">
        <v>43446.554884259262</v>
      </c>
      <c r="L2503" s="56">
        <v>43446.652268518519</v>
      </c>
      <c r="M2503" s="57">
        <v>2.3372222219999998</v>
      </c>
      <c r="N2503" s="58">
        <v>0</v>
      </c>
      <c r="O2503" s="58">
        <v>215</v>
      </c>
      <c r="P2503" s="58">
        <v>0</v>
      </c>
      <c r="Q2503" s="58">
        <v>0</v>
      </c>
      <c r="R2503" s="59">
        <v>0</v>
      </c>
      <c r="S2503" s="59">
        <v>502.50277799999998</v>
      </c>
      <c r="T2503" s="59">
        <v>0</v>
      </c>
      <c r="U2503" s="59">
        <v>0</v>
      </c>
    </row>
    <row r="2504" spans="1:21" x14ac:dyDescent="0.3">
      <c r="A2504" s="61">
        <v>85273</v>
      </c>
      <c r="B2504" s="54">
        <v>1</v>
      </c>
      <c r="C2504" s="54" t="s">
        <v>78</v>
      </c>
      <c r="D2504" s="54" t="s">
        <v>81</v>
      </c>
      <c r="E2504" s="61" t="s">
        <v>2577</v>
      </c>
      <c r="F2504" s="61" t="s">
        <v>149</v>
      </c>
      <c r="G2504" s="54" t="s">
        <v>71</v>
      </c>
      <c r="H2504" s="54" t="s">
        <v>128</v>
      </c>
      <c r="I2504" s="54" t="s">
        <v>22</v>
      </c>
      <c r="J2504" s="54" t="s">
        <v>129</v>
      </c>
      <c r="K2504" s="56">
        <v>43446.567847222221</v>
      </c>
      <c r="L2504" s="56">
        <v>43446.643055555556</v>
      </c>
      <c r="M2504" s="57">
        <v>1.8049999999999999</v>
      </c>
      <c r="N2504" s="58">
        <v>0</v>
      </c>
      <c r="O2504" s="58">
        <v>112</v>
      </c>
      <c r="P2504" s="58">
        <v>0</v>
      </c>
      <c r="Q2504" s="58">
        <v>0</v>
      </c>
      <c r="R2504" s="59">
        <v>0</v>
      </c>
      <c r="S2504" s="59">
        <v>202.16</v>
      </c>
      <c r="T2504" s="59">
        <v>0</v>
      </c>
      <c r="U2504" s="59">
        <v>0</v>
      </c>
    </row>
    <row r="2505" spans="1:21" x14ac:dyDescent="0.3">
      <c r="A2505" s="61">
        <v>85276</v>
      </c>
      <c r="B2505" s="54">
        <v>1</v>
      </c>
      <c r="C2505" s="54" t="s">
        <v>78</v>
      </c>
      <c r="D2505" s="54" t="s">
        <v>98</v>
      </c>
      <c r="E2505" s="61" t="s">
        <v>2578</v>
      </c>
      <c r="F2505" s="61" t="s">
        <v>145</v>
      </c>
      <c r="G2505" s="54" t="s">
        <v>72</v>
      </c>
      <c r="H2505" s="54" t="s">
        <v>128</v>
      </c>
      <c r="I2505" s="54" t="s">
        <v>22</v>
      </c>
      <c r="J2505" s="54" t="s">
        <v>129</v>
      </c>
      <c r="K2505" s="56">
        <v>43446.541666666664</v>
      </c>
      <c r="L2505" s="56">
        <v>43446.574305555558</v>
      </c>
      <c r="M2505" s="57">
        <v>0.78333333299999997</v>
      </c>
      <c r="N2505" s="58">
        <v>0</v>
      </c>
      <c r="O2505" s="58">
        <v>278</v>
      </c>
      <c r="P2505" s="58">
        <v>0</v>
      </c>
      <c r="Q2505" s="58">
        <v>0</v>
      </c>
      <c r="R2505" s="59">
        <v>0</v>
      </c>
      <c r="S2505" s="59">
        <v>217.76666700000001</v>
      </c>
      <c r="T2505" s="59">
        <v>0</v>
      </c>
      <c r="U2505" s="59">
        <v>0</v>
      </c>
    </row>
    <row r="2506" spans="1:21" x14ac:dyDescent="0.3">
      <c r="A2506" s="61">
        <v>85277</v>
      </c>
      <c r="B2506" s="54">
        <v>1</v>
      </c>
      <c r="C2506" s="54" t="s">
        <v>78</v>
      </c>
      <c r="D2506" s="54" t="s">
        <v>88</v>
      </c>
      <c r="E2506" s="61" t="s">
        <v>2579</v>
      </c>
      <c r="F2506" s="61" t="s">
        <v>137</v>
      </c>
      <c r="G2506" s="54" t="s">
        <v>71</v>
      </c>
      <c r="H2506" s="54" t="s">
        <v>128</v>
      </c>
      <c r="I2506" s="54" t="s">
        <v>22</v>
      </c>
      <c r="J2506" s="54" t="s">
        <v>129</v>
      </c>
      <c r="K2506" s="56">
        <v>43446.57172453704</v>
      </c>
      <c r="L2506" s="56">
        <v>43446.868055555555</v>
      </c>
      <c r="M2506" s="57">
        <v>7.1119444439999997</v>
      </c>
      <c r="N2506" s="58">
        <v>0</v>
      </c>
      <c r="O2506" s="58">
        <v>3</v>
      </c>
      <c r="P2506" s="58">
        <v>0</v>
      </c>
      <c r="Q2506" s="58">
        <v>0</v>
      </c>
      <c r="R2506" s="59">
        <v>0</v>
      </c>
      <c r="S2506" s="59">
        <v>21.335833000000001</v>
      </c>
      <c r="T2506" s="59">
        <v>0</v>
      </c>
      <c r="U2506" s="59">
        <v>0</v>
      </c>
    </row>
    <row r="2507" spans="1:21" x14ac:dyDescent="0.3">
      <c r="A2507" s="61">
        <v>85279</v>
      </c>
      <c r="B2507" s="54">
        <v>1</v>
      </c>
      <c r="C2507" s="54" t="s">
        <v>79</v>
      </c>
      <c r="D2507" s="54" t="s">
        <v>123</v>
      </c>
      <c r="E2507" s="61" t="s">
        <v>660</v>
      </c>
      <c r="F2507" s="61" t="s">
        <v>149</v>
      </c>
      <c r="G2507" s="54" t="s">
        <v>71</v>
      </c>
      <c r="H2507" s="54" t="s">
        <v>128</v>
      </c>
      <c r="I2507" s="54" t="s">
        <v>22</v>
      </c>
      <c r="J2507" s="54" t="s">
        <v>129</v>
      </c>
      <c r="K2507" s="56">
        <v>43446.576388888891</v>
      </c>
      <c r="L2507" s="56">
        <v>43446.59003472222</v>
      </c>
      <c r="M2507" s="57">
        <v>0.32750000000000001</v>
      </c>
      <c r="N2507" s="58">
        <v>0</v>
      </c>
      <c r="O2507" s="58">
        <v>94</v>
      </c>
      <c r="P2507" s="58">
        <v>0</v>
      </c>
      <c r="Q2507" s="58">
        <v>0</v>
      </c>
      <c r="R2507" s="59">
        <v>0</v>
      </c>
      <c r="S2507" s="59">
        <v>30.785</v>
      </c>
      <c r="T2507" s="59">
        <v>0</v>
      </c>
      <c r="U2507" s="59">
        <v>0</v>
      </c>
    </row>
    <row r="2508" spans="1:21" x14ac:dyDescent="0.3">
      <c r="A2508" s="61">
        <v>85281</v>
      </c>
      <c r="B2508" s="54">
        <v>1</v>
      </c>
      <c r="C2508" s="54" t="s">
        <v>78</v>
      </c>
      <c r="D2508" s="54" t="s">
        <v>82</v>
      </c>
      <c r="E2508" s="61" t="s">
        <v>2580</v>
      </c>
      <c r="F2508" s="61" t="s">
        <v>144</v>
      </c>
      <c r="G2508" s="54" t="s">
        <v>71</v>
      </c>
      <c r="H2508" s="54" t="s">
        <v>128</v>
      </c>
      <c r="I2508" s="54" t="s">
        <v>22</v>
      </c>
      <c r="J2508" s="54" t="s">
        <v>129</v>
      </c>
      <c r="K2508" s="56">
        <v>43446.571250000001</v>
      </c>
      <c r="L2508" s="56">
        <v>43446.671365740738</v>
      </c>
      <c r="M2508" s="57">
        <v>2.4027777769999998</v>
      </c>
      <c r="N2508" s="58">
        <v>0</v>
      </c>
      <c r="O2508" s="58">
        <v>12</v>
      </c>
      <c r="P2508" s="58">
        <v>0</v>
      </c>
      <c r="Q2508" s="58">
        <v>0</v>
      </c>
      <c r="R2508" s="59">
        <v>0</v>
      </c>
      <c r="S2508" s="59">
        <v>28.833333</v>
      </c>
      <c r="T2508" s="59">
        <v>0</v>
      </c>
      <c r="U2508" s="59">
        <v>0</v>
      </c>
    </row>
    <row r="2509" spans="1:21" x14ac:dyDescent="0.3">
      <c r="A2509" s="61">
        <v>85282</v>
      </c>
      <c r="B2509" s="54">
        <v>1</v>
      </c>
      <c r="C2509" s="54" t="s">
        <v>78</v>
      </c>
      <c r="D2509" s="54" t="s">
        <v>80</v>
      </c>
      <c r="E2509" s="61" t="s">
        <v>2065</v>
      </c>
      <c r="F2509" s="61" t="s">
        <v>144</v>
      </c>
      <c r="G2509" s="54" t="s">
        <v>71</v>
      </c>
      <c r="H2509" s="54" t="s">
        <v>128</v>
      </c>
      <c r="I2509" s="54" t="s">
        <v>22</v>
      </c>
      <c r="J2509" s="54" t="s">
        <v>129</v>
      </c>
      <c r="K2509" s="56">
        <v>43446.579965277779</v>
      </c>
      <c r="L2509" s="56">
        <v>43446.661666666667</v>
      </c>
      <c r="M2509" s="57">
        <v>1.9608333330000001</v>
      </c>
      <c r="N2509" s="58">
        <v>0</v>
      </c>
      <c r="O2509" s="58">
        <v>18</v>
      </c>
      <c r="P2509" s="58">
        <v>0</v>
      </c>
      <c r="Q2509" s="58">
        <v>0</v>
      </c>
      <c r="R2509" s="59">
        <v>0</v>
      </c>
      <c r="S2509" s="59">
        <v>35.295000000000002</v>
      </c>
      <c r="T2509" s="59">
        <v>0</v>
      </c>
      <c r="U2509" s="59">
        <v>0</v>
      </c>
    </row>
    <row r="2510" spans="1:21" x14ac:dyDescent="0.3">
      <c r="A2510" s="61">
        <v>85286</v>
      </c>
      <c r="B2510" s="54">
        <v>1</v>
      </c>
      <c r="C2510" s="54" t="s">
        <v>78</v>
      </c>
      <c r="D2510" s="54" t="s">
        <v>103</v>
      </c>
      <c r="E2510" s="61" t="s">
        <v>362</v>
      </c>
      <c r="F2510" s="61" t="s">
        <v>140</v>
      </c>
      <c r="G2510" s="54" t="s">
        <v>72</v>
      </c>
      <c r="H2510" s="54" t="s">
        <v>128</v>
      </c>
      <c r="I2510" s="54" t="s">
        <v>22</v>
      </c>
      <c r="J2510" s="54" t="s">
        <v>129</v>
      </c>
      <c r="K2510" s="56">
        <v>43446.553819444445</v>
      </c>
      <c r="L2510" s="56">
        <v>43446.605555555558</v>
      </c>
      <c r="M2510" s="57">
        <v>1.241666666</v>
      </c>
      <c r="N2510" s="58">
        <v>1</v>
      </c>
      <c r="O2510" s="58">
        <v>0</v>
      </c>
      <c r="P2510" s="58">
        <v>0</v>
      </c>
      <c r="Q2510" s="58">
        <v>58</v>
      </c>
      <c r="R2510" s="59">
        <v>1.2416670000000001</v>
      </c>
      <c r="S2510" s="59">
        <v>0</v>
      </c>
      <c r="T2510" s="59">
        <v>0</v>
      </c>
      <c r="U2510" s="59">
        <v>72.016666999999998</v>
      </c>
    </row>
    <row r="2511" spans="1:21" x14ac:dyDescent="0.3">
      <c r="A2511" s="61">
        <v>85292</v>
      </c>
      <c r="B2511" s="54">
        <v>1</v>
      </c>
      <c r="C2511" s="54" t="s">
        <v>78</v>
      </c>
      <c r="D2511" s="54" t="s">
        <v>94</v>
      </c>
      <c r="E2511" s="61" t="s">
        <v>2581</v>
      </c>
      <c r="F2511" s="61" t="s">
        <v>165</v>
      </c>
      <c r="G2511" s="54" t="s">
        <v>71</v>
      </c>
      <c r="H2511" s="54" t="s">
        <v>128</v>
      </c>
      <c r="I2511" s="54" t="s">
        <v>22</v>
      </c>
      <c r="J2511" s="54" t="s">
        <v>129</v>
      </c>
      <c r="K2511" s="56">
        <v>43446.588171296295</v>
      </c>
      <c r="L2511" s="56">
        <v>43446.635567129633</v>
      </c>
      <c r="M2511" s="57">
        <v>1.1375</v>
      </c>
      <c r="N2511" s="58">
        <v>0</v>
      </c>
      <c r="O2511" s="58">
        <v>53</v>
      </c>
      <c r="P2511" s="58">
        <v>0</v>
      </c>
      <c r="Q2511" s="58">
        <v>0</v>
      </c>
      <c r="R2511" s="59">
        <v>0</v>
      </c>
      <c r="S2511" s="59">
        <v>60.287500000000001</v>
      </c>
      <c r="T2511" s="59">
        <v>0</v>
      </c>
      <c r="U2511" s="59">
        <v>0</v>
      </c>
    </row>
    <row r="2512" spans="1:21" x14ac:dyDescent="0.3">
      <c r="A2512" s="61">
        <v>85293</v>
      </c>
      <c r="B2512" s="54">
        <v>1</v>
      </c>
      <c r="C2512" s="54" t="s">
        <v>78</v>
      </c>
      <c r="D2512" s="54" t="s">
        <v>91</v>
      </c>
      <c r="E2512" s="61" t="s">
        <v>2582</v>
      </c>
      <c r="F2512" s="61" t="s">
        <v>137</v>
      </c>
      <c r="G2512" s="54" t="s">
        <v>71</v>
      </c>
      <c r="H2512" s="54" t="s">
        <v>128</v>
      </c>
      <c r="I2512" s="54" t="s">
        <v>22</v>
      </c>
      <c r="J2512" s="54" t="s">
        <v>129</v>
      </c>
      <c r="K2512" s="56">
        <v>43446.492719907408</v>
      </c>
      <c r="L2512" s="56">
        <v>43446.583333333336</v>
      </c>
      <c r="M2512" s="57">
        <v>2.1747222220000002</v>
      </c>
      <c r="N2512" s="58">
        <v>0</v>
      </c>
      <c r="O2512" s="58">
        <v>1</v>
      </c>
      <c r="P2512" s="58">
        <v>0</v>
      </c>
      <c r="Q2512" s="58">
        <v>0</v>
      </c>
      <c r="R2512" s="59">
        <v>0</v>
      </c>
      <c r="S2512" s="59">
        <v>2.174722</v>
      </c>
      <c r="T2512" s="59">
        <v>0</v>
      </c>
      <c r="U2512" s="59">
        <v>0</v>
      </c>
    </row>
    <row r="2513" spans="1:21" x14ac:dyDescent="0.3">
      <c r="A2513" s="61">
        <v>85295</v>
      </c>
      <c r="B2513" s="54">
        <v>1</v>
      </c>
      <c r="C2513" s="54" t="s">
        <v>78</v>
      </c>
      <c r="D2513" s="54" t="s">
        <v>107</v>
      </c>
      <c r="E2513" s="61" t="s">
        <v>2583</v>
      </c>
      <c r="F2513" s="61" t="s">
        <v>137</v>
      </c>
      <c r="G2513" s="54" t="s">
        <v>71</v>
      </c>
      <c r="H2513" s="54" t="s">
        <v>128</v>
      </c>
      <c r="I2513" s="54" t="s">
        <v>22</v>
      </c>
      <c r="J2513" s="54" t="s">
        <v>129</v>
      </c>
      <c r="K2513" s="56">
        <v>43446.59652777778</v>
      </c>
      <c r="L2513" s="56">
        <v>43446.603472222225</v>
      </c>
      <c r="M2513" s="57">
        <v>0.16666666599999999</v>
      </c>
      <c r="N2513" s="58">
        <v>0</v>
      </c>
      <c r="O2513" s="58">
        <v>0</v>
      </c>
      <c r="P2513" s="58">
        <v>0</v>
      </c>
      <c r="Q2513" s="58">
        <v>1</v>
      </c>
      <c r="R2513" s="59">
        <v>0</v>
      </c>
      <c r="S2513" s="59">
        <v>0</v>
      </c>
      <c r="T2513" s="59">
        <v>0</v>
      </c>
      <c r="U2513" s="59">
        <v>0.16666700000000001</v>
      </c>
    </row>
    <row r="2514" spans="1:21" x14ac:dyDescent="0.3">
      <c r="A2514" s="61">
        <v>85301</v>
      </c>
      <c r="B2514" s="54">
        <v>1</v>
      </c>
      <c r="C2514" s="54" t="s">
        <v>79</v>
      </c>
      <c r="D2514" s="54" t="s">
        <v>119</v>
      </c>
      <c r="E2514" s="61" t="s">
        <v>688</v>
      </c>
      <c r="F2514" s="61" t="s">
        <v>140</v>
      </c>
      <c r="G2514" s="54" t="s">
        <v>72</v>
      </c>
      <c r="H2514" s="54" t="s">
        <v>128</v>
      </c>
      <c r="I2514" s="54" t="s">
        <v>22</v>
      </c>
      <c r="J2514" s="54" t="s">
        <v>129</v>
      </c>
      <c r="K2514" s="56">
        <v>43446.609085648146</v>
      </c>
      <c r="L2514" s="56">
        <v>43446.633981481486</v>
      </c>
      <c r="M2514" s="57">
        <v>0.59750000000000003</v>
      </c>
      <c r="N2514" s="58">
        <v>3</v>
      </c>
      <c r="O2514" s="58">
        <v>962</v>
      </c>
      <c r="P2514" s="58">
        <v>1</v>
      </c>
      <c r="Q2514" s="58">
        <v>220</v>
      </c>
      <c r="R2514" s="59">
        <v>1.7925</v>
      </c>
      <c r="S2514" s="59">
        <v>574.79499999999996</v>
      </c>
      <c r="T2514" s="59">
        <v>0.59750000000000003</v>
      </c>
      <c r="U2514" s="59">
        <v>131.44999999999999</v>
      </c>
    </row>
    <row r="2515" spans="1:21" x14ac:dyDescent="0.3">
      <c r="A2515" s="61">
        <v>85304</v>
      </c>
      <c r="B2515" s="54">
        <v>1</v>
      </c>
      <c r="C2515" s="54" t="s">
        <v>78</v>
      </c>
      <c r="D2515" s="54" t="s">
        <v>102</v>
      </c>
      <c r="E2515" s="61" t="s">
        <v>2584</v>
      </c>
      <c r="F2515" s="61" t="s">
        <v>151</v>
      </c>
      <c r="G2515" s="54" t="s">
        <v>71</v>
      </c>
      <c r="H2515" s="54" t="s">
        <v>128</v>
      </c>
      <c r="I2515" s="54" t="s">
        <v>22</v>
      </c>
      <c r="J2515" s="54" t="s">
        <v>129</v>
      </c>
      <c r="K2515" s="56">
        <v>43446.506481481483</v>
      </c>
      <c r="L2515" s="56">
        <v>43446.625694444447</v>
      </c>
      <c r="M2515" s="57">
        <v>2.861111111</v>
      </c>
      <c r="N2515" s="58">
        <v>0</v>
      </c>
      <c r="O2515" s="58">
        <v>17</v>
      </c>
      <c r="P2515" s="58">
        <v>0</v>
      </c>
      <c r="Q2515" s="58">
        <v>0</v>
      </c>
      <c r="R2515" s="59">
        <v>0</v>
      </c>
      <c r="S2515" s="59">
        <v>48.638888999999999</v>
      </c>
      <c r="T2515" s="59">
        <v>0</v>
      </c>
      <c r="U2515" s="59">
        <v>0</v>
      </c>
    </row>
    <row r="2516" spans="1:21" x14ac:dyDescent="0.3">
      <c r="A2516" s="61">
        <v>85305</v>
      </c>
      <c r="B2516" s="54">
        <v>1</v>
      </c>
      <c r="C2516" s="54" t="s">
        <v>79</v>
      </c>
      <c r="D2516" s="54" t="s">
        <v>114</v>
      </c>
      <c r="E2516" s="61" t="s">
        <v>1678</v>
      </c>
      <c r="F2516" s="61" t="s">
        <v>160</v>
      </c>
      <c r="G2516" s="54" t="s">
        <v>72</v>
      </c>
      <c r="H2516" s="54" t="s">
        <v>128</v>
      </c>
      <c r="I2516" s="54" t="s">
        <v>24</v>
      </c>
      <c r="J2516" s="54" t="s">
        <v>129</v>
      </c>
      <c r="K2516" s="56">
        <v>43446.585752314815</v>
      </c>
      <c r="L2516" s="56">
        <v>43446.707766203705</v>
      </c>
      <c r="M2516" s="57">
        <v>2.9283333329999999</v>
      </c>
      <c r="N2516" s="58">
        <v>3</v>
      </c>
      <c r="O2516" s="58">
        <v>8802</v>
      </c>
      <c r="P2516" s="58">
        <v>0</v>
      </c>
      <c r="Q2516" s="58">
        <v>7</v>
      </c>
      <c r="R2516" s="59">
        <v>8.7850000000000001</v>
      </c>
      <c r="S2516" s="59">
        <v>25775.189997000001</v>
      </c>
      <c r="T2516" s="59">
        <v>0</v>
      </c>
      <c r="U2516" s="59">
        <v>20.498332999999999</v>
      </c>
    </row>
    <row r="2517" spans="1:21" x14ac:dyDescent="0.3">
      <c r="A2517" s="61">
        <v>85306</v>
      </c>
      <c r="B2517" s="54">
        <v>1</v>
      </c>
      <c r="C2517" s="54" t="s">
        <v>78</v>
      </c>
      <c r="D2517" s="54" t="s">
        <v>81</v>
      </c>
      <c r="E2517" s="61" t="s">
        <v>2585</v>
      </c>
      <c r="F2517" s="61" t="s">
        <v>137</v>
      </c>
      <c r="G2517" s="54" t="s">
        <v>71</v>
      </c>
      <c r="H2517" s="54" t="s">
        <v>128</v>
      </c>
      <c r="I2517" s="54" t="s">
        <v>22</v>
      </c>
      <c r="J2517" s="54" t="s">
        <v>129</v>
      </c>
      <c r="K2517" s="56">
        <v>43446.547997685186</v>
      </c>
      <c r="L2517" s="56">
        <v>43446.614583333336</v>
      </c>
      <c r="M2517" s="57">
        <v>1.598055555</v>
      </c>
      <c r="N2517" s="58">
        <v>0</v>
      </c>
      <c r="O2517" s="58">
        <v>1</v>
      </c>
      <c r="P2517" s="58">
        <v>0</v>
      </c>
      <c r="Q2517" s="58">
        <v>0</v>
      </c>
      <c r="R2517" s="59">
        <v>0</v>
      </c>
      <c r="S2517" s="59">
        <v>1.5980559999999999</v>
      </c>
      <c r="T2517" s="59">
        <v>0</v>
      </c>
      <c r="U2517" s="59">
        <v>0</v>
      </c>
    </row>
    <row r="2518" spans="1:21" x14ac:dyDescent="0.3">
      <c r="A2518" s="61">
        <v>85309</v>
      </c>
      <c r="B2518" s="54">
        <v>1</v>
      </c>
      <c r="C2518" s="54" t="s">
        <v>78</v>
      </c>
      <c r="D2518" s="54" t="s">
        <v>106</v>
      </c>
      <c r="E2518" s="61" t="s">
        <v>2382</v>
      </c>
      <c r="F2518" s="61" t="s">
        <v>172</v>
      </c>
      <c r="G2518" s="54" t="s">
        <v>71</v>
      </c>
      <c r="H2518" s="54" t="s">
        <v>128</v>
      </c>
      <c r="I2518" s="54" t="s">
        <v>22</v>
      </c>
      <c r="J2518" s="54" t="s">
        <v>129</v>
      </c>
      <c r="K2518" s="56">
        <v>43446.485879629632</v>
      </c>
      <c r="L2518" s="56">
        <v>43446.577777777777</v>
      </c>
      <c r="M2518" s="57">
        <v>2.2055555550000001</v>
      </c>
      <c r="N2518" s="58">
        <v>0</v>
      </c>
      <c r="O2518" s="58">
        <v>55</v>
      </c>
      <c r="P2518" s="58">
        <v>0</v>
      </c>
      <c r="Q2518" s="58">
        <v>0</v>
      </c>
      <c r="R2518" s="59">
        <v>0</v>
      </c>
      <c r="S2518" s="59">
        <v>121.305556</v>
      </c>
      <c r="T2518" s="59">
        <v>0</v>
      </c>
      <c r="U2518" s="59">
        <v>0</v>
      </c>
    </row>
    <row r="2519" spans="1:21" x14ac:dyDescent="0.3">
      <c r="A2519" s="61">
        <v>85312</v>
      </c>
      <c r="B2519" s="54">
        <v>1</v>
      </c>
      <c r="C2519" s="54" t="s">
        <v>78</v>
      </c>
      <c r="D2519" s="54" t="s">
        <v>105</v>
      </c>
      <c r="E2519" s="61" t="s">
        <v>2586</v>
      </c>
      <c r="F2519" s="61" t="s">
        <v>136</v>
      </c>
      <c r="G2519" s="54" t="s">
        <v>71</v>
      </c>
      <c r="H2519" s="54" t="s">
        <v>128</v>
      </c>
      <c r="I2519" s="54" t="s">
        <v>22</v>
      </c>
      <c r="J2519" s="54" t="s">
        <v>129</v>
      </c>
      <c r="K2519" s="56">
        <v>43446.617638888885</v>
      </c>
      <c r="L2519" s="56">
        <v>43446.641666666663</v>
      </c>
      <c r="M2519" s="57">
        <v>0.57666666600000005</v>
      </c>
      <c r="N2519" s="58">
        <v>0</v>
      </c>
      <c r="O2519" s="58">
        <v>61</v>
      </c>
      <c r="P2519" s="58">
        <v>0</v>
      </c>
      <c r="Q2519" s="58">
        <v>0</v>
      </c>
      <c r="R2519" s="59">
        <v>0</v>
      </c>
      <c r="S2519" s="59">
        <v>35.176667000000002</v>
      </c>
      <c r="T2519" s="59">
        <v>0</v>
      </c>
      <c r="U2519" s="59">
        <v>0</v>
      </c>
    </row>
    <row r="2520" spans="1:21" x14ac:dyDescent="0.3">
      <c r="A2520" s="61">
        <v>85313</v>
      </c>
      <c r="B2520" s="54">
        <v>1</v>
      </c>
      <c r="C2520" s="54" t="s">
        <v>78</v>
      </c>
      <c r="D2520" s="54" t="s">
        <v>98</v>
      </c>
      <c r="E2520" s="61" t="s">
        <v>494</v>
      </c>
      <c r="F2520" s="61" t="s">
        <v>140</v>
      </c>
      <c r="G2520" s="54" t="s">
        <v>72</v>
      </c>
      <c r="H2520" s="54" t="s">
        <v>128</v>
      </c>
      <c r="I2520" s="54" t="s">
        <v>22</v>
      </c>
      <c r="J2520" s="54" t="s">
        <v>129</v>
      </c>
      <c r="K2520" s="56">
        <v>43446.624953703707</v>
      </c>
      <c r="L2520" s="56">
        <v>43446.634768518517</v>
      </c>
      <c r="M2520" s="57">
        <v>0.235555555</v>
      </c>
      <c r="N2520" s="58">
        <v>0</v>
      </c>
      <c r="O2520" s="58">
        <v>1007</v>
      </c>
      <c r="P2520" s="58">
        <v>0</v>
      </c>
      <c r="Q2520" s="58">
        <v>0</v>
      </c>
      <c r="R2520" s="59">
        <v>0</v>
      </c>
      <c r="S2520" s="59">
        <v>237.204444</v>
      </c>
      <c r="T2520" s="59">
        <v>0</v>
      </c>
      <c r="U2520" s="59">
        <v>0</v>
      </c>
    </row>
    <row r="2521" spans="1:21" x14ac:dyDescent="0.3">
      <c r="A2521" s="61">
        <v>85314</v>
      </c>
      <c r="B2521" s="54">
        <v>1</v>
      </c>
      <c r="C2521" s="54" t="s">
        <v>78</v>
      </c>
      <c r="D2521" s="54" t="s">
        <v>80</v>
      </c>
      <c r="E2521" s="61" t="s">
        <v>2587</v>
      </c>
      <c r="F2521" s="61" t="s">
        <v>144</v>
      </c>
      <c r="G2521" s="54" t="s">
        <v>71</v>
      </c>
      <c r="H2521" s="54" t="s">
        <v>128</v>
      </c>
      <c r="I2521" s="54" t="s">
        <v>22</v>
      </c>
      <c r="J2521" s="54" t="s">
        <v>129</v>
      </c>
      <c r="K2521" s="56">
        <v>43446.621307870373</v>
      </c>
      <c r="L2521" s="56">
        <v>43446.696076388893</v>
      </c>
      <c r="M2521" s="57">
        <v>1.794444444</v>
      </c>
      <c r="N2521" s="58">
        <v>0</v>
      </c>
      <c r="O2521" s="58">
        <v>2</v>
      </c>
      <c r="P2521" s="58">
        <v>0</v>
      </c>
      <c r="Q2521" s="58">
        <v>0</v>
      </c>
      <c r="R2521" s="59">
        <v>0</v>
      </c>
      <c r="S2521" s="59">
        <v>3.588889</v>
      </c>
      <c r="T2521" s="59">
        <v>0</v>
      </c>
      <c r="U2521" s="59">
        <v>0</v>
      </c>
    </row>
    <row r="2522" spans="1:21" x14ac:dyDescent="0.3">
      <c r="A2522" s="61">
        <v>85315</v>
      </c>
      <c r="B2522" s="54">
        <v>1</v>
      </c>
      <c r="C2522" s="54" t="s">
        <v>79</v>
      </c>
      <c r="D2522" s="54" t="s">
        <v>108</v>
      </c>
      <c r="E2522" s="61" t="s">
        <v>2588</v>
      </c>
      <c r="F2522" s="61" t="s">
        <v>136</v>
      </c>
      <c r="G2522" s="54" t="s">
        <v>71</v>
      </c>
      <c r="H2522" s="54" t="s">
        <v>128</v>
      </c>
      <c r="I2522" s="54" t="s">
        <v>22</v>
      </c>
      <c r="J2522" s="54" t="s">
        <v>129</v>
      </c>
      <c r="K2522" s="56">
        <v>43446.621481481481</v>
      </c>
      <c r="L2522" s="56">
        <v>43446.649594907409</v>
      </c>
      <c r="M2522" s="57">
        <v>0.67472222199999998</v>
      </c>
      <c r="N2522" s="58">
        <v>0</v>
      </c>
      <c r="O2522" s="58">
        <v>4</v>
      </c>
      <c r="P2522" s="58">
        <v>0</v>
      </c>
      <c r="Q2522" s="58">
        <v>0</v>
      </c>
      <c r="R2522" s="59">
        <v>0</v>
      </c>
      <c r="S2522" s="59">
        <v>2.6988889999999999</v>
      </c>
      <c r="T2522" s="59">
        <v>0</v>
      </c>
      <c r="U2522" s="59">
        <v>0</v>
      </c>
    </row>
    <row r="2523" spans="1:21" x14ac:dyDescent="0.3">
      <c r="A2523" s="61">
        <v>85323</v>
      </c>
      <c r="B2523" s="54">
        <v>1</v>
      </c>
      <c r="C2523" s="54" t="s">
        <v>78</v>
      </c>
      <c r="D2523" s="54" t="s">
        <v>95</v>
      </c>
      <c r="E2523" s="61" t="s">
        <v>705</v>
      </c>
      <c r="F2523" s="61" t="s">
        <v>151</v>
      </c>
      <c r="G2523" s="54" t="s">
        <v>71</v>
      </c>
      <c r="H2523" s="54" t="s">
        <v>128</v>
      </c>
      <c r="I2523" s="54" t="s">
        <v>22</v>
      </c>
      <c r="J2523" s="54" t="s">
        <v>129</v>
      </c>
      <c r="K2523" s="56">
        <v>43446.636979166666</v>
      </c>
      <c r="L2523" s="56">
        <v>43446.786111111112</v>
      </c>
      <c r="M2523" s="57">
        <v>3.5791666659999999</v>
      </c>
      <c r="N2523" s="58">
        <v>0</v>
      </c>
      <c r="O2523" s="58">
        <v>201</v>
      </c>
      <c r="P2523" s="58">
        <v>0</v>
      </c>
      <c r="Q2523" s="58">
        <v>3</v>
      </c>
      <c r="R2523" s="59">
        <v>0</v>
      </c>
      <c r="S2523" s="59">
        <v>719.41250000000002</v>
      </c>
      <c r="T2523" s="59">
        <v>0</v>
      </c>
      <c r="U2523" s="59">
        <v>10.737500000000001</v>
      </c>
    </row>
    <row r="2524" spans="1:21" x14ac:dyDescent="0.3">
      <c r="A2524" s="61">
        <v>85324</v>
      </c>
      <c r="B2524" s="54">
        <v>1</v>
      </c>
      <c r="C2524" s="54" t="s">
        <v>78</v>
      </c>
      <c r="D2524" s="54" t="s">
        <v>83</v>
      </c>
      <c r="E2524" s="61" t="s">
        <v>2589</v>
      </c>
      <c r="F2524" s="61" t="s">
        <v>137</v>
      </c>
      <c r="G2524" s="54" t="s">
        <v>71</v>
      </c>
      <c r="H2524" s="54" t="s">
        <v>128</v>
      </c>
      <c r="I2524" s="54" t="s">
        <v>22</v>
      </c>
      <c r="J2524" s="54" t="s">
        <v>129</v>
      </c>
      <c r="K2524" s="56">
        <v>43446.637812499997</v>
      </c>
      <c r="L2524" s="56">
        <v>43446.676493055558</v>
      </c>
      <c r="M2524" s="57">
        <v>0.92833333299999998</v>
      </c>
      <c r="N2524" s="58">
        <v>0</v>
      </c>
      <c r="O2524" s="58">
        <v>9</v>
      </c>
      <c r="P2524" s="58">
        <v>0</v>
      </c>
      <c r="Q2524" s="58">
        <v>0</v>
      </c>
      <c r="R2524" s="59">
        <v>0</v>
      </c>
      <c r="S2524" s="59">
        <v>8.3550000000000004</v>
      </c>
      <c r="T2524" s="59">
        <v>0</v>
      </c>
      <c r="U2524" s="59">
        <v>0</v>
      </c>
    </row>
    <row r="2525" spans="1:21" x14ac:dyDescent="0.3">
      <c r="A2525" s="61">
        <v>85326</v>
      </c>
      <c r="B2525" s="54">
        <v>1</v>
      </c>
      <c r="C2525" s="54" t="s">
        <v>78</v>
      </c>
      <c r="D2525" s="54" t="s">
        <v>83</v>
      </c>
      <c r="E2525" s="61" t="s">
        <v>2590</v>
      </c>
      <c r="F2525" s="61" t="s">
        <v>156</v>
      </c>
      <c r="G2525" s="54" t="s">
        <v>71</v>
      </c>
      <c r="H2525" s="54" t="s">
        <v>128</v>
      </c>
      <c r="I2525" s="54" t="s">
        <v>22</v>
      </c>
      <c r="J2525" s="54" t="s">
        <v>129</v>
      </c>
      <c r="K2525" s="56">
        <v>43446.620787037034</v>
      </c>
      <c r="L2525" s="56">
        <v>43446.671782407408</v>
      </c>
      <c r="M2525" s="57">
        <v>1.2238888880000001</v>
      </c>
      <c r="N2525" s="58">
        <v>0</v>
      </c>
      <c r="O2525" s="58">
        <v>82</v>
      </c>
      <c r="P2525" s="58">
        <v>0</v>
      </c>
      <c r="Q2525" s="58">
        <v>0</v>
      </c>
      <c r="R2525" s="59">
        <v>0</v>
      </c>
      <c r="S2525" s="59">
        <v>100.358889</v>
      </c>
      <c r="T2525" s="59">
        <v>0</v>
      </c>
      <c r="U2525" s="59">
        <v>0</v>
      </c>
    </row>
    <row r="2526" spans="1:21" x14ac:dyDescent="0.3">
      <c r="A2526" s="61">
        <v>85327</v>
      </c>
      <c r="B2526" s="54">
        <v>1</v>
      </c>
      <c r="C2526" s="54" t="s">
        <v>78</v>
      </c>
      <c r="D2526" s="54" t="s">
        <v>91</v>
      </c>
      <c r="E2526" s="61" t="s">
        <v>2591</v>
      </c>
      <c r="F2526" s="61" t="s">
        <v>137</v>
      </c>
      <c r="G2526" s="54" t="s">
        <v>71</v>
      </c>
      <c r="H2526" s="54" t="s">
        <v>128</v>
      </c>
      <c r="I2526" s="54" t="s">
        <v>22</v>
      </c>
      <c r="J2526" s="54" t="s">
        <v>129</v>
      </c>
      <c r="K2526" s="56">
        <v>43446.578587962962</v>
      </c>
      <c r="L2526" s="56">
        <v>43446.643750000003</v>
      </c>
      <c r="M2526" s="57">
        <v>1.5638888879999999</v>
      </c>
      <c r="N2526" s="58">
        <v>0</v>
      </c>
      <c r="O2526" s="58">
        <v>0</v>
      </c>
      <c r="P2526" s="58">
        <v>0</v>
      </c>
      <c r="Q2526" s="58">
        <v>1</v>
      </c>
      <c r="R2526" s="59">
        <v>0</v>
      </c>
      <c r="S2526" s="59">
        <v>0</v>
      </c>
      <c r="T2526" s="59">
        <v>0</v>
      </c>
      <c r="U2526" s="59">
        <v>1.5638890000000001</v>
      </c>
    </row>
    <row r="2527" spans="1:21" x14ac:dyDescent="0.3">
      <c r="A2527" s="61">
        <v>85328</v>
      </c>
      <c r="B2527" s="54">
        <v>1</v>
      </c>
      <c r="C2527" s="54" t="s">
        <v>79</v>
      </c>
      <c r="D2527" s="54" t="s">
        <v>114</v>
      </c>
      <c r="E2527" s="61" t="s">
        <v>2592</v>
      </c>
      <c r="F2527" s="61" t="s">
        <v>140</v>
      </c>
      <c r="G2527" s="54" t="s">
        <v>72</v>
      </c>
      <c r="H2527" s="54" t="s">
        <v>128</v>
      </c>
      <c r="I2527" s="54" t="s">
        <v>22</v>
      </c>
      <c r="J2527" s="54" t="s">
        <v>129</v>
      </c>
      <c r="K2527" s="56">
        <v>43446.624988425923</v>
      </c>
      <c r="L2527" s="56">
        <v>43446.658576388887</v>
      </c>
      <c r="M2527" s="57">
        <v>0.80611111099999999</v>
      </c>
      <c r="N2527" s="58">
        <v>0</v>
      </c>
      <c r="O2527" s="58">
        <v>34</v>
      </c>
      <c r="P2527" s="58">
        <v>0</v>
      </c>
      <c r="Q2527" s="58">
        <v>0</v>
      </c>
      <c r="R2527" s="59">
        <v>0</v>
      </c>
      <c r="S2527" s="59">
        <v>27.407778</v>
      </c>
      <c r="T2527" s="59">
        <v>0</v>
      </c>
      <c r="U2527" s="59">
        <v>0</v>
      </c>
    </row>
    <row r="2528" spans="1:21" x14ac:dyDescent="0.3">
      <c r="A2528" s="61">
        <v>85330</v>
      </c>
      <c r="B2528" s="54">
        <v>1</v>
      </c>
      <c r="C2528" s="54" t="s">
        <v>79</v>
      </c>
      <c r="D2528" s="54" t="s">
        <v>114</v>
      </c>
      <c r="E2528" s="61" t="s">
        <v>582</v>
      </c>
      <c r="F2528" s="61" t="s">
        <v>145</v>
      </c>
      <c r="G2528" s="54" t="s">
        <v>72</v>
      </c>
      <c r="H2528" s="54" t="s">
        <v>128</v>
      </c>
      <c r="I2528" s="54" t="s">
        <v>22</v>
      </c>
      <c r="J2528" s="54" t="s">
        <v>129</v>
      </c>
      <c r="K2528" s="56">
        <v>43446.630358796298</v>
      </c>
      <c r="L2528" s="56">
        <v>43446.70239583333</v>
      </c>
      <c r="M2528" s="57">
        <v>1.728888888</v>
      </c>
      <c r="N2528" s="58">
        <v>0</v>
      </c>
      <c r="O2528" s="58">
        <v>0</v>
      </c>
      <c r="P2528" s="58">
        <v>0</v>
      </c>
      <c r="Q2528" s="58">
        <v>47</v>
      </c>
      <c r="R2528" s="59">
        <v>0</v>
      </c>
      <c r="S2528" s="59">
        <v>0</v>
      </c>
      <c r="T2528" s="59">
        <v>0</v>
      </c>
      <c r="U2528" s="59">
        <v>81.257778000000002</v>
      </c>
    </row>
    <row r="2529" spans="1:21" x14ac:dyDescent="0.3">
      <c r="A2529" s="61">
        <v>85331</v>
      </c>
      <c r="B2529" s="54">
        <v>1</v>
      </c>
      <c r="C2529" s="54" t="s">
        <v>78</v>
      </c>
      <c r="D2529" s="54" t="s">
        <v>93</v>
      </c>
      <c r="E2529" s="61" t="s">
        <v>2593</v>
      </c>
      <c r="F2529" s="61" t="s">
        <v>127</v>
      </c>
      <c r="G2529" s="54" t="s">
        <v>72</v>
      </c>
      <c r="H2529" s="54" t="s">
        <v>128</v>
      </c>
      <c r="I2529" s="54" t="s">
        <v>22</v>
      </c>
      <c r="J2529" s="54" t="s">
        <v>129</v>
      </c>
      <c r="K2529" s="56">
        <v>43446.644074074073</v>
      </c>
      <c r="L2529" s="56">
        <v>43446.656759259262</v>
      </c>
      <c r="M2529" s="57">
        <v>0.30444444399999998</v>
      </c>
      <c r="N2529" s="58">
        <v>0</v>
      </c>
      <c r="O2529" s="58">
        <v>254</v>
      </c>
      <c r="P2529" s="58">
        <v>0</v>
      </c>
      <c r="Q2529" s="58">
        <v>0</v>
      </c>
      <c r="R2529" s="59">
        <v>0</v>
      </c>
      <c r="S2529" s="59">
        <v>77.328889000000004</v>
      </c>
      <c r="T2529" s="59">
        <v>0</v>
      </c>
      <c r="U2529" s="59">
        <v>0</v>
      </c>
    </row>
    <row r="2530" spans="1:21" x14ac:dyDescent="0.3">
      <c r="A2530" s="61">
        <v>85334</v>
      </c>
      <c r="B2530" s="54">
        <v>1</v>
      </c>
      <c r="C2530" s="54" t="s">
        <v>78</v>
      </c>
      <c r="D2530" s="54" t="s">
        <v>83</v>
      </c>
      <c r="E2530" s="61" t="s">
        <v>2594</v>
      </c>
      <c r="F2530" s="61" t="s">
        <v>137</v>
      </c>
      <c r="G2530" s="54" t="s">
        <v>71</v>
      </c>
      <c r="H2530" s="54" t="s">
        <v>128</v>
      </c>
      <c r="I2530" s="54" t="s">
        <v>22</v>
      </c>
      <c r="J2530" s="54" t="s">
        <v>129</v>
      </c>
      <c r="K2530" s="56">
        <v>43446.641423611109</v>
      </c>
      <c r="L2530" s="56">
        <v>43446.686678240738</v>
      </c>
      <c r="M2530" s="57">
        <v>1.0861111109999999</v>
      </c>
      <c r="N2530" s="58">
        <v>0</v>
      </c>
      <c r="O2530" s="58">
        <v>1</v>
      </c>
      <c r="P2530" s="58">
        <v>0</v>
      </c>
      <c r="Q2530" s="58">
        <v>0</v>
      </c>
      <c r="R2530" s="59">
        <v>0</v>
      </c>
      <c r="S2530" s="59">
        <v>1.086111</v>
      </c>
      <c r="T2530" s="59">
        <v>0</v>
      </c>
      <c r="U2530" s="59">
        <v>0</v>
      </c>
    </row>
    <row r="2531" spans="1:21" x14ac:dyDescent="0.3">
      <c r="A2531" s="61">
        <v>85337</v>
      </c>
      <c r="B2531" s="54">
        <v>1</v>
      </c>
      <c r="C2531" s="54" t="s">
        <v>78</v>
      </c>
      <c r="D2531" s="54" t="s">
        <v>83</v>
      </c>
      <c r="E2531" s="61" t="s">
        <v>2595</v>
      </c>
      <c r="F2531" s="61" t="s">
        <v>141</v>
      </c>
      <c r="G2531" s="54" t="s">
        <v>71</v>
      </c>
      <c r="H2531" s="54" t="s">
        <v>128</v>
      </c>
      <c r="I2531" s="54" t="s">
        <v>22</v>
      </c>
      <c r="J2531" s="54" t="s">
        <v>129</v>
      </c>
      <c r="K2531" s="56">
        <v>43446.65625</v>
      </c>
      <c r="L2531" s="56">
        <v>43446.7</v>
      </c>
      <c r="M2531" s="57">
        <v>1.05</v>
      </c>
      <c r="N2531" s="58">
        <v>0</v>
      </c>
      <c r="O2531" s="58">
        <v>39</v>
      </c>
      <c r="P2531" s="58">
        <v>0</v>
      </c>
      <c r="Q2531" s="58">
        <v>0</v>
      </c>
      <c r="R2531" s="59">
        <v>0</v>
      </c>
      <c r="S2531" s="59">
        <v>40.950000000000003</v>
      </c>
      <c r="T2531" s="59">
        <v>0</v>
      </c>
      <c r="U2531" s="59">
        <v>0</v>
      </c>
    </row>
    <row r="2532" spans="1:21" x14ac:dyDescent="0.3">
      <c r="A2532" s="61">
        <v>85338</v>
      </c>
      <c r="B2532" s="54">
        <v>1</v>
      </c>
      <c r="C2532" s="54" t="s">
        <v>78</v>
      </c>
      <c r="D2532" s="54" t="s">
        <v>105</v>
      </c>
      <c r="E2532" s="61" t="s">
        <v>2292</v>
      </c>
      <c r="F2532" s="61" t="s">
        <v>172</v>
      </c>
      <c r="G2532" s="54" t="s">
        <v>71</v>
      </c>
      <c r="H2532" s="54" t="s">
        <v>128</v>
      </c>
      <c r="I2532" s="54" t="s">
        <v>22</v>
      </c>
      <c r="J2532" s="54" t="s">
        <v>129</v>
      </c>
      <c r="K2532" s="56">
        <v>43446.658182870371</v>
      </c>
      <c r="L2532" s="56">
        <v>43446.714131944442</v>
      </c>
      <c r="M2532" s="57">
        <v>1.342777777</v>
      </c>
      <c r="N2532" s="58">
        <v>0</v>
      </c>
      <c r="O2532" s="58">
        <v>27</v>
      </c>
      <c r="P2532" s="58">
        <v>0</v>
      </c>
      <c r="Q2532" s="58">
        <v>0</v>
      </c>
      <c r="R2532" s="59">
        <v>0</v>
      </c>
      <c r="S2532" s="59">
        <v>36.255000000000003</v>
      </c>
      <c r="T2532" s="59">
        <v>0</v>
      </c>
      <c r="U2532" s="59">
        <v>0</v>
      </c>
    </row>
    <row r="2533" spans="1:21" x14ac:dyDescent="0.3">
      <c r="A2533" s="61">
        <v>85340</v>
      </c>
      <c r="B2533" s="54">
        <v>1</v>
      </c>
      <c r="C2533" s="54" t="s">
        <v>78</v>
      </c>
      <c r="D2533" s="54" t="s">
        <v>105</v>
      </c>
      <c r="E2533" s="61" t="s">
        <v>2596</v>
      </c>
      <c r="F2533" s="61" t="s">
        <v>145</v>
      </c>
      <c r="G2533" s="54" t="s">
        <v>72</v>
      </c>
      <c r="H2533" s="54" t="s">
        <v>128</v>
      </c>
      <c r="I2533" s="54" t="s">
        <v>22</v>
      </c>
      <c r="J2533" s="54" t="s">
        <v>129</v>
      </c>
      <c r="K2533" s="56">
        <v>43446.632581018523</v>
      </c>
      <c r="L2533" s="56">
        <v>43446.741863425923</v>
      </c>
      <c r="M2533" s="57">
        <v>2.622777777</v>
      </c>
      <c r="N2533" s="58">
        <v>0</v>
      </c>
      <c r="O2533" s="58">
        <v>3</v>
      </c>
      <c r="P2533" s="58">
        <v>0</v>
      </c>
      <c r="Q2533" s="58">
        <v>0</v>
      </c>
      <c r="R2533" s="59">
        <v>0</v>
      </c>
      <c r="S2533" s="59">
        <v>7.8683329999999998</v>
      </c>
      <c r="T2533" s="59">
        <v>0</v>
      </c>
      <c r="U2533" s="59">
        <v>0</v>
      </c>
    </row>
    <row r="2534" spans="1:21" x14ac:dyDescent="0.3">
      <c r="A2534" s="61">
        <v>85351</v>
      </c>
      <c r="B2534" s="54">
        <v>1</v>
      </c>
      <c r="C2534" s="54" t="s">
        <v>78</v>
      </c>
      <c r="D2534" s="54" t="s">
        <v>80</v>
      </c>
      <c r="E2534" s="61" t="s">
        <v>2597</v>
      </c>
      <c r="F2534" s="61" t="s">
        <v>137</v>
      </c>
      <c r="G2534" s="54" t="s">
        <v>71</v>
      </c>
      <c r="H2534" s="54" t="s">
        <v>128</v>
      </c>
      <c r="I2534" s="54" t="s">
        <v>22</v>
      </c>
      <c r="J2534" s="54" t="s">
        <v>129</v>
      </c>
      <c r="K2534" s="56">
        <v>43446.669108796297</v>
      </c>
      <c r="L2534" s="56">
        <v>43446.738530092596</v>
      </c>
      <c r="M2534" s="57">
        <v>1.666111111</v>
      </c>
      <c r="N2534" s="58">
        <v>0</v>
      </c>
      <c r="O2534" s="58">
        <v>2</v>
      </c>
      <c r="P2534" s="58">
        <v>0</v>
      </c>
      <c r="Q2534" s="58">
        <v>0</v>
      </c>
      <c r="R2534" s="59">
        <v>0</v>
      </c>
      <c r="S2534" s="59">
        <v>3.3322219999999998</v>
      </c>
      <c r="T2534" s="59">
        <v>0</v>
      </c>
      <c r="U2534" s="59">
        <v>0</v>
      </c>
    </row>
    <row r="2535" spans="1:21" x14ac:dyDescent="0.3">
      <c r="A2535" s="61">
        <v>85352</v>
      </c>
      <c r="B2535" s="54">
        <v>1</v>
      </c>
      <c r="C2535" s="54" t="s">
        <v>79</v>
      </c>
      <c r="D2535" s="54" t="s">
        <v>109</v>
      </c>
      <c r="E2535" s="61" t="s">
        <v>2598</v>
      </c>
      <c r="F2535" s="61" t="s">
        <v>140</v>
      </c>
      <c r="G2535" s="54" t="s">
        <v>72</v>
      </c>
      <c r="H2535" s="54" t="s">
        <v>128</v>
      </c>
      <c r="I2535" s="54" t="s">
        <v>22</v>
      </c>
      <c r="J2535" s="54" t="s">
        <v>129</v>
      </c>
      <c r="K2535" s="56">
        <v>43446.668506944443</v>
      </c>
      <c r="L2535" s="56">
        <v>43446.761736111112</v>
      </c>
      <c r="M2535" s="57">
        <v>2.2374999999999998</v>
      </c>
      <c r="N2535" s="58">
        <v>0</v>
      </c>
      <c r="O2535" s="58">
        <v>0</v>
      </c>
      <c r="P2535" s="58">
        <v>8</v>
      </c>
      <c r="Q2535" s="58">
        <v>136</v>
      </c>
      <c r="R2535" s="59">
        <v>0</v>
      </c>
      <c r="S2535" s="59">
        <v>0</v>
      </c>
      <c r="T2535" s="59">
        <v>17.899999999999999</v>
      </c>
      <c r="U2535" s="59">
        <v>304.3</v>
      </c>
    </row>
    <row r="2536" spans="1:21" x14ac:dyDescent="0.3">
      <c r="A2536" s="61">
        <v>85354</v>
      </c>
      <c r="B2536" s="54">
        <v>1</v>
      </c>
      <c r="C2536" s="54" t="s">
        <v>79</v>
      </c>
      <c r="D2536" s="54" t="s">
        <v>123</v>
      </c>
      <c r="E2536" s="61" t="s">
        <v>2599</v>
      </c>
      <c r="F2536" s="61" t="s">
        <v>181</v>
      </c>
      <c r="G2536" s="54" t="s">
        <v>71</v>
      </c>
      <c r="H2536" s="54" t="s">
        <v>128</v>
      </c>
      <c r="I2536" s="54" t="s">
        <v>22</v>
      </c>
      <c r="J2536" s="54" t="s">
        <v>129</v>
      </c>
      <c r="K2536" s="56">
        <v>43446.657175925924</v>
      </c>
      <c r="L2536" s="56">
        <v>43446.716481481482</v>
      </c>
      <c r="M2536" s="57">
        <v>1.423333333</v>
      </c>
      <c r="N2536" s="58">
        <v>0</v>
      </c>
      <c r="O2536" s="58">
        <v>0</v>
      </c>
      <c r="P2536" s="58">
        <v>0</v>
      </c>
      <c r="Q2536" s="58">
        <v>53</v>
      </c>
      <c r="R2536" s="59">
        <v>0</v>
      </c>
      <c r="S2536" s="59">
        <v>0</v>
      </c>
      <c r="T2536" s="59">
        <v>0</v>
      </c>
      <c r="U2536" s="59">
        <v>75.436667</v>
      </c>
    </row>
    <row r="2537" spans="1:21" x14ac:dyDescent="0.3">
      <c r="A2537" s="61">
        <v>85363</v>
      </c>
      <c r="B2537" s="54">
        <v>1</v>
      </c>
      <c r="C2537" s="54" t="s">
        <v>78</v>
      </c>
      <c r="D2537" s="54" t="s">
        <v>80</v>
      </c>
      <c r="E2537" s="61" t="s">
        <v>2600</v>
      </c>
      <c r="F2537" s="61" t="s">
        <v>184</v>
      </c>
      <c r="G2537" s="54" t="s">
        <v>71</v>
      </c>
      <c r="H2537" s="54" t="s">
        <v>128</v>
      </c>
      <c r="I2537" s="54" t="s">
        <v>22</v>
      </c>
      <c r="J2537" s="54" t="s">
        <v>129</v>
      </c>
      <c r="K2537" s="56">
        <v>43446.684953703705</v>
      </c>
      <c r="L2537" s="56">
        <v>43446.81559027778</v>
      </c>
      <c r="M2537" s="57">
        <v>3.1352777770000002</v>
      </c>
      <c r="N2537" s="58">
        <v>0</v>
      </c>
      <c r="O2537" s="58">
        <v>2</v>
      </c>
      <c r="P2537" s="58">
        <v>0</v>
      </c>
      <c r="Q2537" s="58">
        <v>0</v>
      </c>
      <c r="R2537" s="59">
        <v>0</v>
      </c>
      <c r="S2537" s="59">
        <v>6.270556</v>
      </c>
      <c r="T2537" s="59">
        <v>0</v>
      </c>
      <c r="U2537" s="59">
        <v>0</v>
      </c>
    </row>
    <row r="2538" spans="1:21" x14ac:dyDescent="0.3">
      <c r="A2538" s="61">
        <v>85364</v>
      </c>
      <c r="B2538" s="54">
        <v>1</v>
      </c>
      <c r="C2538" s="54" t="s">
        <v>79</v>
      </c>
      <c r="D2538" s="54" t="s">
        <v>119</v>
      </c>
      <c r="E2538" s="61" t="s">
        <v>2601</v>
      </c>
      <c r="F2538" s="61" t="s">
        <v>145</v>
      </c>
      <c r="G2538" s="54" t="s">
        <v>72</v>
      </c>
      <c r="H2538" s="54" t="s">
        <v>128</v>
      </c>
      <c r="I2538" s="54" t="s">
        <v>22</v>
      </c>
      <c r="J2538" s="54" t="s">
        <v>129</v>
      </c>
      <c r="K2538" s="56">
        <v>43446.683634259258</v>
      </c>
      <c r="L2538" s="56">
        <v>43446.722777777781</v>
      </c>
      <c r="M2538" s="57">
        <v>0.93944444400000005</v>
      </c>
      <c r="N2538" s="58">
        <v>0</v>
      </c>
      <c r="O2538" s="58">
        <v>323</v>
      </c>
      <c r="P2538" s="58">
        <v>0</v>
      </c>
      <c r="Q2538" s="58">
        <v>132</v>
      </c>
      <c r="R2538" s="59">
        <v>0</v>
      </c>
      <c r="S2538" s="59">
        <v>303.44055500000002</v>
      </c>
      <c r="T2538" s="59">
        <v>0</v>
      </c>
      <c r="U2538" s="59">
        <v>124.00666699999999</v>
      </c>
    </row>
    <row r="2539" spans="1:21" x14ac:dyDescent="0.3">
      <c r="A2539" s="61">
        <v>85366</v>
      </c>
      <c r="B2539" s="54">
        <v>1</v>
      </c>
      <c r="C2539" s="54" t="s">
        <v>78</v>
      </c>
      <c r="D2539" s="54" t="s">
        <v>102</v>
      </c>
      <c r="E2539" s="61" t="s">
        <v>2602</v>
      </c>
      <c r="F2539" s="61" t="s">
        <v>137</v>
      </c>
      <c r="G2539" s="54" t="s">
        <v>71</v>
      </c>
      <c r="H2539" s="54" t="s">
        <v>128</v>
      </c>
      <c r="I2539" s="54" t="s">
        <v>22</v>
      </c>
      <c r="J2539" s="54" t="s">
        <v>129</v>
      </c>
      <c r="K2539" s="56">
        <v>43446.677245370374</v>
      </c>
      <c r="L2539" s="56">
        <v>43446.721736111111</v>
      </c>
      <c r="M2539" s="57">
        <v>1.0677777770000001</v>
      </c>
      <c r="N2539" s="58">
        <v>0</v>
      </c>
      <c r="O2539" s="58">
        <v>0</v>
      </c>
      <c r="P2539" s="58">
        <v>0</v>
      </c>
      <c r="Q2539" s="58">
        <v>5</v>
      </c>
      <c r="R2539" s="59">
        <v>0</v>
      </c>
      <c r="S2539" s="59">
        <v>0</v>
      </c>
      <c r="T2539" s="59">
        <v>0</v>
      </c>
      <c r="U2539" s="59">
        <v>5.338889</v>
      </c>
    </row>
    <row r="2540" spans="1:21" x14ac:dyDescent="0.3">
      <c r="A2540" s="61">
        <v>85369</v>
      </c>
      <c r="B2540" s="54">
        <v>1</v>
      </c>
      <c r="C2540" s="54" t="s">
        <v>78</v>
      </c>
      <c r="D2540" s="54" t="s">
        <v>97</v>
      </c>
      <c r="E2540" s="61" t="s">
        <v>2603</v>
      </c>
      <c r="F2540" s="61" t="s">
        <v>137</v>
      </c>
      <c r="G2540" s="54" t="s">
        <v>71</v>
      </c>
      <c r="H2540" s="54" t="s">
        <v>128</v>
      </c>
      <c r="I2540" s="54" t="s">
        <v>22</v>
      </c>
      <c r="J2540" s="54" t="s">
        <v>129</v>
      </c>
      <c r="K2540" s="56">
        <v>43446.67560185185</v>
      </c>
      <c r="L2540" s="56">
        <v>43446.825324074074</v>
      </c>
      <c r="M2540" s="57">
        <v>3.5933333329999999</v>
      </c>
      <c r="N2540" s="58">
        <v>0</v>
      </c>
      <c r="O2540" s="58">
        <v>1</v>
      </c>
      <c r="P2540" s="58">
        <v>0</v>
      </c>
      <c r="Q2540" s="58">
        <v>0</v>
      </c>
      <c r="R2540" s="59">
        <v>0</v>
      </c>
      <c r="S2540" s="59">
        <v>3.5933329999999999</v>
      </c>
      <c r="T2540" s="59">
        <v>0</v>
      </c>
      <c r="U2540" s="59">
        <v>0</v>
      </c>
    </row>
    <row r="2541" spans="1:21" x14ac:dyDescent="0.3">
      <c r="A2541" s="61">
        <v>85371</v>
      </c>
      <c r="B2541" s="54">
        <v>1</v>
      </c>
      <c r="C2541" s="54" t="s">
        <v>78</v>
      </c>
      <c r="D2541" s="54" t="s">
        <v>101</v>
      </c>
      <c r="E2541" s="61" t="s">
        <v>2604</v>
      </c>
      <c r="F2541" s="61" t="s">
        <v>145</v>
      </c>
      <c r="G2541" s="54" t="s">
        <v>72</v>
      </c>
      <c r="H2541" s="54" t="s">
        <v>128</v>
      </c>
      <c r="I2541" s="54" t="s">
        <v>22</v>
      </c>
      <c r="J2541" s="54" t="s">
        <v>129</v>
      </c>
      <c r="K2541" s="56">
        <v>43446.692673611113</v>
      </c>
      <c r="L2541" s="56">
        <v>43446.733055555553</v>
      </c>
      <c r="M2541" s="57">
        <v>0.96916666600000001</v>
      </c>
      <c r="N2541" s="58">
        <v>0</v>
      </c>
      <c r="O2541" s="58">
        <v>0</v>
      </c>
      <c r="P2541" s="58">
        <v>0</v>
      </c>
      <c r="Q2541" s="58">
        <v>23</v>
      </c>
      <c r="R2541" s="59">
        <v>0</v>
      </c>
      <c r="S2541" s="59">
        <v>0</v>
      </c>
      <c r="T2541" s="59">
        <v>0</v>
      </c>
      <c r="U2541" s="59">
        <v>22.290832999999999</v>
      </c>
    </row>
    <row r="2542" spans="1:21" x14ac:dyDescent="0.3">
      <c r="A2542" s="61">
        <v>85372</v>
      </c>
      <c r="B2542" s="54">
        <v>1</v>
      </c>
      <c r="C2542" s="54" t="s">
        <v>78</v>
      </c>
      <c r="D2542" s="54" t="s">
        <v>125</v>
      </c>
      <c r="E2542" s="61" t="s">
        <v>2605</v>
      </c>
      <c r="F2542" s="61" t="s">
        <v>137</v>
      </c>
      <c r="G2542" s="54" t="s">
        <v>71</v>
      </c>
      <c r="H2542" s="54" t="s">
        <v>128</v>
      </c>
      <c r="I2542" s="54" t="s">
        <v>22</v>
      </c>
      <c r="J2542" s="54" t="s">
        <v>129</v>
      </c>
      <c r="K2542" s="56">
        <v>43446.69467592593</v>
      </c>
      <c r="L2542" s="56">
        <v>43446.727777777778</v>
      </c>
      <c r="M2542" s="57">
        <v>0.79444444400000003</v>
      </c>
      <c r="N2542" s="58">
        <v>0</v>
      </c>
      <c r="O2542" s="58">
        <v>2</v>
      </c>
      <c r="P2542" s="58">
        <v>0</v>
      </c>
      <c r="Q2542" s="58">
        <v>0</v>
      </c>
      <c r="R2542" s="59">
        <v>0</v>
      </c>
      <c r="S2542" s="59">
        <v>1.588889</v>
      </c>
      <c r="T2542" s="59">
        <v>0</v>
      </c>
      <c r="U2542" s="59">
        <v>0</v>
      </c>
    </row>
    <row r="2543" spans="1:21" x14ac:dyDescent="0.3">
      <c r="A2543" s="61">
        <v>85376</v>
      </c>
      <c r="B2543" s="54">
        <v>1</v>
      </c>
      <c r="C2543" s="54" t="s">
        <v>79</v>
      </c>
      <c r="D2543" s="54" t="s">
        <v>110</v>
      </c>
      <c r="E2543" s="61" t="s">
        <v>2606</v>
      </c>
      <c r="F2543" s="61" t="s">
        <v>136</v>
      </c>
      <c r="G2543" s="54" t="s">
        <v>71</v>
      </c>
      <c r="H2543" s="54" t="s">
        <v>128</v>
      </c>
      <c r="I2543" s="54" t="s">
        <v>22</v>
      </c>
      <c r="J2543" s="54" t="s">
        <v>129</v>
      </c>
      <c r="K2543" s="56">
        <v>43446.697025462963</v>
      </c>
      <c r="L2543" s="56">
        <v>43446.713680555556</v>
      </c>
      <c r="M2543" s="57">
        <v>0.39972222200000002</v>
      </c>
      <c r="N2543" s="58">
        <v>0</v>
      </c>
      <c r="O2543" s="58">
        <v>90</v>
      </c>
      <c r="P2543" s="58">
        <v>0</v>
      </c>
      <c r="Q2543" s="58">
        <v>0</v>
      </c>
      <c r="R2543" s="59">
        <v>0</v>
      </c>
      <c r="S2543" s="59">
        <v>35.975000000000001</v>
      </c>
      <c r="T2543" s="59">
        <v>0</v>
      </c>
      <c r="U2543" s="59">
        <v>0</v>
      </c>
    </row>
    <row r="2544" spans="1:21" x14ac:dyDescent="0.3">
      <c r="A2544" s="61">
        <v>85378</v>
      </c>
      <c r="B2544" s="54">
        <v>1</v>
      </c>
      <c r="C2544" s="54" t="s">
        <v>79</v>
      </c>
      <c r="D2544" s="54" t="s">
        <v>109</v>
      </c>
      <c r="E2544" s="61" t="s">
        <v>2607</v>
      </c>
      <c r="F2544" s="61" t="s">
        <v>137</v>
      </c>
      <c r="G2544" s="54" t="s">
        <v>71</v>
      </c>
      <c r="H2544" s="54" t="s">
        <v>128</v>
      </c>
      <c r="I2544" s="54" t="s">
        <v>22</v>
      </c>
      <c r="J2544" s="54" t="s">
        <v>129</v>
      </c>
      <c r="K2544" s="56">
        <v>43446.698171296295</v>
      </c>
      <c r="L2544" s="56">
        <v>43446.889756944445</v>
      </c>
      <c r="M2544" s="57">
        <v>4.5980555550000002</v>
      </c>
      <c r="N2544" s="58">
        <v>0</v>
      </c>
      <c r="O2544" s="58">
        <v>0</v>
      </c>
      <c r="P2544" s="58">
        <v>0</v>
      </c>
      <c r="Q2544" s="58">
        <v>1</v>
      </c>
      <c r="R2544" s="59">
        <v>0</v>
      </c>
      <c r="S2544" s="59">
        <v>0</v>
      </c>
      <c r="T2544" s="59">
        <v>0</v>
      </c>
      <c r="U2544" s="59">
        <v>4.5980559999999997</v>
      </c>
    </row>
    <row r="2545" spans="1:21" x14ac:dyDescent="0.3">
      <c r="A2545" s="61">
        <v>85379</v>
      </c>
      <c r="B2545" s="54">
        <v>1</v>
      </c>
      <c r="C2545" s="54" t="s">
        <v>78</v>
      </c>
      <c r="D2545" s="54" t="s">
        <v>82</v>
      </c>
      <c r="E2545" s="61" t="s">
        <v>2608</v>
      </c>
      <c r="F2545" s="61" t="s">
        <v>137</v>
      </c>
      <c r="G2545" s="54" t="s">
        <v>71</v>
      </c>
      <c r="H2545" s="54" t="s">
        <v>128</v>
      </c>
      <c r="I2545" s="54" t="s">
        <v>22</v>
      </c>
      <c r="J2545" s="54" t="s">
        <v>129</v>
      </c>
      <c r="K2545" s="56">
        <v>43446.701527777775</v>
      </c>
      <c r="L2545" s="56">
        <v>43446.779062499998</v>
      </c>
      <c r="M2545" s="57">
        <v>1.860833333</v>
      </c>
      <c r="N2545" s="58">
        <v>0</v>
      </c>
      <c r="O2545" s="58">
        <v>0</v>
      </c>
      <c r="P2545" s="58">
        <v>0</v>
      </c>
      <c r="Q2545" s="58">
        <v>3</v>
      </c>
      <c r="R2545" s="59">
        <v>0</v>
      </c>
      <c r="S2545" s="59">
        <v>0</v>
      </c>
      <c r="T2545" s="59">
        <v>0</v>
      </c>
      <c r="U2545" s="59">
        <v>5.5824999999999996</v>
      </c>
    </row>
    <row r="2546" spans="1:21" x14ac:dyDescent="0.3">
      <c r="A2546" s="61">
        <v>85382</v>
      </c>
      <c r="B2546" s="54">
        <v>1</v>
      </c>
      <c r="C2546" s="54" t="s">
        <v>78</v>
      </c>
      <c r="D2546" s="54" t="s">
        <v>95</v>
      </c>
      <c r="E2546" s="61" t="s">
        <v>2609</v>
      </c>
      <c r="F2546" s="61" t="s">
        <v>130</v>
      </c>
      <c r="G2546" s="54" t="s">
        <v>71</v>
      </c>
      <c r="H2546" s="54" t="s">
        <v>128</v>
      </c>
      <c r="I2546" s="54" t="s">
        <v>22</v>
      </c>
      <c r="J2546" s="54" t="s">
        <v>129</v>
      </c>
      <c r="K2546" s="56">
        <v>43446.670046296298</v>
      </c>
      <c r="L2546" s="56">
        <v>43446.770509259259</v>
      </c>
      <c r="M2546" s="57">
        <v>2.4111111109999999</v>
      </c>
      <c r="N2546" s="58">
        <v>0</v>
      </c>
      <c r="O2546" s="58">
        <v>98</v>
      </c>
      <c r="P2546" s="58">
        <v>0</v>
      </c>
      <c r="Q2546" s="58">
        <v>0</v>
      </c>
      <c r="R2546" s="59">
        <v>0</v>
      </c>
      <c r="S2546" s="59">
        <v>236.28888900000001</v>
      </c>
      <c r="T2546" s="59">
        <v>0</v>
      </c>
      <c r="U2546" s="59">
        <v>0</v>
      </c>
    </row>
    <row r="2547" spans="1:21" x14ac:dyDescent="0.3">
      <c r="A2547" s="61">
        <v>85383</v>
      </c>
      <c r="B2547" s="54">
        <v>1</v>
      </c>
      <c r="C2547" s="54" t="s">
        <v>78</v>
      </c>
      <c r="D2547" s="54" t="s">
        <v>105</v>
      </c>
      <c r="E2547" s="61" t="s">
        <v>2610</v>
      </c>
      <c r="F2547" s="61" t="s">
        <v>144</v>
      </c>
      <c r="G2547" s="54" t="s">
        <v>71</v>
      </c>
      <c r="H2547" s="54" t="s">
        <v>128</v>
      </c>
      <c r="I2547" s="54" t="s">
        <v>22</v>
      </c>
      <c r="J2547" s="54" t="s">
        <v>129</v>
      </c>
      <c r="K2547" s="56">
        <v>43446.704675925925</v>
      </c>
      <c r="L2547" s="56">
        <v>43446.825810185182</v>
      </c>
      <c r="M2547" s="57">
        <v>2.9072222220000001</v>
      </c>
      <c r="N2547" s="58">
        <v>0</v>
      </c>
      <c r="O2547" s="58">
        <v>293</v>
      </c>
      <c r="P2547" s="58">
        <v>0</v>
      </c>
      <c r="Q2547" s="58">
        <v>2</v>
      </c>
      <c r="R2547" s="59">
        <v>0</v>
      </c>
      <c r="S2547" s="59">
        <v>851.81611099999998</v>
      </c>
      <c r="T2547" s="59">
        <v>0</v>
      </c>
      <c r="U2547" s="59">
        <v>5.8144439999999999</v>
      </c>
    </row>
    <row r="2548" spans="1:21" x14ac:dyDescent="0.3">
      <c r="A2548" s="61">
        <v>85384</v>
      </c>
      <c r="B2548" s="54">
        <v>1</v>
      </c>
      <c r="C2548" s="54" t="s">
        <v>78</v>
      </c>
      <c r="D2548" s="54" t="s">
        <v>101</v>
      </c>
      <c r="E2548" s="61" t="s">
        <v>2611</v>
      </c>
      <c r="F2548" s="61" t="s">
        <v>140</v>
      </c>
      <c r="G2548" s="54" t="s">
        <v>72</v>
      </c>
      <c r="H2548" s="54" t="s">
        <v>128</v>
      </c>
      <c r="I2548" s="54" t="s">
        <v>22</v>
      </c>
      <c r="J2548" s="54" t="s">
        <v>129</v>
      </c>
      <c r="K2548" s="56">
        <v>43446.677465277775</v>
      </c>
      <c r="L2548" s="56">
        <v>43446.769212962965</v>
      </c>
      <c r="M2548" s="57">
        <v>2.201944444</v>
      </c>
      <c r="N2548" s="58">
        <v>0</v>
      </c>
      <c r="O2548" s="58">
        <v>12</v>
      </c>
      <c r="P2548" s="58">
        <v>0</v>
      </c>
      <c r="Q2548" s="58">
        <v>0</v>
      </c>
      <c r="R2548" s="59">
        <v>0</v>
      </c>
      <c r="S2548" s="59">
        <v>26.423333</v>
      </c>
      <c r="T2548" s="59">
        <v>0</v>
      </c>
      <c r="U2548" s="59">
        <v>0</v>
      </c>
    </row>
    <row r="2549" spans="1:21" x14ac:dyDescent="0.3">
      <c r="A2549" s="61">
        <v>85385</v>
      </c>
      <c r="B2549" s="54">
        <v>1</v>
      </c>
      <c r="C2549" s="54" t="s">
        <v>79</v>
      </c>
      <c r="D2549" s="54" t="s">
        <v>113</v>
      </c>
      <c r="E2549" s="61" t="s">
        <v>2612</v>
      </c>
      <c r="F2549" s="61" t="s">
        <v>137</v>
      </c>
      <c r="G2549" s="54" t="s">
        <v>71</v>
      </c>
      <c r="H2549" s="54" t="s">
        <v>128</v>
      </c>
      <c r="I2549" s="54" t="s">
        <v>22</v>
      </c>
      <c r="J2549" s="54" t="s">
        <v>129</v>
      </c>
      <c r="K2549" s="56">
        <v>43446.707638888889</v>
      </c>
      <c r="L2549" s="56">
        <v>43446.738425925927</v>
      </c>
      <c r="M2549" s="57">
        <v>0.73888888799999997</v>
      </c>
      <c r="N2549" s="58">
        <v>0</v>
      </c>
      <c r="O2549" s="58">
        <v>0</v>
      </c>
      <c r="P2549" s="58">
        <v>0</v>
      </c>
      <c r="Q2549" s="58">
        <v>1</v>
      </c>
      <c r="R2549" s="59">
        <v>0</v>
      </c>
      <c r="S2549" s="59">
        <v>0</v>
      </c>
      <c r="T2549" s="59">
        <v>0</v>
      </c>
      <c r="U2549" s="59">
        <v>0.73888900000000002</v>
      </c>
    </row>
    <row r="2550" spans="1:21" x14ac:dyDescent="0.3">
      <c r="A2550" s="61">
        <v>85389</v>
      </c>
      <c r="B2550" s="54">
        <v>1</v>
      </c>
      <c r="C2550" s="54" t="s">
        <v>79</v>
      </c>
      <c r="D2550" s="54" t="s">
        <v>122</v>
      </c>
      <c r="E2550" s="61" t="s">
        <v>691</v>
      </c>
      <c r="F2550" s="61" t="s">
        <v>145</v>
      </c>
      <c r="G2550" s="54" t="s">
        <v>72</v>
      </c>
      <c r="H2550" s="54" t="s">
        <v>128</v>
      </c>
      <c r="I2550" s="54" t="s">
        <v>22</v>
      </c>
      <c r="J2550" s="54" t="s">
        <v>129</v>
      </c>
      <c r="K2550" s="56">
        <v>43446.71597222222</v>
      </c>
      <c r="L2550" s="56">
        <v>43446.731631944444</v>
      </c>
      <c r="M2550" s="57">
        <v>0.37583333299999999</v>
      </c>
      <c r="N2550" s="58">
        <v>0</v>
      </c>
      <c r="O2550" s="58">
        <v>0</v>
      </c>
      <c r="P2550" s="58">
        <v>0</v>
      </c>
      <c r="Q2550" s="58">
        <v>33</v>
      </c>
      <c r="R2550" s="59">
        <v>0</v>
      </c>
      <c r="S2550" s="59">
        <v>0</v>
      </c>
      <c r="T2550" s="59">
        <v>0</v>
      </c>
      <c r="U2550" s="59">
        <v>12.4025</v>
      </c>
    </row>
    <row r="2551" spans="1:21" x14ac:dyDescent="0.3">
      <c r="A2551" s="61">
        <v>85390</v>
      </c>
      <c r="B2551" s="54">
        <v>1</v>
      </c>
      <c r="C2551" s="54" t="s">
        <v>78</v>
      </c>
      <c r="D2551" s="54" t="s">
        <v>88</v>
      </c>
      <c r="E2551" s="61" t="s">
        <v>2613</v>
      </c>
      <c r="F2551" s="61" t="s">
        <v>130</v>
      </c>
      <c r="G2551" s="54" t="s">
        <v>71</v>
      </c>
      <c r="H2551" s="54" t="s">
        <v>128</v>
      </c>
      <c r="I2551" s="54" t="s">
        <v>22</v>
      </c>
      <c r="J2551" s="54" t="s">
        <v>129</v>
      </c>
      <c r="K2551" s="56">
        <v>43446.718055555553</v>
      </c>
      <c r="L2551" s="56">
        <v>43446.740729166668</v>
      </c>
      <c r="M2551" s="57">
        <v>0.54416666599999997</v>
      </c>
      <c r="N2551" s="58">
        <v>0</v>
      </c>
      <c r="O2551" s="58">
        <v>11</v>
      </c>
      <c r="P2551" s="58">
        <v>0</v>
      </c>
      <c r="Q2551" s="58">
        <v>0</v>
      </c>
      <c r="R2551" s="59">
        <v>0</v>
      </c>
      <c r="S2551" s="59">
        <v>5.9858330000000004</v>
      </c>
      <c r="T2551" s="59">
        <v>0</v>
      </c>
      <c r="U2551" s="59">
        <v>0</v>
      </c>
    </row>
    <row r="2552" spans="1:21" x14ac:dyDescent="0.3">
      <c r="A2552" s="61">
        <v>85391</v>
      </c>
      <c r="B2552" s="54">
        <v>1</v>
      </c>
      <c r="C2552" s="54" t="s">
        <v>79</v>
      </c>
      <c r="D2552" s="54" t="s">
        <v>120</v>
      </c>
      <c r="E2552" s="61" t="s">
        <v>2614</v>
      </c>
      <c r="F2552" s="61" t="s">
        <v>137</v>
      </c>
      <c r="G2552" s="54" t="s">
        <v>71</v>
      </c>
      <c r="H2552" s="54" t="s">
        <v>128</v>
      </c>
      <c r="I2552" s="54" t="s">
        <v>22</v>
      </c>
      <c r="J2552" s="54" t="s">
        <v>129</v>
      </c>
      <c r="K2552" s="56">
        <v>43446.719328703701</v>
      </c>
      <c r="L2552" s="56">
        <v>43446.748032407406</v>
      </c>
      <c r="M2552" s="57">
        <v>0.68888888800000003</v>
      </c>
      <c r="N2552" s="58">
        <v>0</v>
      </c>
      <c r="O2552" s="58">
        <v>1</v>
      </c>
      <c r="P2552" s="58">
        <v>0</v>
      </c>
      <c r="Q2552" s="58">
        <v>0</v>
      </c>
      <c r="R2552" s="59">
        <v>0</v>
      </c>
      <c r="S2552" s="59">
        <v>0.68888899999999997</v>
      </c>
      <c r="T2552" s="59">
        <v>0</v>
      </c>
      <c r="U2552" s="59">
        <v>0</v>
      </c>
    </row>
    <row r="2553" spans="1:21" x14ac:dyDescent="0.3">
      <c r="A2553" s="61">
        <v>85392</v>
      </c>
      <c r="B2553" s="54">
        <v>1</v>
      </c>
      <c r="C2553" s="54" t="s">
        <v>78</v>
      </c>
      <c r="D2553" s="54" t="s">
        <v>82</v>
      </c>
      <c r="E2553" s="61" t="s">
        <v>2615</v>
      </c>
      <c r="F2553" s="61" t="s">
        <v>137</v>
      </c>
      <c r="G2553" s="54" t="s">
        <v>71</v>
      </c>
      <c r="H2553" s="54" t="s">
        <v>128</v>
      </c>
      <c r="I2553" s="54" t="s">
        <v>22</v>
      </c>
      <c r="J2553" s="54" t="s">
        <v>129</v>
      </c>
      <c r="K2553" s="56">
        <v>43446.722280092596</v>
      </c>
      <c r="L2553" s="56">
        <v>43446.810231481482</v>
      </c>
      <c r="M2553" s="57">
        <v>2.110833333</v>
      </c>
      <c r="N2553" s="58">
        <v>0</v>
      </c>
      <c r="O2553" s="58">
        <v>2</v>
      </c>
      <c r="P2553" s="58">
        <v>0</v>
      </c>
      <c r="Q2553" s="58">
        <v>0</v>
      </c>
      <c r="R2553" s="59">
        <v>0</v>
      </c>
      <c r="S2553" s="59">
        <v>4.2216670000000001</v>
      </c>
      <c r="T2553" s="59">
        <v>0</v>
      </c>
      <c r="U2553" s="59">
        <v>0</v>
      </c>
    </row>
    <row r="2554" spans="1:21" x14ac:dyDescent="0.3">
      <c r="A2554" s="61">
        <v>85393</v>
      </c>
      <c r="B2554" s="54">
        <v>1</v>
      </c>
      <c r="C2554" s="54" t="s">
        <v>78</v>
      </c>
      <c r="D2554" s="54" t="s">
        <v>80</v>
      </c>
      <c r="E2554" s="61" t="s">
        <v>2616</v>
      </c>
      <c r="F2554" s="61" t="s">
        <v>137</v>
      </c>
      <c r="G2554" s="54" t="s">
        <v>71</v>
      </c>
      <c r="H2554" s="54" t="s">
        <v>128</v>
      </c>
      <c r="I2554" s="54" t="s">
        <v>22</v>
      </c>
      <c r="J2554" s="54" t="s">
        <v>129</v>
      </c>
      <c r="K2554" s="56">
        <v>43446.72314814815</v>
      </c>
      <c r="L2554" s="56">
        <v>43446.783495370371</v>
      </c>
      <c r="M2554" s="57">
        <v>1.4483333329999999</v>
      </c>
      <c r="N2554" s="58">
        <v>0</v>
      </c>
      <c r="O2554" s="58">
        <v>1</v>
      </c>
      <c r="P2554" s="58">
        <v>0</v>
      </c>
      <c r="Q2554" s="58">
        <v>0</v>
      </c>
      <c r="R2554" s="59">
        <v>0</v>
      </c>
      <c r="S2554" s="59">
        <v>1.4483330000000001</v>
      </c>
      <c r="T2554" s="59">
        <v>0</v>
      </c>
      <c r="U2554" s="59">
        <v>0</v>
      </c>
    </row>
    <row r="2555" spans="1:21" x14ac:dyDescent="0.3">
      <c r="A2555" s="61">
        <v>85395</v>
      </c>
      <c r="B2555" s="54">
        <v>1</v>
      </c>
      <c r="C2555" s="54" t="s">
        <v>78</v>
      </c>
      <c r="D2555" s="54" t="s">
        <v>83</v>
      </c>
      <c r="E2555" s="61" t="s">
        <v>2617</v>
      </c>
      <c r="F2555" s="61" t="s">
        <v>137</v>
      </c>
      <c r="G2555" s="54" t="s">
        <v>71</v>
      </c>
      <c r="H2555" s="54" t="s">
        <v>128</v>
      </c>
      <c r="I2555" s="54" t="s">
        <v>22</v>
      </c>
      <c r="J2555" s="54" t="s">
        <v>129</v>
      </c>
      <c r="K2555" s="56">
        <v>43446.720462962963</v>
      </c>
      <c r="L2555" s="56">
        <v>43446.756203703706</v>
      </c>
      <c r="M2555" s="57">
        <v>0.85777777700000002</v>
      </c>
      <c r="N2555" s="58">
        <v>0</v>
      </c>
      <c r="O2555" s="58">
        <v>13</v>
      </c>
      <c r="P2555" s="58">
        <v>0</v>
      </c>
      <c r="Q2555" s="58">
        <v>0</v>
      </c>
      <c r="R2555" s="59">
        <v>0</v>
      </c>
      <c r="S2555" s="59">
        <v>11.151111</v>
      </c>
      <c r="T2555" s="59">
        <v>0</v>
      </c>
      <c r="U2555" s="59">
        <v>0</v>
      </c>
    </row>
    <row r="2556" spans="1:21" x14ac:dyDescent="0.3">
      <c r="A2556" s="61">
        <v>85399</v>
      </c>
      <c r="B2556" s="54">
        <v>1</v>
      </c>
      <c r="C2556" s="54" t="s">
        <v>78</v>
      </c>
      <c r="D2556" s="54" t="s">
        <v>87</v>
      </c>
      <c r="E2556" s="61" t="s">
        <v>2618</v>
      </c>
      <c r="F2556" s="61" t="s">
        <v>184</v>
      </c>
      <c r="G2556" s="54" t="s">
        <v>71</v>
      </c>
      <c r="H2556" s="54" t="s">
        <v>128</v>
      </c>
      <c r="I2556" s="54" t="s">
        <v>22</v>
      </c>
      <c r="J2556" s="54" t="s">
        <v>129</v>
      </c>
      <c r="K2556" s="56">
        <v>43446.727476851855</v>
      </c>
      <c r="L2556" s="56">
        <v>43446.791562500002</v>
      </c>
      <c r="M2556" s="57">
        <v>1.5380555549999999</v>
      </c>
      <c r="N2556" s="58">
        <v>0</v>
      </c>
      <c r="O2556" s="58">
        <v>5</v>
      </c>
      <c r="P2556" s="58">
        <v>0</v>
      </c>
      <c r="Q2556" s="58">
        <v>0</v>
      </c>
      <c r="R2556" s="59">
        <v>0</v>
      </c>
      <c r="S2556" s="59">
        <v>7.6902780000000002</v>
      </c>
      <c r="T2556" s="59">
        <v>0</v>
      </c>
      <c r="U2556" s="59">
        <v>0</v>
      </c>
    </row>
    <row r="2557" spans="1:21" x14ac:dyDescent="0.3">
      <c r="A2557" s="61">
        <v>85403</v>
      </c>
      <c r="B2557" s="54">
        <v>1</v>
      </c>
      <c r="C2557" s="54" t="s">
        <v>78</v>
      </c>
      <c r="D2557" s="54" t="s">
        <v>88</v>
      </c>
      <c r="E2557" s="61" t="s">
        <v>2619</v>
      </c>
      <c r="F2557" s="61" t="s">
        <v>144</v>
      </c>
      <c r="G2557" s="54" t="s">
        <v>71</v>
      </c>
      <c r="H2557" s="54" t="s">
        <v>128</v>
      </c>
      <c r="I2557" s="54" t="s">
        <v>22</v>
      </c>
      <c r="J2557" s="54" t="s">
        <v>129</v>
      </c>
      <c r="K2557" s="56">
        <v>43446.731111111112</v>
      </c>
      <c r="L2557" s="56">
        <v>43446.816388888888</v>
      </c>
      <c r="M2557" s="57">
        <v>2.0466666660000001</v>
      </c>
      <c r="N2557" s="58">
        <v>0</v>
      </c>
      <c r="O2557" s="58">
        <v>6</v>
      </c>
      <c r="P2557" s="58">
        <v>0</v>
      </c>
      <c r="Q2557" s="58">
        <v>0</v>
      </c>
      <c r="R2557" s="59">
        <v>0</v>
      </c>
      <c r="S2557" s="59">
        <v>12.28</v>
      </c>
      <c r="T2557" s="59">
        <v>0</v>
      </c>
      <c r="U2557" s="59">
        <v>0</v>
      </c>
    </row>
    <row r="2558" spans="1:21" x14ac:dyDescent="0.3">
      <c r="A2558" s="61">
        <v>85404</v>
      </c>
      <c r="B2558" s="54">
        <v>1</v>
      </c>
      <c r="C2558" s="54" t="s">
        <v>78</v>
      </c>
      <c r="D2558" s="54" t="s">
        <v>94</v>
      </c>
      <c r="E2558" s="61" t="s">
        <v>2620</v>
      </c>
      <c r="F2558" s="61" t="s">
        <v>144</v>
      </c>
      <c r="G2558" s="54" t="s">
        <v>71</v>
      </c>
      <c r="H2558" s="54" t="s">
        <v>128</v>
      </c>
      <c r="I2558" s="54" t="s">
        <v>22</v>
      </c>
      <c r="J2558" s="54" t="s">
        <v>129</v>
      </c>
      <c r="K2558" s="56">
        <v>43446.733657407407</v>
      </c>
      <c r="L2558" s="56">
        <v>43446.827118055553</v>
      </c>
      <c r="M2558" s="57">
        <v>2.2430555550000002</v>
      </c>
      <c r="N2558" s="58">
        <v>0</v>
      </c>
      <c r="O2558" s="58">
        <v>8</v>
      </c>
      <c r="P2558" s="58">
        <v>0</v>
      </c>
      <c r="Q2558" s="58">
        <v>0</v>
      </c>
      <c r="R2558" s="59">
        <v>0</v>
      </c>
      <c r="S2558" s="59">
        <v>17.944444000000001</v>
      </c>
      <c r="T2558" s="59">
        <v>0</v>
      </c>
      <c r="U2558" s="59">
        <v>0</v>
      </c>
    </row>
    <row r="2559" spans="1:21" x14ac:dyDescent="0.3">
      <c r="A2559" s="61">
        <v>85407</v>
      </c>
      <c r="B2559" s="54">
        <v>1</v>
      </c>
      <c r="C2559" s="54" t="s">
        <v>78</v>
      </c>
      <c r="D2559" s="54" t="s">
        <v>86</v>
      </c>
      <c r="E2559" s="61" t="s">
        <v>444</v>
      </c>
      <c r="F2559" s="61" t="s">
        <v>156</v>
      </c>
      <c r="G2559" s="54" t="s">
        <v>71</v>
      </c>
      <c r="H2559" s="54" t="s">
        <v>128</v>
      </c>
      <c r="I2559" s="54" t="s">
        <v>22</v>
      </c>
      <c r="J2559" s="54" t="s">
        <v>129</v>
      </c>
      <c r="K2559" s="56">
        <v>43446.723865740743</v>
      </c>
      <c r="L2559" s="56">
        <v>43446.818483796298</v>
      </c>
      <c r="M2559" s="57">
        <v>2.2708333330000001</v>
      </c>
      <c r="N2559" s="58">
        <v>0</v>
      </c>
      <c r="O2559" s="58">
        <v>813</v>
      </c>
      <c r="P2559" s="58">
        <v>0</v>
      </c>
      <c r="Q2559" s="58">
        <v>0</v>
      </c>
      <c r="R2559" s="59">
        <v>0</v>
      </c>
      <c r="S2559" s="59">
        <v>1846.1875</v>
      </c>
      <c r="T2559" s="59">
        <v>0</v>
      </c>
      <c r="U2559" s="59">
        <v>0</v>
      </c>
    </row>
    <row r="2560" spans="1:21" x14ac:dyDescent="0.3">
      <c r="A2560" s="61">
        <v>85409</v>
      </c>
      <c r="B2560" s="54">
        <v>1</v>
      </c>
      <c r="C2560" s="54" t="s">
        <v>78</v>
      </c>
      <c r="D2560" s="54" t="s">
        <v>106</v>
      </c>
      <c r="E2560" s="61" t="s">
        <v>2382</v>
      </c>
      <c r="F2560" s="61" t="s">
        <v>172</v>
      </c>
      <c r="G2560" s="54" t="s">
        <v>71</v>
      </c>
      <c r="H2560" s="54" t="s">
        <v>128</v>
      </c>
      <c r="I2560" s="54" t="s">
        <v>22</v>
      </c>
      <c r="J2560" s="54" t="s">
        <v>129</v>
      </c>
      <c r="K2560" s="56">
        <v>43446.667337962965</v>
      </c>
      <c r="L2560" s="56">
        <v>43446.729166666664</v>
      </c>
      <c r="M2560" s="57">
        <v>1.4838888880000001</v>
      </c>
      <c r="N2560" s="58">
        <v>0</v>
      </c>
      <c r="O2560" s="58">
        <v>55</v>
      </c>
      <c r="P2560" s="58">
        <v>0</v>
      </c>
      <c r="Q2560" s="58">
        <v>0</v>
      </c>
      <c r="R2560" s="59">
        <v>0</v>
      </c>
      <c r="S2560" s="59">
        <v>81.613889</v>
      </c>
      <c r="T2560" s="59">
        <v>0</v>
      </c>
      <c r="U2560" s="59">
        <v>0</v>
      </c>
    </row>
    <row r="2561" spans="1:21" x14ac:dyDescent="0.3">
      <c r="A2561" s="61">
        <v>85410</v>
      </c>
      <c r="B2561" s="54">
        <v>1</v>
      </c>
      <c r="C2561" s="54" t="s">
        <v>78</v>
      </c>
      <c r="D2561" s="54" t="s">
        <v>94</v>
      </c>
      <c r="E2561" s="61" t="s">
        <v>2621</v>
      </c>
      <c r="F2561" s="61" t="s">
        <v>145</v>
      </c>
      <c r="G2561" s="54" t="s">
        <v>72</v>
      </c>
      <c r="H2561" s="54" t="s">
        <v>128</v>
      </c>
      <c r="I2561" s="54" t="s">
        <v>22</v>
      </c>
      <c r="J2561" s="54" t="s">
        <v>129</v>
      </c>
      <c r="K2561" s="56">
        <v>43446.738125000003</v>
      </c>
      <c r="L2561" s="56">
        <v>43446.815567129626</v>
      </c>
      <c r="M2561" s="57">
        <v>1.8586111110000001</v>
      </c>
      <c r="N2561" s="58">
        <v>0</v>
      </c>
      <c r="O2561" s="58">
        <v>143</v>
      </c>
      <c r="P2561" s="58">
        <v>0</v>
      </c>
      <c r="Q2561" s="58">
        <v>0</v>
      </c>
      <c r="R2561" s="59">
        <v>0</v>
      </c>
      <c r="S2561" s="59">
        <v>265.78138899999999</v>
      </c>
      <c r="T2561" s="59">
        <v>0</v>
      </c>
      <c r="U2561" s="59">
        <v>0</v>
      </c>
    </row>
    <row r="2562" spans="1:21" x14ac:dyDescent="0.3">
      <c r="A2562" s="61">
        <v>85414</v>
      </c>
      <c r="B2562" s="54">
        <v>1</v>
      </c>
      <c r="C2562" s="54" t="s">
        <v>79</v>
      </c>
      <c r="D2562" s="54" t="s">
        <v>114</v>
      </c>
      <c r="E2562" s="61" t="s">
        <v>2622</v>
      </c>
      <c r="F2562" s="61" t="s">
        <v>136</v>
      </c>
      <c r="G2562" s="54" t="s">
        <v>71</v>
      </c>
      <c r="H2562" s="54" t="s">
        <v>128</v>
      </c>
      <c r="I2562" s="54" t="s">
        <v>22</v>
      </c>
      <c r="J2562" s="54" t="s">
        <v>129</v>
      </c>
      <c r="K2562" s="56">
        <v>43446.743101851855</v>
      </c>
      <c r="L2562" s="56">
        <v>43446.838020833333</v>
      </c>
      <c r="M2562" s="57">
        <v>2.2780555549999999</v>
      </c>
      <c r="N2562" s="58">
        <v>0</v>
      </c>
      <c r="O2562" s="58">
        <v>0</v>
      </c>
      <c r="P2562" s="58">
        <v>0</v>
      </c>
      <c r="Q2562" s="58">
        <v>25</v>
      </c>
      <c r="R2562" s="59">
        <v>0</v>
      </c>
      <c r="S2562" s="59">
        <v>0</v>
      </c>
      <c r="T2562" s="59">
        <v>0</v>
      </c>
      <c r="U2562" s="59">
        <v>56.951388999999999</v>
      </c>
    </row>
    <row r="2563" spans="1:21" x14ac:dyDescent="0.3">
      <c r="A2563" s="61">
        <v>85416</v>
      </c>
      <c r="B2563" s="54">
        <v>1</v>
      </c>
      <c r="C2563" s="54" t="s">
        <v>78</v>
      </c>
      <c r="D2563" s="54" t="s">
        <v>99</v>
      </c>
      <c r="E2563" s="61" t="s">
        <v>2623</v>
      </c>
      <c r="F2563" s="61" t="s">
        <v>145</v>
      </c>
      <c r="G2563" s="54" t="s">
        <v>72</v>
      </c>
      <c r="H2563" s="54" t="s">
        <v>128</v>
      </c>
      <c r="I2563" s="54" t="s">
        <v>22</v>
      </c>
      <c r="J2563" s="54" t="s">
        <v>129</v>
      </c>
      <c r="K2563" s="56">
        <v>43446.750081018516</v>
      </c>
      <c r="L2563" s="56">
        <v>43446.761041666665</v>
      </c>
      <c r="M2563" s="57">
        <v>0.263055555</v>
      </c>
      <c r="N2563" s="58">
        <v>0</v>
      </c>
      <c r="O2563" s="58">
        <v>91</v>
      </c>
      <c r="P2563" s="58">
        <v>0</v>
      </c>
      <c r="Q2563" s="58">
        <v>3</v>
      </c>
      <c r="R2563" s="59">
        <v>0</v>
      </c>
      <c r="S2563" s="59">
        <v>23.938056</v>
      </c>
      <c r="T2563" s="59">
        <v>0</v>
      </c>
      <c r="U2563" s="59">
        <v>0.78916699999999995</v>
      </c>
    </row>
    <row r="2564" spans="1:21" x14ac:dyDescent="0.3">
      <c r="A2564" s="61">
        <v>85418</v>
      </c>
      <c r="B2564" s="54">
        <v>1</v>
      </c>
      <c r="C2564" s="54" t="s">
        <v>79</v>
      </c>
      <c r="D2564" s="54" t="s">
        <v>109</v>
      </c>
      <c r="E2564" s="61" t="s">
        <v>2624</v>
      </c>
      <c r="F2564" s="61" t="s">
        <v>137</v>
      </c>
      <c r="G2564" s="54" t="s">
        <v>71</v>
      </c>
      <c r="H2564" s="54" t="s">
        <v>128</v>
      </c>
      <c r="I2564" s="54" t="s">
        <v>22</v>
      </c>
      <c r="J2564" s="54" t="s">
        <v>129</v>
      </c>
      <c r="K2564" s="56">
        <v>43446.743807870371</v>
      </c>
      <c r="L2564" s="56">
        <v>43446.945335648146</v>
      </c>
      <c r="M2564" s="57">
        <v>4.8366666660000002</v>
      </c>
      <c r="N2564" s="58">
        <v>0</v>
      </c>
      <c r="O2564" s="58">
        <v>2</v>
      </c>
      <c r="P2564" s="58">
        <v>0</v>
      </c>
      <c r="Q2564" s="58">
        <v>0</v>
      </c>
      <c r="R2564" s="59">
        <v>0</v>
      </c>
      <c r="S2564" s="59">
        <v>9.6733329999999995</v>
      </c>
      <c r="T2564" s="59">
        <v>0</v>
      </c>
      <c r="U2564" s="59">
        <v>0</v>
      </c>
    </row>
    <row r="2565" spans="1:21" x14ac:dyDescent="0.3">
      <c r="A2565" s="61">
        <v>85420</v>
      </c>
      <c r="B2565" s="54">
        <v>1</v>
      </c>
      <c r="C2565" s="54" t="s">
        <v>78</v>
      </c>
      <c r="D2565" s="54" t="s">
        <v>88</v>
      </c>
      <c r="E2565" s="61" t="s">
        <v>761</v>
      </c>
      <c r="F2565" s="61" t="s">
        <v>136</v>
      </c>
      <c r="G2565" s="54" t="s">
        <v>71</v>
      </c>
      <c r="H2565" s="54" t="s">
        <v>128</v>
      </c>
      <c r="I2565" s="54" t="s">
        <v>22</v>
      </c>
      <c r="J2565" s="54" t="s">
        <v>129</v>
      </c>
      <c r="K2565" s="56">
        <v>43446.726365740738</v>
      </c>
      <c r="L2565" s="56">
        <v>43446.850104166668</v>
      </c>
      <c r="M2565" s="57">
        <v>2.9697222220000001</v>
      </c>
      <c r="N2565" s="58">
        <v>0</v>
      </c>
      <c r="O2565" s="58">
        <v>228</v>
      </c>
      <c r="P2565" s="58">
        <v>0</v>
      </c>
      <c r="Q2565" s="58">
        <v>0</v>
      </c>
      <c r="R2565" s="59">
        <v>0</v>
      </c>
      <c r="S2565" s="59">
        <v>677.09666700000002</v>
      </c>
      <c r="T2565" s="59">
        <v>0</v>
      </c>
      <c r="U2565" s="59">
        <v>0</v>
      </c>
    </row>
    <row r="2566" spans="1:21" x14ac:dyDescent="0.3">
      <c r="A2566" s="61">
        <v>85422</v>
      </c>
      <c r="B2566" s="54">
        <v>1</v>
      </c>
      <c r="C2566" s="54" t="s">
        <v>78</v>
      </c>
      <c r="D2566" s="54" t="s">
        <v>105</v>
      </c>
      <c r="E2566" s="61" t="s">
        <v>2625</v>
      </c>
      <c r="F2566" s="61" t="s">
        <v>137</v>
      </c>
      <c r="G2566" s="54" t="s">
        <v>71</v>
      </c>
      <c r="H2566" s="54" t="s">
        <v>128</v>
      </c>
      <c r="I2566" s="54" t="s">
        <v>22</v>
      </c>
      <c r="J2566" s="54" t="s">
        <v>129</v>
      </c>
      <c r="K2566" s="56">
        <v>43446.750833333332</v>
      </c>
      <c r="L2566" s="56">
        <v>43446.858599537038</v>
      </c>
      <c r="M2566" s="57">
        <v>2.5863888880000001</v>
      </c>
      <c r="N2566" s="58">
        <v>0</v>
      </c>
      <c r="O2566" s="58">
        <v>250</v>
      </c>
      <c r="P2566" s="58">
        <v>0</v>
      </c>
      <c r="Q2566" s="58">
        <v>0</v>
      </c>
      <c r="R2566" s="59">
        <v>0</v>
      </c>
      <c r="S2566" s="59">
        <v>646.59722199999999</v>
      </c>
      <c r="T2566" s="59">
        <v>0</v>
      </c>
      <c r="U2566" s="59">
        <v>0</v>
      </c>
    </row>
    <row r="2567" spans="1:21" x14ac:dyDescent="0.3">
      <c r="A2567" s="61">
        <v>85423</v>
      </c>
      <c r="B2567" s="54">
        <v>1</v>
      </c>
      <c r="C2567" s="54" t="s">
        <v>78</v>
      </c>
      <c r="D2567" s="54" t="s">
        <v>101</v>
      </c>
      <c r="E2567" s="61" t="s">
        <v>2626</v>
      </c>
      <c r="F2567" s="61" t="s">
        <v>140</v>
      </c>
      <c r="G2567" s="54" t="s">
        <v>72</v>
      </c>
      <c r="H2567" s="54" t="s">
        <v>128</v>
      </c>
      <c r="I2567" s="54" t="s">
        <v>22</v>
      </c>
      <c r="J2567" s="54" t="s">
        <v>129</v>
      </c>
      <c r="K2567" s="56">
        <v>43446.676747685182</v>
      </c>
      <c r="L2567" s="56">
        <v>43446.785879629628</v>
      </c>
      <c r="M2567" s="57">
        <v>2.6191666659999999</v>
      </c>
      <c r="N2567" s="58">
        <v>2</v>
      </c>
      <c r="O2567" s="58">
        <v>3</v>
      </c>
      <c r="P2567" s="58">
        <v>0</v>
      </c>
      <c r="Q2567" s="58">
        <v>0</v>
      </c>
      <c r="R2567" s="59">
        <v>5.2383329999999999</v>
      </c>
      <c r="S2567" s="59">
        <v>7.8574999999999999</v>
      </c>
      <c r="T2567" s="59">
        <v>0</v>
      </c>
      <c r="U2567" s="59">
        <v>0</v>
      </c>
    </row>
    <row r="2568" spans="1:21" x14ac:dyDescent="0.3">
      <c r="A2568" s="61">
        <v>85427</v>
      </c>
      <c r="B2568" s="54">
        <v>1</v>
      </c>
      <c r="C2568" s="54" t="s">
        <v>79</v>
      </c>
      <c r="D2568" s="54" t="s">
        <v>108</v>
      </c>
      <c r="E2568" s="61" t="s">
        <v>2627</v>
      </c>
      <c r="F2568" s="61" t="s">
        <v>181</v>
      </c>
      <c r="G2568" s="54" t="s">
        <v>71</v>
      </c>
      <c r="H2568" s="54" t="s">
        <v>128</v>
      </c>
      <c r="I2568" s="54" t="s">
        <v>22</v>
      </c>
      <c r="J2568" s="54" t="s">
        <v>129</v>
      </c>
      <c r="K2568" s="56">
        <v>43446.754699074074</v>
      </c>
      <c r="L2568" s="56">
        <v>43446.824675925927</v>
      </c>
      <c r="M2568" s="57">
        <v>1.679444444</v>
      </c>
      <c r="N2568" s="58">
        <v>0</v>
      </c>
      <c r="O2568" s="58">
        <v>19</v>
      </c>
      <c r="P2568" s="58">
        <v>0</v>
      </c>
      <c r="Q2568" s="58">
        <v>0</v>
      </c>
      <c r="R2568" s="59">
        <v>0</v>
      </c>
      <c r="S2568" s="59">
        <v>31.909444000000001</v>
      </c>
      <c r="T2568" s="59">
        <v>0</v>
      </c>
      <c r="U2568" s="59">
        <v>0</v>
      </c>
    </row>
    <row r="2569" spans="1:21" x14ac:dyDescent="0.3">
      <c r="A2569" s="61">
        <v>85428</v>
      </c>
      <c r="B2569" s="54">
        <v>1</v>
      </c>
      <c r="C2569" s="54" t="s">
        <v>78</v>
      </c>
      <c r="D2569" s="54" t="s">
        <v>95</v>
      </c>
      <c r="E2569" s="61" t="s">
        <v>618</v>
      </c>
      <c r="F2569" s="61" t="s">
        <v>137</v>
      </c>
      <c r="G2569" s="54" t="s">
        <v>71</v>
      </c>
      <c r="H2569" s="54" t="s">
        <v>128</v>
      </c>
      <c r="I2569" s="54" t="s">
        <v>22</v>
      </c>
      <c r="J2569" s="54" t="s">
        <v>129</v>
      </c>
      <c r="K2569" s="56">
        <v>43446.744398148148</v>
      </c>
      <c r="L2569" s="56">
        <v>43446.81114583333</v>
      </c>
      <c r="M2569" s="57">
        <v>1.6019444439999999</v>
      </c>
      <c r="N2569" s="58">
        <v>0</v>
      </c>
      <c r="O2569" s="58">
        <v>322</v>
      </c>
      <c r="P2569" s="58">
        <v>0</v>
      </c>
      <c r="Q2569" s="58">
        <v>1</v>
      </c>
      <c r="R2569" s="59">
        <v>0</v>
      </c>
      <c r="S2569" s="59">
        <v>515.82611099999997</v>
      </c>
      <c r="T2569" s="59">
        <v>0</v>
      </c>
      <c r="U2569" s="59">
        <v>1.601944</v>
      </c>
    </row>
    <row r="2570" spans="1:21" x14ac:dyDescent="0.3">
      <c r="A2570" s="61">
        <v>85430</v>
      </c>
      <c r="B2570" s="54">
        <v>1</v>
      </c>
      <c r="C2570" s="54" t="s">
        <v>79</v>
      </c>
      <c r="D2570" s="54" t="s">
        <v>114</v>
      </c>
      <c r="E2570" s="61" t="s">
        <v>2628</v>
      </c>
      <c r="F2570" s="61" t="s">
        <v>136</v>
      </c>
      <c r="G2570" s="54" t="s">
        <v>71</v>
      </c>
      <c r="H2570" s="54" t="s">
        <v>128</v>
      </c>
      <c r="I2570" s="54" t="s">
        <v>22</v>
      </c>
      <c r="J2570" s="54" t="s">
        <v>129</v>
      </c>
      <c r="K2570" s="56">
        <v>43446.762754629628</v>
      </c>
      <c r="L2570" s="56">
        <v>43446.79042824074</v>
      </c>
      <c r="M2570" s="57">
        <v>0.66416666599999996</v>
      </c>
      <c r="N2570" s="58">
        <v>0</v>
      </c>
      <c r="O2570" s="58">
        <v>66</v>
      </c>
      <c r="P2570" s="58">
        <v>0</v>
      </c>
      <c r="Q2570" s="58">
        <v>0</v>
      </c>
      <c r="R2570" s="59">
        <v>0</v>
      </c>
      <c r="S2570" s="59">
        <v>43.835000000000001</v>
      </c>
      <c r="T2570" s="59">
        <v>0</v>
      </c>
      <c r="U2570" s="59">
        <v>0</v>
      </c>
    </row>
    <row r="2571" spans="1:21" x14ac:dyDescent="0.3">
      <c r="A2571" s="61">
        <v>85432</v>
      </c>
      <c r="B2571" s="54">
        <v>1</v>
      </c>
      <c r="C2571" s="54" t="s">
        <v>79</v>
      </c>
      <c r="D2571" s="54" t="s">
        <v>113</v>
      </c>
      <c r="E2571" s="61" t="s">
        <v>2629</v>
      </c>
      <c r="F2571" s="61" t="s">
        <v>181</v>
      </c>
      <c r="G2571" s="54" t="s">
        <v>71</v>
      </c>
      <c r="H2571" s="54" t="s">
        <v>128</v>
      </c>
      <c r="I2571" s="54" t="s">
        <v>22</v>
      </c>
      <c r="J2571" s="54" t="s">
        <v>129</v>
      </c>
      <c r="K2571" s="56">
        <v>43446.769745370373</v>
      </c>
      <c r="L2571" s="56">
        <v>43446.815023148149</v>
      </c>
      <c r="M2571" s="57">
        <v>1.0866666659999999</v>
      </c>
      <c r="N2571" s="58">
        <v>0</v>
      </c>
      <c r="O2571" s="58">
        <v>0</v>
      </c>
      <c r="P2571" s="58">
        <v>0</v>
      </c>
      <c r="Q2571" s="58">
        <v>8</v>
      </c>
      <c r="R2571" s="59">
        <v>0</v>
      </c>
      <c r="S2571" s="59">
        <v>0</v>
      </c>
      <c r="T2571" s="59">
        <v>0</v>
      </c>
      <c r="U2571" s="59">
        <v>8.6933330000000009</v>
      </c>
    </row>
    <row r="2572" spans="1:21" x14ac:dyDescent="0.3">
      <c r="A2572" s="61">
        <v>85433</v>
      </c>
      <c r="B2572" s="54">
        <v>1</v>
      </c>
      <c r="C2572" s="54" t="s">
        <v>78</v>
      </c>
      <c r="D2572" s="54" t="s">
        <v>95</v>
      </c>
      <c r="E2572" s="61" t="s">
        <v>2480</v>
      </c>
      <c r="F2572" s="61" t="s">
        <v>165</v>
      </c>
      <c r="G2572" s="54" t="s">
        <v>71</v>
      </c>
      <c r="H2572" s="54" t="s">
        <v>128</v>
      </c>
      <c r="I2572" s="54" t="s">
        <v>22</v>
      </c>
      <c r="J2572" s="54" t="s">
        <v>129</v>
      </c>
      <c r="K2572" s="56">
        <v>43446.772222222222</v>
      </c>
      <c r="L2572" s="56">
        <v>43446.823263888888</v>
      </c>
      <c r="M2572" s="57">
        <v>1.2250000000000001</v>
      </c>
      <c r="N2572" s="58">
        <v>0</v>
      </c>
      <c r="O2572" s="58">
        <v>99</v>
      </c>
      <c r="P2572" s="58">
        <v>0</v>
      </c>
      <c r="Q2572" s="58">
        <v>0</v>
      </c>
      <c r="R2572" s="59">
        <v>0</v>
      </c>
      <c r="S2572" s="59">
        <v>121.27500000000001</v>
      </c>
      <c r="T2572" s="59">
        <v>0</v>
      </c>
      <c r="U2572" s="59">
        <v>0</v>
      </c>
    </row>
    <row r="2573" spans="1:21" x14ac:dyDescent="0.3">
      <c r="A2573" s="61">
        <v>85434</v>
      </c>
      <c r="B2573" s="54">
        <v>1</v>
      </c>
      <c r="C2573" s="54" t="s">
        <v>78</v>
      </c>
      <c r="D2573" s="54" t="s">
        <v>95</v>
      </c>
      <c r="E2573" s="61" t="s">
        <v>2630</v>
      </c>
      <c r="F2573" s="61" t="s">
        <v>151</v>
      </c>
      <c r="G2573" s="54" t="s">
        <v>71</v>
      </c>
      <c r="H2573" s="54" t="s">
        <v>128</v>
      </c>
      <c r="I2573" s="54" t="s">
        <v>22</v>
      </c>
      <c r="J2573" s="54" t="s">
        <v>129</v>
      </c>
      <c r="K2573" s="56">
        <v>43446.772916666669</v>
      </c>
      <c r="L2573" s="56">
        <v>43446.82172453704</v>
      </c>
      <c r="M2573" s="57">
        <v>1.1713888880000001</v>
      </c>
      <c r="N2573" s="58">
        <v>0</v>
      </c>
      <c r="O2573" s="58">
        <v>99</v>
      </c>
      <c r="P2573" s="58">
        <v>0</v>
      </c>
      <c r="Q2573" s="58">
        <v>0</v>
      </c>
      <c r="R2573" s="59">
        <v>0</v>
      </c>
      <c r="S2573" s="59">
        <v>115.9675</v>
      </c>
      <c r="T2573" s="59">
        <v>0</v>
      </c>
      <c r="U2573" s="59">
        <v>0</v>
      </c>
    </row>
    <row r="2574" spans="1:21" x14ac:dyDescent="0.3">
      <c r="A2574" s="61">
        <v>85446</v>
      </c>
      <c r="B2574" s="54">
        <v>1</v>
      </c>
      <c r="C2574" s="54" t="s">
        <v>78</v>
      </c>
      <c r="D2574" s="54" t="s">
        <v>80</v>
      </c>
      <c r="E2574" s="61" t="s">
        <v>2631</v>
      </c>
      <c r="F2574" s="61" t="s">
        <v>136</v>
      </c>
      <c r="G2574" s="54" t="s">
        <v>71</v>
      </c>
      <c r="H2574" s="54" t="s">
        <v>128</v>
      </c>
      <c r="I2574" s="54" t="s">
        <v>22</v>
      </c>
      <c r="J2574" s="54" t="s">
        <v>129</v>
      </c>
      <c r="K2574" s="56">
        <v>43446.788391203707</v>
      </c>
      <c r="L2574" s="56">
        <v>43446.82707175926</v>
      </c>
      <c r="M2574" s="57">
        <v>0.92833333299999998</v>
      </c>
      <c r="N2574" s="58">
        <v>0</v>
      </c>
      <c r="O2574" s="58">
        <v>183</v>
      </c>
      <c r="P2574" s="58">
        <v>0</v>
      </c>
      <c r="Q2574" s="58">
        <v>0</v>
      </c>
      <c r="R2574" s="59">
        <v>0</v>
      </c>
      <c r="S2574" s="59">
        <v>169.88499999999999</v>
      </c>
      <c r="T2574" s="59">
        <v>0</v>
      </c>
      <c r="U2574" s="59">
        <v>0</v>
      </c>
    </row>
    <row r="2575" spans="1:21" x14ac:dyDescent="0.3">
      <c r="A2575" s="61">
        <v>85449</v>
      </c>
      <c r="B2575" s="54">
        <v>1</v>
      </c>
      <c r="C2575" s="54" t="s">
        <v>78</v>
      </c>
      <c r="D2575" s="54" t="s">
        <v>94</v>
      </c>
      <c r="E2575" s="61" t="s">
        <v>2632</v>
      </c>
      <c r="F2575" s="61" t="s">
        <v>144</v>
      </c>
      <c r="G2575" s="54" t="s">
        <v>71</v>
      </c>
      <c r="H2575" s="54" t="s">
        <v>128</v>
      </c>
      <c r="I2575" s="54" t="s">
        <v>22</v>
      </c>
      <c r="J2575" s="54" t="s">
        <v>129</v>
      </c>
      <c r="K2575" s="56">
        <v>43446.801504629628</v>
      </c>
      <c r="L2575" s="56">
        <v>43446.845671296294</v>
      </c>
      <c r="M2575" s="57">
        <v>1.06</v>
      </c>
      <c r="N2575" s="58">
        <v>0</v>
      </c>
      <c r="O2575" s="58">
        <v>4</v>
      </c>
      <c r="P2575" s="58">
        <v>0</v>
      </c>
      <c r="Q2575" s="58">
        <v>0</v>
      </c>
      <c r="R2575" s="59">
        <v>0</v>
      </c>
      <c r="S2575" s="59">
        <v>4.24</v>
      </c>
      <c r="T2575" s="59">
        <v>0</v>
      </c>
      <c r="U2575" s="59">
        <v>0</v>
      </c>
    </row>
    <row r="2576" spans="1:21" x14ac:dyDescent="0.3">
      <c r="A2576" s="61">
        <v>85450</v>
      </c>
      <c r="B2576" s="54">
        <v>1</v>
      </c>
      <c r="C2576" s="54" t="s">
        <v>79</v>
      </c>
      <c r="D2576" s="54" t="s">
        <v>116</v>
      </c>
      <c r="E2576" s="61" t="s">
        <v>417</v>
      </c>
      <c r="F2576" s="61" t="s">
        <v>136</v>
      </c>
      <c r="G2576" s="54" t="s">
        <v>71</v>
      </c>
      <c r="H2576" s="54" t="s">
        <v>128</v>
      </c>
      <c r="I2576" s="54" t="s">
        <v>22</v>
      </c>
      <c r="J2576" s="54" t="s">
        <v>129</v>
      </c>
      <c r="K2576" s="56">
        <v>43446.800613425927</v>
      </c>
      <c r="L2576" s="56">
        <v>43446.81763888889</v>
      </c>
      <c r="M2576" s="57">
        <v>0.40861111100000003</v>
      </c>
      <c r="N2576" s="58">
        <v>0</v>
      </c>
      <c r="O2576" s="58">
        <v>136</v>
      </c>
      <c r="P2576" s="58">
        <v>0</v>
      </c>
      <c r="Q2576" s="58">
        <v>0</v>
      </c>
      <c r="R2576" s="59">
        <v>0</v>
      </c>
      <c r="S2576" s="59">
        <v>55.571111000000002</v>
      </c>
      <c r="T2576" s="59">
        <v>0</v>
      </c>
      <c r="U2576" s="59">
        <v>0</v>
      </c>
    </row>
    <row r="2577" spans="1:21" x14ac:dyDescent="0.3">
      <c r="A2577" s="61">
        <v>85452</v>
      </c>
      <c r="B2577" s="54">
        <v>1</v>
      </c>
      <c r="C2577" s="54" t="s">
        <v>78</v>
      </c>
      <c r="D2577" s="54" t="s">
        <v>94</v>
      </c>
      <c r="E2577" s="61" t="s">
        <v>2633</v>
      </c>
      <c r="F2577" s="61" t="s">
        <v>136</v>
      </c>
      <c r="G2577" s="54" t="s">
        <v>71</v>
      </c>
      <c r="H2577" s="54" t="s">
        <v>128</v>
      </c>
      <c r="I2577" s="54" t="s">
        <v>22</v>
      </c>
      <c r="J2577" s="54" t="s">
        <v>129</v>
      </c>
      <c r="K2577" s="56">
        <v>43446.813067129631</v>
      </c>
      <c r="L2577" s="56">
        <v>43446.861458333333</v>
      </c>
      <c r="M2577" s="57">
        <v>1.1613888880000001</v>
      </c>
      <c r="N2577" s="58">
        <v>0</v>
      </c>
      <c r="O2577" s="58">
        <v>417</v>
      </c>
      <c r="P2577" s="58">
        <v>0</v>
      </c>
      <c r="Q2577" s="58">
        <v>3</v>
      </c>
      <c r="R2577" s="59">
        <v>0</v>
      </c>
      <c r="S2577" s="59">
        <v>484.29916600000001</v>
      </c>
      <c r="T2577" s="59">
        <v>0</v>
      </c>
      <c r="U2577" s="59">
        <v>3.4841669999999998</v>
      </c>
    </row>
    <row r="2578" spans="1:21" x14ac:dyDescent="0.3">
      <c r="A2578" s="61">
        <v>85453</v>
      </c>
      <c r="B2578" s="54">
        <v>1</v>
      </c>
      <c r="C2578" s="54" t="s">
        <v>78</v>
      </c>
      <c r="D2578" s="54" t="s">
        <v>86</v>
      </c>
      <c r="E2578" s="61" t="s">
        <v>2634</v>
      </c>
      <c r="F2578" s="61" t="s">
        <v>136</v>
      </c>
      <c r="G2578" s="54" t="s">
        <v>71</v>
      </c>
      <c r="H2578" s="54" t="s">
        <v>128</v>
      </c>
      <c r="I2578" s="54" t="s">
        <v>22</v>
      </c>
      <c r="J2578" s="54" t="s">
        <v>129</v>
      </c>
      <c r="K2578" s="56">
        <v>43446.801006944443</v>
      </c>
      <c r="L2578" s="56">
        <v>43446.845856481479</v>
      </c>
      <c r="M2578" s="57">
        <v>1.0763888880000001</v>
      </c>
      <c r="N2578" s="58">
        <v>0</v>
      </c>
      <c r="O2578" s="58">
        <v>107</v>
      </c>
      <c r="P2578" s="58">
        <v>0</v>
      </c>
      <c r="Q2578" s="58">
        <v>0</v>
      </c>
      <c r="R2578" s="59">
        <v>0</v>
      </c>
      <c r="S2578" s="59">
        <v>115.17361099999999</v>
      </c>
      <c r="T2578" s="59">
        <v>0</v>
      </c>
      <c r="U2578" s="59">
        <v>0</v>
      </c>
    </row>
    <row r="2579" spans="1:21" x14ac:dyDescent="0.3">
      <c r="A2579" s="61">
        <v>85455</v>
      </c>
      <c r="B2579" s="54">
        <v>1</v>
      </c>
      <c r="C2579" s="54" t="s">
        <v>78</v>
      </c>
      <c r="D2579" s="54" t="s">
        <v>80</v>
      </c>
      <c r="E2579" s="61" t="s">
        <v>2635</v>
      </c>
      <c r="F2579" s="61" t="s">
        <v>137</v>
      </c>
      <c r="G2579" s="54" t="s">
        <v>71</v>
      </c>
      <c r="H2579" s="54" t="s">
        <v>128</v>
      </c>
      <c r="I2579" s="54" t="s">
        <v>22</v>
      </c>
      <c r="J2579" s="54" t="s">
        <v>129</v>
      </c>
      <c r="K2579" s="56">
        <v>43446.806620370371</v>
      </c>
      <c r="L2579" s="56">
        <v>43446.934293981481</v>
      </c>
      <c r="M2579" s="57">
        <v>3.0641666660000002</v>
      </c>
      <c r="N2579" s="58">
        <v>0</v>
      </c>
      <c r="O2579" s="58">
        <v>4</v>
      </c>
      <c r="P2579" s="58">
        <v>0</v>
      </c>
      <c r="Q2579" s="58">
        <v>0</v>
      </c>
      <c r="R2579" s="59">
        <v>0</v>
      </c>
      <c r="S2579" s="59">
        <v>12.256667</v>
      </c>
      <c r="T2579" s="59">
        <v>0</v>
      </c>
      <c r="U2579" s="59">
        <v>0</v>
      </c>
    </row>
    <row r="2580" spans="1:21" x14ac:dyDescent="0.3">
      <c r="A2580" s="61">
        <v>85458</v>
      </c>
      <c r="B2580" s="54">
        <v>1</v>
      </c>
      <c r="C2580" s="54" t="s">
        <v>79</v>
      </c>
      <c r="D2580" s="54" t="s">
        <v>108</v>
      </c>
      <c r="E2580" s="61" t="s">
        <v>2636</v>
      </c>
      <c r="F2580" s="61" t="s">
        <v>156</v>
      </c>
      <c r="G2580" s="54" t="s">
        <v>71</v>
      </c>
      <c r="H2580" s="54" t="s">
        <v>128</v>
      </c>
      <c r="I2580" s="54" t="s">
        <v>22</v>
      </c>
      <c r="J2580" s="54" t="s">
        <v>129</v>
      </c>
      <c r="K2580" s="56">
        <v>43446.822002314817</v>
      </c>
      <c r="L2580" s="56">
        <v>43446.841631944444</v>
      </c>
      <c r="M2580" s="57">
        <v>0.47111111100000003</v>
      </c>
      <c r="N2580" s="58">
        <v>0</v>
      </c>
      <c r="O2580" s="58">
        <v>24</v>
      </c>
      <c r="P2580" s="58">
        <v>0</v>
      </c>
      <c r="Q2580" s="58">
        <v>0</v>
      </c>
      <c r="R2580" s="59">
        <v>0</v>
      </c>
      <c r="S2580" s="59">
        <v>11.306666999999999</v>
      </c>
      <c r="T2580" s="59">
        <v>0</v>
      </c>
      <c r="U2580" s="59">
        <v>0</v>
      </c>
    </row>
    <row r="2581" spans="1:21" x14ac:dyDescent="0.3">
      <c r="A2581" s="61">
        <v>85459</v>
      </c>
      <c r="B2581" s="54">
        <v>1</v>
      </c>
      <c r="C2581" s="54" t="s">
        <v>78</v>
      </c>
      <c r="D2581" s="54" t="s">
        <v>89</v>
      </c>
      <c r="E2581" s="61" t="s">
        <v>737</v>
      </c>
      <c r="F2581" s="61" t="s">
        <v>184</v>
      </c>
      <c r="G2581" s="54" t="s">
        <v>71</v>
      </c>
      <c r="H2581" s="54" t="s">
        <v>128</v>
      </c>
      <c r="I2581" s="54" t="s">
        <v>22</v>
      </c>
      <c r="J2581" s="54" t="s">
        <v>129</v>
      </c>
      <c r="K2581" s="56">
        <v>43446.823807870373</v>
      </c>
      <c r="L2581" s="56">
        <v>43446.879328703704</v>
      </c>
      <c r="M2581" s="57">
        <v>1.3325</v>
      </c>
      <c r="N2581" s="58">
        <v>0</v>
      </c>
      <c r="O2581" s="58">
        <v>235</v>
      </c>
      <c r="P2581" s="58">
        <v>0</v>
      </c>
      <c r="Q2581" s="58">
        <v>0</v>
      </c>
      <c r="R2581" s="59">
        <v>0</v>
      </c>
      <c r="S2581" s="59">
        <v>313.13749999999999</v>
      </c>
      <c r="T2581" s="59">
        <v>0</v>
      </c>
      <c r="U2581" s="59">
        <v>0</v>
      </c>
    </row>
    <row r="2582" spans="1:21" x14ac:dyDescent="0.3">
      <c r="A2582" s="61">
        <v>85463</v>
      </c>
      <c r="B2582" s="54">
        <v>1</v>
      </c>
      <c r="C2582" s="54" t="s">
        <v>78</v>
      </c>
      <c r="D2582" s="54" t="s">
        <v>80</v>
      </c>
      <c r="E2582" s="61" t="s">
        <v>2637</v>
      </c>
      <c r="F2582" s="61" t="s">
        <v>130</v>
      </c>
      <c r="G2582" s="54" t="s">
        <v>71</v>
      </c>
      <c r="H2582" s="54" t="s">
        <v>128</v>
      </c>
      <c r="I2582" s="54" t="s">
        <v>22</v>
      </c>
      <c r="J2582" s="54" t="s">
        <v>129</v>
      </c>
      <c r="K2582" s="56">
        <v>43446.826666666668</v>
      </c>
      <c r="L2582" s="56">
        <v>43446.873993055553</v>
      </c>
      <c r="M2582" s="57">
        <v>1.1358333329999999</v>
      </c>
      <c r="N2582" s="58">
        <v>0</v>
      </c>
      <c r="O2582" s="58">
        <v>6</v>
      </c>
      <c r="P2582" s="58">
        <v>0</v>
      </c>
      <c r="Q2582" s="58">
        <v>0</v>
      </c>
      <c r="R2582" s="59">
        <v>0</v>
      </c>
      <c r="S2582" s="59">
        <v>6.8150000000000004</v>
      </c>
      <c r="T2582" s="59">
        <v>0</v>
      </c>
      <c r="U2582" s="59">
        <v>0</v>
      </c>
    </row>
    <row r="2583" spans="1:21" x14ac:dyDescent="0.3">
      <c r="A2583" s="61">
        <v>85465</v>
      </c>
      <c r="B2583" s="54">
        <v>1</v>
      </c>
      <c r="C2583" s="54" t="s">
        <v>78</v>
      </c>
      <c r="D2583" s="54" t="s">
        <v>125</v>
      </c>
      <c r="E2583" s="61" t="s">
        <v>2638</v>
      </c>
      <c r="F2583" s="61" t="s">
        <v>136</v>
      </c>
      <c r="G2583" s="54" t="s">
        <v>71</v>
      </c>
      <c r="H2583" s="54" t="s">
        <v>128</v>
      </c>
      <c r="I2583" s="54" t="s">
        <v>22</v>
      </c>
      <c r="J2583" s="54" t="s">
        <v>129</v>
      </c>
      <c r="K2583" s="56">
        <v>43446.823749999996</v>
      </c>
      <c r="L2583" s="56">
        <v>43446.870659722219</v>
      </c>
      <c r="M2583" s="57">
        <v>1.1258333330000001</v>
      </c>
      <c r="N2583" s="58">
        <v>0</v>
      </c>
      <c r="O2583" s="58">
        <v>256</v>
      </c>
      <c r="P2583" s="58">
        <v>0</v>
      </c>
      <c r="Q2583" s="58">
        <v>0</v>
      </c>
      <c r="R2583" s="59">
        <v>0</v>
      </c>
      <c r="S2583" s="59">
        <v>288.21333299999998</v>
      </c>
      <c r="T2583" s="59">
        <v>0</v>
      </c>
      <c r="U2583" s="59">
        <v>0</v>
      </c>
    </row>
    <row r="2584" spans="1:21" x14ac:dyDescent="0.3">
      <c r="A2584" s="61">
        <v>85466</v>
      </c>
      <c r="B2584" s="54">
        <v>1</v>
      </c>
      <c r="C2584" s="54" t="s">
        <v>79</v>
      </c>
      <c r="D2584" s="54" t="s">
        <v>116</v>
      </c>
      <c r="E2584" s="61" t="s">
        <v>417</v>
      </c>
      <c r="F2584" s="61" t="s">
        <v>136</v>
      </c>
      <c r="G2584" s="54" t="s">
        <v>71</v>
      </c>
      <c r="H2584" s="54" t="s">
        <v>128</v>
      </c>
      <c r="I2584" s="54" t="s">
        <v>22</v>
      </c>
      <c r="J2584" s="54" t="s">
        <v>129</v>
      </c>
      <c r="K2584" s="56">
        <v>43446.826018518521</v>
      </c>
      <c r="L2584" s="56">
        <v>43446.840567129628</v>
      </c>
      <c r="M2584" s="57">
        <v>0.34916666600000001</v>
      </c>
      <c r="N2584" s="58">
        <v>0</v>
      </c>
      <c r="O2584" s="58">
        <v>136</v>
      </c>
      <c r="P2584" s="58">
        <v>0</v>
      </c>
      <c r="Q2584" s="58">
        <v>0</v>
      </c>
      <c r="R2584" s="59">
        <v>0</v>
      </c>
      <c r="S2584" s="59">
        <v>47.486666999999997</v>
      </c>
      <c r="T2584" s="59">
        <v>0</v>
      </c>
      <c r="U2584" s="59">
        <v>0</v>
      </c>
    </row>
    <row r="2585" spans="1:21" x14ac:dyDescent="0.3">
      <c r="A2585" s="61">
        <v>85470</v>
      </c>
      <c r="B2585" s="54">
        <v>1</v>
      </c>
      <c r="C2585" s="54" t="s">
        <v>78</v>
      </c>
      <c r="D2585" s="54" t="s">
        <v>80</v>
      </c>
      <c r="E2585" s="61" t="s">
        <v>2639</v>
      </c>
      <c r="F2585" s="61" t="s">
        <v>137</v>
      </c>
      <c r="G2585" s="54" t="s">
        <v>71</v>
      </c>
      <c r="H2585" s="54" t="s">
        <v>128</v>
      </c>
      <c r="I2585" s="54" t="s">
        <v>22</v>
      </c>
      <c r="J2585" s="54" t="s">
        <v>129</v>
      </c>
      <c r="K2585" s="56">
        <v>43446.824953703705</v>
      </c>
      <c r="L2585" s="56">
        <v>43446.86204861111</v>
      </c>
      <c r="M2585" s="57">
        <v>0.89027777699999999</v>
      </c>
      <c r="N2585" s="58">
        <v>0</v>
      </c>
      <c r="O2585" s="58">
        <v>2</v>
      </c>
      <c r="P2585" s="58">
        <v>0</v>
      </c>
      <c r="Q2585" s="58">
        <v>0</v>
      </c>
      <c r="R2585" s="59">
        <v>0</v>
      </c>
      <c r="S2585" s="59">
        <v>1.780556</v>
      </c>
      <c r="T2585" s="59">
        <v>0</v>
      </c>
      <c r="U2585" s="59">
        <v>0</v>
      </c>
    </row>
    <row r="2586" spans="1:21" x14ac:dyDescent="0.3">
      <c r="A2586" s="61">
        <v>85474</v>
      </c>
      <c r="B2586" s="54">
        <v>1</v>
      </c>
      <c r="C2586" s="54" t="s">
        <v>78</v>
      </c>
      <c r="D2586" s="54" t="s">
        <v>103</v>
      </c>
      <c r="E2586" s="61" t="s">
        <v>2008</v>
      </c>
      <c r="F2586" s="61" t="s">
        <v>136</v>
      </c>
      <c r="G2586" s="54" t="s">
        <v>71</v>
      </c>
      <c r="H2586" s="54" t="s">
        <v>128</v>
      </c>
      <c r="I2586" s="54" t="s">
        <v>22</v>
      </c>
      <c r="J2586" s="54" t="s">
        <v>129</v>
      </c>
      <c r="K2586" s="56">
        <v>43446.851655092592</v>
      </c>
      <c r="L2586" s="56">
        <v>43446.902881944443</v>
      </c>
      <c r="M2586" s="57">
        <v>1.2294444440000001</v>
      </c>
      <c r="N2586" s="58">
        <v>0</v>
      </c>
      <c r="O2586" s="58">
        <v>194</v>
      </c>
      <c r="P2586" s="58">
        <v>0</v>
      </c>
      <c r="Q2586" s="58">
        <v>0</v>
      </c>
      <c r="R2586" s="59">
        <v>0</v>
      </c>
      <c r="S2586" s="59">
        <v>238.51222200000001</v>
      </c>
      <c r="T2586" s="59">
        <v>0</v>
      </c>
      <c r="U2586" s="59">
        <v>0</v>
      </c>
    </row>
    <row r="2587" spans="1:21" x14ac:dyDescent="0.3">
      <c r="A2587" s="61">
        <v>85477</v>
      </c>
      <c r="B2587" s="54">
        <v>1</v>
      </c>
      <c r="C2587" s="54" t="s">
        <v>78</v>
      </c>
      <c r="D2587" s="54" t="s">
        <v>87</v>
      </c>
      <c r="E2587" s="61" t="s">
        <v>2640</v>
      </c>
      <c r="F2587" s="61" t="s">
        <v>137</v>
      </c>
      <c r="G2587" s="54" t="s">
        <v>71</v>
      </c>
      <c r="H2587" s="54" t="s">
        <v>128</v>
      </c>
      <c r="I2587" s="54" t="s">
        <v>22</v>
      </c>
      <c r="J2587" s="54" t="s">
        <v>129</v>
      </c>
      <c r="K2587" s="56">
        <v>43446.814398148148</v>
      </c>
      <c r="L2587" s="56">
        <v>43446.881111111114</v>
      </c>
      <c r="M2587" s="57">
        <v>1.601111111</v>
      </c>
      <c r="N2587" s="58">
        <v>0</v>
      </c>
      <c r="O2587" s="58">
        <v>1</v>
      </c>
      <c r="P2587" s="58">
        <v>0</v>
      </c>
      <c r="Q2587" s="58">
        <v>0</v>
      </c>
      <c r="R2587" s="59">
        <v>0</v>
      </c>
      <c r="S2587" s="59">
        <v>1.601111</v>
      </c>
      <c r="T2587" s="59">
        <v>0</v>
      </c>
      <c r="U2587" s="59">
        <v>0</v>
      </c>
    </row>
    <row r="2588" spans="1:21" x14ac:dyDescent="0.3">
      <c r="A2588" s="61">
        <v>85479</v>
      </c>
      <c r="B2588" s="54">
        <v>1</v>
      </c>
      <c r="C2588" s="54" t="s">
        <v>78</v>
      </c>
      <c r="D2588" s="54" t="s">
        <v>97</v>
      </c>
      <c r="E2588" s="61" t="s">
        <v>2641</v>
      </c>
      <c r="F2588" s="61" t="s">
        <v>948</v>
      </c>
      <c r="G2588" s="54" t="s">
        <v>72</v>
      </c>
      <c r="H2588" s="54" t="s">
        <v>128</v>
      </c>
      <c r="I2588" s="54" t="s">
        <v>22</v>
      </c>
      <c r="J2588" s="54" t="s">
        <v>129</v>
      </c>
      <c r="K2588" s="56">
        <v>43446.85533564815</v>
      </c>
      <c r="L2588" s="56">
        <v>43446.877592592595</v>
      </c>
      <c r="M2588" s="57">
        <v>0.53416666599999996</v>
      </c>
      <c r="N2588" s="58">
        <v>2</v>
      </c>
      <c r="O2588" s="58">
        <v>0</v>
      </c>
      <c r="P2588" s="58">
        <v>0</v>
      </c>
      <c r="Q2588" s="58">
        <v>210</v>
      </c>
      <c r="R2588" s="59">
        <v>1.068333</v>
      </c>
      <c r="S2588" s="59">
        <v>0</v>
      </c>
      <c r="T2588" s="59">
        <v>0</v>
      </c>
      <c r="U2588" s="59">
        <v>112.175</v>
      </c>
    </row>
    <row r="2589" spans="1:21" x14ac:dyDescent="0.3">
      <c r="A2589" s="61">
        <v>85480</v>
      </c>
      <c r="B2589" s="54">
        <v>1</v>
      </c>
      <c r="C2589" s="54" t="s">
        <v>78</v>
      </c>
      <c r="D2589" s="54" t="s">
        <v>83</v>
      </c>
      <c r="E2589" s="61" t="s">
        <v>2642</v>
      </c>
      <c r="F2589" s="61" t="s">
        <v>159</v>
      </c>
      <c r="G2589" s="54" t="s">
        <v>71</v>
      </c>
      <c r="H2589" s="54" t="s">
        <v>128</v>
      </c>
      <c r="I2589" s="54" t="s">
        <v>22</v>
      </c>
      <c r="J2589" s="54" t="s">
        <v>129</v>
      </c>
      <c r="K2589" s="56">
        <v>43446.859120370369</v>
      </c>
      <c r="L2589" s="56">
        <v>43446.932256944448</v>
      </c>
      <c r="M2589" s="57">
        <v>1.7552777770000001</v>
      </c>
      <c r="N2589" s="58">
        <v>0</v>
      </c>
      <c r="O2589" s="58">
        <v>10</v>
      </c>
      <c r="P2589" s="58">
        <v>0</v>
      </c>
      <c r="Q2589" s="58">
        <v>0</v>
      </c>
      <c r="R2589" s="59">
        <v>0</v>
      </c>
      <c r="S2589" s="59">
        <v>17.552778</v>
      </c>
      <c r="T2589" s="59">
        <v>0</v>
      </c>
      <c r="U2589" s="59">
        <v>0</v>
      </c>
    </row>
    <row r="2590" spans="1:21" x14ac:dyDescent="0.3">
      <c r="A2590" s="61">
        <v>85483</v>
      </c>
      <c r="B2590" s="54">
        <v>1</v>
      </c>
      <c r="C2590" s="54" t="s">
        <v>79</v>
      </c>
      <c r="D2590" s="54" t="s">
        <v>109</v>
      </c>
      <c r="E2590" s="61" t="s">
        <v>2643</v>
      </c>
      <c r="F2590" s="61" t="s">
        <v>137</v>
      </c>
      <c r="G2590" s="54" t="s">
        <v>71</v>
      </c>
      <c r="H2590" s="54" t="s">
        <v>128</v>
      </c>
      <c r="I2590" s="54" t="s">
        <v>22</v>
      </c>
      <c r="J2590" s="54" t="s">
        <v>129</v>
      </c>
      <c r="K2590" s="56">
        <v>43446.859930555554</v>
      </c>
      <c r="L2590" s="56">
        <v>43446.908252314817</v>
      </c>
      <c r="M2590" s="57">
        <v>1.1597222220000001</v>
      </c>
      <c r="N2590" s="58">
        <v>0</v>
      </c>
      <c r="O2590" s="58">
        <v>0</v>
      </c>
      <c r="P2590" s="58">
        <v>0</v>
      </c>
      <c r="Q2590" s="58">
        <v>2</v>
      </c>
      <c r="R2590" s="59">
        <v>0</v>
      </c>
      <c r="S2590" s="59">
        <v>0</v>
      </c>
      <c r="T2590" s="59">
        <v>0</v>
      </c>
      <c r="U2590" s="59">
        <v>2.3194439999999998</v>
      </c>
    </row>
    <row r="2591" spans="1:21" x14ac:dyDescent="0.3">
      <c r="A2591" s="61">
        <v>85487</v>
      </c>
      <c r="B2591" s="54">
        <v>1</v>
      </c>
      <c r="C2591" s="54" t="s">
        <v>79</v>
      </c>
      <c r="D2591" s="54" t="s">
        <v>118</v>
      </c>
      <c r="E2591" s="61" t="s">
        <v>2644</v>
      </c>
      <c r="F2591" s="61" t="s">
        <v>171</v>
      </c>
      <c r="G2591" s="54" t="s">
        <v>72</v>
      </c>
      <c r="H2591" s="54" t="s">
        <v>128</v>
      </c>
      <c r="I2591" s="54" t="s">
        <v>22</v>
      </c>
      <c r="J2591" s="54" t="s">
        <v>129</v>
      </c>
      <c r="K2591" s="56">
        <v>43446.876655092594</v>
      </c>
      <c r="L2591" s="56">
        <v>43447.014965277776</v>
      </c>
      <c r="M2591" s="57">
        <v>3.3194444440000002</v>
      </c>
      <c r="N2591" s="58">
        <v>0</v>
      </c>
      <c r="O2591" s="58">
        <v>0</v>
      </c>
      <c r="P2591" s="58">
        <v>1</v>
      </c>
      <c r="Q2591" s="58">
        <v>46</v>
      </c>
      <c r="R2591" s="59">
        <v>0</v>
      </c>
      <c r="S2591" s="59">
        <v>0</v>
      </c>
      <c r="T2591" s="59">
        <v>3.3194439999999998</v>
      </c>
      <c r="U2591" s="59">
        <v>152.694444</v>
      </c>
    </row>
    <row r="2592" spans="1:21" x14ac:dyDescent="0.3">
      <c r="A2592" s="61">
        <v>85491</v>
      </c>
      <c r="B2592" s="54">
        <v>1</v>
      </c>
      <c r="C2592" s="54" t="s">
        <v>78</v>
      </c>
      <c r="D2592" s="54" t="s">
        <v>99</v>
      </c>
      <c r="E2592" s="61" t="s">
        <v>480</v>
      </c>
      <c r="F2592" s="61" t="s">
        <v>168</v>
      </c>
      <c r="G2592" s="54" t="s">
        <v>72</v>
      </c>
      <c r="H2592" s="54" t="s">
        <v>128</v>
      </c>
      <c r="I2592" s="54" t="s">
        <v>22</v>
      </c>
      <c r="J2592" s="54" t="s">
        <v>129</v>
      </c>
      <c r="K2592" s="56">
        <v>43446.878437499996</v>
      </c>
      <c r="L2592" s="56">
        <v>43446.924907407411</v>
      </c>
      <c r="M2592" s="57">
        <v>1.115277777</v>
      </c>
      <c r="N2592" s="58">
        <v>2</v>
      </c>
      <c r="O2592" s="58">
        <v>4493</v>
      </c>
      <c r="P2592" s="58">
        <v>0</v>
      </c>
      <c r="Q2592" s="58">
        <v>0</v>
      </c>
      <c r="R2592" s="59">
        <v>2.230556</v>
      </c>
      <c r="S2592" s="59">
        <v>5010.9430519999996</v>
      </c>
      <c r="T2592" s="59">
        <v>0</v>
      </c>
      <c r="U2592" s="59">
        <v>0</v>
      </c>
    </row>
    <row r="2593" spans="1:21" x14ac:dyDescent="0.3">
      <c r="A2593" s="61">
        <v>85492</v>
      </c>
      <c r="B2593" s="54">
        <v>1</v>
      </c>
      <c r="C2593" s="54" t="s">
        <v>78</v>
      </c>
      <c r="D2593" s="54" t="s">
        <v>125</v>
      </c>
      <c r="E2593" s="61" t="s">
        <v>2645</v>
      </c>
      <c r="F2593" s="61" t="s">
        <v>136</v>
      </c>
      <c r="G2593" s="54" t="s">
        <v>71</v>
      </c>
      <c r="H2593" s="54" t="s">
        <v>128</v>
      </c>
      <c r="I2593" s="54" t="s">
        <v>22</v>
      </c>
      <c r="J2593" s="54" t="s">
        <v>129</v>
      </c>
      <c r="K2593" s="56">
        <v>43446.878148148149</v>
      </c>
      <c r="L2593" s="56">
        <v>43446.903043981481</v>
      </c>
      <c r="M2593" s="57">
        <v>0.59750000000000003</v>
      </c>
      <c r="N2593" s="58">
        <v>0</v>
      </c>
      <c r="O2593" s="58">
        <v>207</v>
      </c>
      <c r="P2593" s="58">
        <v>0</v>
      </c>
      <c r="Q2593" s="58">
        <v>0</v>
      </c>
      <c r="R2593" s="59">
        <v>0</v>
      </c>
      <c r="S2593" s="59">
        <v>123.6825</v>
      </c>
      <c r="T2593" s="59">
        <v>0</v>
      </c>
      <c r="U2593" s="59">
        <v>0</v>
      </c>
    </row>
    <row r="2594" spans="1:21" x14ac:dyDescent="0.3">
      <c r="A2594" s="61">
        <v>85494</v>
      </c>
      <c r="B2594" s="54">
        <v>1</v>
      </c>
      <c r="C2594" s="54" t="s">
        <v>78</v>
      </c>
      <c r="D2594" s="54" t="s">
        <v>102</v>
      </c>
      <c r="E2594" s="61" t="s">
        <v>2646</v>
      </c>
      <c r="F2594" s="61" t="s">
        <v>144</v>
      </c>
      <c r="G2594" s="54" t="s">
        <v>71</v>
      </c>
      <c r="H2594" s="54" t="s">
        <v>128</v>
      </c>
      <c r="I2594" s="54" t="s">
        <v>22</v>
      </c>
      <c r="J2594" s="54" t="s">
        <v>129</v>
      </c>
      <c r="K2594" s="56">
        <v>43446.874108796299</v>
      </c>
      <c r="L2594" s="56">
        <v>43446.94363425926</v>
      </c>
      <c r="M2594" s="57">
        <v>1.6686111109999999</v>
      </c>
      <c r="N2594" s="58">
        <v>0</v>
      </c>
      <c r="O2594" s="58">
        <v>0</v>
      </c>
      <c r="P2594" s="58">
        <v>0</v>
      </c>
      <c r="Q2594" s="58">
        <v>7</v>
      </c>
      <c r="R2594" s="59">
        <v>0</v>
      </c>
      <c r="S2594" s="59">
        <v>0</v>
      </c>
      <c r="T2594" s="59">
        <v>0</v>
      </c>
      <c r="U2594" s="59">
        <v>11.680277999999999</v>
      </c>
    </row>
    <row r="2595" spans="1:21" x14ac:dyDescent="0.3">
      <c r="A2595" s="61">
        <v>85497</v>
      </c>
      <c r="B2595" s="54">
        <v>1</v>
      </c>
      <c r="C2595" s="54" t="s">
        <v>78</v>
      </c>
      <c r="D2595" s="54" t="s">
        <v>82</v>
      </c>
      <c r="E2595" s="61" t="s">
        <v>2647</v>
      </c>
      <c r="F2595" s="61" t="s">
        <v>137</v>
      </c>
      <c r="G2595" s="54" t="s">
        <v>71</v>
      </c>
      <c r="H2595" s="54" t="s">
        <v>128</v>
      </c>
      <c r="I2595" s="54" t="s">
        <v>22</v>
      </c>
      <c r="J2595" s="54" t="s">
        <v>129</v>
      </c>
      <c r="K2595" s="56">
        <v>43446.899189814816</v>
      </c>
      <c r="L2595" s="56">
        <v>43447.022997685184</v>
      </c>
      <c r="M2595" s="57">
        <v>2.9713888879999999</v>
      </c>
      <c r="N2595" s="58">
        <v>0</v>
      </c>
      <c r="O2595" s="58">
        <v>3</v>
      </c>
      <c r="P2595" s="58">
        <v>0</v>
      </c>
      <c r="Q2595" s="58">
        <v>0</v>
      </c>
      <c r="R2595" s="59">
        <v>0</v>
      </c>
      <c r="S2595" s="59">
        <v>8.9141670000000008</v>
      </c>
      <c r="T2595" s="59">
        <v>0</v>
      </c>
      <c r="U2595" s="59">
        <v>0</v>
      </c>
    </row>
    <row r="2596" spans="1:21" x14ac:dyDescent="0.3">
      <c r="A2596" s="61">
        <v>85500</v>
      </c>
      <c r="B2596" s="54">
        <v>1</v>
      </c>
      <c r="C2596" s="54" t="s">
        <v>79</v>
      </c>
      <c r="D2596" s="54" t="s">
        <v>119</v>
      </c>
      <c r="E2596" s="61" t="s">
        <v>906</v>
      </c>
      <c r="F2596" s="61" t="s">
        <v>136</v>
      </c>
      <c r="G2596" s="54" t="s">
        <v>71</v>
      </c>
      <c r="H2596" s="54" t="s">
        <v>128</v>
      </c>
      <c r="I2596" s="54" t="s">
        <v>22</v>
      </c>
      <c r="J2596" s="54" t="s">
        <v>129</v>
      </c>
      <c r="K2596" s="56">
        <v>43446.91878472222</v>
      </c>
      <c r="L2596" s="56">
        <v>43446.940844907411</v>
      </c>
      <c r="M2596" s="57">
        <v>0.52944444400000001</v>
      </c>
      <c r="N2596" s="58">
        <v>0</v>
      </c>
      <c r="O2596" s="58">
        <v>38</v>
      </c>
      <c r="P2596" s="58">
        <v>0</v>
      </c>
      <c r="Q2596" s="58">
        <v>0</v>
      </c>
      <c r="R2596" s="59">
        <v>0</v>
      </c>
      <c r="S2596" s="59">
        <v>20.118888999999999</v>
      </c>
      <c r="T2596" s="59">
        <v>0</v>
      </c>
      <c r="U2596" s="59">
        <v>0</v>
      </c>
    </row>
    <row r="2597" spans="1:21" x14ac:dyDescent="0.3">
      <c r="A2597" s="61">
        <v>85501</v>
      </c>
      <c r="B2597" s="54">
        <v>1</v>
      </c>
      <c r="C2597" s="54" t="s">
        <v>78</v>
      </c>
      <c r="D2597" s="54" t="s">
        <v>90</v>
      </c>
      <c r="E2597" s="61" t="s">
        <v>2648</v>
      </c>
      <c r="F2597" s="61" t="s">
        <v>172</v>
      </c>
      <c r="G2597" s="54" t="s">
        <v>71</v>
      </c>
      <c r="H2597" s="54" t="s">
        <v>128</v>
      </c>
      <c r="I2597" s="54" t="s">
        <v>22</v>
      </c>
      <c r="J2597" s="54" t="s">
        <v>129</v>
      </c>
      <c r="K2597" s="56">
        <v>43446.927418981482</v>
      </c>
      <c r="L2597" s="56">
        <v>43446.952638888892</v>
      </c>
      <c r="M2597" s="57">
        <v>0.60527777699999996</v>
      </c>
      <c r="N2597" s="58">
        <v>0</v>
      </c>
      <c r="O2597" s="58">
        <v>144</v>
      </c>
      <c r="P2597" s="58">
        <v>0</v>
      </c>
      <c r="Q2597" s="58">
        <v>1</v>
      </c>
      <c r="R2597" s="59">
        <v>0</v>
      </c>
      <c r="S2597" s="59">
        <v>87.16</v>
      </c>
      <c r="T2597" s="59">
        <v>0</v>
      </c>
      <c r="U2597" s="59">
        <v>0.60527799999999998</v>
      </c>
    </row>
    <row r="2598" spans="1:21" x14ac:dyDescent="0.3">
      <c r="A2598" s="61">
        <v>85504</v>
      </c>
      <c r="B2598" s="54">
        <v>1</v>
      </c>
      <c r="C2598" s="54" t="s">
        <v>79</v>
      </c>
      <c r="D2598" s="54" t="s">
        <v>109</v>
      </c>
      <c r="E2598" s="61" t="s">
        <v>2649</v>
      </c>
      <c r="F2598" s="61" t="s">
        <v>141</v>
      </c>
      <c r="G2598" s="54" t="s">
        <v>71</v>
      </c>
      <c r="H2598" s="54" t="s">
        <v>128</v>
      </c>
      <c r="I2598" s="54" t="s">
        <v>22</v>
      </c>
      <c r="J2598" s="54" t="s">
        <v>129</v>
      </c>
      <c r="K2598" s="56">
        <v>43446.934571759259</v>
      </c>
      <c r="L2598" s="56">
        <v>43446.979479166665</v>
      </c>
      <c r="M2598" s="57">
        <v>1.0777777770000001</v>
      </c>
      <c r="N2598" s="58">
        <v>0</v>
      </c>
      <c r="O2598" s="58">
        <v>68</v>
      </c>
      <c r="P2598" s="58">
        <v>0</v>
      </c>
      <c r="Q2598" s="58">
        <v>0</v>
      </c>
      <c r="R2598" s="59">
        <v>0</v>
      </c>
      <c r="S2598" s="59">
        <v>73.288888999999998</v>
      </c>
      <c r="T2598" s="59">
        <v>0</v>
      </c>
      <c r="U2598" s="59">
        <v>0</v>
      </c>
    </row>
    <row r="2599" spans="1:21" x14ac:dyDescent="0.3">
      <c r="A2599" s="61">
        <v>85507</v>
      </c>
      <c r="B2599" s="54">
        <v>1</v>
      </c>
      <c r="C2599" s="54" t="s">
        <v>79</v>
      </c>
      <c r="D2599" s="54" t="s">
        <v>122</v>
      </c>
      <c r="E2599" s="61" t="s">
        <v>2650</v>
      </c>
      <c r="F2599" s="61" t="s">
        <v>172</v>
      </c>
      <c r="G2599" s="54" t="s">
        <v>71</v>
      </c>
      <c r="H2599" s="54" t="s">
        <v>128</v>
      </c>
      <c r="I2599" s="54" t="s">
        <v>22</v>
      </c>
      <c r="J2599" s="54" t="s">
        <v>129</v>
      </c>
      <c r="K2599" s="56">
        <v>43446.938067129631</v>
      </c>
      <c r="L2599" s="56">
        <v>43446.963587962964</v>
      </c>
      <c r="M2599" s="57">
        <v>0.61250000000000004</v>
      </c>
      <c r="N2599" s="58">
        <v>0</v>
      </c>
      <c r="O2599" s="58">
        <v>147</v>
      </c>
      <c r="P2599" s="58">
        <v>0</v>
      </c>
      <c r="Q2599" s="58">
        <v>7</v>
      </c>
      <c r="R2599" s="59">
        <v>0</v>
      </c>
      <c r="S2599" s="59">
        <v>90.037499999999994</v>
      </c>
      <c r="T2599" s="59">
        <v>0</v>
      </c>
      <c r="U2599" s="59">
        <v>4.2874999999999996</v>
      </c>
    </row>
    <row r="2600" spans="1:21" x14ac:dyDescent="0.3">
      <c r="A2600" s="61">
        <v>85508</v>
      </c>
      <c r="B2600" s="54">
        <v>1</v>
      </c>
      <c r="C2600" s="54" t="s">
        <v>78</v>
      </c>
      <c r="D2600" s="54" t="s">
        <v>104</v>
      </c>
      <c r="E2600" s="61" t="s">
        <v>2651</v>
      </c>
      <c r="F2600" s="61" t="s">
        <v>136</v>
      </c>
      <c r="G2600" s="54" t="s">
        <v>71</v>
      </c>
      <c r="H2600" s="54" t="s">
        <v>128</v>
      </c>
      <c r="I2600" s="54" t="s">
        <v>22</v>
      </c>
      <c r="J2600" s="54" t="s">
        <v>129</v>
      </c>
      <c r="K2600" s="56">
        <v>43446.763113425928</v>
      </c>
      <c r="L2600" s="56">
        <v>43446.947916666664</v>
      </c>
      <c r="M2600" s="57">
        <v>4.4352777769999996</v>
      </c>
      <c r="N2600" s="58">
        <v>0</v>
      </c>
      <c r="O2600" s="58">
        <v>0</v>
      </c>
      <c r="P2600" s="58">
        <v>0</v>
      </c>
      <c r="Q2600" s="58">
        <v>15</v>
      </c>
      <c r="R2600" s="59">
        <v>0</v>
      </c>
      <c r="S2600" s="59">
        <v>0</v>
      </c>
      <c r="T2600" s="59">
        <v>0</v>
      </c>
      <c r="U2600" s="59">
        <v>66.529167000000001</v>
      </c>
    </row>
    <row r="2601" spans="1:21" x14ac:dyDescent="0.3">
      <c r="A2601" s="61">
        <v>85509</v>
      </c>
      <c r="B2601" s="54">
        <v>1</v>
      </c>
      <c r="C2601" s="54" t="s">
        <v>78</v>
      </c>
      <c r="D2601" s="54" t="s">
        <v>82</v>
      </c>
      <c r="E2601" s="61" t="s">
        <v>559</v>
      </c>
      <c r="F2601" s="61" t="s">
        <v>137</v>
      </c>
      <c r="G2601" s="54" t="s">
        <v>71</v>
      </c>
      <c r="H2601" s="54" t="s">
        <v>128</v>
      </c>
      <c r="I2601" s="54" t="s">
        <v>22</v>
      </c>
      <c r="J2601" s="54" t="s">
        <v>129</v>
      </c>
      <c r="K2601" s="56">
        <v>43446.937083333331</v>
      </c>
      <c r="L2601" s="56">
        <v>43447.053240740745</v>
      </c>
      <c r="M2601" s="57">
        <v>2.7877777770000001</v>
      </c>
      <c r="N2601" s="58">
        <v>0</v>
      </c>
      <c r="O2601" s="58">
        <v>8</v>
      </c>
      <c r="P2601" s="58">
        <v>0</v>
      </c>
      <c r="Q2601" s="58">
        <v>0</v>
      </c>
      <c r="R2601" s="59">
        <v>0</v>
      </c>
      <c r="S2601" s="59">
        <v>22.302222</v>
      </c>
      <c r="T2601" s="59">
        <v>0</v>
      </c>
      <c r="U2601" s="59">
        <v>0</v>
      </c>
    </row>
    <row r="2602" spans="1:21" x14ac:dyDescent="0.3">
      <c r="A2602" s="61">
        <v>85511</v>
      </c>
      <c r="B2602" s="54">
        <v>1</v>
      </c>
      <c r="C2602" s="54" t="s">
        <v>78</v>
      </c>
      <c r="D2602" s="54" t="s">
        <v>80</v>
      </c>
      <c r="E2602" s="61" t="s">
        <v>2140</v>
      </c>
      <c r="F2602" s="61" t="s">
        <v>136</v>
      </c>
      <c r="G2602" s="54" t="s">
        <v>71</v>
      </c>
      <c r="H2602" s="54" t="s">
        <v>128</v>
      </c>
      <c r="I2602" s="54" t="s">
        <v>22</v>
      </c>
      <c r="J2602" s="54" t="s">
        <v>129</v>
      </c>
      <c r="K2602" s="56">
        <v>43446.974340277775</v>
      </c>
      <c r="L2602" s="56">
        <v>43446.999212962961</v>
      </c>
      <c r="M2602" s="57">
        <v>0.59694444400000002</v>
      </c>
      <c r="N2602" s="58">
        <v>0</v>
      </c>
      <c r="O2602" s="58">
        <v>45</v>
      </c>
      <c r="P2602" s="58">
        <v>0</v>
      </c>
      <c r="Q2602" s="58">
        <v>0</v>
      </c>
      <c r="R2602" s="59">
        <v>0</v>
      </c>
      <c r="S2602" s="59">
        <v>26.862500000000001</v>
      </c>
      <c r="T2602" s="59">
        <v>0</v>
      </c>
      <c r="U2602" s="59">
        <v>0</v>
      </c>
    </row>
    <row r="2603" spans="1:21" x14ac:dyDescent="0.3">
      <c r="A2603" s="61">
        <v>85512</v>
      </c>
      <c r="B2603" s="54">
        <v>1</v>
      </c>
      <c r="C2603" s="54" t="s">
        <v>79</v>
      </c>
      <c r="D2603" s="54" t="s">
        <v>118</v>
      </c>
      <c r="E2603" s="61" t="s">
        <v>2652</v>
      </c>
      <c r="F2603" s="61" t="s">
        <v>136</v>
      </c>
      <c r="G2603" s="54" t="s">
        <v>71</v>
      </c>
      <c r="H2603" s="54" t="s">
        <v>128</v>
      </c>
      <c r="I2603" s="54" t="s">
        <v>22</v>
      </c>
      <c r="J2603" s="54" t="s">
        <v>129</v>
      </c>
      <c r="K2603" s="56">
        <v>43446.983715277776</v>
      </c>
      <c r="L2603" s="56">
        <v>43447.024953703702</v>
      </c>
      <c r="M2603" s="57">
        <v>0.98972222200000004</v>
      </c>
      <c r="N2603" s="58">
        <v>0</v>
      </c>
      <c r="O2603" s="58">
        <v>153</v>
      </c>
      <c r="P2603" s="58">
        <v>0</v>
      </c>
      <c r="Q2603" s="58">
        <v>0</v>
      </c>
      <c r="R2603" s="59">
        <v>0</v>
      </c>
      <c r="S2603" s="59">
        <v>151.42750000000001</v>
      </c>
      <c r="T2603" s="59">
        <v>0</v>
      </c>
      <c r="U2603" s="59">
        <v>0</v>
      </c>
    </row>
    <row r="2604" spans="1:21" x14ac:dyDescent="0.3">
      <c r="A2604" s="61">
        <v>85514</v>
      </c>
      <c r="B2604" s="54">
        <v>1</v>
      </c>
      <c r="C2604" s="54" t="s">
        <v>79</v>
      </c>
      <c r="D2604" s="54" t="s">
        <v>118</v>
      </c>
      <c r="E2604" s="61" t="s">
        <v>2653</v>
      </c>
      <c r="F2604" s="61" t="s">
        <v>136</v>
      </c>
      <c r="G2604" s="54" t="s">
        <v>71</v>
      </c>
      <c r="H2604" s="54" t="s">
        <v>128</v>
      </c>
      <c r="I2604" s="54" t="s">
        <v>22</v>
      </c>
      <c r="J2604" s="54" t="s">
        <v>129</v>
      </c>
      <c r="K2604" s="56">
        <v>43447.000543981485</v>
      </c>
      <c r="L2604" s="56">
        <v>43447.037094907406</v>
      </c>
      <c r="M2604" s="57">
        <v>0.877222222</v>
      </c>
      <c r="N2604" s="58">
        <v>0</v>
      </c>
      <c r="O2604" s="58">
        <v>235</v>
      </c>
      <c r="P2604" s="58">
        <v>0</v>
      </c>
      <c r="Q2604" s="58">
        <v>0</v>
      </c>
      <c r="R2604" s="59">
        <v>0</v>
      </c>
      <c r="S2604" s="59">
        <v>206.147222</v>
      </c>
      <c r="T2604" s="59">
        <v>0</v>
      </c>
      <c r="U2604" s="59">
        <v>0</v>
      </c>
    </row>
    <row r="2605" spans="1:21" x14ac:dyDescent="0.3">
      <c r="A2605" s="61">
        <v>85518</v>
      </c>
      <c r="B2605" s="54">
        <v>1</v>
      </c>
      <c r="C2605" s="54" t="s">
        <v>78</v>
      </c>
      <c r="D2605" s="54" t="s">
        <v>94</v>
      </c>
      <c r="E2605" s="61" t="s">
        <v>702</v>
      </c>
      <c r="F2605" s="61" t="s">
        <v>136</v>
      </c>
      <c r="G2605" s="54" t="s">
        <v>71</v>
      </c>
      <c r="H2605" s="54" t="s">
        <v>128</v>
      </c>
      <c r="I2605" s="54" t="s">
        <v>22</v>
      </c>
      <c r="J2605" s="54" t="s">
        <v>129</v>
      </c>
      <c r="K2605" s="56">
        <v>43447.01085648148</v>
      </c>
      <c r="L2605" s="56">
        <v>43447.069166666668</v>
      </c>
      <c r="M2605" s="57">
        <v>1.399444444</v>
      </c>
      <c r="N2605" s="58">
        <v>0</v>
      </c>
      <c r="O2605" s="58">
        <v>34</v>
      </c>
      <c r="P2605" s="58">
        <v>0</v>
      </c>
      <c r="Q2605" s="58">
        <v>5</v>
      </c>
      <c r="R2605" s="59">
        <v>0</v>
      </c>
      <c r="S2605" s="59">
        <v>47.581111</v>
      </c>
      <c r="T2605" s="59">
        <v>0</v>
      </c>
      <c r="U2605" s="59">
        <v>6.9972219999999998</v>
      </c>
    </row>
    <row r="2606" spans="1:21" x14ac:dyDescent="0.3">
      <c r="A2606" s="61">
        <v>85522</v>
      </c>
      <c r="B2606" s="54">
        <v>1</v>
      </c>
      <c r="C2606" s="54" t="s">
        <v>78</v>
      </c>
      <c r="D2606" s="54" t="s">
        <v>101</v>
      </c>
      <c r="E2606" s="61" t="s">
        <v>356</v>
      </c>
      <c r="F2606" s="61" t="s">
        <v>140</v>
      </c>
      <c r="G2606" s="54" t="s">
        <v>72</v>
      </c>
      <c r="H2606" s="54" t="s">
        <v>128</v>
      </c>
      <c r="I2606" s="54" t="s">
        <v>22</v>
      </c>
      <c r="J2606" s="54" t="s">
        <v>129</v>
      </c>
      <c r="K2606" s="56">
        <v>43447.045370370368</v>
      </c>
      <c r="L2606" s="56">
        <v>43447.070884525463</v>
      </c>
      <c r="M2606" s="57">
        <v>0.61233972199999998</v>
      </c>
      <c r="N2606" s="58">
        <v>13</v>
      </c>
      <c r="O2606" s="58">
        <v>13577</v>
      </c>
      <c r="P2606" s="58">
        <v>0</v>
      </c>
      <c r="Q2606" s="58">
        <v>0</v>
      </c>
      <c r="R2606" s="59">
        <v>7.9604160000000004</v>
      </c>
      <c r="S2606" s="59">
        <v>8313.736406</v>
      </c>
      <c r="T2606" s="59">
        <v>0</v>
      </c>
      <c r="U2606" s="59">
        <v>0</v>
      </c>
    </row>
    <row r="2607" spans="1:21" x14ac:dyDescent="0.3">
      <c r="A2607" s="61">
        <v>85523</v>
      </c>
      <c r="B2607" s="54">
        <v>1</v>
      </c>
      <c r="C2607" s="54" t="s">
        <v>79</v>
      </c>
      <c r="D2607" s="54" t="s">
        <v>119</v>
      </c>
      <c r="E2607" s="61" t="s">
        <v>2654</v>
      </c>
      <c r="F2607" s="61" t="s">
        <v>181</v>
      </c>
      <c r="G2607" s="54" t="s">
        <v>71</v>
      </c>
      <c r="H2607" s="54" t="s">
        <v>128</v>
      </c>
      <c r="I2607" s="54" t="s">
        <v>22</v>
      </c>
      <c r="J2607" s="54" t="s">
        <v>129</v>
      </c>
      <c r="K2607" s="56">
        <v>43447.044479166667</v>
      </c>
      <c r="L2607" s="56">
        <v>43447.105949074074</v>
      </c>
      <c r="M2607" s="57">
        <v>1.4752777770000001</v>
      </c>
      <c r="N2607" s="58">
        <v>0</v>
      </c>
      <c r="O2607" s="58">
        <v>310</v>
      </c>
      <c r="P2607" s="58">
        <v>4</v>
      </c>
      <c r="Q2607" s="58">
        <v>144</v>
      </c>
      <c r="R2607" s="59">
        <v>0</v>
      </c>
      <c r="S2607" s="59">
        <v>457.33611100000002</v>
      </c>
      <c r="T2607" s="59">
        <v>5.9011110000000002</v>
      </c>
      <c r="U2607" s="59">
        <v>212.44</v>
      </c>
    </row>
    <row r="2608" spans="1:21" x14ac:dyDescent="0.3">
      <c r="A2608" s="61">
        <v>85530</v>
      </c>
      <c r="B2608" s="54">
        <v>1</v>
      </c>
      <c r="C2608" s="54" t="s">
        <v>78</v>
      </c>
      <c r="D2608" s="54" t="s">
        <v>102</v>
      </c>
      <c r="E2608" s="61" t="s">
        <v>2655</v>
      </c>
      <c r="F2608" s="61" t="s">
        <v>172</v>
      </c>
      <c r="G2608" s="54" t="s">
        <v>71</v>
      </c>
      <c r="H2608" s="54" t="s">
        <v>128</v>
      </c>
      <c r="I2608" s="54" t="s">
        <v>22</v>
      </c>
      <c r="J2608" s="54" t="s">
        <v>129</v>
      </c>
      <c r="K2608" s="56">
        <v>43447.255381944444</v>
      </c>
      <c r="L2608" s="56">
        <v>43447.279861111114</v>
      </c>
      <c r="M2608" s="57">
        <v>0.58750000000000002</v>
      </c>
      <c r="N2608" s="58">
        <v>0</v>
      </c>
      <c r="O2608" s="58">
        <v>680</v>
      </c>
      <c r="P2608" s="58">
        <v>0</v>
      </c>
      <c r="Q2608" s="58">
        <v>0</v>
      </c>
      <c r="R2608" s="59">
        <v>0</v>
      </c>
      <c r="S2608" s="59">
        <v>399.5</v>
      </c>
      <c r="T2608" s="59">
        <v>0</v>
      </c>
      <c r="U2608" s="59">
        <v>0</v>
      </c>
    </row>
    <row r="2609" spans="1:21" x14ac:dyDescent="0.3">
      <c r="A2609" s="61">
        <v>85532</v>
      </c>
      <c r="B2609" s="54">
        <v>1</v>
      </c>
      <c r="C2609" s="54" t="s">
        <v>78</v>
      </c>
      <c r="D2609" s="54" t="s">
        <v>102</v>
      </c>
      <c r="E2609" s="61" t="s">
        <v>2656</v>
      </c>
      <c r="F2609" s="61" t="s">
        <v>211</v>
      </c>
      <c r="G2609" s="54" t="s">
        <v>72</v>
      </c>
      <c r="H2609" s="54" t="s">
        <v>128</v>
      </c>
      <c r="I2609" s="54" t="s">
        <v>22</v>
      </c>
      <c r="J2609" s="54" t="s">
        <v>129</v>
      </c>
      <c r="K2609" s="56">
        <v>43447.273194444446</v>
      </c>
      <c r="L2609" s="56">
        <v>43447.301362418984</v>
      </c>
      <c r="M2609" s="57">
        <v>0.67603138799999996</v>
      </c>
      <c r="N2609" s="58">
        <v>0</v>
      </c>
      <c r="O2609" s="58">
        <v>680</v>
      </c>
      <c r="P2609" s="58">
        <v>0</v>
      </c>
      <c r="Q2609" s="58">
        <v>0</v>
      </c>
      <c r="R2609" s="59">
        <v>0</v>
      </c>
      <c r="S2609" s="59">
        <v>459.70134400000001</v>
      </c>
      <c r="T2609" s="59">
        <v>0</v>
      </c>
      <c r="U2609" s="59">
        <v>0</v>
      </c>
    </row>
    <row r="2610" spans="1:21" x14ac:dyDescent="0.3">
      <c r="A2610" s="61">
        <v>85534</v>
      </c>
      <c r="B2610" s="54">
        <v>1</v>
      </c>
      <c r="C2610" s="54" t="s">
        <v>78</v>
      </c>
      <c r="D2610" s="54" t="s">
        <v>102</v>
      </c>
      <c r="E2610" s="61" t="s">
        <v>2657</v>
      </c>
      <c r="F2610" s="61" t="s">
        <v>211</v>
      </c>
      <c r="G2610" s="54" t="s">
        <v>72</v>
      </c>
      <c r="H2610" s="54" t="s">
        <v>128</v>
      </c>
      <c r="I2610" s="54" t="s">
        <v>22</v>
      </c>
      <c r="J2610" s="54" t="s">
        <v>129</v>
      </c>
      <c r="K2610" s="56">
        <v>43447.298576388886</v>
      </c>
      <c r="L2610" s="56">
        <v>43447.463888888888</v>
      </c>
      <c r="M2610" s="57">
        <v>3.9674999999999998</v>
      </c>
      <c r="N2610" s="58">
        <v>0</v>
      </c>
      <c r="O2610" s="58">
        <v>680</v>
      </c>
      <c r="P2610" s="58">
        <v>0</v>
      </c>
      <c r="Q2610" s="58">
        <v>0</v>
      </c>
      <c r="R2610" s="59">
        <v>0</v>
      </c>
      <c r="S2610" s="59">
        <v>2697.9</v>
      </c>
      <c r="T2610" s="59">
        <v>0</v>
      </c>
      <c r="U2610" s="59">
        <v>0</v>
      </c>
    </row>
    <row r="2611" spans="1:21" x14ac:dyDescent="0.3">
      <c r="A2611" s="61">
        <v>85535</v>
      </c>
      <c r="B2611" s="54">
        <v>1</v>
      </c>
      <c r="C2611" s="54" t="s">
        <v>79</v>
      </c>
      <c r="D2611" s="54" t="s">
        <v>117</v>
      </c>
      <c r="E2611" s="61" t="s">
        <v>878</v>
      </c>
      <c r="F2611" s="61" t="s">
        <v>151</v>
      </c>
      <c r="G2611" s="54" t="s">
        <v>71</v>
      </c>
      <c r="H2611" s="54" t="s">
        <v>128</v>
      </c>
      <c r="I2611" s="54" t="s">
        <v>22</v>
      </c>
      <c r="J2611" s="54" t="s">
        <v>129</v>
      </c>
      <c r="K2611" s="56">
        <v>43447.315729166665</v>
      </c>
      <c r="L2611" s="56">
        <v>43447.387488425928</v>
      </c>
      <c r="M2611" s="57">
        <v>1.7222222220000001</v>
      </c>
      <c r="N2611" s="58">
        <v>0</v>
      </c>
      <c r="O2611" s="58">
        <v>14</v>
      </c>
      <c r="P2611" s="58">
        <v>0</v>
      </c>
      <c r="Q2611" s="58">
        <v>0</v>
      </c>
      <c r="R2611" s="59">
        <v>0</v>
      </c>
      <c r="S2611" s="59">
        <v>24.111111000000001</v>
      </c>
      <c r="T2611" s="59">
        <v>0</v>
      </c>
      <c r="U2611" s="59">
        <v>0</v>
      </c>
    </row>
    <row r="2612" spans="1:21" x14ac:dyDescent="0.3">
      <c r="A2612" s="61">
        <v>85536</v>
      </c>
      <c r="B2612" s="54">
        <v>1</v>
      </c>
      <c r="C2612" s="54" t="s">
        <v>78</v>
      </c>
      <c r="D2612" s="54" t="s">
        <v>102</v>
      </c>
      <c r="E2612" s="61" t="s">
        <v>2656</v>
      </c>
      <c r="F2612" s="61" t="s">
        <v>211</v>
      </c>
      <c r="G2612" s="54" t="s">
        <v>72</v>
      </c>
      <c r="H2612" s="54" t="s">
        <v>128</v>
      </c>
      <c r="I2612" s="54" t="s">
        <v>22</v>
      </c>
      <c r="J2612" s="54" t="s">
        <v>129</v>
      </c>
      <c r="K2612" s="56">
        <v>43447.31689814815</v>
      </c>
      <c r="L2612" s="56">
        <v>43447.463194444441</v>
      </c>
      <c r="M2612" s="57">
        <v>3.511111111</v>
      </c>
      <c r="N2612" s="58">
        <v>0</v>
      </c>
      <c r="O2612" s="58">
        <v>680</v>
      </c>
      <c r="P2612" s="58">
        <v>0</v>
      </c>
      <c r="Q2612" s="58">
        <v>0</v>
      </c>
      <c r="R2612" s="59">
        <v>0</v>
      </c>
      <c r="S2612" s="59">
        <v>2387.5555549999999</v>
      </c>
      <c r="T2612" s="59">
        <v>0</v>
      </c>
      <c r="U2612" s="59">
        <v>0</v>
      </c>
    </row>
    <row r="2613" spans="1:21" x14ac:dyDescent="0.3">
      <c r="A2613" s="61">
        <v>85541</v>
      </c>
      <c r="B2613" s="54">
        <v>1</v>
      </c>
      <c r="C2613" s="54" t="s">
        <v>79</v>
      </c>
      <c r="D2613" s="54" t="s">
        <v>111</v>
      </c>
      <c r="E2613" s="61" t="s">
        <v>2658</v>
      </c>
      <c r="F2613" s="61" t="s">
        <v>144</v>
      </c>
      <c r="G2613" s="54" t="s">
        <v>71</v>
      </c>
      <c r="H2613" s="54" t="s">
        <v>128</v>
      </c>
      <c r="I2613" s="54" t="s">
        <v>22</v>
      </c>
      <c r="J2613" s="54" t="s">
        <v>129</v>
      </c>
      <c r="K2613" s="56">
        <v>43447.354224537034</v>
      </c>
      <c r="L2613" s="56">
        <v>43447.616655092592</v>
      </c>
      <c r="M2613" s="57">
        <v>6.2983333330000004</v>
      </c>
      <c r="N2613" s="58">
        <v>0</v>
      </c>
      <c r="O2613" s="58">
        <v>1</v>
      </c>
      <c r="P2613" s="58">
        <v>0</v>
      </c>
      <c r="Q2613" s="58">
        <v>0</v>
      </c>
      <c r="R2613" s="59">
        <v>0</v>
      </c>
      <c r="S2613" s="59">
        <v>6.2983330000000004</v>
      </c>
      <c r="T2613" s="59">
        <v>0</v>
      </c>
      <c r="U2613" s="59">
        <v>0</v>
      </c>
    </row>
    <row r="2614" spans="1:21" x14ac:dyDescent="0.3">
      <c r="A2614" s="61">
        <v>85543</v>
      </c>
      <c r="B2614" s="54">
        <v>1</v>
      </c>
      <c r="C2614" s="54" t="s">
        <v>78</v>
      </c>
      <c r="D2614" s="54" t="s">
        <v>102</v>
      </c>
      <c r="E2614" s="61" t="s">
        <v>2659</v>
      </c>
      <c r="F2614" s="61" t="s">
        <v>209</v>
      </c>
      <c r="G2614" s="54" t="s">
        <v>71</v>
      </c>
      <c r="H2614" s="54" t="s">
        <v>128</v>
      </c>
      <c r="I2614" s="54" t="s">
        <v>22</v>
      </c>
      <c r="J2614" s="54" t="s">
        <v>129</v>
      </c>
      <c r="K2614" s="56">
        <v>43447.329780092594</v>
      </c>
      <c r="L2614" s="56">
        <v>43447.412407407406</v>
      </c>
      <c r="M2614" s="57">
        <v>1.983055555</v>
      </c>
      <c r="N2614" s="58">
        <v>0</v>
      </c>
      <c r="O2614" s="58">
        <v>72</v>
      </c>
      <c r="P2614" s="58">
        <v>0</v>
      </c>
      <c r="Q2614" s="58">
        <v>0</v>
      </c>
      <c r="R2614" s="59">
        <v>0</v>
      </c>
      <c r="S2614" s="59">
        <v>142.78</v>
      </c>
      <c r="T2614" s="59">
        <v>0</v>
      </c>
      <c r="U2614" s="59">
        <v>0</v>
      </c>
    </row>
    <row r="2615" spans="1:21" x14ac:dyDescent="0.3">
      <c r="A2615" s="61">
        <v>85550</v>
      </c>
      <c r="B2615" s="54">
        <v>1</v>
      </c>
      <c r="C2615" s="54" t="s">
        <v>78</v>
      </c>
      <c r="D2615" s="54" t="s">
        <v>105</v>
      </c>
      <c r="E2615" s="61" t="s">
        <v>2292</v>
      </c>
      <c r="F2615" s="61" t="s">
        <v>204</v>
      </c>
      <c r="G2615" s="54" t="s">
        <v>71</v>
      </c>
      <c r="H2615" s="54" t="s">
        <v>128</v>
      </c>
      <c r="I2615" s="54" t="s">
        <v>22</v>
      </c>
      <c r="J2615" s="54" t="s">
        <v>129</v>
      </c>
      <c r="K2615" s="56">
        <v>43447.363599537035</v>
      </c>
      <c r="L2615" s="56">
        <v>43447.542199074072</v>
      </c>
      <c r="M2615" s="57">
        <v>4.2863888880000003</v>
      </c>
      <c r="N2615" s="58">
        <v>0</v>
      </c>
      <c r="O2615" s="58">
        <v>27</v>
      </c>
      <c r="P2615" s="58">
        <v>0</v>
      </c>
      <c r="Q2615" s="58">
        <v>0</v>
      </c>
      <c r="R2615" s="59">
        <v>0</v>
      </c>
      <c r="S2615" s="59">
        <v>115.7325</v>
      </c>
      <c r="T2615" s="59">
        <v>0</v>
      </c>
      <c r="U2615" s="59">
        <v>0</v>
      </c>
    </row>
    <row r="2616" spans="1:21" x14ac:dyDescent="0.3">
      <c r="A2616" s="61">
        <v>85553</v>
      </c>
      <c r="B2616" s="54">
        <v>1</v>
      </c>
      <c r="C2616" s="54" t="s">
        <v>79</v>
      </c>
      <c r="D2616" s="54" t="s">
        <v>108</v>
      </c>
      <c r="E2616" s="61" t="s">
        <v>2660</v>
      </c>
      <c r="F2616" s="61" t="s">
        <v>172</v>
      </c>
      <c r="G2616" s="54" t="s">
        <v>71</v>
      </c>
      <c r="H2616" s="54" t="s">
        <v>128</v>
      </c>
      <c r="I2616" s="54" t="s">
        <v>22</v>
      </c>
      <c r="J2616" s="54" t="s">
        <v>129</v>
      </c>
      <c r="K2616" s="56">
        <v>43447.36314814815</v>
      </c>
      <c r="L2616" s="56">
        <v>43447.441053240742</v>
      </c>
      <c r="M2616" s="57">
        <v>1.869722222</v>
      </c>
      <c r="N2616" s="58">
        <v>0</v>
      </c>
      <c r="O2616" s="58">
        <v>28</v>
      </c>
      <c r="P2616" s="58">
        <v>0</v>
      </c>
      <c r="Q2616" s="58">
        <v>0</v>
      </c>
      <c r="R2616" s="59">
        <v>0</v>
      </c>
      <c r="S2616" s="59">
        <v>52.352221999999998</v>
      </c>
      <c r="T2616" s="59">
        <v>0</v>
      </c>
      <c r="U2616" s="59">
        <v>0</v>
      </c>
    </row>
    <row r="2617" spans="1:21" x14ac:dyDescent="0.3">
      <c r="A2617" s="61">
        <v>85554</v>
      </c>
      <c r="B2617" s="54">
        <v>1</v>
      </c>
      <c r="C2617" s="54" t="s">
        <v>78</v>
      </c>
      <c r="D2617" s="54" t="s">
        <v>83</v>
      </c>
      <c r="E2617" s="61" t="s">
        <v>2661</v>
      </c>
      <c r="F2617" s="61" t="s">
        <v>156</v>
      </c>
      <c r="G2617" s="54" t="s">
        <v>71</v>
      </c>
      <c r="H2617" s="54" t="s">
        <v>128</v>
      </c>
      <c r="I2617" s="54" t="s">
        <v>22</v>
      </c>
      <c r="J2617" s="54" t="s">
        <v>129</v>
      </c>
      <c r="K2617" s="56">
        <v>43447.366562499999</v>
      </c>
      <c r="L2617" s="56">
        <v>43447.382534722223</v>
      </c>
      <c r="M2617" s="57">
        <v>0.383333333</v>
      </c>
      <c r="N2617" s="58">
        <v>0</v>
      </c>
      <c r="O2617" s="58">
        <v>143</v>
      </c>
      <c r="P2617" s="58">
        <v>0</v>
      </c>
      <c r="Q2617" s="58">
        <v>0</v>
      </c>
      <c r="R2617" s="59">
        <v>0</v>
      </c>
      <c r="S2617" s="59">
        <v>54.816667000000002</v>
      </c>
      <c r="T2617" s="59">
        <v>0</v>
      </c>
      <c r="U2617" s="59">
        <v>0</v>
      </c>
    </row>
    <row r="2618" spans="1:21" x14ac:dyDescent="0.3">
      <c r="A2618" s="61">
        <v>85556</v>
      </c>
      <c r="B2618" s="54">
        <v>1</v>
      </c>
      <c r="C2618" s="54" t="s">
        <v>79</v>
      </c>
      <c r="D2618" s="54" t="s">
        <v>115</v>
      </c>
      <c r="E2618" s="61" t="s">
        <v>2662</v>
      </c>
      <c r="F2618" s="61" t="s">
        <v>182</v>
      </c>
      <c r="G2618" s="54" t="s">
        <v>71</v>
      </c>
      <c r="H2618" s="54" t="s">
        <v>128</v>
      </c>
      <c r="I2618" s="54" t="s">
        <v>22</v>
      </c>
      <c r="J2618" s="54" t="s">
        <v>129</v>
      </c>
      <c r="K2618" s="56">
        <v>43447.369814814818</v>
      </c>
      <c r="L2618" s="56">
        <v>43447.463217592594</v>
      </c>
      <c r="M2618" s="57">
        <v>2.241666666</v>
      </c>
      <c r="N2618" s="58">
        <v>0</v>
      </c>
      <c r="O2618" s="58">
        <v>1</v>
      </c>
      <c r="P2618" s="58">
        <v>0</v>
      </c>
      <c r="Q2618" s="58">
        <v>54</v>
      </c>
      <c r="R2618" s="59">
        <v>0</v>
      </c>
      <c r="S2618" s="59">
        <v>2.2416670000000001</v>
      </c>
      <c r="T2618" s="59">
        <v>0</v>
      </c>
      <c r="U2618" s="59">
        <v>121.05</v>
      </c>
    </row>
    <row r="2619" spans="1:21" x14ac:dyDescent="0.3">
      <c r="A2619" s="61">
        <v>85557</v>
      </c>
      <c r="B2619" s="54">
        <v>1</v>
      </c>
      <c r="C2619" s="54" t="s">
        <v>78</v>
      </c>
      <c r="D2619" s="54" t="s">
        <v>104</v>
      </c>
      <c r="E2619" s="61" t="s">
        <v>2663</v>
      </c>
      <c r="F2619" s="61" t="s">
        <v>148</v>
      </c>
      <c r="G2619" s="54" t="s">
        <v>72</v>
      </c>
      <c r="H2619" s="54" t="s">
        <v>128</v>
      </c>
      <c r="I2619" s="54" t="s">
        <v>22</v>
      </c>
      <c r="J2619" s="54" t="s">
        <v>147</v>
      </c>
      <c r="K2619" s="56">
        <v>43447.375879629632</v>
      </c>
      <c r="L2619" s="56">
        <v>43447.705555555556</v>
      </c>
      <c r="M2619" s="57">
        <v>7.9122222219999996</v>
      </c>
      <c r="N2619" s="58">
        <v>0</v>
      </c>
      <c r="O2619" s="58">
        <v>0</v>
      </c>
      <c r="P2619" s="58">
        <v>0</v>
      </c>
      <c r="Q2619" s="58">
        <v>60</v>
      </c>
      <c r="R2619" s="59">
        <v>0</v>
      </c>
      <c r="S2619" s="59">
        <v>0</v>
      </c>
      <c r="T2619" s="59">
        <v>0</v>
      </c>
      <c r="U2619" s="59">
        <v>474.73333300000002</v>
      </c>
    </row>
    <row r="2620" spans="1:21" x14ac:dyDescent="0.3">
      <c r="A2620" s="61">
        <v>85558</v>
      </c>
      <c r="B2620" s="54">
        <v>1</v>
      </c>
      <c r="C2620" s="54" t="s">
        <v>78</v>
      </c>
      <c r="D2620" s="54" t="s">
        <v>102</v>
      </c>
      <c r="E2620" s="61" t="s">
        <v>2664</v>
      </c>
      <c r="F2620" s="61" t="s">
        <v>148</v>
      </c>
      <c r="G2620" s="54" t="s">
        <v>71</v>
      </c>
      <c r="H2620" s="54" t="s">
        <v>128</v>
      </c>
      <c r="I2620" s="54" t="s">
        <v>22</v>
      </c>
      <c r="J2620" s="54" t="s">
        <v>147</v>
      </c>
      <c r="K2620" s="56">
        <v>43447.377280092594</v>
      </c>
      <c r="L2620" s="56">
        <v>43447.633333333331</v>
      </c>
      <c r="M2620" s="57">
        <v>6.1452777770000004</v>
      </c>
      <c r="N2620" s="58">
        <v>0</v>
      </c>
      <c r="O2620" s="58">
        <v>8</v>
      </c>
      <c r="P2620" s="58">
        <v>0</v>
      </c>
      <c r="Q2620" s="58">
        <v>0</v>
      </c>
      <c r="R2620" s="59">
        <v>0</v>
      </c>
      <c r="S2620" s="59">
        <v>49.162222</v>
      </c>
      <c r="T2620" s="59">
        <v>0</v>
      </c>
      <c r="U2620" s="59">
        <v>0</v>
      </c>
    </row>
    <row r="2621" spans="1:21" x14ac:dyDescent="0.3">
      <c r="A2621" s="61">
        <v>85559</v>
      </c>
      <c r="B2621" s="54">
        <v>1</v>
      </c>
      <c r="C2621" s="54" t="s">
        <v>79</v>
      </c>
      <c r="D2621" s="54" t="s">
        <v>123</v>
      </c>
      <c r="E2621" s="61" t="s">
        <v>265</v>
      </c>
      <c r="F2621" s="61" t="s">
        <v>150</v>
      </c>
      <c r="G2621" s="54" t="s">
        <v>72</v>
      </c>
      <c r="H2621" s="54" t="s">
        <v>128</v>
      </c>
      <c r="I2621" s="54" t="s">
        <v>22</v>
      </c>
      <c r="J2621" s="54" t="s">
        <v>147</v>
      </c>
      <c r="K2621" s="56">
        <v>43447.400057870371</v>
      </c>
      <c r="L2621" s="56">
        <v>43447.628297372685</v>
      </c>
      <c r="M2621" s="57">
        <v>5.4777480550000002</v>
      </c>
      <c r="N2621" s="58">
        <v>10</v>
      </c>
      <c r="O2621" s="58">
        <v>528</v>
      </c>
      <c r="P2621" s="58">
        <v>0</v>
      </c>
      <c r="Q2621" s="58">
        <v>51</v>
      </c>
      <c r="R2621" s="59">
        <v>54.777481000000002</v>
      </c>
      <c r="S2621" s="59">
        <v>2892.2509730000002</v>
      </c>
      <c r="T2621" s="59">
        <v>0</v>
      </c>
      <c r="U2621" s="59">
        <v>279.36515100000003</v>
      </c>
    </row>
    <row r="2622" spans="1:21" x14ac:dyDescent="0.3">
      <c r="A2622" s="61">
        <v>85560</v>
      </c>
      <c r="B2622" s="54">
        <v>1</v>
      </c>
      <c r="C2622" s="54" t="s">
        <v>79</v>
      </c>
      <c r="D2622" s="54" t="s">
        <v>123</v>
      </c>
      <c r="E2622" s="61" t="s">
        <v>464</v>
      </c>
      <c r="F2622" s="61" t="s">
        <v>140</v>
      </c>
      <c r="G2622" s="54" t="s">
        <v>72</v>
      </c>
      <c r="H2622" s="54" t="s">
        <v>128</v>
      </c>
      <c r="I2622" s="54" t="s">
        <v>22</v>
      </c>
      <c r="J2622" s="54" t="s">
        <v>129</v>
      </c>
      <c r="K2622" s="56">
        <v>43447.378495370373</v>
      </c>
      <c r="L2622" s="56">
        <v>43447.427569444444</v>
      </c>
      <c r="M2622" s="57">
        <v>1.177777777</v>
      </c>
      <c r="N2622" s="58">
        <v>26</v>
      </c>
      <c r="O2622" s="58">
        <v>3153</v>
      </c>
      <c r="P2622" s="58">
        <v>3</v>
      </c>
      <c r="Q2622" s="58">
        <v>835</v>
      </c>
      <c r="R2622" s="59">
        <v>30.622222000000001</v>
      </c>
      <c r="S2622" s="59">
        <v>3713.5333310000001</v>
      </c>
      <c r="T2622" s="59">
        <v>3.5333329999999998</v>
      </c>
      <c r="U2622" s="59">
        <v>983.44444399999998</v>
      </c>
    </row>
    <row r="2623" spans="1:21" x14ac:dyDescent="0.3">
      <c r="A2623" s="61">
        <v>85561</v>
      </c>
      <c r="B2623" s="54">
        <v>1</v>
      </c>
      <c r="C2623" s="54" t="s">
        <v>79</v>
      </c>
      <c r="D2623" s="54" t="s">
        <v>109</v>
      </c>
      <c r="E2623" s="61" t="s">
        <v>1742</v>
      </c>
      <c r="F2623" s="61" t="s">
        <v>148</v>
      </c>
      <c r="G2623" s="54" t="s">
        <v>71</v>
      </c>
      <c r="H2623" s="54" t="s">
        <v>128</v>
      </c>
      <c r="I2623" s="54" t="s">
        <v>22</v>
      </c>
      <c r="J2623" s="54" t="s">
        <v>147</v>
      </c>
      <c r="K2623" s="56">
        <v>43447.380555555559</v>
      </c>
      <c r="L2623" s="56">
        <v>43447.705972222218</v>
      </c>
      <c r="M2623" s="57">
        <v>7.81</v>
      </c>
      <c r="N2623" s="58">
        <v>0</v>
      </c>
      <c r="O2623" s="58">
        <v>0</v>
      </c>
      <c r="P2623" s="58">
        <v>0</v>
      </c>
      <c r="Q2623" s="58">
        <v>89</v>
      </c>
      <c r="R2623" s="59">
        <v>0</v>
      </c>
      <c r="S2623" s="59">
        <v>0</v>
      </c>
      <c r="T2623" s="59">
        <v>0</v>
      </c>
      <c r="U2623" s="59">
        <v>695.09</v>
      </c>
    </row>
    <row r="2624" spans="1:21" x14ac:dyDescent="0.3">
      <c r="A2624" s="61">
        <v>85563</v>
      </c>
      <c r="B2624" s="54">
        <v>1</v>
      </c>
      <c r="C2624" s="54" t="s">
        <v>78</v>
      </c>
      <c r="D2624" s="54" t="s">
        <v>96</v>
      </c>
      <c r="E2624" s="61" t="s">
        <v>520</v>
      </c>
      <c r="F2624" s="61" t="s">
        <v>148</v>
      </c>
      <c r="G2624" s="54" t="s">
        <v>72</v>
      </c>
      <c r="H2624" s="54" t="s">
        <v>128</v>
      </c>
      <c r="I2624" s="54" t="s">
        <v>22</v>
      </c>
      <c r="J2624" s="54" t="s">
        <v>147</v>
      </c>
      <c r="K2624" s="56">
        <v>43447.381064814814</v>
      </c>
      <c r="L2624" s="56">
        <v>43447.697916666664</v>
      </c>
      <c r="M2624" s="57">
        <v>7.6044444440000003</v>
      </c>
      <c r="N2624" s="58">
        <v>1</v>
      </c>
      <c r="O2624" s="58">
        <v>203</v>
      </c>
      <c r="P2624" s="58">
        <v>0</v>
      </c>
      <c r="Q2624" s="58">
        <v>0</v>
      </c>
      <c r="R2624" s="59">
        <v>7.604444</v>
      </c>
      <c r="S2624" s="59">
        <v>1543.7022219999999</v>
      </c>
      <c r="T2624" s="59">
        <v>0</v>
      </c>
      <c r="U2624" s="59">
        <v>0</v>
      </c>
    </row>
    <row r="2625" spans="1:21" x14ac:dyDescent="0.3">
      <c r="A2625" s="61">
        <v>85564</v>
      </c>
      <c r="B2625" s="54">
        <v>1</v>
      </c>
      <c r="C2625" s="54" t="s">
        <v>78</v>
      </c>
      <c r="D2625" s="54" t="s">
        <v>82</v>
      </c>
      <c r="E2625" s="61" t="s">
        <v>2550</v>
      </c>
      <c r="F2625" s="61" t="s">
        <v>139</v>
      </c>
      <c r="G2625" s="54" t="s">
        <v>71</v>
      </c>
      <c r="H2625" s="54" t="s">
        <v>128</v>
      </c>
      <c r="I2625" s="54" t="s">
        <v>22</v>
      </c>
      <c r="J2625" s="54" t="s">
        <v>129</v>
      </c>
      <c r="K2625" s="56">
        <v>43447.37736111111</v>
      </c>
      <c r="L2625" s="56">
        <v>43447.435127314813</v>
      </c>
      <c r="M2625" s="57">
        <v>1.3863888879999999</v>
      </c>
      <c r="N2625" s="58">
        <v>0</v>
      </c>
      <c r="O2625" s="58">
        <v>203</v>
      </c>
      <c r="P2625" s="58">
        <v>0</v>
      </c>
      <c r="Q2625" s="58">
        <v>0</v>
      </c>
      <c r="R2625" s="59">
        <v>0</v>
      </c>
      <c r="S2625" s="59">
        <v>281.43694399999998</v>
      </c>
      <c r="T2625" s="59">
        <v>0</v>
      </c>
      <c r="U2625" s="59">
        <v>0</v>
      </c>
    </row>
    <row r="2626" spans="1:21" x14ac:dyDescent="0.3">
      <c r="A2626" s="61">
        <v>85565</v>
      </c>
      <c r="B2626" s="54">
        <v>1</v>
      </c>
      <c r="C2626" s="54" t="s">
        <v>79</v>
      </c>
      <c r="D2626" s="54" t="s">
        <v>112</v>
      </c>
      <c r="E2626" s="61" t="s">
        <v>244</v>
      </c>
      <c r="F2626" s="61" t="s">
        <v>148</v>
      </c>
      <c r="G2626" s="54" t="s">
        <v>72</v>
      </c>
      <c r="H2626" s="54" t="s">
        <v>128</v>
      </c>
      <c r="I2626" s="54" t="s">
        <v>22</v>
      </c>
      <c r="J2626" s="54" t="s">
        <v>147</v>
      </c>
      <c r="K2626" s="56">
        <v>43447.381828703707</v>
      </c>
      <c r="L2626" s="56">
        <v>43447.736620370371</v>
      </c>
      <c r="M2626" s="57">
        <v>8.5150000000000006</v>
      </c>
      <c r="N2626" s="58">
        <v>0</v>
      </c>
      <c r="O2626" s="58">
        <v>783</v>
      </c>
      <c r="P2626" s="58">
        <v>0</v>
      </c>
      <c r="Q2626" s="58">
        <v>0</v>
      </c>
      <c r="R2626" s="59">
        <v>0</v>
      </c>
      <c r="S2626" s="59">
        <v>6667.2449999999999</v>
      </c>
      <c r="T2626" s="59">
        <v>0</v>
      </c>
      <c r="U2626" s="59">
        <v>0</v>
      </c>
    </row>
    <row r="2627" spans="1:21" x14ac:dyDescent="0.3">
      <c r="A2627" s="61">
        <v>85566</v>
      </c>
      <c r="B2627" s="54">
        <v>1</v>
      </c>
      <c r="C2627" s="54" t="s">
        <v>78</v>
      </c>
      <c r="D2627" s="54" t="s">
        <v>88</v>
      </c>
      <c r="E2627" s="61" t="s">
        <v>2665</v>
      </c>
      <c r="F2627" s="61" t="s">
        <v>148</v>
      </c>
      <c r="G2627" s="54" t="s">
        <v>71</v>
      </c>
      <c r="H2627" s="54" t="s">
        <v>128</v>
      </c>
      <c r="I2627" s="54" t="s">
        <v>22</v>
      </c>
      <c r="J2627" s="54" t="s">
        <v>129</v>
      </c>
      <c r="K2627" s="56">
        <v>43447.384027777778</v>
      </c>
      <c r="L2627" s="56">
        <v>43447.470138888886</v>
      </c>
      <c r="M2627" s="57">
        <v>2.0666666660000002</v>
      </c>
      <c r="N2627" s="58">
        <v>0</v>
      </c>
      <c r="O2627" s="58">
        <v>212</v>
      </c>
      <c r="P2627" s="58">
        <v>0</v>
      </c>
      <c r="Q2627" s="58">
        <v>0</v>
      </c>
      <c r="R2627" s="59">
        <v>0</v>
      </c>
      <c r="S2627" s="59">
        <v>438.13333299999999</v>
      </c>
      <c r="T2627" s="59">
        <v>0</v>
      </c>
      <c r="U2627" s="59">
        <v>0</v>
      </c>
    </row>
    <row r="2628" spans="1:21" x14ac:dyDescent="0.3">
      <c r="A2628" s="61">
        <v>85568</v>
      </c>
      <c r="B2628" s="54">
        <v>1</v>
      </c>
      <c r="C2628" s="54" t="s">
        <v>78</v>
      </c>
      <c r="D2628" s="54" t="s">
        <v>89</v>
      </c>
      <c r="E2628" s="61" t="s">
        <v>2666</v>
      </c>
      <c r="F2628" s="61" t="s">
        <v>137</v>
      </c>
      <c r="G2628" s="54" t="s">
        <v>71</v>
      </c>
      <c r="H2628" s="54" t="s">
        <v>128</v>
      </c>
      <c r="I2628" s="54" t="s">
        <v>22</v>
      </c>
      <c r="J2628" s="54" t="s">
        <v>129</v>
      </c>
      <c r="K2628" s="56">
        <v>43447.383819444447</v>
      </c>
      <c r="L2628" s="56">
        <v>43447.478194444448</v>
      </c>
      <c r="M2628" s="57">
        <v>2.2650000000000001</v>
      </c>
      <c r="N2628" s="58">
        <v>0</v>
      </c>
      <c r="O2628" s="58">
        <v>1</v>
      </c>
      <c r="P2628" s="58">
        <v>0</v>
      </c>
      <c r="Q2628" s="58">
        <v>0</v>
      </c>
      <c r="R2628" s="59">
        <v>0</v>
      </c>
      <c r="S2628" s="59">
        <v>2.2650000000000001</v>
      </c>
      <c r="T2628" s="59">
        <v>0</v>
      </c>
      <c r="U2628" s="59">
        <v>0</v>
      </c>
    </row>
    <row r="2629" spans="1:21" x14ac:dyDescent="0.3">
      <c r="A2629" s="61">
        <v>85570</v>
      </c>
      <c r="B2629" s="54">
        <v>1</v>
      </c>
      <c r="C2629" s="54" t="s">
        <v>78</v>
      </c>
      <c r="D2629" s="54" t="s">
        <v>88</v>
      </c>
      <c r="E2629" s="61" t="s">
        <v>2418</v>
      </c>
      <c r="F2629" s="61" t="s">
        <v>136</v>
      </c>
      <c r="G2629" s="54" t="s">
        <v>71</v>
      </c>
      <c r="H2629" s="54" t="s">
        <v>128</v>
      </c>
      <c r="I2629" s="54" t="s">
        <v>22</v>
      </c>
      <c r="J2629" s="54" t="s">
        <v>129</v>
      </c>
      <c r="K2629" s="56">
        <v>43447.380671296298</v>
      </c>
      <c r="L2629" s="56">
        <v>43447.407546296294</v>
      </c>
      <c r="M2629" s="57">
        <v>0.64500000000000002</v>
      </c>
      <c r="N2629" s="58">
        <v>0</v>
      </c>
      <c r="O2629" s="58">
        <v>97</v>
      </c>
      <c r="P2629" s="58">
        <v>0</v>
      </c>
      <c r="Q2629" s="58">
        <v>0</v>
      </c>
      <c r="R2629" s="59">
        <v>0</v>
      </c>
      <c r="S2629" s="59">
        <v>62.564999999999998</v>
      </c>
      <c r="T2629" s="59">
        <v>0</v>
      </c>
      <c r="U2629" s="59">
        <v>0</v>
      </c>
    </row>
    <row r="2630" spans="1:21" x14ac:dyDescent="0.3">
      <c r="A2630" s="61">
        <v>85573</v>
      </c>
      <c r="B2630" s="54">
        <v>1</v>
      </c>
      <c r="C2630" s="54" t="s">
        <v>78</v>
      </c>
      <c r="D2630" s="54" t="s">
        <v>126</v>
      </c>
      <c r="E2630" s="61" t="s">
        <v>2667</v>
      </c>
      <c r="F2630" s="61" t="s">
        <v>137</v>
      </c>
      <c r="G2630" s="54" t="s">
        <v>71</v>
      </c>
      <c r="H2630" s="54" t="s">
        <v>128</v>
      </c>
      <c r="I2630" s="54" t="s">
        <v>22</v>
      </c>
      <c r="J2630" s="54" t="s">
        <v>129</v>
      </c>
      <c r="K2630" s="56">
        <v>43447.38521990741</v>
      </c>
      <c r="L2630" s="56">
        <v>43447.468217592592</v>
      </c>
      <c r="M2630" s="57">
        <v>1.991944444</v>
      </c>
      <c r="N2630" s="58">
        <v>0</v>
      </c>
      <c r="O2630" s="58">
        <v>0</v>
      </c>
      <c r="P2630" s="58">
        <v>0</v>
      </c>
      <c r="Q2630" s="58">
        <v>2</v>
      </c>
      <c r="R2630" s="59">
        <v>0</v>
      </c>
      <c r="S2630" s="59">
        <v>0</v>
      </c>
      <c r="T2630" s="59">
        <v>0</v>
      </c>
      <c r="U2630" s="59">
        <v>3.983889</v>
      </c>
    </row>
    <row r="2631" spans="1:21" x14ac:dyDescent="0.3">
      <c r="A2631" s="61">
        <v>85574</v>
      </c>
      <c r="B2631" s="54">
        <v>1</v>
      </c>
      <c r="C2631" s="54" t="s">
        <v>78</v>
      </c>
      <c r="D2631" s="54" t="s">
        <v>91</v>
      </c>
      <c r="E2631" s="61" t="s">
        <v>2668</v>
      </c>
      <c r="F2631" s="61" t="s">
        <v>148</v>
      </c>
      <c r="G2631" s="54" t="s">
        <v>71</v>
      </c>
      <c r="H2631" s="54" t="s">
        <v>128</v>
      </c>
      <c r="I2631" s="54" t="s">
        <v>22</v>
      </c>
      <c r="J2631" s="54" t="s">
        <v>147</v>
      </c>
      <c r="K2631" s="56">
        <v>43447.389583333337</v>
      </c>
      <c r="L2631" s="56">
        <v>43447.697916666664</v>
      </c>
      <c r="M2631" s="57">
        <v>7.4</v>
      </c>
      <c r="N2631" s="58">
        <v>0</v>
      </c>
      <c r="O2631" s="58">
        <v>18</v>
      </c>
      <c r="P2631" s="58">
        <v>0</v>
      </c>
      <c r="Q2631" s="58">
        <v>0</v>
      </c>
      <c r="R2631" s="59">
        <v>0</v>
      </c>
      <c r="S2631" s="59">
        <v>133.19999999999999</v>
      </c>
      <c r="T2631" s="59">
        <v>0</v>
      </c>
      <c r="U2631" s="59">
        <v>0</v>
      </c>
    </row>
    <row r="2632" spans="1:21" x14ac:dyDescent="0.3">
      <c r="A2632" s="61">
        <v>85576</v>
      </c>
      <c r="B2632" s="54">
        <v>1</v>
      </c>
      <c r="C2632" s="54" t="s">
        <v>79</v>
      </c>
      <c r="D2632" s="54" t="s">
        <v>119</v>
      </c>
      <c r="E2632" s="61" t="s">
        <v>2669</v>
      </c>
      <c r="F2632" s="61" t="s">
        <v>140</v>
      </c>
      <c r="G2632" s="54" t="s">
        <v>72</v>
      </c>
      <c r="H2632" s="54" t="s">
        <v>128</v>
      </c>
      <c r="I2632" s="54" t="s">
        <v>22</v>
      </c>
      <c r="J2632" s="54" t="s">
        <v>129</v>
      </c>
      <c r="K2632" s="56">
        <v>43447.385069444441</v>
      </c>
      <c r="L2632" s="56">
        <v>43447.404780092591</v>
      </c>
      <c r="M2632" s="57">
        <v>0.47305555500000002</v>
      </c>
      <c r="N2632" s="58">
        <v>9</v>
      </c>
      <c r="O2632" s="58">
        <v>1</v>
      </c>
      <c r="P2632" s="58">
        <v>0</v>
      </c>
      <c r="Q2632" s="58">
        <v>0</v>
      </c>
      <c r="R2632" s="59">
        <v>4.2575000000000003</v>
      </c>
      <c r="S2632" s="59">
        <v>0.47305599999999998</v>
      </c>
      <c r="T2632" s="59">
        <v>0</v>
      </c>
      <c r="U2632" s="59">
        <v>0</v>
      </c>
    </row>
    <row r="2633" spans="1:21" x14ac:dyDescent="0.3">
      <c r="A2633" s="61">
        <v>85577</v>
      </c>
      <c r="B2633" s="54">
        <v>1</v>
      </c>
      <c r="C2633" s="54" t="s">
        <v>78</v>
      </c>
      <c r="D2633" s="54" t="s">
        <v>91</v>
      </c>
      <c r="E2633" s="61" t="s">
        <v>1974</v>
      </c>
      <c r="F2633" s="61" t="s">
        <v>150</v>
      </c>
      <c r="G2633" s="54" t="s">
        <v>72</v>
      </c>
      <c r="H2633" s="54" t="s">
        <v>128</v>
      </c>
      <c r="I2633" s="54" t="s">
        <v>22</v>
      </c>
      <c r="J2633" s="54" t="s">
        <v>147</v>
      </c>
      <c r="K2633" s="56">
        <v>43447.39398148148</v>
      </c>
      <c r="L2633" s="56">
        <v>43447.664507372683</v>
      </c>
      <c r="M2633" s="57">
        <v>6.4926211110000001</v>
      </c>
      <c r="N2633" s="58">
        <v>5</v>
      </c>
      <c r="O2633" s="58">
        <v>1640</v>
      </c>
      <c r="P2633" s="58">
        <v>7</v>
      </c>
      <c r="Q2633" s="58">
        <v>1648</v>
      </c>
      <c r="R2633" s="59">
        <v>32.463106000000003</v>
      </c>
      <c r="S2633" s="59">
        <v>10647.898622000001</v>
      </c>
      <c r="T2633" s="59">
        <v>45.448348000000003</v>
      </c>
      <c r="U2633" s="59">
        <v>10699.839591</v>
      </c>
    </row>
    <row r="2634" spans="1:21" x14ac:dyDescent="0.3">
      <c r="A2634" s="61">
        <v>85579</v>
      </c>
      <c r="B2634" s="54">
        <v>1</v>
      </c>
      <c r="C2634" s="54" t="s">
        <v>78</v>
      </c>
      <c r="D2634" s="54" t="s">
        <v>81</v>
      </c>
      <c r="E2634" s="61" t="s">
        <v>2670</v>
      </c>
      <c r="F2634" s="61" t="s">
        <v>148</v>
      </c>
      <c r="G2634" s="54" t="s">
        <v>71</v>
      </c>
      <c r="H2634" s="54" t="s">
        <v>128</v>
      </c>
      <c r="I2634" s="54" t="s">
        <v>22</v>
      </c>
      <c r="J2634" s="54" t="s">
        <v>147</v>
      </c>
      <c r="K2634" s="56">
        <v>43447.42386574074</v>
      </c>
      <c r="L2634" s="56">
        <v>43447.556250000001</v>
      </c>
      <c r="M2634" s="57">
        <v>3.1772222220000002</v>
      </c>
      <c r="N2634" s="58">
        <v>0</v>
      </c>
      <c r="O2634" s="58">
        <v>35</v>
      </c>
      <c r="P2634" s="58">
        <v>0</v>
      </c>
      <c r="Q2634" s="58">
        <v>0</v>
      </c>
      <c r="R2634" s="59">
        <v>0</v>
      </c>
      <c r="S2634" s="59">
        <v>111.202778</v>
      </c>
      <c r="T2634" s="59">
        <v>0</v>
      </c>
      <c r="U2634" s="59">
        <v>0</v>
      </c>
    </row>
    <row r="2635" spans="1:21" x14ac:dyDescent="0.3">
      <c r="A2635" s="61">
        <v>85580</v>
      </c>
      <c r="B2635" s="54">
        <v>1</v>
      </c>
      <c r="C2635" s="54" t="s">
        <v>78</v>
      </c>
      <c r="D2635" s="54" t="s">
        <v>82</v>
      </c>
      <c r="E2635" s="61" t="s">
        <v>2671</v>
      </c>
      <c r="F2635" s="61" t="s">
        <v>157</v>
      </c>
      <c r="G2635" s="54" t="s">
        <v>71</v>
      </c>
      <c r="H2635" s="54" t="s">
        <v>128</v>
      </c>
      <c r="I2635" s="54" t="s">
        <v>22</v>
      </c>
      <c r="J2635" s="54" t="s">
        <v>147</v>
      </c>
      <c r="K2635" s="56">
        <v>43447.441006944442</v>
      </c>
      <c r="L2635" s="56">
        <v>43447.56527777778</v>
      </c>
      <c r="M2635" s="57">
        <v>2.9824999999999999</v>
      </c>
      <c r="N2635" s="58">
        <v>0</v>
      </c>
      <c r="O2635" s="58">
        <v>59</v>
      </c>
      <c r="P2635" s="58">
        <v>0</v>
      </c>
      <c r="Q2635" s="58">
        <v>285</v>
      </c>
      <c r="R2635" s="59">
        <v>0</v>
      </c>
      <c r="S2635" s="59">
        <v>175.9675</v>
      </c>
      <c r="T2635" s="59">
        <v>0</v>
      </c>
      <c r="U2635" s="59">
        <v>850.01250000000005</v>
      </c>
    </row>
    <row r="2636" spans="1:21" x14ac:dyDescent="0.3">
      <c r="A2636" s="61">
        <v>85581</v>
      </c>
      <c r="B2636" s="54">
        <v>1</v>
      </c>
      <c r="C2636" s="54" t="s">
        <v>78</v>
      </c>
      <c r="D2636" s="54" t="s">
        <v>88</v>
      </c>
      <c r="E2636" s="61" t="s">
        <v>2672</v>
      </c>
      <c r="F2636" s="61" t="s">
        <v>204</v>
      </c>
      <c r="G2636" s="54" t="s">
        <v>71</v>
      </c>
      <c r="H2636" s="54" t="s">
        <v>128</v>
      </c>
      <c r="I2636" s="54" t="s">
        <v>22</v>
      </c>
      <c r="J2636" s="54" t="s">
        <v>129</v>
      </c>
      <c r="K2636" s="56">
        <v>43447.395266203705</v>
      </c>
      <c r="L2636" s="56">
        <v>43447.462951388887</v>
      </c>
      <c r="M2636" s="57">
        <v>1.6244444440000001</v>
      </c>
      <c r="N2636" s="58">
        <v>0</v>
      </c>
      <c r="O2636" s="58">
        <v>10</v>
      </c>
      <c r="P2636" s="58">
        <v>0</v>
      </c>
      <c r="Q2636" s="58">
        <v>0</v>
      </c>
      <c r="R2636" s="59">
        <v>0</v>
      </c>
      <c r="S2636" s="59">
        <v>16.244444000000001</v>
      </c>
      <c r="T2636" s="59">
        <v>0</v>
      </c>
      <c r="U2636" s="59">
        <v>0</v>
      </c>
    </row>
    <row r="2637" spans="1:21" x14ac:dyDescent="0.3">
      <c r="A2637" s="61">
        <v>85584</v>
      </c>
      <c r="B2637" s="54">
        <v>1</v>
      </c>
      <c r="C2637" s="54" t="s">
        <v>78</v>
      </c>
      <c r="D2637" s="54" t="s">
        <v>82</v>
      </c>
      <c r="E2637" s="61" t="s">
        <v>938</v>
      </c>
      <c r="F2637" s="61" t="s">
        <v>146</v>
      </c>
      <c r="G2637" s="54" t="s">
        <v>71</v>
      </c>
      <c r="H2637" s="54" t="s">
        <v>128</v>
      </c>
      <c r="I2637" s="54" t="s">
        <v>22</v>
      </c>
      <c r="J2637" s="54" t="s">
        <v>147</v>
      </c>
      <c r="K2637" s="56">
        <v>43447.398657407408</v>
      </c>
      <c r="L2637" s="56">
        <v>43447.489583333336</v>
      </c>
      <c r="M2637" s="57">
        <v>2.182222222</v>
      </c>
      <c r="N2637" s="58">
        <v>0</v>
      </c>
      <c r="O2637" s="58">
        <v>422</v>
      </c>
      <c r="P2637" s="58">
        <v>0</v>
      </c>
      <c r="Q2637" s="58">
        <v>0</v>
      </c>
      <c r="R2637" s="59">
        <v>0</v>
      </c>
      <c r="S2637" s="59">
        <v>920.89777800000002</v>
      </c>
      <c r="T2637" s="59">
        <v>0</v>
      </c>
      <c r="U2637" s="59">
        <v>0</v>
      </c>
    </row>
    <row r="2638" spans="1:21" x14ac:dyDescent="0.3">
      <c r="A2638" s="61">
        <v>85587</v>
      </c>
      <c r="B2638" s="54">
        <v>1</v>
      </c>
      <c r="C2638" s="54" t="s">
        <v>78</v>
      </c>
      <c r="D2638" s="54" t="s">
        <v>101</v>
      </c>
      <c r="E2638" s="61" t="s">
        <v>2673</v>
      </c>
      <c r="F2638" s="61" t="s">
        <v>150</v>
      </c>
      <c r="G2638" s="54" t="s">
        <v>71</v>
      </c>
      <c r="H2638" s="54" t="s">
        <v>128</v>
      </c>
      <c r="I2638" s="54" t="s">
        <v>22</v>
      </c>
      <c r="J2638" s="54" t="s">
        <v>147</v>
      </c>
      <c r="K2638" s="56">
        <v>43447.435590277775</v>
      </c>
      <c r="L2638" s="56">
        <v>43447.585682870369</v>
      </c>
      <c r="M2638" s="57">
        <v>3.602222222</v>
      </c>
      <c r="N2638" s="58">
        <v>0</v>
      </c>
      <c r="O2638" s="58">
        <v>296</v>
      </c>
      <c r="P2638" s="58">
        <v>0</v>
      </c>
      <c r="Q2638" s="58">
        <v>0</v>
      </c>
      <c r="R2638" s="59">
        <v>0</v>
      </c>
      <c r="S2638" s="59">
        <v>1066.2577779999999</v>
      </c>
      <c r="T2638" s="59">
        <v>0</v>
      </c>
      <c r="U2638" s="59">
        <v>0</v>
      </c>
    </row>
    <row r="2639" spans="1:21" x14ac:dyDescent="0.3">
      <c r="A2639" s="61">
        <v>85588</v>
      </c>
      <c r="B2639" s="54">
        <v>1</v>
      </c>
      <c r="C2639" s="54" t="s">
        <v>78</v>
      </c>
      <c r="D2639" s="54" t="s">
        <v>103</v>
      </c>
      <c r="E2639" s="61" t="s">
        <v>435</v>
      </c>
      <c r="F2639" s="61" t="s">
        <v>148</v>
      </c>
      <c r="G2639" s="54" t="s">
        <v>72</v>
      </c>
      <c r="H2639" s="54" t="s">
        <v>128</v>
      </c>
      <c r="I2639" s="54" t="s">
        <v>22</v>
      </c>
      <c r="J2639" s="54" t="s">
        <v>147</v>
      </c>
      <c r="K2639" s="56">
        <v>43447.380509259259</v>
      </c>
      <c r="L2639" s="56">
        <v>43447.727829247684</v>
      </c>
      <c r="M2639" s="57">
        <v>8.3356794440000002</v>
      </c>
      <c r="N2639" s="58">
        <v>1</v>
      </c>
      <c r="O2639" s="58">
        <v>134</v>
      </c>
      <c r="P2639" s="58">
        <v>0</v>
      </c>
      <c r="Q2639" s="58">
        <v>5</v>
      </c>
      <c r="R2639" s="59">
        <v>8.3356790000000007</v>
      </c>
      <c r="S2639" s="59">
        <v>1116.981045</v>
      </c>
      <c r="T2639" s="59">
        <v>0</v>
      </c>
      <c r="U2639" s="59">
        <v>41.678396999999997</v>
      </c>
    </row>
    <row r="2640" spans="1:21" x14ac:dyDescent="0.3">
      <c r="A2640" s="61">
        <v>85589</v>
      </c>
      <c r="B2640" s="54">
        <v>1</v>
      </c>
      <c r="C2640" s="54" t="s">
        <v>78</v>
      </c>
      <c r="D2640" s="54" t="s">
        <v>106</v>
      </c>
      <c r="E2640" s="61" t="s">
        <v>2403</v>
      </c>
      <c r="F2640" s="61" t="s">
        <v>150</v>
      </c>
      <c r="G2640" s="54" t="s">
        <v>71</v>
      </c>
      <c r="H2640" s="54" t="s">
        <v>128</v>
      </c>
      <c r="I2640" s="54" t="s">
        <v>22</v>
      </c>
      <c r="J2640" s="54" t="s">
        <v>147</v>
      </c>
      <c r="K2640" s="56">
        <v>43447.406944444447</v>
      </c>
      <c r="L2640" s="56">
        <v>43447.715277777781</v>
      </c>
      <c r="M2640" s="57">
        <v>7.4</v>
      </c>
      <c r="N2640" s="58">
        <v>0</v>
      </c>
      <c r="O2640" s="58">
        <v>113</v>
      </c>
      <c r="P2640" s="58">
        <v>0</v>
      </c>
      <c r="Q2640" s="58">
        <v>0</v>
      </c>
      <c r="R2640" s="59">
        <v>0</v>
      </c>
      <c r="S2640" s="59">
        <v>836.2</v>
      </c>
      <c r="T2640" s="59">
        <v>0</v>
      </c>
      <c r="U2640" s="59">
        <v>0</v>
      </c>
    </row>
    <row r="2641" spans="1:21" x14ac:dyDescent="0.3">
      <c r="A2641" s="61">
        <v>85590</v>
      </c>
      <c r="B2641" s="54">
        <v>1</v>
      </c>
      <c r="C2641" s="54" t="s">
        <v>78</v>
      </c>
      <c r="D2641" s="54" t="s">
        <v>101</v>
      </c>
      <c r="E2641" s="61" t="s">
        <v>2674</v>
      </c>
      <c r="F2641" s="61" t="s">
        <v>148</v>
      </c>
      <c r="G2641" s="54" t="s">
        <v>72</v>
      </c>
      <c r="H2641" s="54" t="s">
        <v>128</v>
      </c>
      <c r="I2641" s="54" t="s">
        <v>22</v>
      </c>
      <c r="J2641" s="54" t="s">
        <v>147</v>
      </c>
      <c r="K2641" s="56">
        <v>43447.402800925927</v>
      </c>
      <c r="L2641" s="56">
        <v>43447.641388888893</v>
      </c>
      <c r="M2641" s="57">
        <v>5.7261111109999998</v>
      </c>
      <c r="N2641" s="58">
        <v>1</v>
      </c>
      <c r="O2641" s="58">
        <v>1191</v>
      </c>
      <c r="P2641" s="58">
        <v>0</v>
      </c>
      <c r="Q2641" s="58">
        <v>0</v>
      </c>
      <c r="R2641" s="59">
        <v>5.7261110000000004</v>
      </c>
      <c r="S2641" s="59">
        <v>6819.7983329999997</v>
      </c>
      <c r="T2641" s="59">
        <v>0</v>
      </c>
      <c r="U2641" s="59">
        <v>0</v>
      </c>
    </row>
    <row r="2642" spans="1:21" x14ac:dyDescent="0.3">
      <c r="A2642" s="61">
        <v>85591</v>
      </c>
      <c r="B2642" s="54">
        <v>1</v>
      </c>
      <c r="C2642" s="54" t="s">
        <v>78</v>
      </c>
      <c r="D2642" s="54" t="s">
        <v>80</v>
      </c>
      <c r="E2642" s="61" t="s">
        <v>2675</v>
      </c>
      <c r="F2642" s="61" t="s">
        <v>150</v>
      </c>
      <c r="G2642" s="54" t="s">
        <v>71</v>
      </c>
      <c r="H2642" s="54" t="s">
        <v>128</v>
      </c>
      <c r="I2642" s="54" t="s">
        <v>22</v>
      </c>
      <c r="J2642" s="54" t="s">
        <v>147</v>
      </c>
      <c r="K2642" s="56">
        <v>43447.411620370374</v>
      </c>
      <c r="L2642" s="56">
        <v>43447.818055555559</v>
      </c>
      <c r="M2642" s="57">
        <v>9.7544444440000007</v>
      </c>
      <c r="N2642" s="58">
        <v>0</v>
      </c>
      <c r="O2642" s="58">
        <v>87</v>
      </c>
      <c r="P2642" s="58">
        <v>0</v>
      </c>
      <c r="Q2642" s="58">
        <v>0</v>
      </c>
      <c r="R2642" s="59">
        <v>0</v>
      </c>
      <c r="S2642" s="59">
        <v>848.63666699999999</v>
      </c>
      <c r="T2642" s="59">
        <v>0</v>
      </c>
      <c r="U2642" s="59">
        <v>0</v>
      </c>
    </row>
    <row r="2643" spans="1:21" x14ac:dyDescent="0.3">
      <c r="A2643" s="61">
        <v>85592</v>
      </c>
      <c r="B2643" s="54">
        <v>1</v>
      </c>
      <c r="C2643" s="54" t="s">
        <v>78</v>
      </c>
      <c r="D2643" s="54" t="s">
        <v>80</v>
      </c>
      <c r="E2643" s="61" t="s">
        <v>2676</v>
      </c>
      <c r="F2643" s="61" t="s">
        <v>130</v>
      </c>
      <c r="G2643" s="54" t="s">
        <v>71</v>
      </c>
      <c r="H2643" s="54" t="s">
        <v>128</v>
      </c>
      <c r="I2643" s="54" t="s">
        <v>22</v>
      </c>
      <c r="J2643" s="54" t="s">
        <v>129</v>
      </c>
      <c r="K2643" s="56">
        <v>43447.405902777777</v>
      </c>
      <c r="L2643" s="56">
        <v>43447.578541666669</v>
      </c>
      <c r="M2643" s="57">
        <v>4.1433333330000002</v>
      </c>
      <c r="N2643" s="58">
        <v>0</v>
      </c>
      <c r="O2643" s="58">
        <v>1</v>
      </c>
      <c r="P2643" s="58">
        <v>0</v>
      </c>
      <c r="Q2643" s="58">
        <v>0</v>
      </c>
      <c r="R2643" s="59">
        <v>0</v>
      </c>
      <c r="S2643" s="59">
        <v>4.1433330000000002</v>
      </c>
      <c r="T2643" s="59">
        <v>0</v>
      </c>
      <c r="U2643" s="59">
        <v>0</v>
      </c>
    </row>
    <row r="2644" spans="1:21" x14ac:dyDescent="0.3">
      <c r="A2644" s="61">
        <v>85593</v>
      </c>
      <c r="B2644" s="54">
        <v>1</v>
      </c>
      <c r="C2644" s="54" t="s">
        <v>78</v>
      </c>
      <c r="D2644" s="54" t="s">
        <v>88</v>
      </c>
      <c r="E2644" s="61" t="s">
        <v>1065</v>
      </c>
      <c r="F2644" s="61" t="s">
        <v>179</v>
      </c>
      <c r="G2644" s="54" t="s">
        <v>72</v>
      </c>
      <c r="H2644" s="54" t="s">
        <v>128</v>
      </c>
      <c r="I2644" s="54" t="s">
        <v>22</v>
      </c>
      <c r="J2644" s="54" t="s">
        <v>129</v>
      </c>
      <c r="K2644" s="56">
        <v>43447.412951388891</v>
      </c>
      <c r="L2644" s="56">
        <v>43447.464583333334</v>
      </c>
      <c r="M2644" s="57">
        <v>1.239166666</v>
      </c>
      <c r="N2644" s="58">
        <v>0</v>
      </c>
      <c r="O2644" s="58">
        <v>875</v>
      </c>
      <c r="P2644" s="58">
        <v>0</v>
      </c>
      <c r="Q2644" s="58">
        <v>0</v>
      </c>
      <c r="R2644" s="59">
        <v>0</v>
      </c>
      <c r="S2644" s="59">
        <v>1084.270833</v>
      </c>
      <c r="T2644" s="59">
        <v>0</v>
      </c>
      <c r="U2644" s="59">
        <v>0</v>
      </c>
    </row>
    <row r="2645" spans="1:21" x14ac:dyDescent="0.3">
      <c r="A2645" s="61">
        <v>85595</v>
      </c>
      <c r="B2645" s="54">
        <v>1</v>
      </c>
      <c r="C2645" s="54" t="s">
        <v>79</v>
      </c>
      <c r="D2645" s="54" t="s">
        <v>114</v>
      </c>
      <c r="E2645" s="61" t="s">
        <v>2677</v>
      </c>
      <c r="F2645" s="61" t="s">
        <v>148</v>
      </c>
      <c r="G2645" s="54" t="s">
        <v>72</v>
      </c>
      <c r="H2645" s="54" t="s">
        <v>128</v>
      </c>
      <c r="I2645" s="54" t="s">
        <v>22</v>
      </c>
      <c r="J2645" s="54" t="s">
        <v>147</v>
      </c>
      <c r="K2645" s="56">
        <v>43447.413287037038</v>
      </c>
      <c r="L2645" s="56">
        <v>43447.456296296295</v>
      </c>
      <c r="M2645" s="57">
        <v>1.0322222219999999</v>
      </c>
      <c r="N2645" s="58">
        <v>0</v>
      </c>
      <c r="O2645" s="58">
        <v>3</v>
      </c>
      <c r="P2645" s="58">
        <v>0</v>
      </c>
      <c r="Q2645" s="58">
        <v>319</v>
      </c>
      <c r="R2645" s="59">
        <v>0</v>
      </c>
      <c r="S2645" s="59">
        <v>3.0966670000000001</v>
      </c>
      <c r="T2645" s="59">
        <v>0</v>
      </c>
      <c r="U2645" s="59">
        <v>329.27888899999999</v>
      </c>
    </row>
    <row r="2646" spans="1:21" x14ac:dyDescent="0.3">
      <c r="A2646" s="61">
        <v>85596</v>
      </c>
      <c r="B2646" s="54">
        <v>1</v>
      </c>
      <c r="C2646" s="54" t="s">
        <v>78</v>
      </c>
      <c r="D2646" s="54" t="s">
        <v>107</v>
      </c>
      <c r="E2646" s="61" t="s">
        <v>651</v>
      </c>
      <c r="F2646" s="61" t="s">
        <v>148</v>
      </c>
      <c r="G2646" s="54" t="s">
        <v>71</v>
      </c>
      <c r="H2646" s="54" t="s">
        <v>128</v>
      </c>
      <c r="I2646" s="54" t="s">
        <v>22</v>
      </c>
      <c r="J2646" s="54" t="s">
        <v>147</v>
      </c>
      <c r="K2646" s="56">
        <v>43447.71162037037</v>
      </c>
      <c r="L2646" s="56">
        <v>43447.742361111108</v>
      </c>
      <c r="M2646" s="57">
        <v>0.73777777700000002</v>
      </c>
      <c r="N2646" s="58">
        <v>0</v>
      </c>
      <c r="O2646" s="58">
        <v>101</v>
      </c>
      <c r="P2646" s="58">
        <v>0</v>
      </c>
      <c r="Q2646" s="58">
        <v>0</v>
      </c>
      <c r="R2646" s="59">
        <v>0</v>
      </c>
      <c r="S2646" s="59">
        <v>74.515555000000006</v>
      </c>
      <c r="T2646" s="59">
        <v>0</v>
      </c>
      <c r="U2646" s="59">
        <v>0</v>
      </c>
    </row>
    <row r="2647" spans="1:21" x14ac:dyDescent="0.3">
      <c r="A2647" s="61">
        <v>85597</v>
      </c>
      <c r="B2647" s="54">
        <v>1</v>
      </c>
      <c r="C2647" s="54" t="s">
        <v>79</v>
      </c>
      <c r="D2647" s="54" t="s">
        <v>122</v>
      </c>
      <c r="E2647" s="61" t="s">
        <v>2678</v>
      </c>
      <c r="F2647" s="61" t="s">
        <v>137</v>
      </c>
      <c r="G2647" s="54" t="s">
        <v>71</v>
      </c>
      <c r="H2647" s="54" t="s">
        <v>128</v>
      </c>
      <c r="I2647" s="54" t="s">
        <v>22</v>
      </c>
      <c r="J2647" s="54" t="s">
        <v>129</v>
      </c>
      <c r="K2647" s="56">
        <v>43447.418067129627</v>
      </c>
      <c r="L2647" s="56">
        <v>43447.446331018517</v>
      </c>
      <c r="M2647" s="57">
        <v>0.67833333299999998</v>
      </c>
      <c r="N2647" s="58">
        <v>0</v>
      </c>
      <c r="O2647" s="58">
        <v>0</v>
      </c>
      <c r="P2647" s="58">
        <v>0</v>
      </c>
      <c r="Q2647" s="58">
        <v>1</v>
      </c>
      <c r="R2647" s="59">
        <v>0</v>
      </c>
      <c r="S2647" s="59">
        <v>0</v>
      </c>
      <c r="T2647" s="59">
        <v>0</v>
      </c>
      <c r="U2647" s="59">
        <v>0.67833299999999996</v>
      </c>
    </row>
    <row r="2648" spans="1:21" x14ac:dyDescent="0.3">
      <c r="A2648" s="61">
        <v>85598</v>
      </c>
      <c r="B2648" s="54">
        <v>1</v>
      </c>
      <c r="C2648" s="54" t="s">
        <v>78</v>
      </c>
      <c r="D2648" s="54" t="s">
        <v>81</v>
      </c>
      <c r="E2648" s="61" t="s">
        <v>2577</v>
      </c>
      <c r="F2648" s="61" t="s">
        <v>149</v>
      </c>
      <c r="G2648" s="54" t="s">
        <v>71</v>
      </c>
      <c r="H2648" s="54" t="s">
        <v>128</v>
      </c>
      <c r="I2648" s="54" t="s">
        <v>22</v>
      </c>
      <c r="J2648" s="54" t="s">
        <v>129</v>
      </c>
      <c r="K2648" s="56">
        <v>43447.41679398148</v>
      </c>
      <c r="L2648" s="56">
        <v>43447.446527777778</v>
      </c>
      <c r="M2648" s="57">
        <v>0.71361111099999996</v>
      </c>
      <c r="N2648" s="58">
        <v>0</v>
      </c>
      <c r="O2648" s="58">
        <v>112</v>
      </c>
      <c r="P2648" s="58">
        <v>0</v>
      </c>
      <c r="Q2648" s="58">
        <v>0</v>
      </c>
      <c r="R2648" s="59">
        <v>0</v>
      </c>
      <c r="S2648" s="59">
        <v>79.924443999999994</v>
      </c>
      <c r="T2648" s="59">
        <v>0</v>
      </c>
      <c r="U2648" s="59">
        <v>0</v>
      </c>
    </row>
    <row r="2649" spans="1:21" x14ac:dyDescent="0.3">
      <c r="A2649" s="61">
        <v>85599</v>
      </c>
      <c r="B2649" s="54">
        <v>1</v>
      </c>
      <c r="C2649" s="54" t="s">
        <v>78</v>
      </c>
      <c r="D2649" s="54" t="s">
        <v>103</v>
      </c>
      <c r="E2649" s="61" t="s">
        <v>2114</v>
      </c>
      <c r="F2649" s="61" t="s">
        <v>159</v>
      </c>
      <c r="G2649" s="54" t="s">
        <v>71</v>
      </c>
      <c r="H2649" s="54" t="s">
        <v>128</v>
      </c>
      <c r="I2649" s="54" t="s">
        <v>22</v>
      </c>
      <c r="J2649" s="54" t="s">
        <v>129</v>
      </c>
      <c r="K2649" s="56">
        <v>43447.418055555558</v>
      </c>
      <c r="L2649" s="56">
        <v>43447.516342592593</v>
      </c>
      <c r="M2649" s="57">
        <v>2.3588888880000001</v>
      </c>
      <c r="N2649" s="58">
        <v>0</v>
      </c>
      <c r="O2649" s="58">
        <v>29</v>
      </c>
      <c r="P2649" s="58">
        <v>0</v>
      </c>
      <c r="Q2649" s="58">
        <v>0</v>
      </c>
      <c r="R2649" s="59">
        <v>0</v>
      </c>
      <c r="S2649" s="59">
        <v>68.407777999999993</v>
      </c>
      <c r="T2649" s="59">
        <v>0</v>
      </c>
      <c r="U2649" s="59">
        <v>0</v>
      </c>
    </row>
    <row r="2650" spans="1:21" x14ac:dyDescent="0.3">
      <c r="A2650" s="61">
        <v>85600</v>
      </c>
      <c r="B2650" s="54">
        <v>1</v>
      </c>
      <c r="C2650" s="54" t="s">
        <v>78</v>
      </c>
      <c r="D2650" s="54" t="s">
        <v>94</v>
      </c>
      <c r="E2650" s="61" t="s">
        <v>2562</v>
      </c>
      <c r="F2650" s="61" t="s">
        <v>204</v>
      </c>
      <c r="G2650" s="54" t="s">
        <v>71</v>
      </c>
      <c r="H2650" s="54" t="s">
        <v>128</v>
      </c>
      <c r="I2650" s="54" t="s">
        <v>22</v>
      </c>
      <c r="J2650" s="54" t="s">
        <v>129</v>
      </c>
      <c r="K2650" s="56">
        <v>43447.767546296294</v>
      </c>
      <c r="L2650" s="56">
        <v>43447.968078703707</v>
      </c>
      <c r="M2650" s="57">
        <v>4.812777777</v>
      </c>
      <c r="N2650" s="58">
        <v>0</v>
      </c>
      <c r="O2650" s="58">
        <v>27</v>
      </c>
      <c r="P2650" s="58">
        <v>0</v>
      </c>
      <c r="Q2650" s="58">
        <v>0</v>
      </c>
      <c r="R2650" s="59">
        <v>0</v>
      </c>
      <c r="S2650" s="59">
        <v>129.94499999999999</v>
      </c>
      <c r="T2650" s="59">
        <v>0</v>
      </c>
      <c r="U2650" s="59">
        <v>0</v>
      </c>
    </row>
    <row r="2651" spans="1:21" x14ac:dyDescent="0.3">
      <c r="A2651" s="61">
        <v>85601</v>
      </c>
      <c r="B2651" s="54">
        <v>1</v>
      </c>
      <c r="C2651" s="54" t="s">
        <v>79</v>
      </c>
      <c r="D2651" s="54" t="s">
        <v>120</v>
      </c>
      <c r="E2651" s="61" t="s">
        <v>2025</v>
      </c>
      <c r="F2651" s="61" t="s">
        <v>136</v>
      </c>
      <c r="G2651" s="54" t="s">
        <v>71</v>
      </c>
      <c r="H2651" s="54" t="s">
        <v>128</v>
      </c>
      <c r="I2651" s="54" t="s">
        <v>22</v>
      </c>
      <c r="J2651" s="54" t="s">
        <v>129</v>
      </c>
      <c r="K2651" s="56">
        <v>43447.421527777777</v>
      </c>
      <c r="L2651" s="56">
        <v>43447.446782407409</v>
      </c>
      <c r="M2651" s="57">
        <v>0.60611111100000004</v>
      </c>
      <c r="N2651" s="58">
        <v>0</v>
      </c>
      <c r="O2651" s="58">
        <v>3</v>
      </c>
      <c r="P2651" s="58">
        <v>0</v>
      </c>
      <c r="Q2651" s="58">
        <v>1</v>
      </c>
      <c r="R2651" s="59">
        <v>0</v>
      </c>
      <c r="S2651" s="59">
        <v>1.818333</v>
      </c>
      <c r="T2651" s="59">
        <v>0</v>
      </c>
      <c r="U2651" s="59">
        <v>0.60611099999999996</v>
      </c>
    </row>
    <row r="2652" spans="1:21" x14ac:dyDescent="0.3">
      <c r="A2652" s="61">
        <v>85609</v>
      </c>
      <c r="B2652" s="54">
        <v>1</v>
      </c>
      <c r="C2652" s="54" t="s">
        <v>78</v>
      </c>
      <c r="D2652" s="54" t="s">
        <v>85</v>
      </c>
      <c r="E2652" s="61" t="s">
        <v>2679</v>
      </c>
      <c r="F2652" s="61" t="s">
        <v>136</v>
      </c>
      <c r="G2652" s="54" t="s">
        <v>71</v>
      </c>
      <c r="H2652" s="54" t="s">
        <v>128</v>
      </c>
      <c r="I2652" s="54" t="s">
        <v>22</v>
      </c>
      <c r="J2652" s="54" t="s">
        <v>129</v>
      </c>
      <c r="K2652" s="56">
        <v>43447.434236111112</v>
      </c>
      <c r="L2652" s="56">
        <v>43447.448506944442</v>
      </c>
      <c r="M2652" s="57">
        <v>0.34250000000000003</v>
      </c>
      <c r="N2652" s="58">
        <v>0</v>
      </c>
      <c r="O2652" s="58">
        <v>81</v>
      </c>
      <c r="P2652" s="58">
        <v>0</v>
      </c>
      <c r="Q2652" s="58">
        <v>0</v>
      </c>
      <c r="R2652" s="59">
        <v>0</v>
      </c>
      <c r="S2652" s="59">
        <v>27.7425</v>
      </c>
      <c r="T2652" s="59">
        <v>0</v>
      </c>
      <c r="U2652" s="59">
        <v>0</v>
      </c>
    </row>
    <row r="2653" spans="1:21" x14ac:dyDescent="0.3">
      <c r="A2653" s="61">
        <v>85613</v>
      </c>
      <c r="B2653" s="54">
        <v>1</v>
      </c>
      <c r="C2653" s="54" t="s">
        <v>78</v>
      </c>
      <c r="D2653" s="54" t="s">
        <v>102</v>
      </c>
      <c r="E2653" s="61" t="s">
        <v>2222</v>
      </c>
      <c r="F2653" s="61" t="s">
        <v>145</v>
      </c>
      <c r="G2653" s="54" t="s">
        <v>72</v>
      </c>
      <c r="H2653" s="54" t="s">
        <v>128</v>
      </c>
      <c r="I2653" s="54" t="s">
        <v>22</v>
      </c>
      <c r="J2653" s="54" t="s">
        <v>129</v>
      </c>
      <c r="K2653" s="56">
        <v>43447.408472222225</v>
      </c>
      <c r="L2653" s="56">
        <v>43447.449305555558</v>
      </c>
      <c r="M2653" s="57">
        <v>0.98</v>
      </c>
      <c r="N2653" s="58">
        <v>1</v>
      </c>
      <c r="O2653" s="58">
        <v>3284</v>
      </c>
      <c r="P2653" s="58">
        <v>0</v>
      </c>
      <c r="Q2653" s="58">
        <v>226</v>
      </c>
      <c r="R2653" s="59">
        <v>0.98</v>
      </c>
      <c r="S2653" s="59">
        <v>3218.32</v>
      </c>
      <c r="T2653" s="59">
        <v>0</v>
      </c>
      <c r="U2653" s="59">
        <v>221.48</v>
      </c>
    </row>
    <row r="2654" spans="1:21" x14ac:dyDescent="0.3">
      <c r="A2654" s="61">
        <v>85614</v>
      </c>
      <c r="B2654" s="54">
        <v>1</v>
      </c>
      <c r="C2654" s="54" t="s">
        <v>78</v>
      </c>
      <c r="D2654" s="54" t="s">
        <v>95</v>
      </c>
      <c r="E2654" s="61" t="s">
        <v>2680</v>
      </c>
      <c r="F2654" s="61" t="s">
        <v>136</v>
      </c>
      <c r="G2654" s="54" t="s">
        <v>71</v>
      </c>
      <c r="H2654" s="54" t="s">
        <v>128</v>
      </c>
      <c r="I2654" s="54" t="s">
        <v>22</v>
      </c>
      <c r="J2654" s="54" t="s">
        <v>129</v>
      </c>
      <c r="K2654" s="56">
        <v>43447.432233796295</v>
      </c>
      <c r="L2654" s="56">
        <v>43447.605150462965</v>
      </c>
      <c r="M2654" s="57">
        <v>4.1500000000000004</v>
      </c>
      <c r="N2654" s="58">
        <v>0</v>
      </c>
      <c r="O2654" s="58">
        <v>3</v>
      </c>
      <c r="P2654" s="58">
        <v>0</v>
      </c>
      <c r="Q2654" s="58">
        <v>0</v>
      </c>
      <c r="R2654" s="59">
        <v>0</v>
      </c>
      <c r="S2654" s="59">
        <v>12.45</v>
      </c>
      <c r="T2654" s="59">
        <v>0</v>
      </c>
      <c r="U2654" s="59">
        <v>0</v>
      </c>
    </row>
    <row r="2655" spans="1:21" x14ac:dyDescent="0.3">
      <c r="A2655" s="61">
        <v>85615</v>
      </c>
      <c r="B2655" s="54">
        <v>1</v>
      </c>
      <c r="C2655" s="54" t="s">
        <v>78</v>
      </c>
      <c r="D2655" s="54" t="s">
        <v>86</v>
      </c>
      <c r="E2655" s="61" t="s">
        <v>2681</v>
      </c>
      <c r="F2655" s="61" t="s">
        <v>144</v>
      </c>
      <c r="G2655" s="54" t="s">
        <v>71</v>
      </c>
      <c r="H2655" s="54" t="s">
        <v>128</v>
      </c>
      <c r="I2655" s="54" t="s">
        <v>22</v>
      </c>
      <c r="J2655" s="54" t="s">
        <v>129</v>
      </c>
      <c r="K2655" s="56">
        <v>43447.389236111114</v>
      </c>
      <c r="L2655" s="56">
        <v>43447.751018518517</v>
      </c>
      <c r="M2655" s="57">
        <v>8.6827777770000001</v>
      </c>
      <c r="N2655" s="58">
        <v>0</v>
      </c>
      <c r="O2655" s="58">
        <v>3</v>
      </c>
      <c r="P2655" s="58">
        <v>0</v>
      </c>
      <c r="Q2655" s="58">
        <v>0</v>
      </c>
      <c r="R2655" s="59">
        <v>0</v>
      </c>
      <c r="S2655" s="59">
        <v>26.048333</v>
      </c>
      <c r="T2655" s="59">
        <v>0</v>
      </c>
      <c r="U2655" s="59">
        <v>0</v>
      </c>
    </row>
    <row r="2656" spans="1:21" x14ac:dyDescent="0.3">
      <c r="A2656" s="61">
        <v>85617</v>
      </c>
      <c r="B2656" s="54">
        <v>1</v>
      </c>
      <c r="C2656" s="54" t="s">
        <v>78</v>
      </c>
      <c r="D2656" s="54" t="s">
        <v>82</v>
      </c>
      <c r="E2656" s="61" t="s">
        <v>2682</v>
      </c>
      <c r="F2656" s="61" t="s">
        <v>156</v>
      </c>
      <c r="G2656" s="54" t="s">
        <v>71</v>
      </c>
      <c r="H2656" s="54" t="s">
        <v>128</v>
      </c>
      <c r="I2656" s="54" t="s">
        <v>22</v>
      </c>
      <c r="J2656" s="54" t="s">
        <v>129</v>
      </c>
      <c r="K2656" s="56">
        <v>43447.447476851856</v>
      </c>
      <c r="L2656" s="56">
        <v>43447.527384259258</v>
      </c>
      <c r="M2656" s="57">
        <v>1.917777777</v>
      </c>
      <c r="N2656" s="58">
        <v>0</v>
      </c>
      <c r="O2656" s="58">
        <v>195</v>
      </c>
      <c r="P2656" s="58">
        <v>0</v>
      </c>
      <c r="Q2656" s="58">
        <v>0</v>
      </c>
      <c r="R2656" s="59">
        <v>0</v>
      </c>
      <c r="S2656" s="59">
        <v>373.96666699999997</v>
      </c>
      <c r="T2656" s="59">
        <v>0</v>
      </c>
      <c r="U2656" s="59">
        <v>0</v>
      </c>
    </row>
    <row r="2657" spans="1:21" x14ac:dyDescent="0.3">
      <c r="A2657" s="61">
        <v>85618</v>
      </c>
      <c r="B2657" s="54">
        <v>1</v>
      </c>
      <c r="C2657" s="54" t="s">
        <v>78</v>
      </c>
      <c r="D2657" s="54" t="s">
        <v>80</v>
      </c>
      <c r="E2657" s="61" t="s">
        <v>2683</v>
      </c>
      <c r="F2657" s="61" t="s">
        <v>204</v>
      </c>
      <c r="G2657" s="54" t="s">
        <v>71</v>
      </c>
      <c r="H2657" s="54" t="s">
        <v>128</v>
      </c>
      <c r="I2657" s="54" t="s">
        <v>22</v>
      </c>
      <c r="J2657" s="54" t="s">
        <v>129</v>
      </c>
      <c r="K2657" s="56">
        <v>43447.448333333334</v>
      </c>
      <c r="L2657" s="56">
        <v>43447.583310185182</v>
      </c>
      <c r="M2657" s="57">
        <v>3.2394444440000001</v>
      </c>
      <c r="N2657" s="58">
        <v>0</v>
      </c>
      <c r="O2657" s="58">
        <v>102</v>
      </c>
      <c r="P2657" s="58">
        <v>0</v>
      </c>
      <c r="Q2657" s="58">
        <v>0</v>
      </c>
      <c r="R2657" s="59">
        <v>0</v>
      </c>
      <c r="S2657" s="59">
        <v>330.42333300000001</v>
      </c>
      <c r="T2657" s="59">
        <v>0</v>
      </c>
      <c r="U2657" s="59">
        <v>0</v>
      </c>
    </row>
    <row r="2658" spans="1:21" x14ac:dyDescent="0.3">
      <c r="A2658" s="61">
        <v>85619</v>
      </c>
      <c r="B2658" s="54">
        <v>1</v>
      </c>
      <c r="C2658" s="54" t="s">
        <v>78</v>
      </c>
      <c r="D2658" s="54" t="s">
        <v>101</v>
      </c>
      <c r="E2658" s="61" t="s">
        <v>2684</v>
      </c>
      <c r="F2658" s="61" t="s">
        <v>156</v>
      </c>
      <c r="G2658" s="54" t="s">
        <v>71</v>
      </c>
      <c r="H2658" s="54" t="s">
        <v>128</v>
      </c>
      <c r="I2658" s="54" t="s">
        <v>22</v>
      </c>
      <c r="J2658" s="54" t="s">
        <v>129</v>
      </c>
      <c r="K2658" s="56">
        <v>43447.44939814815</v>
      </c>
      <c r="L2658" s="56">
        <v>43447.514953703707</v>
      </c>
      <c r="M2658" s="57">
        <v>1.5733333329999999</v>
      </c>
      <c r="N2658" s="58">
        <v>0</v>
      </c>
      <c r="O2658" s="58">
        <v>26</v>
      </c>
      <c r="P2658" s="58">
        <v>0</v>
      </c>
      <c r="Q2658" s="58">
        <v>0</v>
      </c>
      <c r="R2658" s="59">
        <v>0</v>
      </c>
      <c r="S2658" s="59">
        <v>40.906666999999999</v>
      </c>
      <c r="T2658" s="59">
        <v>0</v>
      </c>
      <c r="U2658" s="59">
        <v>0</v>
      </c>
    </row>
    <row r="2659" spans="1:21" x14ac:dyDescent="0.3">
      <c r="A2659" s="61">
        <v>85622</v>
      </c>
      <c r="B2659" s="54">
        <v>1</v>
      </c>
      <c r="C2659" s="54" t="s">
        <v>78</v>
      </c>
      <c r="D2659" s="54" t="s">
        <v>94</v>
      </c>
      <c r="E2659" s="61" t="s">
        <v>2685</v>
      </c>
      <c r="F2659" s="61" t="s">
        <v>148</v>
      </c>
      <c r="G2659" s="54" t="s">
        <v>71</v>
      </c>
      <c r="H2659" s="54" t="s">
        <v>128</v>
      </c>
      <c r="I2659" s="54" t="s">
        <v>22</v>
      </c>
      <c r="J2659" s="54" t="s">
        <v>147</v>
      </c>
      <c r="K2659" s="56">
        <v>43447.556793981479</v>
      </c>
      <c r="L2659" s="56">
        <v>43447.60083333333</v>
      </c>
      <c r="M2659" s="57">
        <v>1.056944444</v>
      </c>
      <c r="N2659" s="58">
        <v>0</v>
      </c>
      <c r="O2659" s="58">
        <v>4</v>
      </c>
      <c r="P2659" s="58">
        <v>0</v>
      </c>
      <c r="Q2659" s="58">
        <v>0</v>
      </c>
      <c r="R2659" s="59">
        <v>0</v>
      </c>
      <c r="S2659" s="59">
        <v>4.2277779999999998</v>
      </c>
      <c r="T2659" s="59">
        <v>0</v>
      </c>
      <c r="U2659" s="59">
        <v>0</v>
      </c>
    </row>
    <row r="2660" spans="1:21" x14ac:dyDescent="0.3">
      <c r="A2660" s="61">
        <v>85624</v>
      </c>
      <c r="B2660" s="54">
        <v>1</v>
      </c>
      <c r="C2660" s="54" t="s">
        <v>78</v>
      </c>
      <c r="D2660" s="54" t="s">
        <v>81</v>
      </c>
      <c r="E2660" s="61" t="s">
        <v>2686</v>
      </c>
      <c r="F2660" s="61" t="s">
        <v>150</v>
      </c>
      <c r="G2660" s="54" t="s">
        <v>71</v>
      </c>
      <c r="H2660" s="54" t="s">
        <v>128</v>
      </c>
      <c r="I2660" s="54" t="s">
        <v>22</v>
      </c>
      <c r="J2660" s="54" t="s">
        <v>147</v>
      </c>
      <c r="K2660" s="56">
        <v>43447.451388888891</v>
      </c>
      <c r="L2660" s="56">
        <v>43447.5625</v>
      </c>
      <c r="M2660" s="57">
        <v>2.6666666659999998</v>
      </c>
      <c r="N2660" s="58">
        <v>0</v>
      </c>
      <c r="O2660" s="58">
        <v>71</v>
      </c>
      <c r="P2660" s="58">
        <v>0</v>
      </c>
      <c r="Q2660" s="58">
        <v>0</v>
      </c>
      <c r="R2660" s="59">
        <v>0</v>
      </c>
      <c r="S2660" s="59">
        <v>189.33333300000001</v>
      </c>
      <c r="T2660" s="59">
        <v>0</v>
      </c>
      <c r="U2660" s="59">
        <v>0</v>
      </c>
    </row>
    <row r="2661" spans="1:21" x14ac:dyDescent="0.3">
      <c r="A2661" s="61">
        <v>85626</v>
      </c>
      <c r="B2661" s="54">
        <v>1</v>
      </c>
      <c r="C2661" s="54" t="s">
        <v>78</v>
      </c>
      <c r="D2661" s="54" t="s">
        <v>86</v>
      </c>
      <c r="E2661" s="61" t="s">
        <v>2687</v>
      </c>
      <c r="F2661" s="61" t="s">
        <v>146</v>
      </c>
      <c r="G2661" s="54" t="s">
        <v>71</v>
      </c>
      <c r="H2661" s="54" t="s">
        <v>128</v>
      </c>
      <c r="I2661" s="54" t="s">
        <v>22</v>
      </c>
      <c r="J2661" s="54" t="s">
        <v>147</v>
      </c>
      <c r="K2661" s="56">
        <v>43447.436828703707</v>
      </c>
      <c r="L2661" s="56">
        <v>43447.467914699075</v>
      </c>
      <c r="M2661" s="57">
        <v>0.74606388800000001</v>
      </c>
      <c r="N2661" s="58">
        <v>0</v>
      </c>
      <c r="O2661" s="58">
        <v>410</v>
      </c>
      <c r="P2661" s="58">
        <v>0</v>
      </c>
      <c r="Q2661" s="58">
        <v>0</v>
      </c>
      <c r="R2661" s="59">
        <v>0</v>
      </c>
      <c r="S2661" s="59">
        <v>305.88619399999999</v>
      </c>
      <c r="T2661" s="59">
        <v>0</v>
      </c>
      <c r="U2661" s="59">
        <v>0</v>
      </c>
    </row>
    <row r="2662" spans="1:21" x14ac:dyDescent="0.3">
      <c r="A2662" s="61">
        <v>85629</v>
      </c>
      <c r="B2662" s="54">
        <v>1</v>
      </c>
      <c r="C2662" s="54" t="s">
        <v>78</v>
      </c>
      <c r="D2662" s="54" t="s">
        <v>101</v>
      </c>
      <c r="E2662" s="61" t="s">
        <v>311</v>
      </c>
      <c r="F2662" s="61" t="s">
        <v>136</v>
      </c>
      <c r="G2662" s="54" t="s">
        <v>71</v>
      </c>
      <c r="H2662" s="54" t="s">
        <v>128</v>
      </c>
      <c r="I2662" s="54" t="s">
        <v>22</v>
      </c>
      <c r="J2662" s="54" t="s">
        <v>129</v>
      </c>
      <c r="K2662" s="56">
        <v>43447.451249999998</v>
      </c>
      <c r="L2662" s="56">
        <v>43447.49790509259</v>
      </c>
      <c r="M2662" s="57">
        <v>1.119722222</v>
      </c>
      <c r="N2662" s="58">
        <v>0</v>
      </c>
      <c r="O2662" s="58">
        <v>57</v>
      </c>
      <c r="P2662" s="58">
        <v>0</v>
      </c>
      <c r="Q2662" s="58">
        <v>0</v>
      </c>
      <c r="R2662" s="59">
        <v>0</v>
      </c>
      <c r="S2662" s="59">
        <v>63.824167000000003</v>
      </c>
      <c r="T2662" s="59">
        <v>0</v>
      </c>
      <c r="U2662" s="59">
        <v>0</v>
      </c>
    </row>
    <row r="2663" spans="1:21" x14ac:dyDescent="0.3">
      <c r="A2663" s="61">
        <v>85631</v>
      </c>
      <c r="B2663" s="54">
        <v>1</v>
      </c>
      <c r="C2663" s="54" t="s">
        <v>79</v>
      </c>
      <c r="D2663" s="54" t="s">
        <v>111</v>
      </c>
      <c r="E2663" s="61" t="s">
        <v>2688</v>
      </c>
      <c r="F2663" s="61" t="s">
        <v>150</v>
      </c>
      <c r="G2663" s="54" t="s">
        <v>72</v>
      </c>
      <c r="H2663" s="54" t="s">
        <v>128</v>
      </c>
      <c r="I2663" s="54" t="s">
        <v>22</v>
      </c>
      <c r="J2663" s="54" t="s">
        <v>147</v>
      </c>
      <c r="K2663" s="56">
        <v>43447.495520833334</v>
      </c>
      <c r="L2663" s="56">
        <v>43447.563078703701</v>
      </c>
      <c r="M2663" s="57">
        <v>1.621388888</v>
      </c>
      <c r="N2663" s="58">
        <v>0</v>
      </c>
      <c r="O2663" s="58">
        <v>0</v>
      </c>
      <c r="P2663" s="58">
        <v>0</v>
      </c>
      <c r="Q2663" s="58">
        <v>7</v>
      </c>
      <c r="R2663" s="59">
        <v>0</v>
      </c>
      <c r="S2663" s="59">
        <v>0</v>
      </c>
      <c r="T2663" s="59">
        <v>0</v>
      </c>
      <c r="U2663" s="59">
        <v>11.349722</v>
      </c>
    </row>
    <row r="2664" spans="1:21" x14ac:dyDescent="0.3">
      <c r="A2664" s="61">
        <v>85634</v>
      </c>
      <c r="B2664" s="54">
        <v>1</v>
      </c>
      <c r="C2664" s="54" t="s">
        <v>78</v>
      </c>
      <c r="D2664" s="54" t="s">
        <v>86</v>
      </c>
      <c r="E2664" s="61" t="s">
        <v>2689</v>
      </c>
      <c r="F2664" s="61" t="s">
        <v>156</v>
      </c>
      <c r="G2664" s="54" t="s">
        <v>71</v>
      </c>
      <c r="H2664" s="54" t="s">
        <v>128</v>
      </c>
      <c r="I2664" s="54" t="s">
        <v>22</v>
      </c>
      <c r="J2664" s="54" t="s">
        <v>129</v>
      </c>
      <c r="K2664" s="56">
        <v>43447.466203703705</v>
      </c>
      <c r="L2664" s="56">
        <v>43447.594537037039</v>
      </c>
      <c r="M2664" s="57">
        <v>3.08</v>
      </c>
      <c r="N2664" s="58">
        <v>0</v>
      </c>
      <c r="O2664" s="58">
        <v>94</v>
      </c>
      <c r="P2664" s="58">
        <v>0</v>
      </c>
      <c r="Q2664" s="58">
        <v>0</v>
      </c>
      <c r="R2664" s="59">
        <v>0</v>
      </c>
      <c r="S2664" s="59">
        <v>289.52</v>
      </c>
      <c r="T2664" s="59">
        <v>0</v>
      </c>
      <c r="U2664" s="59">
        <v>0</v>
      </c>
    </row>
    <row r="2665" spans="1:21" x14ac:dyDescent="0.3">
      <c r="A2665" s="61">
        <v>85635</v>
      </c>
      <c r="B2665" s="54">
        <v>1</v>
      </c>
      <c r="C2665" s="54" t="s">
        <v>78</v>
      </c>
      <c r="D2665" s="54" t="s">
        <v>93</v>
      </c>
      <c r="E2665" s="61" t="s">
        <v>2690</v>
      </c>
      <c r="F2665" s="61" t="s">
        <v>141</v>
      </c>
      <c r="G2665" s="54" t="s">
        <v>71</v>
      </c>
      <c r="H2665" s="54" t="s">
        <v>128</v>
      </c>
      <c r="I2665" s="54" t="s">
        <v>22</v>
      </c>
      <c r="J2665" s="54" t="s">
        <v>129</v>
      </c>
      <c r="K2665" s="56">
        <v>43447.460416666669</v>
      </c>
      <c r="L2665" s="56">
        <v>43447.511446759258</v>
      </c>
      <c r="M2665" s="57">
        <v>1.224722222</v>
      </c>
      <c r="N2665" s="58">
        <v>0</v>
      </c>
      <c r="O2665" s="58">
        <v>21</v>
      </c>
      <c r="P2665" s="58">
        <v>0</v>
      </c>
      <c r="Q2665" s="58">
        <v>0</v>
      </c>
      <c r="R2665" s="59">
        <v>0</v>
      </c>
      <c r="S2665" s="59">
        <v>25.719166999999999</v>
      </c>
      <c r="T2665" s="59">
        <v>0</v>
      </c>
      <c r="U2665" s="59">
        <v>0</v>
      </c>
    </row>
    <row r="2666" spans="1:21" x14ac:dyDescent="0.3">
      <c r="A2666" s="61">
        <v>85637</v>
      </c>
      <c r="B2666" s="54">
        <v>1</v>
      </c>
      <c r="C2666" s="54" t="s">
        <v>79</v>
      </c>
      <c r="D2666" s="54" t="s">
        <v>114</v>
      </c>
      <c r="E2666" s="61" t="s">
        <v>2677</v>
      </c>
      <c r="F2666" s="61" t="s">
        <v>148</v>
      </c>
      <c r="G2666" s="54" t="s">
        <v>72</v>
      </c>
      <c r="H2666" s="54" t="s">
        <v>128</v>
      </c>
      <c r="I2666" s="54" t="s">
        <v>22</v>
      </c>
      <c r="J2666" s="54" t="s">
        <v>147</v>
      </c>
      <c r="K2666" s="56">
        <v>43447.511087962965</v>
      </c>
      <c r="L2666" s="56">
        <v>43447.660636574074</v>
      </c>
      <c r="M2666" s="57">
        <v>3.5891666660000001</v>
      </c>
      <c r="N2666" s="58">
        <v>0</v>
      </c>
      <c r="O2666" s="58">
        <v>3</v>
      </c>
      <c r="P2666" s="58">
        <v>0</v>
      </c>
      <c r="Q2666" s="58">
        <v>319</v>
      </c>
      <c r="R2666" s="59">
        <v>0</v>
      </c>
      <c r="S2666" s="59">
        <v>10.7675</v>
      </c>
      <c r="T2666" s="59">
        <v>0</v>
      </c>
      <c r="U2666" s="59">
        <v>1144.944166</v>
      </c>
    </row>
    <row r="2667" spans="1:21" x14ac:dyDescent="0.3">
      <c r="A2667" s="61">
        <v>85639</v>
      </c>
      <c r="B2667" s="54">
        <v>1</v>
      </c>
      <c r="C2667" s="54" t="s">
        <v>78</v>
      </c>
      <c r="D2667" s="54" t="s">
        <v>92</v>
      </c>
      <c r="E2667" s="61" t="s">
        <v>553</v>
      </c>
      <c r="F2667" s="61" t="s">
        <v>146</v>
      </c>
      <c r="G2667" s="54" t="s">
        <v>72</v>
      </c>
      <c r="H2667" s="54" t="s">
        <v>128</v>
      </c>
      <c r="I2667" s="54" t="s">
        <v>22</v>
      </c>
      <c r="J2667" s="54" t="s">
        <v>147</v>
      </c>
      <c r="K2667" s="56">
        <v>43447.518877314811</v>
      </c>
      <c r="L2667" s="56">
        <v>43447.549305555556</v>
      </c>
      <c r="M2667" s="57">
        <v>0.73027777699999996</v>
      </c>
      <c r="N2667" s="58">
        <v>11</v>
      </c>
      <c r="O2667" s="58">
        <v>8</v>
      </c>
      <c r="P2667" s="58">
        <v>0</v>
      </c>
      <c r="Q2667" s="58">
        <v>1728</v>
      </c>
      <c r="R2667" s="59">
        <v>8.0330560000000002</v>
      </c>
      <c r="S2667" s="59">
        <v>5.8422219999999996</v>
      </c>
      <c r="T2667" s="59">
        <v>0</v>
      </c>
      <c r="U2667" s="59">
        <v>1261.919999</v>
      </c>
    </row>
    <row r="2668" spans="1:21" x14ac:dyDescent="0.3">
      <c r="A2668" s="61">
        <v>85643</v>
      </c>
      <c r="B2668" s="54">
        <v>1</v>
      </c>
      <c r="C2668" s="54" t="s">
        <v>78</v>
      </c>
      <c r="D2668" s="54" t="s">
        <v>99</v>
      </c>
      <c r="E2668" s="61" t="s">
        <v>2691</v>
      </c>
      <c r="F2668" s="61" t="s">
        <v>144</v>
      </c>
      <c r="G2668" s="54" t="s">
        <v>71</v>
      </c>
      <c r="H2668" s="54" t="s">
        <v>128</v>
      </c>
      <c r="I2668" s="54" t="s">
        <v>22</v>
      </c>
      <c r="J2668" s="54" t="s">
        <v>129</v>
      </c>
      <c r="K2668" s="56">
        <v>43447.46434027778</v>
      </c>
      <c r="L2668" s="56">
        <v>43447.562245370369</v>
      </c>
      <c r="M2668" s="57">
        <v>2.349722222</v>
      </c>
      <c r="N2668" s="58">
        <v>0</v>
      </c>
      <c r="O2668" s="58">
        <v>358</v>
      </c>
      <c r="P2668" s="58">
        <v>0</v>
      </c>
      <c r="Q2668" s="58">
        <v>0</v>
      </c>
      <c r="R2668" s="59">
        <v>0</v>
      </c>
      <c r="S2668" s="59">
        <v>841.20055500000001</v>
      </c>
      <c r="T2668" s="59">
        <v>0</v>
      </c>
      <c r="U2668" s="59">
        <v>0</v>
      </c>
    </row>
    <row r="2669" spans="1:21" x14ac:dyDescent="0.3">
      <c r="A2669" s="61">
        <v>85645</v>
      </c>
      <c r="B2669" s="54">
        <v>1</v>
      </c>
      <c r="C2669" s="54" t="s">
        <v>78</v>
      </c>
      <c r="D2669" s="54" t="s">
        <v>98</v>
      </c>
      <c r="E2669" s="61" t="s">
        <v>753</v>
      </c>
      <c r="F2669" s="61" t="s">
        <v>140</v>
      </c>
      <c r="G2669" s="54" t="s">
        <v>72</v>
      </c>
      <c r="H2669" s="54" t="s">
        <v>128</v>
      </c>
      <c r="I2669" s="54" t="s">
        <v>22</v>
      </c>
      <c r="J2669" s="54" t="s">
        <v>129</v>
      </c>
      <c r="K2669" s="56">
        <v>43447.479641203703</v>
      </c>
      <c r="L2669" s="56">
        <v>43447.562349537038</v>
      </c>
      <c r="M2669" s="57">
        <v>1.9850000000000001</v>
      </c>
      <c r="N2669" s="58">
        <v>3</v>
      </c>
      <c r="O2669" s="58">
        <v>70</v>
      </c>
      <c r="P2669" s="58">
        <v>0</v>
      </c>
      <c r="Q2669" s="58">
        <v>2</v>
      </c>
      <c r="R2669" s="59">
        <v>5.9550000000000001</v>
      </c>
      <c r="S2669" s="59">
        <v>138.94999999999999</v>
      </c>
      <c r="T2669" s="59">
        <v>0</v>
      </c>
      <c r="U2669" s="59">
        <v>3.97</v>
      </c>
    </row>
    <row r="2670" spans="1:21" x14ac:dyDescent="0.3">
      <c r="A2670" s="61">
        <v>85647</v>
      </c>
      <c r="B2670" s="54">
        <v>1</v>
      </c>
      <c r="C2670" s="54" t="s">
        <v>78</v>
      </c>
      <c r="D2670" s="54" t="s">
        <v>94</v>
      </c>
      <c r="E2670" s="61" t="s">
        <v>1192</v>
      </c>
      <c r="F2670" s="61" t="s">
        <v>137</v>
      </c>
      <c r="G2670" s="54" t="s">
        <v>71</v>
      </c>
      <c r="H2670" s="54" t="s">
        <v>128</v>
      </c>
      <c r="I2670" s="54" t="s">
        <v>22</v>
      </c>
      <c r="J2670" s="54" t="s">
        <v>129</v>
      </c>
      <c r="K2670" s="56">
        <v>43447.471608796295</v>
      </c>
      <c r="L2670" s="56">
        <v>43447.663159722222</v>
      </c>
      <c r="M2670" s="57">
        <v>4.5972222220000001</v>
      </c>
      <c r="N2670" s="58">
        <v>0</v>
      </c>
      <c r="O2670" s="58">
        <v>1</v>
      </c>
      <c r="P2670" s="58">
        <v>0</v>
      </c>
      <c r="Q2670" s="58">
        <v>0</v>
      </c>
      <c r="R2670" s="59">
        <v>0</v>
      </c>
      <c r="S2670" s="59">
        <v>4.5972220000000004</v>
      </c>
      <c r="T2670" s="59">
        <v>0</v>
      </c>
      <c r="U2670" s="59">
        <v>0</v>
      </c>
    </row>
    <row r="2671" spans="1:21" x14ac:dyDescent="0.3">
      <c r="A2671" s="61">
        <v>85648</v>
      </c>
      <c r="B2671" s="54">
        <v>1</v>
      </c>
      <c r="C2671" s="54" t="s">
        <v>78</v>
      </c>
      <c r="D2671" s="54" t="s">
        <v>95</v>
      </c>
      <c r="E2671" s="61" t="s">
        <v>2692</v>
      </c>
      <c r="F2671" s="61" t="s">
        <v>140</v>
      </c>
      <c r="G2671" s="54" t="s">
        <v>72</v>
      </c>
      <c r="H2671" s="54" t="s">
        <v>128</v>
      </c>
      <c r="I2671" s="54" t="s">
        <v>22</v>
      </c>
      <c r="J2671" s="54" t="s">
        <v>129</v>
      </c>
      <c r="K2671" s="56">
        <v>43447.476574074077</v>
      </c>
      <c r="L2671" s="56">
        <v>43447.548275462963</v>
      </c>
      <c r="M2671" s="57">
        <v>1.7208333330000001</v>
      </c>
      <c r="N2671" s="58">
        <v>5</v>
      </c>
      <c r="O2671" s="58">
        <v>2613</v>
      </c>
      <c r="P2671" s="58">
        <v>0</v>
      </c>
      <c r="Q2671" s="58">
        <v>19</v>
      </c>
      <c r="R2671" s="59">
        <v>8.6041670000000003</v>
      </c>
      <c r="S2671" s="59">
        <v>4496.537499</v>
      </c>
      <c r="T2671" s="59">
        <v>0</v>
      </c>
      <c r="U2671" s="59">
        <v>32.695833</v>
      </c>
    </row>
    <row r="2672" spans="1:21" x14ac:dyDescent="0.3">
      <c r="A2672" s="61">
        <v>85650</v>
      </c>
      <c r="B2672" s="54">
        <v>1</v>
      </c>
      <c r="C2672" s="54" t="s">
        <v>79</v>
      </c>
      <c r="D2672" s="54" t="s">
        <v>124</v>
      </c>
      <c r="E2672" s="61" t="s">
        <v>2693</v>
      </c>
      <c r="F2672" s="61" t="s">
        <v>157</v>
      </c>
      <c r="G2672" s="54" t="s">
        <v>71</v>
      </c>
      <c r="H2672" s="54" t="s">
        <v>128</v>
      </c>
      <c r="I2672" s="54" t="s">
        <v>22</v>
      </c>
      <c r="J2672" s="54" t="s">
        <v>129</v>
      </c>
      <c r="K2672" s="56">
        <v>43447.470081018517</v>
      </c>
      <c r="L2672" s="56">
        <v>43447.76295138889</v>
      </c>
      <c r="M2672" s="57">
        <v>7.028888888</v>
      </c>
      <c r="N2672" s="58">
        <v>0</v>
      </c>
      <c r="O2672" s="58">
        <v>41</v>
      </c>
      <c r="P2672" s="58">
        <v>0</v>
      </c>
      <c r="Q2672" s="58">
        <v>0</v>
      </c>
      <c r="R2672" s="59">
        <v>0</v>
      </c>
      <c r="S2672" s="59">
        <v>288.18444399999998</v>
      </c>
      <c r="T2672" s="59">
        <v>0</v>
      </c>
      <c r="U2672" s="59">
        <v>0</v>
      </c>
    </row>
    <row r="2673" spans="1:21" x14ac:dyDescent="0.3">
      <c r="A2673" s="61">
        <v>85652</v>
      </c>
      <c r="B2673" s="54">
        <v>1</v>
      </c>
      <c r="C2673" s="54" t="s">
        <v>78</v>
      </c>
      <c r="D2673" s="54" t="s">
        <v>83</v>
      </c>
      <c r="E2673" s="61" t="s">
        <v>2694</v>
      </c>
      <c r="F2673" s="61" t="s">
        <v>137</v>
      </c>
      <c r="G2673" s="54" t="s">
        <v>71</v>
      </c>
      <c r="H2673" s="54" t="s">
        <v>128</v>
      </c>
      <c r="I2673" s="54" t="s">
        <v>22</v>
      </c>
      <c r="J2673" s="54" t="s">
        <v>129</v>
      </c>
      <c r="K2673" s="56">
        <v>43447.473993055552</v>
      </c>
      <c r="L2673" s="56">
        <v>43447.55636574074</v>
      </c>
      <c r="M2673" s="57">
        <v>1.9769444439999999</v>
      </c>
      <c r="N2673" s="58">
        <v>0</v>
      </c>
      <c r="O2673" s="58">
        <v>3</v>
      </c>
      <c r="P2673" s="58">
        <v>0</v>
      </c>
      <c r="Q2673" s="58">
        <v>0</v>
      </c>
      <c r="R2673" s="59">
        <v>0</v>
      </c>
      <c r="S2673" s="59">
        <v>5.9308329999999998</v>
      </c>
      <c r="T2673" s="59">
        <v>0</v>
      </c>
      <c r="U2673" s="59">
        <v>0</v>
      </c>
    </row>
    <row r="2674" spans="1:21" x14ac:dyDescent="0.3">
      <c r="A2674" s="61">
        <v>85659</v>
      </c>
      <c r="B2674" s="54">
        <v>1</v>
      </c>
      <c r="C2674" s="54" t="s">
        <v>79</v>
      </c>
      <c r="D2674" s="54" t="s">
        <v>109</v>
      </c>
      <c r="E2674" s="61" t="s">
        <v>2695</v>
      </c>
      <c r="F2674" s="61" t="s">
        <v>162</v>
      </c>
      <c r="G2674" s="54" t="s">
        <v>72</v>
      </c>
      <c r="H2674" s="54" t="s">
        <v>128</v>
      </c>
      <c r="I2674" s="54" t="s">
        <v>22</v>
      </c>
      <c r="J2674" s="54" t="s">
        <v>129</v>
      </c>
      <c r="K2674" s="56">
        <v>43447.479120370372</v>
      </c>
      <c r="L2674" s="56">
        <v>43447.57203703704</v>
      </c>
      <c r="M2674" s="57">
        <v>2.23</v>
      </c>
      <c r="N2674" s="58">
        <v>0</v>
      </c>
      <c r="O2674" s="58">
        <v>0</v>
      </c>
      <c r="P2674" s="58">
        <v>0</v>
      </c>
      <c r="Q2674" s="58">
        <v>77</v>
      </c>
      <c r="R2674" s="59">
        <v>0</v>
      </c>
      <c r="S2674" s="59">
        <v>0</v>
      </c>
      <c r="T2674" s="59">
        <v>0</v>
      </c>
      <c r="U2674" s="59">
        <v>171.71</v>
      </c>
    </row>
    <row r="2675" spans="1:21" x14ac:dyDescent="0.3">
      <c r="A2675" s="61">
        <v>85662</v>
      </c>
      <c r="B2675" s="54">
        <v>1</v>
      </c>
      <c r="C2675" s="54" t="s">
        <v>79</v>
      </c>
      <c r="D2675" s="54" t="s">
        <v>112</v>
      </c>
      <c r="E2675" s="61" t="s">
        <v>1448</v>
      </c>
      <c r="F2675" s="61" t="s">
        <v>159</v>
      </c>
      <c r="G2675" s="54" t="s">
        <v>71</v>
      </c>
      <c r="H2675" s="54" t="s">
        <v>128</v>
      </c>
      <c r="I2675" s="54" t="s">
        <v>22</v>
      </c>
      <c r="J2675" s="54" t="s">
        <v>129</v>
      </c>
      <c r="K2675" s="56">
        <v>43447.496377314812</v>
      </c>
      <c r="L2675" s="56">
        <v>43447.561493055553</v>
      </c>
      <c r="M2675" s="57">
        <v>1.562777777</v>
      </c>
      <c r="N2675" s="58">
        <v>0</v>
      </c>
      <c r="O2675" s="58">
        <v>15</v>
      </c>
      <c r="P2675" s="58">
        <v>0</v>
      </c>
      <c r="Q2675" s="58">
        <v>0</v>
      </c>
      <c r="R2675" s="59">
        <v>0</v>
      </c>
      <c r="S2675" s="59">
        <v>23.441666999999999</v>
      </c>
      <c r="T2675" s="59">
        <v>0</v>
      </c>
      <c r="U2675" s="59">
        <v>0</v>
      </c>
    </row>
    <row r="2676" spans="1:21" x14ac:dyDescent="0.3">
      <c r="A2676" s="61">
        <v>85663</v>
      </c>
      <c r="B2676" s="54">
        <v>1</v>
      </c>
      <c r="C2676" s="54" t="s">
        <v>78</v>
      </c>
      <c r="D2676" s="54" t="s">
        <v>86</v>
      </c>
      <c r="E2676" s="61" t="s">
        <v>2696</v>
      </c>
      <c r="F2676" s="61" t="s">
        <v>150</v>
      </c>
      <c r="G2676" s="54" t="s">
        <v>71</v>
      </c>
      <c r="H2676" s="54" t="s">
        <v>128</v>
      </c>
      <c r="I2676" s="54" t="s">
        <v>22</v>
      </c>
      <c r="J2676" s="54" t="s">
        <v>147</v>
      </c>
      <c r="K2676" s="56">
        <v>43447.436111111114</v>
      </c>
      <c r="L2676" s="56">
        <v>43447.509722222225</v>
      </c>
      <c r="M2676" s="57">
        <v>1.7666666660000001</v>
      </c>
      <c r="N2676" s="58">
        <v>0</v>
      </c>
      <c r="O2676" s="58">
        <v>153</v>
      </c>
      <c r="P2676" s="58">
        <v>0</v>
      </c>
      <c r="Q2676" s="58">
        <v>0</v>
      </c>
      <c r="R2676" s="59">
        <v>0</v>
      </c>
      <c r="S2676" s="59">
        <v>270.3</v>
      </c>
      <c r="T2676" s="59">
        <v>0</v>
      </c>
      <c r="U2676" s="59">
        <v>0</v>
      </c>
    </row>
    <row r="2677" spans="1:21" x14ac:dyDescent="0.3">
      <c r="A2677" s="61">
        <v>85664</v>
      </c>
      <c r="B2677" s="54">
        <v>1</v>
      </c>
      <c r="C2677" s="54" t="s">
        <v>78</v>
      </c>
      <c r="D2677" s="54" t="s">
        <v>125</v>
      </c>
      <c r="E2677" s="61" t="s">
        <v>2697</v>
      </c>
      <c r="F2677" s="61" t="s">
        <v>144</v>
      </c>
      <c r="G2677" s="54" t="s">
        <v>71</v>
      </c>
      <c r="H2677" s="54" t="s">
        <v>128</v>
      </c>
      <c r="I2677" s="54" t="s">
        <v>22</v>
      </c>
      <c r="J2677" s="54" t="s">
        <v>129</v>
      </c>
      <c r="K2677" s="56">
        <v>43447.49527777778</v>
      </c>
      <c r="L2677" s="56">
        <v>43447.630312499998</v>
      </c>
      <c r="M2677" s="57">
        <v>3.2408333329999999</v>
      </c>
      <c r="N2677" s="58">
        <v>0</v>
      </c>
      <c r="O2677" s="58">
        <v>1</v>
      </c>
      <c r="P2677" s="58">
        <v>0</v>
      </c>
      <c r="Q2677" s="58">
        <v>0</v>
      </c>
      <c r="R2677" s="59">
        <v>0</v>
      </c>
      <c r="S2677" s="59">
        <v>3.2408329999999999</v>
      </c>
      <c r="T2677" s="59">
        <v>0</v>
      </c>
      <c r="U2677" s="59">
        <v>0</v>
      </c>
    </row>
    <row r="2678" spans="1:21" x14ac:dyDescent="0.3">
      <c r="A2678" s="61">
        <v>85665</v>
      </c>
      <c r="B2678" s="54">
        <v>1</v>
      </c>
      <c r="C2678" s="54" t="s">
        <v>78</v>
      </c>
      <c r="D2678" s="54" t="s">
        <v>81</v>
      </c>
      <c r="E2678" s="61" t="s">
        <v>2698</v>
      </c>
      <c r="F2678" s="61" t="s">
        <v>156</v>
      </c>
      <c r="G2678" s="54" t="s">
        <v>71</v>
      </c>
      <c r="H2678" s="54" t="s">
        <v>128</v>
      </c>
      <c r="I2678" s="54" t="s">
        <v>22</v>
      </c>
      <c r="J2678" s="54" t="s">
        <v>129</v>
      </c>
      <c r="K2678" s="56">
        <v>43447.498124999998</v>
      </c>
      <c r="L2678" s="56">
        <v>43447.542881944442</v>
      </c>
      <c r="M2678" s="57">
        <v>1.074166666</v>
      </c>
      <c r="N2678" s="58">
        <v>0</v>
      </c>
      <c r="O2678" s="58">
        <v>162</v>
      </c>
      <c r="P2678" s="58">
        <v>0</v>
      </c>
      <c r="Q2678" s="58">
        <v>0</v>
      </c>
      <c r="R2678" s="59">
        <v>0</v>
      </c>
      <c r="S2678" s="59">
        <v>174.01499999999999</v>
      </c>
      <c r="T2678" s="59">
        <v>0</v>
      </c>
      <c r="U2678" s="59">
        <v>0</v>
      </c>
    </row>
    <row r="2679" spans="1:21" x14ac:dyDescent="0.3">
      <c r="A2679" s="61">
        <v>85666</v>
      </c>
      <c r="B2679" s="54">
        <v>1</v>
      </c>
      <c r="C2679" s="54" t="s">
        <v>78</v>
      </c>
      <c r="D2679" s="54" t="s">
        <v>86</v>
      </c>
      <c r="E2679" s="61" t="s">
        <v>2699</v>
      </c>
      <c r="F2679" s="61" t="s">
        <v>186</v>
      </c>
      <c r="G2679" s="54" t="s">
        <v>72</v>
      </c>
      <c r="H2679" s="54" t="s">
        <v>128</v>
      </c>
      <c r="I2679" s="54" t="s">
        <v>22</v>
      </c>
      <c r="J2679" s="54" t="s">
        <v>129</v>
      </c>
      <c r="K2679" s="56">
        <v>43447.505185185182</v>
      </c>
      <c r="L2679" s="56">
        <v>43447.516666666663</v>
      </c>
      <c r="M2679" s="57">
        <v>0.27555555500000001</v>
      </c>
      <c r="N2679" s="58">
        <v>0</v>
      </c>
      <c r="O2679" s="58">
        <v>410</v>
      </c>
      <c r="P2679" s="58">
        <v>0</v>
      </c>
      <c r="Q2679" s="58">
        <v>0</v>
      </c>
      <c r="R2679" s="59">
        <v>0</v>
      </c>
      <c r="S2679" s="59">
        <v>112.977778</v>
      </c>
      <c r="T2679" s="59">
        <v>0</v>
      </c>
      <c r="U2679" s="59">
        <v>0</v>
      </c>
    </row>
    <row r="2680" spans="1:21" x14ac:dyDescent="0.3">
      <c r="A2680" s="61">
        <v>85668</v>
      </c>
      <c r="B2680" s="54">
        <v>1</v>
      </c>
      <c r="C2680" s="54" t="s">
        <v>78</v>
      </c>
      <c r="D2680" s="54" t="s">
        <v>125</v>
      </c>
      <c r="E2680" s="61" t="s">
        <v>2700</v>
      </c>
      <c r="F2680" s="61" t="s">
        <v>148</v>
      </c>
      <c r="G2680" s="54" t="s">
        <v>71</v>
      </c>
      <c r="H2680" s="54" t="s">
        <v>128</v>
      </c>
      <c r="I2680" s="54" t="s">
        <v>22</v>
      </c>
      <c r="J2680" s="54" t="s">
        <v>147</v>
      </c>
      <c r="K2680" s="56">
        <v>43447.54822916667</v>
      </c>
      <c r="L2680" s="56">
        <v>43447.686805555553</v>
      </c>
      <c r="M2680" s="57">
        <v>3.3258333329999998</v>
      </c>
      <c r="N2680" s="58">
        <v>0</v>
      </c>
      <c r="O2680" s="58">
        <v>123</v>
      </c>
      <c r="P2680" s="58">
        <v>0</v>
      </c>
      <c r="Q2680" s="58">
        <v>0</v>
      </c>
      <c r="R2680" s="59">
        <v>0</v>
      </c>
      <c r="S2680" s="59">
        <v>409.07749999999999</v>
      </c>
      <c r="T2680" s="59">
        <v>0</v>
      </c>
      <c r="U2680" s="59">
        <v>0</v>
      </c>
    </row>
    <row r="2681" spans="1:21" x14ac:dyDescent="0.3">
      <c r="A2681" s="61">
        <v>85669</v>
      </c>
      <c r="B2681" s="54">
        <v>1</v>
      </c>
      <c r="C2681" s="54" t="s">
        <v>78</v>
      </c>
      <c r="D2681" s="54" t="s">
        <v>125</v>
      </c>
      <c r="E2681" s="61" t="s">
        <v>2701</v>
      </c>
      <c r="F2681" s="61" t="s">
        <v>148</v>
      </c>
      <c r="G2681" s="54" t="s">
        <v>71</v>
      </c>
      <c r="H2681" s="54" t="s">
        <v>128</v>
      </c>
      <c r="I2681" s="54" t="s">
        <v>22</v>
      </c>
      <c r="J2681" s="54" t="s">
        <v>147</v>
      </c>
      <c r="K2681" s="56">
        <v>43447.549189814818</v>
      </c>
      <c r="L2681" s="56">
        <v>43447.665277777778</v>
      </c>
      <c r="M2681" s="57">
        <v>2.7861111109999999</v>
      </c>
      <c r="N2681" s="58">
        <v>0</v>
      </c>
      <c r="O2681" s="58">
        <v>141</v>
      </c>
      <c r="P2681" s="58">
        <v>0</v>
      </c>
      <c r="Q2681" s="58">
        <v>0</v>
      </c>
      <c r="R2681" s="59">
        <v>0</v>
      </c>
      <c r="S2681" s="59">
        <v>392.84166699999997</v>
      </c>
      <c r="T2681" s="59">
        <v>0</v>
      </c>
      <c r="U2681" s="59">
        <v>0</v>
      </c>
    </row>
    <row r="2682" spans="1:21" x14ac:dyDescent="0.3">
      <c r="A2682" s="61">
        <v>85670</v>
      </c>
      <c r="B2682" s="54">
        <v>1</v>
      </c>
      <c r="C2682" s="54" t="s">
        <v>78</v>
      </c>
      <c r="D2682" s="54" t="s">
        <v>88</v>
      </c>
      <c r="E2682" s="61" t="s">
        <v>2702</v>
      </c>
      <c r="F2682" s="61" t="s">
        <v>136</v>
      </c>
      <c r="G2682" s="54" t="s">
        <v>71</v>
      </c>
      <c r="H2682" s="54" t="s">
        <v>128</v>
      </c>
      <c r="I2682" s="54" t="s">
        <v>22</v>
      </c>
      <c r="J2682" s="54" t="s">
        <v>129</v>
      </c>
      <c r="K2682" s="56">
        <v>43447.510613425926</v>
      </c>
      <c r="L2682" s="56">
        <v>43447.563252314816</v>
      </c>
      <c r="M2682" s="57">
        <v>1.2633333330000001</v>
      </c>
      <c r="N2682" s="58">
        <v>0</v>
      </c>
      <c r="O2682" s="58">
        <v>96</v>
      </c>
      <c r="P2682" s="58">
        <v>0</v>
      </c>
      <c r="Q2682" s="58">
        <v>0</v>
      </c>
      <c r="R2682" s="59">
        <v>0</v>
      </c>
      <c r="S2682" s="59">
        <v>121.28</v>
      </c>
      <c r="T2682" s="59">
        <v>0</v>
      </c>
      <c r="U2682" s="59">
        <v>0</v>
      </c>
    </row>
    <row r="2683" spans="1:21" x14ac:dyDescent="0.3">
      <c r="A2683" s="61">
        <v>85673</v>
      </c>
      <c r="B2683" s="54">
        <v>1</v>
      </c>
      <c r="C2683" s="54" t="s">
        <v>78</v>
      </c>
      <c r="D2683" s="54" t="s">
        <v>125</v>
      </c>
      <c r="E2683" s="61" t="s">
        <v>2703</v>
      </c>
      <c r="F2683" s="61" t="s">
        <v>137</v>
      </c>
      <c r="G2683" s="54" t="s">
        <v>71</v>
      </c>
      <c r="H2683" s="54" t="s">
        <v>128</v>
      </c>
      <c r="I2683" s="54" t="s">
        <v>22</v>
      </c>
      <c r="J2683" s="54" t="s">
        <v>129</v>
      </c>
      <c r="K2683" s="56">
        <v>43447.513564814813</v>
      </c>
      <c r="L2683" s="56">
        <v>43447.55982638889</v>
      </c>
      <c r="M2683" s="57">
        <v>1.1102777770000001</v>
      </c>
      <c r="N2683" s="58">
        <v>0</v>
      </c>
      <c r="O2683" s="58">
        <v>5</v>
      </c>
      <c r="P2683" s="58">
        <v>0</v>
      </c>
      <c r="Q2683" s="58">
        <v>0</v>
      </c>
      <c r="R2683" s="59">
        <v>0</v>
      </c>
      <c r="S2683" s="59">
        <v>5.5513890000000004</v>
      </c>
      <c r="T2683" s="59">
        <v>0</v>
      </c>
      <c r="U2683" s="59">
        <v>0</v>
      </c>
    </row>
    <row r="2684" spans="1:21" x14ac:dyDescent="0.3">
      <c r="A2684" s="61">
        <v>85674</v>
      </c>
      <c r="B2684" s="54">
        <v>1</v>
      </c>
      <c r="C2684" s="54" t="s">
        <v>78</v>
      </c>
      <c r="D2684" s="54" t="s">
        <v>80</v>
      </c>
      <c r="E2684" s="61" t="s">
        <v>2704</v>
      </c>
      <c r="F2684" s="61" t="s">
        <v>137</v>
      </c>
      <c r="G2684" s="54" t="s">
        <v>71</v>
      </c>
      <c r="H2684" s="54" t="s">
        <v>128</v>
      </c>
      <c r="I2684" s="54" t="s">
        <v>22</v>
      </c>
      <c r="J2684" s="54" t="s">
        <v>129</v>
      </c>
      <c r="K2684" s="56">
        <v>43447.521550925929</v>
      </c>
      <c r="L2684" s="56">
        <v>43447.624178240738</v>
      </c>
      <c r="M2684" s="57">
        <v>2.463055555</v>
      </c>
      <c r="N2684" s="58">
        <v>0</v>
      </c>
      <c r="O2684" s="58">
        <v>2</v>
      </c>
      <c r="P2684" s="58">
        <v>0</v>
      </c>
      <c r="Q2684" s="58">
        <v>0</v>
      </c>
      <c r="R2684" s="59">
        <v>0</v>
      </c>
      <c r="S2684" s="59">
        <v>4.9261109999999997</v>
      </c>
      <c r="T2684" s="59">
        <v>0</v>
      </c>
      <c r="U2684" s="59">
        <v>0</v>
      </c>
    </row>
    <row r="2685" spans="1:21" x14ac:dyDescent="0.3">
      <c r="A2685" s="61">
        <v>85677</v>
      </c>
      <c r="B2685" s="54">
        <v>1</v>
      </c>
      <c r="C2685" s="54" t="s">
        <v>78</v>
      </c>
      <c r="D2685" s="54" t="s">
        <v>98</v>
      </c>
      <c r="E2685" s="61" t="s">
        <v>275</v>
      </c>
      <c r="F2685" s="61" t="s">
        <v>2705</v>
      </c>
      <c r="G2685" s="54" t="s">
        <v>72</v>
      </c>
      <c r="H2685" s="54" t="s">
        <v>128</v>
      </c>
      <c r="I2685" s="54" t="s">
        <v>24</v>
      </c>
      <c r="J2685" s="54" t="s">
        <v>129</v>
      </c>
      <c r="K2685" s="56">
        <v>43447.51834490741</v>
      </c>
      <c r="L2685" s="56">
        <v>43447.553182870368</v>
      </c>
      <c r="M2685" s="57">
        <v>0.83611111100000002</v>
      </c>
      <c r="N2685" s="58">
        <v>0</v>
      </c>
      <c r="O2685" s="58">
        <v>563</v>
      </c>
      <c r="P2685" s="58">
        <v>0</v>
      </c>
      <c r="Q2685" s="58">
        <v>0</v>
      </c>
      <c r="R2685" s="59">
        <v>0</v>
      </c>
      <c r="S2685" s="59">
        <v>470.73055499999998</v>
      </c>
      <c r="T2685" s="59">
        <v>0</v>
      </c>
      <c r="U2685" s="59">
        <v>0</v>
      </c>
    </row>
    <row r="2686" spans="1:21" x14ac:dyDescent="0.3">
      <c r="A2686" s="61">
        <v>85678</v>
      </c>
      <c r="B2686" s="54">
        <v>1</v>
      </c>
      <c r="C2686" s="54" t="s">
        <v>79</v>
      </c>
      <c r="D2686" s="54" t="s">
        <v>119</v>
      </c>
      <c r="E2686" s="61" t="s">
        <v>523</v>
      </c>
      <c r="F2686" s="61" t="s">
        <v>164</v>
      </c>
      <c r="G2686" s="54" t="s">
        <v>72</v>
      </c>
      <c r="H2686" s="54" t="s">
        <v>128</v>
      </c>
      <c r="I2686" s="54" t="s">
        <v>22</v>
      </c>
      <c r="J2686" s="54" t="s">
        <v>129</v>
      </c>
      <c r="K2686" s="56">
        <v>43447.529421296298</v>
      </c>
      <c r="L2686" s="56">
        <v>43447.53528935185</v>
      </c>
      <c r="M2686" s="57">
        <v>0.140833333</v>
      </c>
      <c r="N2686" s="58">
        <v>8</v>
      </c>
      <c r="O2686" s="58">
        <v>1129</v>
      </c>
      <c r="P2686" s="58">
        <v>0</v>
      </c>
      <c r="Q2686" s="58">
        <v>206</v>
      </c>
      <c r="R2686" s="59">
        <v>1.1266670000000001</v>
      </c>
      <c r="S2686" s="59">
        <v>159.000833</v>
      </c>
      <c r="T2686" s="59">
        <v>0</v>
      </c>
      <c r="U2686" s="59">
        <v>29.011666999999999</v>
      </c>
    </row>
    <row r="2687" spans="1:21" x14ac:dyDescent="0.3">
      <c r="A2687" s="61">
        <v>85680</v>
      </c>
      <c r="B2687" s="54">
        <v>1</v>
      </c>
      <c r="C2687" s="54" t="s">
        <v>78</v>
      </c>
      <c r="D2687" s="54" t="s">
        <v>80</v>
      </c>
      <c r="E2687" s="61" t="s">
        <v>2706</v>
      </c>
      <c r="F2687" s="61" t="s">
        <v>137</v>
      </c>
      <c r="G2687" s="54" t="s">
        <v>71</v>
      </c>
      <c r="H2687" s="54" t="s">
        <v>128</v>
      </c>
      <c r="I2687" s="54" t="s">
        <v>22</v>
      </c>
      <c r="J2687" s="54" t="s">
        <v>129</v>
      </c>
      <c r="K2687" s="56">
        <v>43447.529502314814</v>
      </c>
      <c r="L2687" s="56">
        <v>43447.621122685188</v>
      </c>
      <c r="M2687" s="57">
        <v>2.1988888879999999</v>
      </c>
      <c r="N2687" s="58">
        <v>0</v>
      </c>
      <c r="O2687" s="58">
        <v>15</v>
      </c>
      <c r="P2687" s="58">
        <v>0</v>
      </c>
      <c r="Q2687" s="58">
        <v>0</v>
      </c>
      <c r="R2687" s="59">
        <v>0</v>
      </c>
      <c r="S2687" s="59">
        <v>32.983333000000002</v>
      </c>
      <c r="T2687" s="59">
        <v>0</v>
      </c>
      <c r="U2687" s="59">
        <v>0</v>
      </c>
    </row>
    <row r="2688" spans="1:21" x14ac:dyDescent="0.3">
      <c r="A2688" s="61">
        <v>85682</v>
      </c>
      <c r="B2688" s="54">
        <v>1</v>
      </c>
      <c r="C2688" s="54" t="s">
        <v>79</v>
      </c>
      <c r="D2688" s="54" t="s">
        <v>118</v>
      </c>
      <c r="E2688" s="61" t="s">
        <v>268</v>
      </c>
      <c r="F2688" s="61" t="s">
        <v>137</v>
      </c>
      <c r="G2688" s="54" t="s">
        <v>71</v>
      </c>
      <c r="H2688" s="54" t="s">
        <v>128</v>
      </c>
      <c r="I2688" s="54" t="s">
        <v>22</v>
      </c>
      <c r="J2688" s="54" t="s">
        <v>129</v>
      </c>
      <c r="K2688" s="56">
        <v>43447.523425925923</v>
      </c>
      <c r="L2688" s="56">
        <v>43447.604328703703</v>
      </c>
      <c r="M2688" s="57">
        <v>1.9416666659999999</v>
      </c>
      <c r="N2688" s="58">
        <v>0</v>
      </c>
      <c r="O2688" s="58">
        <v>0</v>
      </c>
      <c r="P2688" s="58">
        <v>0</v>
      </c>
      <c r="Q2688" s="58">
        <v>1</v>
      </c>
      <c r="R2688" s="59">
        <v>0</v>
      </c>
      <c r="S2688" s="59">
        <v>0</v>
      </c>
      <c r="T2688" s="59">
        <v>0</v>
      </c>
      <c r="U2688" s="59">
        <v>1.941667</v>
      </c>
    </row>
    <row r="2689" spans="1:21" x14ac:dyDescent="0.3">
      <c r="A2689" s="61">
        <v>85687</v>
      </c>
      <c r="B2689" s="54">
        <v>1</v>
      </c>
      <c r="C2689" s="54" t="s">
        <v>78</v>
      </c>
      <c r="D2689" s="54" t="s">
        <v>126</v>
      </c>
      <c r="E2689" s="61" t="s">
        <v>2707</v>
      </c>
      <c r="F2689" s="61" t="s">
        <v>144</v>
      </c>
      <c r="G2689" s="54" t="s">
        <v>71</v>
      </c>
      <c r="H2689" s="54" t="s">
        <v>128</v>
      </c>
      <c r="I2689" s="54" t="s">
        <v>22</v>
      </c>
      <c r="J2689" s="54" t="s">
        <v>129</v>
      </c>
      <c r="K2689" s="56">
        <v>43447.538194444445</v>
      </c>
      <c r="L2689" s="56">
        <v>43447.575868055559</v>
      </c>
      <c r="M2689" s="57">
        <v>0.90416666599999995</v>
      </c>
      <c r="N2689" s="58">
        <v>0</v>
      </c>
      <c r="O2689" s="58">
        <v>0</v>
      </c>
      <c r="P2689" s="58">
        <v>0</v>
      </c>
      <c r="Q2689" s="58">
        <v>1</v>
      </c>
      <c r="R2689" s="59">
        <v>0</v>
      </c>
      <c r="S2689" s="59">
        <v>0</v>
      </c>
      <c r="T2689" s="59">
        <v>0</v>
      </c>
      <c r="U2689" s="59">
        <v>0.90416700000000005</v>
      </c>
    </row>
    <row r="2690" spans="1:21" x14ac:dyDescent="0.3">
      <c r="A2690" s="61">
        <v>85688</v>
      </c>
      <c r="B2690" s="54">
        <v>1</v>
      </c>
      <c r="C2690" s="54" t="s">
        <v>78</v>
      </c>
      <c r="D2690" s="54" t="s">
        <v>93</v>
      </c>
      <c r="E2690" s="61" t="s">
        <v>2708</v>
      </c>
      <c r="F2690" s="61" t="s">
        <v>141</v>
      </c>
      <c r="G2690" s="54" t="s">
        <v>71</v>
      </c>
      <c r="H2690" s="54" t="s">
        <v>128</v>
      </c>
      <c r="I2690" s="54" t="s">
        <v>22</v>
      </c>
      <c r="J2690" s="54" t="s">
        <v>129</v>
      </c>
      <c r="K2690" s="56">
        <v>43447.542361111111</v>
      </c>
      <c r="L2690" s="56">
        <v>43447.582546296297</v>
      </c>
      <c r="M2690" s="57">
        <v>0.96444444399999996</v>
      </c>
      <c r="N2690" s="58">
        <v>0</v>
      </c>
      <c r="O2690" s="58">
        <v>5</v>
      </c>
      <c r="P2690" s="58">
        <v>0</v>
      </c>
      <c r="Q2690" s="58">
        <v>13</v>
      </c>
      <c r="R2690" s="59">
        <v>0</v>
      </c>
      <c r="S2690" s="59">
        <v>4.822222</v>
      </c>
      <c r="T2690" s="59">
        <v>0</v>
      </c>
      <c r="U2690" s="59">
        <v>12.537777999999999</v>
      </c>
    </row>
    <row r="2691" spans="1:21" x14ac:dyDescent="0.3">
      <c r="A2691" s="61">
        <v>85691</v>
      </c>
      <c r="B2691" s="54">
        <v>1</v>
      </c>
      <c r="C2691" s="54" t="s">
        <v>78</v>
      </c>
      <c r="D2691" s="54" t="s">
        <v>105</v>
      </c>
      <c r="E2691" s="61" t="s">
        <v>201</v>
      </c>
      <c r="F2691" s="61" t="s">
        <v>136</v>
      </c>
      <c r="G2691" s="54" t="s">
        <v>71</v>
      </c>
      <c r="H2691" s="54" t="s">
        <v>128</v>
      </c>
      <c r="I2691" s="54" t="s">
        <v>22</v>
      </c>
      <c r="J2691" s="54" t="s">
        <v>129</v>
      </c>
      <c r="K2691" s="56">
        <v>43447.542604166665</v>
      </c>
      <c r="L2691" s="56">
        <v>43447.575879629629</v>
      </c>
      <c r="M2691" s="57">
        <v>0.79861111100000004</v>
      </c>
      <c r="N2691" s="58">
        <v>0</v>
      </c>
      <c r="O2691" s="58">
        <v>175</v>
      </c>
      <c r="P2691" s="58">
        <v>0</v>
      </c>
      <c r="Q2691" s="58">
        <v>0</v>
      </c>
      <c r="R2691" s="59">
        <v>0</v>
      </c>
      <c r="S2691" s="59">
        <v>139.756944</v>
      </c>
      <c r="T2691" s="59">
        <v>0</v>
      </c>
      <c r="U2691" s="59">
        <v>0</v>
      </c>
    </row>
    <row r="2692" spans="1:21" x14ac:dyDescent="0.3">
      <c r="A2692" s="61">
        <v>85693</v>
      </c>
      <c r="B2692" s="54">
        <v>1</v>
      </c>
      <c r="C2692" s="54" t="s">
        <v>79</v>
      </c>
      <c r="D2692" s="54" t="s">
        <v>108</v>
      </c>
      <c r="E2692" s="61" t="s">
        <v>2709</v>
      </c>
      <c r="F2692" s="61" t="s">
        <v>172</v>
      </c>
      <c r="G2692" s="54" t="s">
        <v>71</v>
      </c>
      <c r="H2692" s="54" t="s">
        <v>128</v>
      </c>
      <c r="I2692" s="54" t="s">
        <v>22</v>
      </c>
      <c r="J2692" s="54" t="s">
        <v>129</v>
      </c>
      <c r="K2692" s="56">
        <v>43447.544016203705</v>
      </c>
      <c r="L2692" s="56">
        <v>43447.731550925928</v>
      </c>
      <c r="M2692" s="57">
        <v>4.5008333330000001</v>
      </c>
      <c r="N2692" s="58">
        <v>0</v>
      </c>
      <c r="O2692" s="58">
        <v>85</v>
      </c>
      <c r="P2692" s="58">
        <v>0</v>
      </c>
      <c r="Q2692" s="58">
        <v>0</v>
      </c>
      <c r="R2692" s="59">
        <v>0</v>
      </c>
      <c r="S2692" s="59">
        <v>382.57083299999999</v>
      </c>
      <c r="T2692" s="59">
        <v>0</v>
      </c>
      <c r="U2692" s="59">
        <v>0</v>
      </c>
    </row>
    <row r="2693" spans="1:21" x14ac:dyDescent="0.3">
      <c r="A2693" s="61">
        <v>85702</v>
      </c>
      <c r="B2693" s="54">
        <v>1</v>
      </c>
      <c r="C2693" s="54" t="s">
        <v>78</v>
      </c>
      <c r="D2693" s="54" t="s">
        <v>125</v>
      </c>
      <c r="E2693" s="61" t="s">
        <v>2710</v>
      </c>
      <c r="F2693" s="61" t="s">
        <v>127</v>
      </c>
      <c r="G2693" s="54" t="s">
        <v>72</v>
      </c>
      <c r="H2693" s="54" t="s">
        <v>138</v>
      </c>
      <c r="I2693" s="54" t="s">
        <v>22</v>
      </c>
      <c r="J2693" s="54" t="s">
        <v>129</v>
      </c>
      <c r="K2693" s="56">
        <v>43447.563194444447</v>
      </c>
      <c r="L2693" s="56">
        <v>43447.56527777778</v>
      </c>
      <c r="M2693" s="57">
        <v>0.05</v>
      </c>
      <c r="N2693" s="58">
        <v>0</v>
      </c>
      <c r="O2693" s="58">
        <v>5</v>
      </c>
      <c r="P2693" s="58">
        <v>0</v>
      </c>
      <c r="Q2693" s="58">
        <v>0</v>
      </c>
      <c r="R2693" s="59">
        <v>0</v>
      </c>
      <c r="S2693" s="59">
        <v>0.25</v>
      </c>
      <c r="T2693" s="59">
        <v>0</v>
      </c>
      <c r="U2693" s="59">
        <v>0</v>
      </c>
    </row>
    <row r="2694" spans="1:21" x14ac:dyDescent="0.3">
      <c r="A2694" s="61">
        <v>85704</v>
      </c>
      <c r="B2694" s="54">
        <v>1</v>
      </c>
      <c r="C2694" s="54" t="s">
        <v>78</v>
      </c>
      <c r="D2694" s="54" t="s">
        <v>97</v>
      </c>
      <c r="E2694" s="61" t="s">
        <v>2711</v>
      </c>
      <c r="F2694" s="61" t="s">
        <v>137</v>
      </c>
      <c r="G2694" s="54" t="s">
        <v>71</v>
      </c>
      <c r="H2694" s="54" t="s">
        <v>128</v>
      </c>
      <c r="I2694" s="54" t="s">
        <v>22</v>
      </c>
      <c r="J2694" s="54" t="s">
        <v>129</v>
      </c>
      <c r="K2694" s="56">
        <v>43447.548611111109</v>
      </c>
      <c r="L2694" s="56">
        <v>43447.705960648149</v>
      </c>
      <c r="M2694" s="57">
        <v>3.7763888880000001</v>
      </c>
      <c r="N2694" s="58">
        <v>0</v>
      </c>
      <c r="O2694" s="58">
        <v>64</v>
      </c>
      <c r="P2694" s="58">
        <v>0</v>
      </c>
      <c r="Q2694" s="58">
        <v>1</v>
      </c>
      <c r="R2694" s="59">
        <v>0</v>
      </c>
      <c r="S2694" s="59">
        <v>241.68888899999999</v>
      </c>
      <c r="T2694" s="59">
        <v>0</v>
      </c>
      <c r="U2694" s="59">
        <v>3.776389</v>
      </c>
    </row>
    <row r="2695" spans="1:21" x14ac:dyDescent="0.3">
      <c r="A2695" s="61">
        <v>85707</v>
      </c>
      <c r="B2695" s="54">
        <v>1</v>
      </c>
      <c r="C2695" s="54" t="s">
        <v>78</v>
      </c>
      <c r="D2695" s="54" t="s">
        <v>126</v>
      </c>
      <c r="E2695" s="61" t="s">
        <v>2712</v>
      </c>
      <c r="F2695" s="61" t="s">
        <v>165</v>
      </c>
      <c r="G2695" s="54" t="s">
        <v>71</v>
      </c>
      <c r="H2695" s="54" t="s">
        <v>128</v>
      </c>
      <c r="I2695" s="54" t="s">
        <v>22</v>
      </c>
      <c r="J2695" s="54" t="s">
        <v>129</v>
      </c>
      <c r="K2695" s="56">
        <v>43447.568437499998</v>
      </c>
      <c r="L2695" s="56">
        <v>43447.633622685185</v>
      </c>
      <c r="M2695" s="57">
        <v>1.564444444</v>
      </c>
      <c r="N2695" s="58">
        <v>0</v>
      </c>
      <c r="O2695" s="58">
        <v>8</v>
      </c>
      <c r="P2695" s="58">
        <v>0</v>
      </c>
      <c r="Q2695" s="58">
        <v>15</v>
      </c>
      <c r="R2695" s="59">
        <v>0</v>
      </c>
      <c r="S2695" s="59">
        <v>12.515556</v>
      </c>
      <c r="T2695" s="59">
        <v>0</v>
      </c>
      <c r="U2695" s="59">
        <v>23.466667000000001</v>
      </c>
    </row>
    <row r="2696" spans="1:21" x14ac:dyDescent="0.3">
      <c r="A2696" s="61">
        <v>85708</v>
      </c>
      <c r="B2696" s="54">
        <v>1</v>
      </c>
      <c r="C2696" s="54" t="s">
        <v>79</v>
      </c>
      <c r="D2696" s="54" t="s">
        <v>116</v>
      </c>
      <c r="E2696" s="61" t="s">
        <v>2713</v>
      </c>
      <c r="F2696" s="61" t="s">
        <v>149</v>
      </c>
      <c r="G2696" s="54" t="s">
        <v>71</v>
      </c>
      <c r="H2696" s="54" t="s">
        <v>128</v>
      </c>
      <c r="I2696" s="54" t="s">
        <v>22</v>
      </c>
      <c r="J2696" s="54" t="s">
        <v>129</v>
      </c>
      <c r="K2696" s="56">
        <v>43447.571527777778</v>
      </c>
      <c r="L2696" s="56">
        <v>43447.596493055556</v>
      </c>
      <c r="M2696" s="57">
        <v>0.59916666600000001</v>
      </c>
      <c r="N2696" s="58">
        <v>0</v>
      </c>
      <c r="O2696" s="58">
        <v>49</v>
      </c>
      <c r="P2696" s="58">
        <v>0</v>
      </c>
      <c r="Q2696" s="58">
        <v>0</v>
      </c>
      <c r="R2696" s="59">
        <v>0</v>
      </c>
      <c r="S2696" s="59">
        <v>29.359166999999999</v>
      </c>
      <c r="T2696" s="59">
        <v>0</v>
      </c>
      <c r="U2696" s="59">
        <v>0</v>
      </c>
    </row>
    <row r="2697" spans="1:21" x14ac:dyDescent="0.3">
      <c r="A2697" s="61">
        <v>85709</v>
      </c>
      <c r="B2697" s="54">
        <v>1</v>
      </c>
      <c r="C2697" s="54" t="s">
        <v>79</v>
      </c>
      <c r="D2697" s="54" t="s">
        <v>121</v>
      </c>
      <c r="E2697" s="61" t="s">
        <v>695</v>
      </c>
      <c r="F2697" s="61" t="s">
        <v>137</v>
      </c>
      <c r="G2697" s="54" t="s">
        <v>71</v>
      </c>
      <c r="H2697" s="54" t="s">
        <v>128</v>
      </c>
      <c r="I2697" s="54" t="s">
        <v>22</v>
      </c>
      <c r="J2697" s="54" t="s">
        <v>129</v>
      </c>
      <c r="K2697" s="56">
        <v>43447.566851851851</v>
      </c>
      <c r="L2697" s="56">
        <v>43447.595601851848</v>
      </c>
      <c r="M2697" s="57">
        <v>0.69</v>
      </c>
      <c r="N2697" s="58">
        <v>0</v>
      </c>
      <c r="O2697" s="58">
        <v>0</v>
      </c>
      <c r="P2697" s="58">
        <v>0</v>
      </c>
      <c r="Q2697" s="58">
        <v>1</v>
      </c>
      <c r="R2697" s="59">
        <v>0</v>
      </c>
      <c r="S2697" s="59">
        <v>0</v>
      </c>
      <c r="T2697" s="59">
        <v>0</v>
      </c>
      <c r="U2697" s="59">
        <v>0.69</v>
      </c>
    </row>
    <row r="2698" spans="1:21" x14ac:dyDescent="0.3">
      <c r="A2698" s="61">
        <v>85710</v>
      </c>
      <c r="B2698" s="54">
        <v>1</v>
      </c>
      <c r="C2698" s="54" t="s">
        <v>78</v>
      </c>
      <c r="D2698" s="54" t="s">
        <v>126</v>
      </c>
      <c r="E2698" s="61" t="s">
        <v>423</v>
      </c>
      <c r="F2698" s="61" t="s">
        <v>150</v>
      </c>
      <c r="G2698" s="54" t="s">
        <v>71</v>
      </c>
      <c r="H2698" s="54" t="s">
        <v>128</v>
      </c>
      <c r="I2698" s="54" t="s">
        <v>22</v>
      </c>
      <c r="J2698" s="54" t="s">
        <v>147</v>
      </c>
      <c r="K2698" s="56">
        <v>43447.574629629627</v>
      </c>
      <c r="L2698" s="56">
        <v>43447.616666666669</v>
      </c>
      <c r="M2698" s="57">
        <v>1.008888888</v>
      </c>
      <c r="N2698" s="58">
        <v>0</v>
      </c>
      <c r="O2698" s="58">
        <v>1321</v>
      </c>
      <c r="P2698" s="58">
        <v>0</v>
      </c>
      <c r="Q2698" s="58">
        <v>0</v>
      </c>
      <c r="R2698" s="59">
        <v>0</v>
      </c>
      <c r="S2698" s="59">
        <v>1332.742221</v>
      </c>
      <c r="T2698" s="59">
        <v>0</v>
      </c>
      <c r="U2698" s="59">
        <v>0</v>
      </c>
    </row>
    <row r="2699" spans="1:21" x14ac:dyDescent="0.3">
      <c r="A2699" s="61">
        <v>85711</v>
      </c>
      <c r="B2699" s="54">
        <v>1</v>
      </c>
      <c r="C2699" s="54" t="s">
        <v>79</v>
      </c>
      <c r="D2699" s="54" t="s">
        <v>108</v>
      </c>
      <c r="E2699" s="61" t="s">
        <v>197</v>
      </c>
      <c r="F2699" s="61" t="s">
        <v>140</v>
      </c>
      <c r="G2699" s="54" t="s">
        <v>72</v>
      </c>
      <c r="H2699" s="54" t="s">
        <v>128</v>
      </c>
      <c r="I2699" s="54" t="s">
        <v>22</v>
      </c>
      <c r="J2699" s="54" t="s">
        <v>129</v>
      </c>
      <c r="K2699" s="56">
        <v>43447.574594907404</v>
      </c>
      <c r="L2699" s="56">
        <v>43447.629375000004</v>
      </c>
      <c r="M2699" s="57">
        <v>1.3147222220000001</v>
      </c>
      <c r="N2699" s="58">
        <v>0</v>
      </c>
      <c r="O2699" s="58">
        <v>48</v>
      </c>
      <c r="P2699" s="58">
        <v>0</v>
      </c>
      <c r="Q2699" s="58">
        <v>14</v>
      </c>
      <c r="R2699" s="59">
        <v>0</v>
      </c>
      <c r="S2699" s="59">
        <v>63.106667000000002</v>
      </c>
      <c r="T2699" s="59">
        <v>0</v>
      </c>
      <c r="U2699" s="59">
        <v>18.406110999999999</v>
      </c>
    </row>
    <row r="2700" spans="1:21" x14ac:dyDescent="0.3">
      <c r="A2700" s="61">
        <v>85712</v>
      </c>
      <c r="B2700" s="54">
        <v>1</v>
      </c>
      <c r="C2700" s="54" t="s">
        <v>78</v>
      </c>
      <c r="D2700" s="54" t="s">
        <v>103</v>
      </c>
      <c r="E2700" s="61" t="s">
        <v>2714</v>
      </c>
      <c r="F2700" s="61" t="s">
        <v>137</v>
      </c>
      <c r="G2700" s="54" t="s">
        <v>71</v>
      </c>
      <c r="H2700" s="54" t="s">
        <v>128</v>
      </c>
      <c r="I2700" s="54" t="s">
        <v>22</v>
      </c>
      <c r="J2700" s="54" t="s">
        <v>129</v>
      </c>
      <c r="K2700" s="56">
        <v>43447.55982638889</v>
      </c>
      <c r="L2700" s="56">
        <v>43447.634722222225</v>
      </c>
      <c r="M2700" s="57">
        <v>1.7975000000000001</v>
      </c>
      <c r="N2700" s="58">
        <v>0</v>
      </c>
      <c r="O2700" s="58">
        <v>39</v>
      </c>
      <c r="P2700" s="58">
        <v>0</v>
      </c>
      <c r="Q2700" s="58">
        <v>0</v>
      </c>
      <c r="R2700" s="59">
        <v>0</v>
      </c>
      <c r="S2700" s="59">
        <v>70.102500000000006</v>
      </c>
      <c r="T2700" s="59">
        <v>0</v>
      </c>
      <c r="U2700" s="59">
        <v>0</v>
      </c>
    </row>
    <row r="2701" spans="1:21" x14ac:dyDescent="0.3">
      <c r="A2701" s="61">
        <v>85713</v>
      </c>
      <c r="B2701" s="54">
        <v>1</v>
      </c>
      <c r="C2701" s="54" t="s">
        <v>78</v>
      </c>
      <c r="D2701" s="54" t="s">
        <v>103</v>
      </c>
      <c r="E2701" s="61" t="s">
        <v>2715</v>
      </c>
      <c r="F2701" s="61" t="s">
        <v>136</v>
      </c>
      <c r="G2701" s="54" t="s">
        <v>71</v>
      </c>
      <c r="H2701" s="54" t="s">
        <v>128</v>
      </c>
      <c r="I2701" s="54" t="s">
        <v>22</v>
      </c>
      <c r="J2701" s="54" t="s">
        <v>129</v>
      </c>
      <c r="K2701" s="56">
        <v>43447.567916666667</v>
      </c>
      <c r="L2701" s="56">
        <v>43447.732523148152</v>
      </c>
      <c r="M2701" s="57">
        <v>3.9505555550000002</v>
      </c>
      <c r="N2701" s="58">
        <v>0</v>
      </c>
      <c r="O2701" s="58">
        <v>154</v>
      </c>
      <c r="P2701" s="58">
        <v>0</v>
      </c>
      <c r="Q2701" s="58">
        <v>0</v>
      </c>
      <c r="R2701" s="59">
        <v>0</v>
      </c>
      <c r="S2701" s="59">
        <v>608.38555499999995</v>
      </c>
      <c r="T2701" s="59">
        <v>0</v>
      </c>
      <c r="U2701" s="59">
        <v>0</v>
      </c>
    </row>
    <row r="2702" spans="1:21" x14ac:dyDescent="0.3">
      <c r="A2702" s="61">
        <v>85715</v>
      </c>
      <c r="B2702" s="54">
        <v>1</v>
      </c>
      <c r="C2702" s="54" t="s">
        <v>78</v>
      </c>
      <c r="D2702" s="54" t="s">
        <v>125</v>
      </c>
      <c r="E2702" s="61" t="s">
        <v>2716</v>
      </c>
      <c r="F2702" s="61" t="s">
        <v>149</v>
      </c>
      <c r="G2702" s="54" t="s">
        <v>71</v>
      </c>
      <c r="H2702" s="54" t="s">
        <v>128</v>
      </c>
      <c r="I2702" s="54" t="s">
        <v>22</v>
      </c>
      <c r="J2702" s="54" t="s">
        <v>129</v>
      </c>
      <c r="K2702" s="56">
        <v>43447.583333333336</v>
      </c>
      <c r="L2702" s="56">
        <v>43447.603472222225</v>
      </c>
      <c r="M2702" s="57">
        <v>0.48333333299999998</v>
      </c>
      <c r="N2702" s="58">
        <v>0</v>
      </c>
      <c r="O2702" s="58">
        <v>100</v>
      </c>
      <c r="P2702" s="58">
        <v>0</v>
      </c>
      <c r="Q2702" s="58">
        <v>0</v>
      </c>
      <c r="R2702" s="59">
        <v>0</v>
      </c>
      <c r="S2702" s="59">
        <v>48.333333000000003</v>
      </c>
      <c r="T2702" s="59">
        <v>0</v>
      </c>
      <c r="U2702" s="59">
        <v>0</v>
      </c>
    </row>
    <row r="2703" spans="1:21" x14ac:dyDescent="0.3">
      <c r="A2703" s="61">
        <v>85716</v>
      </c>
      <c r="B2703" s="54">
        <v>1</v>
      </c>
      <c r="C2703" s="54" t="s">
        <v>78</v>
      </c>
      <c r="D2703" s="54" t="s">
        <v>80</v>
      </c>
      <c r="E2703" s="61" t="s">
        <v>2717</v>
      </c>
      <c r="F2703" s="61" t="s">
        <v>159</v>
      </c>
      <c r="G2703" s="54" t="s">
        <v>71</v>
      </c>
      <c r="H2703" s="54" t="s">
        <v>128</v>
      </c>
      <c r="I2703" s="54" t="s">
        <v>22</v>
      </c>
      <c r="J2703" s="54" t="s">
        <v>129</v>
      </c>
      <c r="K2703" s="56">
        <v>43447.585231481484</v>
      </c>
      <c r="L2703" s="56">
        <v>43447.604849537034</v>
      </c>
      <c r="M2703" s="57">
        <v>0.47083333300000002</v>
      </c>
      <c r="N2703" s="58">
        <v>0</v>
      </c>
      <c r="O2703" s="58">
        <v>498</v>
      </c>
      <c r="P2703" s="58">
        <v>0</v>
      </c>
      <c r="Q2703" s="58">
        <v>0</v>
      </c>
      <c r="R2703" s="59">
        <v>0</v>
      </c>
      <c r="S2703" s="59">
        <v>234.47499999999999</v>
      </c>
      <c r="T2703" s="59">
        <v>0</v>
      </c>
      <c r="U2703" s="59">
        <v>0</v>
      </c>
    </row>
    <row r="2704" spans="1:21" x14ac:dyDescent="0.3">
      <c r="A2704" s="61">
        <v>85722</v>
      </c>
      <c r="B2704" s="54">
        <v>1</v>
      </c>
      <c r="C2704" s="54" t="s">
        <v>79</v>
      </c>
      <c r="D2704" s="54" t="s">
        <v>114</v>
      </c>
      <c r="E2704" s="61" t="s">
        <v>2718</v>
      </c>
      <c r="F2704" s="61" t="s">
        <v>136</v>
      </c>
      <c r="G2704" s="54" t="s">
        <v>71</v>
      </c>
      <c r="H2704" s="54" t="s">
        <v>128</v>
      </c>
      <c r="I2704" s="54" t="s">
        <v>22</v>
      </c>
      <c r="J2704" s="54" t="s">
        <v>129</v>
      </c>
      <c r="K2704" s="56">
        <v>43447.56150462963</v>
      </c>
      <c r="L2704" s="56">
        <v>43447.652071759258</v>
      </c>
      <c r="M2704" s="57">
        <v>2.173611111</v>
      </c>
      <c r="N2704" s="58">
        <v>0</v>
      </c>
      <c r="O2704" s="58">
        <v>0</v>
      </c>
      <c r="P2704" s="58">
        <v>0</v>
      </c>
      <c r="Q2704" s="58">
        <v>48</v>
      </c>
      <c r="R2704" s="59">
        <v>0</v>
      </c>
      <c r="S2704" s="59">
        <v>0</v>
      </c>
      <c r="T2704" s="59">
        <v>0</v>
      </c>
      <c r="U2704" s="59">
        <v>104.333333</v>
      </c>
    </row>
    <row r="2705" spans="1:21" x14ac:dyDescent="0.3">
      <c r="A2705" s="61">
        <v>85729</v>
      </c>
      <c r="B2705" s="54">
        <v>1</v>
      </c>
      <c r="C2705" s="54" t="s">
        <v>78</v>
      </c>
      <c r="D2705" s="54" t="s">
        <v>81</v>
      </c>
      <c r="E2705" s="61" t="s">
        <v>2719</v>
      </c>
      <c r="F2705" s="61" t="s">
        <v>130</v>
      </c>
      <c r="G2705" s="54" t="s">
        <v>71</v>
      </c>
      <c r="H2705" s="54" t="s">
        <v>128</v>
      </c>
      <c r="I2705" s="54" t="s">
        <v>22</v>
      </c>
      <c r="J2705" s="54" t="s">
        <v>129</v>
      </c>
      <c r="K2705" s="56">
        <v>43447.554571759261</v>
      </c>
      <c r="L2705" s="56">
        <v>43447.624537037038</v>
      </c>
      <c r="M2705" s="57">
        <v>1.679166666</v>
      </c>
      <c r="N2705" s="58">
        <v>0</v>
      </c>
      <c r="O2705" s="58">
        <v>9</v>
      </c>
      <c r="P2705" s="58">
        <v>0</v>
      </c>
      <c r="Q2705" s="58">
        <v>0</v>
      </c>
      <c r="R2705" s="59">
        <v>0</v>
      </c>
      <c r="S2705" s="59">
        <v>15.112500000000001</v>
      </c>
      <c r="T2705" s="59">
        <v>0</v>
      </c>
      <c r="U2705" s="59">
        <v>0</v>
      </c>
    </row>
    <row r="2706" spans="1:21" x14ac:dyDescent="0.3">
      <c r="A2706" s="61">
        <v>85733</v>
      </c>
      <c r="B2706" s="54">
        <v>1</v>
      </c>
      <c r="C2706" s="54" t="s">
        <v>78</v>
      </c>
      <c r="D2706" s="54" t="s">
        <v>80</v>
      </c>
      <c r="E2706" s="61" t="s">
        <v>2720</v>
      </c>
      <c r="F2706" s="61" t="s">
        <v>144</v>
      </c>
      <c r="G2706" s="54" t="s">
        <v>71</v>
      </c>
      <c r="H2706" s="54" t="s">
        <v>128</v>
      </c>
      <c r="I2706" s="54" t="s">
        <v>22</v>
      </c>
      <c r="J2706" s="54" t="s">
        <v>129</v>
      </c>
      <c r="K2706" s="56">
        <v>43447.60324074074</v>
      </c>
      <c r="L2706" s="56">
        <v>43447.796099537038</v>
      </c>
      <c r="M2706" s="57">
        <v>4.6286111109999997</v>
      </c>
      <c r="N2706" s="58">
        <v>0</v>
      </c>
      <c r="O2706" s="58">
        <v>1</v>
      </c>
      <c r="P2706" s="58">
        <v>0</v>
      </c>
      <c r="Q2706" s="58">
        <v>0</v>
      </c>
      <c r="R2706" s="59">
        <v>0</v>
      </c>
      <c r="S2706" s="59">
        <v>4.6286110000000003</v>
      </c>
      <c r="T2706" s="59">
        <v>0</v>
      </c>
      <c r="U2706" s="59">
        <v>0</v>
      </c>
    </row>
    <row r="2707" spans="1:21" x14ac:dyDescent="0.3">
      <c r="A2707" s="61">
        <v>85734</v>
      </c>
      <c r="B2707" s="54">
        <v>1</v>
      </c>
      <c r="C2707" s="54" t="s">
        <v>79</v>
      </c>
      <c r="D2707" s="54" t="s">
        <v>113</v>
      </c>
      <c r="E2707" s="61" t="s">
        <v>2721</v>
      </c>
      <c r="F2707" s="61" t="s">
        <v>145</v>
      </c>
      <c r="G2707" s="54" t="s">
        <v>72</v>
      </c>
      <c r="H2707" s="54" t="s">
        <v>128</v>
      </c>
      <c r="I2707" s="54" t="s">
        <v>22</v>
      </c>
      <c r="J2707" s="54" t="s">
        <v>129</v>
      </c>
      <c r="K2707" s="56">
        <v>43447.606840277775</v>
      </c>
      <c r="L2707" s="56">
        <v>43447.752696759257</v>
      </c>
      <c r="M2707" s="57">
        <v>3.500555555</v>
      </c>
      <c r="N2707" s="58">
        <v>0</v>
      </c>
      <c r="O2707" s="58">
        <v>0</v>
      </c>
      <c r="P2707" s="58">
        <v>1</v>
      </c>
      <c r="Q2707" s="58">
        <v>58</v>
      </c>
      <c r="R2707" s="59">
        <v>0</v>
      </c>
      <c r="S2707" s="59">
        <v>0</v>
      </c>
      <c r="T2707" s="59">
        <v>3.500556</v>
      </c>
      <c r="U2707" s="59">
        <v>203.03222199999999</v>
      </c>
    </row>
    <row r="2708" spans="1:21" x14ac:dyDescent="0.3">
      <c r="A2708" s="61">
        <v>85735</v>
      </c>
      <c r="B2708" s="54">
        <v>1</v>
      </c>
      <c r="C2708" s="54" t="s">
        <v>79</v>
      </c>
      <c r="D2708" s="54" t="s">
        <v>109</v>
      </c>
      <c r="E2708" s="61" t="s">
        <v>2722</v>
      </c>
      <c r="F2708" s="61" t="s">
        <v>162</v>
      </c>
      <c r="G2708" s="54" t="s">
        <v>72</v>
      </c>
      <c r="H2708" s="54" t="s">
        <v>128</v>
      </c>
      <c r="I2708" s="54" t="s">
        <v>22</v>
      </c>
      <c r="J2708" s="54" t="s">
        <v>129</v>
      </c>
      <c r="K2708" s="56">
        <v>43447.563587962963</v>
      </c>
      <c r="L2708" s="56">
        <v>43447.655752314815</v>
      </c>
      <c r="M2708" s="57">
        <v>2.2119444439999998</v>
      </c>
      <c r="N2708" s="58">
        <v>0</v>
      </c>
      <c r="O2708" s="58">
        <v>0</v>
      </c>
      <c r="P2708" s="58">
        <v>0</v>
      </c>
      <c r="Q2708" s="58">
        <v>53</v>
      </c>
      <c r="R2708" s="59">
        <v>0</v>
      </c>
      <c r="S2708" s="59">
        <v>0</v>
      </c>
      <c r="T2708" s="59">
        <v>0</v>
      </c>
      <c r="U2708" s="59">
        <v>117.233056</v>
      </c>
    </row>
    <row r="2709" spans="1:21" x14ac:dyDescent="0.3">
      <c r="A2709" s="61">
        <v>85736</v>
      </c>
      <c r="B2709" s="54">
        <v>1</v>
      </c>
      <c r="C2709" s="54" t="s">
        <v>78</v>
      </c>
      <c r="D2709" s="54" t="s">
        <v>88</v>
      </c>
      <c r="E2709" s="61" t="s">
        <v>1246</v>
      </c>
      <c r="F2709" s="61" t="s">
        <v>137</v>
      </c>
      <c r="G2709" s="54" t="s">
        <v>71</v>
      </c>
      <c r="H2709" s="54" t="s">
        <v>128</v>
      </c>
      <c r="I2709" s="54" t="s">
        <v>22</v>
      </c>
      <c r="J2709" s="54" t="s">
        <v>129</v>
      </c>
      <c r="K2709" s="56">
        <v>43447.612557870372</v>
      </c>
      <c r="L2709" s="56">
        <v>43447.670567129629</v>
      </c>
      <c r="M2709" s="57">
        <v>1.392222222</v>
      </c>
      <c r="N2709" s="58">
        <v>0</v>
      </c>
      <c r="O2709" s="58">
        <v>3</v>
      </c>
      <c r="P2709" s="58">
        <v>0</v>
      </c>
      <c r="Q2709" s="58">
        <v>0</v>
      </c>
      <c r="R2709" s="59">
        <v>0</v>
      </c>
      <c r="S2709" s="59">
        <v>4.1766670000000001</v>
      </c>
      <c r="T2709" s="59">
        <v>0</v>
      </c>
      <c r="U2709" s="59">
        <v>0</v>
      </c>
    </row>
    <row r="2710" spans="1:21" x14ac:dyDescent="0.3">
      <c r="A2710" s="61">
        <v>85738</v>
      </c>
      <c r="B2710" s="54">
        <v>1</v>
      </c>
      <c r="C2710" s="54" t="s">
        <v>79</v>
      </c>
      <c r="D2710" s="54" t="s">
        <v>115</v>
      </c>
      <c r="E2710" s="61" t="s">
        <v>2723</v>
      </c>
      <c r="F2710" s="61" t="s">
        <v>137</v>
      </c>
      <c r="G2710" s="54" t="s">
        <v>71</v>
      </c>
      <c r="H2710" s="54" t="s">
        <v>128</v>
      </c>
      <c r="I2710" s="54" t="s">
        <v>22</v>
      </c>
      <c r="J2710" s="54" t="s">
        <v>129</v>
      </c>
      <c r="K2710" s="56">
        <v>43447.607858796298</v>
      </c>
      <c r="L2710" s="56">
        <v>43447.643067129626</v>
      </c>
      <c r="M2710" s="57">
        <v>0.84499999999999997</v>
      </c>
      <c r="N2710" s="58">
        <v>0</v>
      </c>
      <c r="O2710" s="58">
        <v>0</v>
      </c>
      <c r="P2710" s="58">
        <v>0</v>
      </c>
      <c r="Q2710" s="58">
        <v>73</v>
      </c>
      <c r="R2710" s="59">
        <v>0</v>
      </c>
      <c r="S2710" s="59">
        <v>0</v>
      </c>
      <c r="T2710" s="59">
        <v>0</v>
      </c>
      <c r="U2710" s="59">
        <v>61.685000000000002</v>
      </c>
    </row>
    <row r="2711" spans="1:21" x14ac:dyDescent="0.3">
      <c r="A2711" s="61">
        <v>85740</v>
      </c>
      <c r="B2711" s="54">
        <v>1</v>
      </c>
      <c r="C2711" s="54" t="s">
        <v>79</v>
      </c>
      <c r="D2711" s="54" t="s">
        <v>123</v>
      </c>
      <c r="E2711" s="61" t="s">
        <v>2724</v>
      </c>
      <c r="F2711" s="61" t="s">
        <v>140</v>
      </c>
      <c r="G2711" s="54" t="s">
        <v>72</v>
      </c>
      <c r="H2711" s="54" t="s">
        <v>128</v>
      </c>
      <c r="I2711" s="54" t="s">
        <v>22</v>
      </c>
      <c r="J2711" s="54" t="s">
        <v>129</v>
      </c>
      <c r="K2711" s="56">
        <v>43447.612384259257</v>
      </c>
      <c r="L2711" s="56">
        <v>43447.719409722224</v>
      </c>
      <c r="M2711" s="57">
        <v>2.5686111110000001</v>
      </c>
      <c r="N2711" s="58">
        <v>38</v>
      </c>
      <c r="O2711" s="58">
        <v>3587</v>
      </c>
      <c r="P2711" s="58">
        <v>3</v>
      </c>
      <c r="Q2711" s="58">
        <v>867</v>
      </c>
      <c r="R2711" s="59">
        <v>97.607221999999993</v>
      </c>
      <c r="S2711" s="59">
        <v>9213.6080550000006</v>
      </c>
      <c r="T2711" s="59">
        <v>7.7058330000000002</v>
      </c>
      <c r="U2711" s="59">
        <v>2226.9858330000002</v>
      </c>
    </row>
    <row r="2712" spans="1:21" x14ac:dyDescent="0.3">
      <c r="A2712" s="61">
        <v>85742</v>
      </c>
      <c r="B2712" s="54">
        <v>1</v>
      </c>
      <c r="C2712" s="54" t="s">
        <v>78</v>
      </c>
      <c r="D2712" s="54" t="s">
        <v>98</v>
      </c>
      <c r="E2712" s="61" t="s">
        <v>724</v>
      </c>
      <c r="F2712" s="61" t="s">
        <v>137</v>
      </c>
      <c r="G2712" s="54" t="s">
        <v>71</v>
      </c>
      <c r="H2712" s="54" t="s">
        <v>128</v>
      </c>
      <c r="I2712" s="54" t="s">
        <v>22</v>
      </c>
      <c r="J2712" s="54" t="s">
        <v>129</v>
      </c>
      <c r="K2712" s="56">
        <v>43447.618831018517</v>
      </c>
      <c r="L2712" s="56">
        <v>43447.7340162037</v>
      </c>
      <c r="M2712" s="57">
        <v>2.764444444</v>
      </c>
      <c r="N2712" s="58">
        <v>0</v>
      </c>
      <c r="O2712" s="58">
        <v>311</v>
      </c>
      <c r="P2712" s="58">
        <v>0</v>
      </c>
      <c r="Q2712" s="58">
        <v>0</v>
      </c>
      <c r="R2712" s="59">
        <v>0</v>
      </c>
      <c r="S2712" s="59">
        <v>859.74222199999997</v>
      </c>
      <c r="T2712" s="59">
        <v>0</v>
      </c>
      <c r="U2712" s="59">
        <v>0</v>
      </c>
    </row>
    <row r="2713" spans="1:21" x14ac:dyDescent="0.3">
      <c r="A2713" s="61">
        <v>85743</v>
      </c>
      <c r="B2713" s="54">
        <v>1</v>
      </c>
      <c r="C2713" s="54" t="s">
        <v>78</v>
      </c>
      <c r="D2713" s="54" t="s">
        <v>88</v>
      </c>
      <c r="E2713" s="61" t="s">
        <v>2418</v>
      </c>
      <c r="F2713" s="61" t="s">
        <v>136</v>
      </c>
      <c r="G2713" s="54" t="s">
        <v>71</v>
      </c>
      <c r="H2713" s="54" t="s">
        <v>128</v>
      </c>
      <c r="I2713" s="54" t="s">
        <v>22</v>
      </c>
      <c r="J2713" s="54" t="s">
        <v>129</v>
      </c>
      <c r="K2713" s="56">
        <v>43447.620833333334</v>
      </c>
      <c r="L2713" s="56">
        <v>43447.643750000003</v>
      </c>
      <c r="M2713" s="57">
        <v>0.55000000000000004</v>
      </c>
      <c r="N2713" s="58">
        <v>0</v>
      </c>
      <c r="O2713" s="58">
        <v>97</v>
      </c>
      <c r="P2713" s="58">
        <v>0</v>
      </c>
      <c r="Q2713" s="58">
        <v>0</v>
      </c>
      <c r="R2713" s="59">
        <v>0</v>
      </c>
      <c r="S2713" s="59">
        <v>53.35</v>
      </c>
      <c r="T2713" s="59">
        <v>0</v>
      </c>
      <c r="U2713" s="59">
        <v>0</v>
      </c>
    </row>
    <row r="2714" spans="1:21" x14ac:dyDescent="0.3">
      <c r="A2714" s="61">
        <v>85744</v>
      </c>
      <c r="B2714" s="54">
        <v>1</v>
      </c>
      <c r="C2714" s="54" t="s">
        <v>78</v>
      </c>
      <c r="D2714" s="54" t="s">
        <v>82</v>
      </c>
      <c r="E2714" s="61" t="s">
        <v>2725</v>
      </c>
      <c r="F2714" s="61" t="s">
        <v>182</v>
      </c>
      <c r="G2714" s="54" t="s">
        <v>71</v>
      </c>
      <c r="H2714" s="54" t="s">
        <v>128</v>
      </c>
      <c r="I2714" s="54" t="s">
        <v>22</v>
      </c>
      <c r="J2714" s="54" t="s">
        <v>129</v>
      </c>
      <c r="K2714" s="56">
        <v>43447.611851851849</v>
      </c>
      <c r="L2714" s="56">
        <v>43447.71130787037</v>
      </c>
      <c r="M2714" s="57">
        <v>2.3869444440000001</v>
      </c>
      <c r="N2714" s="58">
        <v>0</v>
      </c>
      <c r="O2714" s="58">
        <v>16</v>
      </c>
      <c r="P2714" s="58">
        <v>0</v>
      </c>
      <c r="Q2714" s="58">
        <v>134</v>
      </c>
      <c r="R2714" s="59">
        <v>0</v>
      </c>
      <c r="S2714" s="59">
        <v>38.191110999999999</v>
      </c>
      <c r="T2714" s="59">
        <v>0</v>
      </c>
      <c r="U2714" s="59">
        <v>319.85055499999999</v>
      </c>
    </row>
    <row r="2715" spans="1:21" x14ac:dyDescent="0.3">
      <c r="A2715" s="61">
        <v>85747</v>
      </c>
      <c r="B2715" s="54">
        <v>1</v>
      </c>
      <c r="C2715" s="54" t="s">
        <v>78</v>
      </c>
      <c r="D2715" s="54" t="s">
        <v>80</v>
      </c>
      <c r="E2715" s="61" t="s">
        <v>2726</v>
      </c>
      <c r="F2715" s="61" t="s">
        <v>156</v>
      </c>
      <c r="G2715" s="54" t="s">
        <v>71</v>
      </c>
      <c r="H2715" s="54" t="s">
        <v>128</v>
      </c>
      <c r="I2715" s="54" t="s">
        <v>22</v>
      </c>
      <c r="J2715" s="54" t="s">
        <v>129</v>
      </c>
      <c r="K2715" s="56">
        <v>43447.624108796299</v>
      </c>
      <c r="L2715" s="56">
        <v>43447.743726851855</v>
      </c>
      <c r="M2715" s="57">
        <v>2.8708333330000002</v>
      </c>
      <c r="N2715" s="58">
        <v>0</v>
      </c>
      <c r="O2715" s="58">
        <v>7</v>
      </c>
      <c r="P2715" s="58">
        <v>0</v>
      </c>
      <c r="Q2715" s="58">
        <v>0</v>
      </c>
      <c r="R2715" s="59">
        <v>0</v>
      </c>
      <c r="S2715" s="59">
        <v>20.095832999999999</v>
      </c>
      <c r="T2715" s="59">
        <v>0</v>
      </c>
      <c r="U2715" s="59">
        <v>0</v>
      </c>
    </row>
    <row r="2716" spans="1:21" x14ac:dyDescent="0.3">
      <c r="A2716" s="61">
        <v>85748</v>
      </c>
      <c r="B2716" s="54">
        <v>1</v>
      </c>
      <c r="C2716" s="54" t="s">
        <v>78</v>
      </c>
      <c r="D2716" s="54" t="s">
        <v>91</v>
      </c>
      <c r="E2716" s="61" t="s">
        <v>2727</v>
      </c>
      <c r="F2716" s="61" t="s">
        <v>151</v>
      </c>
      <c r="G2716" s="54" t="s">
        <v>71</v>
      </c>
      <c r="H2716" s="54" t="s">
        <v>128</v>
      </c>
      <c r="I2716" s="54" t="s">
        <v>22</v>
      </c>
      <c r="J2716" s="54" t="s">
        <v>129</v>
      </c>
      <c r="K2716" s="56">
        <v>43447.517465277779</v>
      </c>
      <c r="L2716" s="56">
        <v>43447.625</v>
      </c>
      <c r="M2716" s="57">
        <v>2.5808333330000002</v>
      </c>
      <c r="N2716" s="58">
        <v>0</v>
      </c>
      <c r="O2716" s="58">
        <v>0</v>
      </c>
      <c r="P2716" s="58">
        <v>0</v>
      </c>
      <c r="Q2716" s="58">
        <v>57</v>
      </c>
      <c r="R2716" s="59">
        <v>0</v>
      </c>
      <c r="S2716" s="59">
        <v>0</v>
      </c>
      <c r="T2716" s="59">
        <v>0</v>
      </c>
      <c r="U2716" s="59">
        <v>147.10749999999999</v>
      </c>
    </row>
    <row r="2717" spans="1:21" x14ac:dyDescent="0.3">
      <c r="A2717" s="61">
        <v>85757</v>
      </c>
      <c r="B2717" s="54">
        <v>1</v>
      </c>
      <c r="C2717" s="54" t="s">
        <v>78</v>
      </c>
      <c r="D2717" s="54" t="s">
        <v>85</v>
      </c>
      <c r="E2717" s="61" t="s">
        <v>2728</v>
      </c>
      <c r="F2717" s="61" t="s">
        <v>285</v>
      </c>
      <c r="G2717" s="54" t="s">
        <v>71</v>
      </c>
      <c r="H2717" s="54" t="s">
        <v>128</v>
      </c>
      <c r="I2717" s="54" t="s">
        <v>22</v>
      </c>
      <c r="J2717" s="54" t="s">
        <v>129</v>
      </c>
      <c r="K2717" s="56">
        <v>43447.623055555552</v>
      </c>
      <c r="L2717" s="56">
        <v>43447.703912037039</v>
      </c>
      <c r="M2717" s="57">
        <v>1.940555555</v>
      </c>
      <c r="N2717" s="58">
        <v>0</v>
      </c>
      <c r="O2717" s="58">
        <v>6</v>
      </c>
      <c r="P2717" s="58">
        <v>0</v>
      </c>
      <c r="Q2717" s="58">
        <v>0</v>
      </c>
      <c r="R2717" s="59">
        <v>0</v>
      </c>
      <c r="S2717" s="59">
        <v>11.643333</v>
      </c>
      <c r="T2717" s="59">
        <v>0</v>
      </c>
      <c r="U2717" s="59">
        <v>0</v>
      </c>
    </row>
    <row r="2718" spans="1:21" x14ac:dyDescent="0.3">
      <c r="A2718" s="61">
        <v>85761</v>
      </c>
      <c r="B2718" s="54">
        <v>1</v>
      </c>
      <c r="C2718" s="54" t="s">
        <v>78</v>
      </c>
      <c r="D2718" s="54" t="s">
        <v>126</v>
      </c>
      <c r="E2718" s="61" t="s">
        <v>2729</v>
      </c>
      <c r="F2718" s="61" t="s">
        <v>149</v>
      </c>
      <c r="G2718" s="54" t="s">
        <v>71</v>
      </c>
      <c r="H2718" s="54" t="s">
        <v>128</v>
      </c>
      <c r="I2718" s="54" t="s">
        <v>22</v>
      </c>
      <c r="J2718" s="54" t="s">
        <v>129</v>
      </c>
      <c r="K2718" s="56">
        <v>43447.636655092589</v>
      </c>
      <c r="L2718" s="56">
        <v>43447.810416666667</v>
      </c>
      <c r="M2718" s="57">
        <v>4.1702777769999999</v>
      </c>
      <c r="N2718" s="58">
        <v>0</v>
      </c>
      <c r="O2718" s="58">
        <v>0</v>
      </c>
      <c r="P2718" s="58">
        <v>0</v>
      </c>
      <c r="Q2718" s="58">
        <v>31</v>
      </c>
      <c r="R2718" s="59">
        <v>0</v>
      </c>
      <c r="S2718" s="59">
        <v>0</v>
      </c>
      <c r="T2718" s="59">
        <v>0</v>
      </c>
      <c r="U2718" s="59">
        <v>129.27861100000001</v>
      </c>
    </row>
    <row r="2719" spans="1:21" x14ac:dyDescent="0.3">
      <c r="A2719" s="61">
        <v>85762</v>
      </c>
      <c r="B2719" s="54">
        <v>1</v>
      </c>
      <c r="C2719" s="54" t="s">
        <v>78</v>
      </c>
      <c r="D2719" s="54" t="s">
        <v>102</v>
      </c>
      <c r="E2719" s="61" t="s">
        <v>273</v>
      </c>
      <c r="F2719" s="61" t="s">
        <v>151</v>
      </c>
      <c r="G2719" s="54" t="s">
        <v>71</v>
      </c>
      <c r="H2719" s="54" t="s">
        <v>128</v>
      </c>
      <c r="I2719" s="54" t="s">
        <v>22</v>
      </c>
      <c r="J2719" s="54" t="s">
        <v>129</v>
      </c>
      <c r="K2719" s="56">
        <v>43447.63689814815</v>
      </c>
      <c r="L2719" s="56">
        <v>43447.672025462962</v>
      </c>
      <c r="M2719" s="57">
        <v>0.84305555499999996</v>
      </c>
      <c r="N2719" s="58">
        <v>0</v>
      </c>
      <c r="O2719" s="58">
        <v>24</v>
      </c>
      <c r="P2719" s="58">
        <v>0</v>
      </c>
      <c r="Q2719" s="58">
        <v>32</v>
      </c>
      <c r="R2719" s="59">
        <v>0</v>
      </c>
      <c r="S2719" s="59">
        <v>20.233332999999998</v>
      </c>
      <c r="T2719" s="59">
        <v>0</v>
      </c>
      <c r="U2719" s="59">
        <v>26.977778000000001</v>
      </c>
    </row>
    <row r="2720" spans="1:21" x14ac:dyDescent="0.3">
      <c r="A2720" s="61">
        <v>85763</v>
      </c>
      <c r="B2720" s="54">
        <v>1</v>
      </c>
      <c r="C2720" s="54" t="s">
        <v>78</v>
      </c>
      <c r="D2720" s="54" t="s">
        <v>98</v>
      </c>
      <c r="E2720" s="61" t="s">
        <v>2730</v>
      </c>
      <c r="F2720" s="61" t="s">
        <v>137</v>
      </c>
      <c r="G2720" s="54" t="s">
        <v>71</v>
      </c>
      <c r="H2720" s="54" t="s">
        <v>128</v>
      </c>
      <c r="I2720" s="54" t="s">
        <v>22</v>
      </c>
      <c r="J2720" s="54" t="s">
        <v>129</v>
      </c>
      <c r="K2720" s="56">
        <v>43447.626909722225</v>
      </c>
      <c r="L2720" s="56">
        <v>43447.693738425929</v>
      </c>
      <c r="M2720" s="57">
        <v>1.603888888</v>
      </c>
      <c r="N2720" s="58">
        <v>0</v>
      </c>
      <c r="O2720" s="58">
        <v>93</v>
      </c>
      <c r="P2720" s="58">
        <v>0</v>
      </c>
      <c r="Q2720" s="58">
        <v>0</v>
      </c>
      <c r="R2720" s="59">
        <v>0</v>
      </c>
      <c r="S2720" s="59">
        <v>149.16166699999999</v>
      </c>
      <c r="T2720" s="59">
        <v>0</v>
      </c>
      <c r="U2720" s="59">
        <v>0</v>
      </c>
    </row>
    <row r="2721" spans="1:21" x14ac:dyDescent="0.3">
      <c r="A2721" s="61">
        <v>85765</v>
      </c>
      <c r="B2721" s="54">
        <v>1</v>
      </c>
      <c r="C2721" s="54" t="s">
        <v>78</v>
      </c>
      <c r="D2721" s="54" t="s">
        <v>93</v>
      </c>
      <c r="E2721" s="61" t="s">
        <v>2731</v>
      </c>
      <c r="F2721" s="61" t="s">
        <v>145</v>
      </c>
      <c r="G2721" s="54" t="s">
        <v>72</v>
      </c>
      <c r="H2721" s="54" t="s">
        <v>128</v>
      </c>
      <c r="I2721" s="54" t="s">
        <v>22</v>
      </c>
      <c r="J2721" s="54" t="s">
        <v>129</v>
      </c>
      <c r="K2721" s="56">
        <v>43447.604803240742</v>
      </c>
      <c r="L2721" s="56">
        <v>43447.682638888888</v>
      </c>
      <c r="M2721" s="57">
        <v>1.868055555</v>
      </c>
      <c r="N2721" s="58">
        <v>0</v>
      </c>
      <c r="O2721" s="58">
        <v>34</v>
      </c>
      <c r="P2721" s="58">
        <v>0</v>
      </c>
      <c r="Q2721" s="58">
        <v>151</v>
      </c>
      <c r="R2721" s="59">
        <v>0</v>
      </c>
      <c r="S2721" s="59">
        <v>63.513888999999999</v>
      </c>
      <c r="T2721" s="59">
        <v>0</v>
      </c>
      <c r="U2721" s="59">
        <v>282.07638900000001</v>
      </c>
    </row>
    <row r="2722" spans="1:21" x14ac:dyDescent="0.3">
      <c r="A2722" s="61">
        <v>85770</v>
      </c>
      <c r="B2722" s="54">
        <v>1</v>
      </c>
      <c r="C2722" s="54" t="s">
        <v>79</v>
      </c>
      <c r="D2722" s="54" t="s">
        <v>109</v>
      </c>
      <c r="E2722" s="61" t="s">
        <v>418</v>
      </c>
      <c r="F2722" s="61" t="s">
        <v>136</v>
      </c>
      <c r="G2722" s="54" t="s">
        <v>71</v>
      </c>
      <c r="H2722" s="54" t="s">
        <v>128</v>
      </c>
      <c r="I2722" s="54" t="s">
        <v>22</v>
      </c>
      <c r="J2722" s="54" t="s">
        <v>129</v>
      </c>
      <c r="K2722" s="56">
        <v>43447.648252314815</v>
      </c>
      <c r="L2722" s="56">
        <v>43447.748217592591</v>
      </c>
      <c r="M2722" s="57">
        <v>2.3991666660000002</v>
      </c>
      <c r="N2722" s="58">
        <v>0</v>
      </c>
      <c r="O2722" s="58">
        <v>0</v>
      </c>
      <c r="P2722" s="58">
        <v>0</v>
      </c>
      <c r="Q2722" s="58">
        <v>31</v>
      </c>
      <c r="R2722" s="59">
        <v>0</v>
      </c>
      <c r="S2722" s="59">
        <v>0</v>
      </c>
      <c r="T2722" s="59">
        <v>0</v>
      </c>
      <c r="U2722" s="59">
        <v>74.374167</v>
      </c>
    </row>
    <row r="2723" spans="1:21" x14ac:dyDescent="0.3">
      <c r="A2723" s="61">
        <v>85772</v>
      </c>
      <c r="B2723" s="54">
        <v>1</v>
      </c>
      <c r="C2723" s="54" t="s">
        <v>78</v>
      </c>
      <c r="D2723" s="54" t="s">
        <v>83</v>
      </c>
      <c r="E2723" s="61" t="s">
        <v>2732</v>
      </c>
      <c r="F2723" s="61" t="s">
        <v>274</v>
      </c>
      <c r="G2723" s="54" t="s">
        <v>71</v>
      </c>
      <c r="H2723" s="54" t="s">
        <v>128</v>
      </c>
      <c r="I2723" s="54" t="s">
        <v>22</v>
      </c>
      <c r="J2723" s="54" t="s">
        <v>129</v>
      </c>
      <c r="K2723" s="56">
        <v>43447.567430555559</v>
      </c>
      <c r="L2723" s="56">
        <v>43447.768078703702</v>
      </c>
      <c r="M2723" s="57">
        <v>4.8155555550000004</v>
      </c>
      <c r="N2723" s="58">
        <v>0</v>
      </c>
      <c r="O2723" s="58">
        <v>536</v>
      </c>
      <c r="P2723" s="58">
        <v>0</v>
      </c>
      <c r="Q2723" s="58">
        <v>0</v>
      </c>
      <c r="R2723" s="59">
        <v>0</v>
      </c>
      <c r="S2723" s="59">
        <v>2581.1377769999999</v>
      </c>
      <c r="T2723" s="59">
        <v>0</v>
      </c>
      <c r="U2723" s="59">
        <v>0</v>
      </c>
    </row>
    <row r="2724" spans="1:21" x14ac:dyDescent="0.3">
      <c r="A2724" s="61">
        <v>85775</v>
      </c>
      <c r="B2724" s="54">
        <v>1</v>
      </c>
      <c r="C2724" s="54" t="s">
        <v>78</v>
      </c>
      <c r="D2724" s="54" t="s">
        <v>95</v>
      </c>
      <c r="E2724" s="61" t="s">
        <v>715</v>
      </c>
      <c r="F2724" s="61" t="s">
        <v>137</v>
      </c>
      <c r="G2724" s="54" t="s">
        <v>71</v>
      </c>
      <c r="H2724" s="54" t="s">
        <v>128</v>
      </c>
      <c r="I2724" s="54" t="s">
        <v>22</v>
      </c>
      <c r="J2724" s="54" t="s">
        <v>129</v>
      </c>
      <c r="K2724" s="56">
        <v>43447.617835648147</v>
      </c>
      <c r="L2724" s="56">
        <v>43447.721504629633</v>
      </c>
      <c r="M2724" s="57">
        <v>2.4880555549999999</v>
      </c>
      <c r="N2724" s="58">
        <v>0</v>
      </c>
      <c r="O2724" s="58">
        <v>396</v>
      </c>
      <c r="P2724" s="58">
        <v>0</v>
      </c>
      <c r="Q2724" s="58">
        <v>0</v>
      </c>
      <c r="R2724" s="59">
        <v>0</v>
      </c>
      <c r="S2724" s="59">
        <v>985.27</v>
      </c>
      <c r="T2724" s="59">
        <v>0</v>
      </c>
      <c r="U2724" s="59">
        <v>0</v>
      </c>
    </row>
    <row r="2725" spans="1:21" x14ac:dyDescent="0.3">
      <c r="A2725" s="61">
        <v>85776</v>
      </c>
      <c r="B2725" s="54">
        <v>1</v>
      </c>
      <c r="C2725" s="54" t="s">
        <v>79</v>
      </c>
      <c r="D2725" s="54" t="s">
        <v>123</v>
      </c>
      <c r="E2725" s="61" t="s">
        <v>2733</v>
      </c>
      <c r="F2725" s="61" t="s">
        <v>206</v>
      </c>
      <c r="G2725" s="54" t="s">
        <v>72</v>
      </c>
      <c r="H2725" s="54" t="s">
        <v>128</v>
      </c>
      <c r="I2725" s="54" t="s">
        <v>22</v>
      </c>
      <c r="J2725" s="54" t="s">
        <v>129</v>
      </c>
      <c r="K2725" s="56">
        <v>43447.628078703703</v>
      </c>
      <c r="L2725" s="56">
        <v>43447.770011574074</v>
      </c>
      <c r="M2725" s="57">
        <v>3.4063888879999999</v>
      </c>
      <c r="N2725" s="58">
        <v>2</v>
      </c>
      <c r="O2725" s="58">
        <v>2</v>
      </c>
      <c r="P2725" s="58">
        <v>0</v>
      </c>
      <c r="Q2725" s="58">
        <v>311</v>
      </c>
      <c r="R2725" s="59">
        <v>6.8127779999999998</v>
      </c>
      <c r="S2725" s="59">
        <v>6.8127779999999998</v>
      </c>
      <c r="T2725" s="59">
        <v>0</v>
      </c>
      <c r="U2725" s="59">
        <v>1059.3869440000001</v>
      </c>
    </row>
    <row r="2726" spans="1:21" x14ac:dyDescent="0.3">
      <c r="A2726" s="61">
        <v>85777</v>
      </c>
      <c r="B2726" s="54">
        <v>1</v>
      </c>
      <c r="C2726" s="54" t="s">
        <v>78</v>
      </c>
      <c r="D2726" s="54" t="s">
        <v>94</v>
      </c>
      <c r="E2726" s="61" t="s">
        <v>2734</v>
      </c>
      <c r="F2726" s="61" t="s">
        <v>137</v>
      </c>
      <c r="G2726" s="54" t="s">
        <v>71</v>
      </c>
      <c r="H2726" s="54" t="s">
        <v>128</v>
      </c>
      <c r="I2726" s="54" t="s">
        <v>22</v>
      </c>
      <c r="J2726" s="54" t="s">
        <v>129</v>
      </c>
      <c r="K2726" s="56">
        <v>43447.617083333331</v>
      </c>
      <c r="L2726" s="56">
        <v>43447.743437500001</v>
      </c>
      <c r="M2726" s="57">
        <v>3.0325000000000002</v>
      </c>
      <c r="N2726" s="58">
        <v>0</v>
      </c>
      <c r="O2726" s="58">
        <v>98</v>
      </c>
      <c r="P2726" s="58">
        <v>0</v>
      </c>
      <c r="Q2726" s="58">
        <v>0</v>
      </c>
      <c r="R2726" s="59">
        <v>0</v>
      </c>
      <c r="S2726" s="59">
        <v>297.185</v>
      </c>
      <c r="T2726" s="59">
        <v>0</v>
      </c>
      <c r="U2726" s="59">
        <v>0</v>
      </c>
    </row>
    <row r="2727" spans="1:21" x14ac:dyDescent="0.3">
      <c r="A2727" s="61">
        <v>85779</v>
      </c>
      <c r="B2727" s="54">
        <v>1</v>
      </c>
      <c r="C2727" s="54" t="s">
        <v>78</v>
      </c>
      <c r="D2727" s="54" t="s">
        <v>93</v>
      </c>
      <c r="E2727" s="61" t="s">
        <v>1618</v>
      </c>
      <c r="F2727" s="61" t="s">
        <v>137</v>
      </c>
      <c r="G2727" s="54" t="s">
        <v>71</v>
      </c>
      <c r="H2727" s="54" t="s">
        <v>128</v>
      </c>
      <c r="I2727" s="54" t="s">
        <v>22</v>
      </c>
      <c r="J2727" s="54" t="s">
        <v>129</v>
      </c>
      <c r="K2727" s="56">
        <v>43447.624409722222</v>
      </c>
      <c r="L2727" s="56">
        <v>43447.715451388889</v>
      </c>
      <c r="M2727" s="57">
        <v>2.1850000000000001</v>
      </c>
      <c r="N2727" s="58">
        <v>0</v>
      </c>
      <c r="O2727" s="58">
        <v>254</v>
      </c>
      <c r="P2727" s="58">
        <v>0</v>
      </c>
      <c r="Q2727" s="58">
        <v>0</v>
      </c>
      <c r="R2727" s="59">
        <v>0</v>
      </c>
      <c r="S2727" s="59">
        <v>554.99</v>
      </c>
      <c r="T2727" s="59">
        <v>0</v>
      </c>
      <c r="U2727" s="59">
        <v>0</v>
      </c>
    </row>
    <row r="2728" spans="1:21" x14ac:dyDescent="0.3">
      <c r="A2728" s="61">
        <v>85780</v>
      </c>
      <c r="B2728" s="54">
        <v>1</v>
      </c>
      <c r="C2728" s="54" t="s">
        <v>78</v>
      </c>
      <c r="D2728" s="54" t="s">
        <v>80</v>
      </c>
      <c r="E2728" s="61" t="s">
        <v>2735</v>
      </c>
      <c r="F2728" s="61" t="s">
        <v>144</v>
      </c>
      <c r="G2728" s="54" t="s">
        <v>71</v>
      </c>
      <c r="H2728" s="54" t="s">
        <v>128</v>
      </c>
      <c r="I2728" s="54" t="s">
        <v>22</v>
      </c>
      <c r="J2728" s="54" t="s">
        <v>129</v>
      </c>
      <c r="K2728" s="56">
        <v>43447.65347222222</v>
      </c>
      <c r="L2728" s="56">
        <v>43447.725694444445</v>
      </c>
      <c r="M2728" s="57">
        <v>1.733333333</v>
      </c>
      <c r="N2728" s="58">
        <v>0</v>
      </c>
      <c r="O2728" s="58">
        <v>19</v>
      </c>
      <c r="P2728" s="58">
        <v>0</v>
      </c>
      <c r="Q2728" s="58">
        <v>0</v>
      </c>
      <c r="R2728" s="59">
        <v>0</v>
      </c>
      <c r="S2728" s="59">
        <v>32.933332999999998</v>
      </c>
      <c r="T2728" s="59">
        <v>0</v>
      </c>
      <c r="U2728" s="59">
        <v>0</v>
      </c>
    </row>
    <row r="2729" spans="1:21" x14ac:dyDescent="0.3">
      <c r="A2729" s="61">
        <v>85783</v>
      </c>
      <c r="B2729" s="54">
        <v>1</v>
      </c>
      <c r="C2729" s="54" t="s">
        <v>78</v>
      </c>
      <c r="D2729" s="54" t="s">
        <v>98</v>
      </c>
      <c r="E2729" s="61" t="s">
        <v>233</v>
      </c>
      <c r="F2729" s="61" t="s">
        <v>140</v>
      </c>
      <c r="G2729" s="54" t="s">
        <v>72</v>
      </c>
      <c r="H2729" s="54" t="s">
        <v>128</v>
      </c>
      <c r="I2729" s="54" t="s">
        <v>22</v>
      </c>
      <c r="J2729" s="54" t="s">
        <v>129</v>
      </c>
      <c r="K2729" s="56">
        <v>43447.65284722222</v>
      </c>
      <c r="L2729" s="56">
        <v>43447.682442129633</v>
      </c>
      <c r="M2729" s="57">
        <v>0.71027777700000005</v>
      </c>
      <c r="N2729" s="58">
        <v>0</v>
      </c>
      <c r="O2729" s="58">
        <v>72</v>
      </c>
      <c r="P2729" s="58">
        <v>0</v>
      </c>
      <c r="Q2729" s="58">
        <v>0</v>
      </c>
      <c r="R2729" s="59">
        <v>0</v>
      </c>
      <c r="S2729" s="59">
        <v>51.14</v>
      </c>
      <c r="T2729" s="59">
        <v>0</v>
      </c>
      <c r="U2729" s="59">
        <v>0</v>
      </c>
    </row>
    <row r="2730" spans="1:21" x14ac:dyDescent="0.3">
      <c r="A2730" s="61">
        <v>85784</v>
      </c>
      <c r="B2730" s="54">
        <v>1</v>
      </c>
      <c r="C2730" s="54" t="s">
        <v>78</v>
      </c>
      <c r="D2730" s="54" t="s">
        <v>92</v>
      </c>
      <c r="E2730" s="61" t="s">
        <v>510</v>
      </c>
      <c r="F2730" s="61" t="s">
        <v>145</v>
      </c>
      <c r="G2730" s="54" t="s">
        <v>72</v>
      </c>
      <c r="H2730" s="54" t="s">
        <v>128</v>
      </c>
      <c r="I2730" s="54" t="s">
        <v>22</v>
      </c>
      <c r="J2730" s="54" t="s">
        <v>129</v>
      </c>
      <c r="K2730" s="56">
        <v>43447.644675925927</v>
      </c>
      <c r="L2730" s="56">
        <v>43447.700370370367</v>
      </c>
      <c r="M2730" s="57">
        <v>1.3366666659999999</v>
      </c>
      <c r="N2730" s="58">
        <v>0</v>
      </c>
      <c r="O2730" s="58">
        <v>0</v>
      </c>
      <c r="P2730" s="58">
        <v>0</v>
      </c>
      <c r="Q2730" s="58">
        <v>8</v>
      </c>
      <c r="R2730" s="59">
        <v>0</v>
      </c>
      <c r="S2730" s="59">
        <v>0</v>
      </c>
      <c r="T2730" s="59">
        <v>0</v>
      </c>
      <c r="U2730" s="59">
        <v>10.693333000000001</v>
      </c>
    </row>
    <row r="2731" spans="1:21" x14ac:dyDescent="0.3">
      <c r="A2731" s="61">
        <v>85786</v>
      </c>
      <c r="B2731" s="54">
        <v>1</v>
      </c>
      <c r="C2731" s="54" t="s">
        <v>78</v>
      </c>
      <c r="D2731" s="54" t="s">
        <v>80</v>
      </c>
      <c r="E2731" s="61" t="s">
        <v>2736</v>
      </c>
      <c r="F2731" s="61" t="s">
        <v>144</v>
      </c>
      <c r="G2731" s="54" t="s">
        <v>71</v>
      </c>
      <c r="H2731" s="54" t="s">
        <v>128</v>
      </c>
      <c r="I2731" s="54" t="s">
        <v>22</v>
      </c>
      <c r="J2731" s="54" t="s">
        <v>129</v>
      </c>
      <c r="K2731" s="56">
        <v>43447.66814814815</v>
      </c>
      <c r="L2731" s="56">
        <v>43447.735648148147</v>
      </c>
      <c r="M2731" s="57">
        <v>1.62</v>
      </c>
      <c r="N2731" s="58">
        <v>0</v>
      </c>
      <c r="O2731" s="58">
        <v>1</v>
      </c>
      <c r="P2731" s="58">
        <v>0</v>
      </c>
      <c r="Q2731" s="58">
        <v>0</v>
      </c>
      <c r="R2731" s="59">
        <v>0</v>
      </c>
      <c r="S2731" s="59">
        <v>1.62</v>
      </c>
      <c r="T2731" s="59">
        <v>0</v>
      </c>
      <c r="U2731" s="59">
        <v>0</v>
      </c>
    </row>
    <row r="2732" spans="1:21" x14ac:dyDescent="0.3">
      <c r="A2732" s="61">
        <v>85787</v>
      </c>
      <c r="B2732" s="54">
        <v>1</v>
      </c>
      <c r="C2732" s="54" t="s">
        <v>78</v>
      </c>
      <c r="D2732" s="54" t="s">
        <v>103</v>
      </c>
      <c r="E2732" s="61" t="s">
        <v>2737</v>
      </c>
      <c r="F2732" s="61" t="s">
        <v>204</v>
      </c>
      <c r="G2732" s="54" t="s">
        <v>71</v>
      </c>
      <c r="H2732" s="54" t="s">
        <v>128</v>
      </c>
      <c r="I2732" s="54" t="s">
        <v>22</v>
      </c>
      <c r="J2732" s="54" t="s">
        <v>129</v>
      </c>
      <c r="K2732" s="56">
        <v>43447.604513888888</v>
      </c>
      <c r="L2732" s="56">
        <v>43447.751238425924</v>
      </c>
      <c r="M2732" s="57">
        <v>3.5213888880000002</v>
      </c>
      <c r="N2732" s="58">
        <v>0</v>
      </c>
      <c r="O2732" s="58">
        <v>383</v>
      </c>
      <c r="P2732" s="58">
        <v>0</v>
      </c>
      <c r="Q2732" s="58">
        <v>0</v>
      </c>
      <c r="R2732" s="59">
        <v>0</v>
      </c>
      <c r="S2732" s="59">
        <v>1348.6919439999999</v>
      </c>
      <c r="T2732" s="59">
        <v>0</v>
      </c>
      <c r="U2732" s="59">
        <v>0</v>
      </c>
    </row>
    <row r="2733" spans="1:21" x14ac:dyDescent="0.3">
      <c r="A2733" s="61">
        <v>85791</v>
      </c>
      <c r="B2733" s="54">
        <v>1</v>
      </c>
      <c r="C2733" s="54" t="s">
        <v>78</v>
      </c>
      <c r="D2733" s="54" t="s">
        <v>104</v>
      </c>
      <c r="E2733" s="61" t="s">
        <v>2738</v>
      </c>
      <c r="F2733" s="61" t="s">
        <v>140</v>
      </c>
      <c r="G2733" s="54" t="s">
        <v>72</v>
      </c>
      <c r="H2733" s="54" t="s">
        <v>128</v>
      </c>
      <c r="I2733" s="54" t="s">
        <v>22</v>
      </c>
      <c r="J2733" s="54" t="s">
        <v>129</v>
      </c>
      <c r="K2733" s="56">
        <v>43447.663101851853</v>
      </c>
      <c r="L2733" s="56">
        <v>43447.677777777775</v>
      </c>
      <c r="M2733" s="57">
        <v>0.35222222199999997</v>
      </c>
      <c r="N2733" s="58">
        <v>7</v>
      </c>
      <c r="O2733" s="58">
        <v>5757</v>
      </c>
      <c r="P2733" s="58">
        <v>0</v>
      </c>
      <c r="Q2733" s="58">
        <v>0</v>
      </c>
      <c r="R2733" s="59">
        <v>2.4655559999999999</v>
      </c>
      <c r="S2733" s="59">
        <v>2027.743332</v>
      </c>
      <c r="T2733" s="59">
        <v>0</v>
      </c>
      <c r="U2733" s="59">
        <v>0</v>
      </c>
    </row>
    <row r="2734" spans="1:21" x14ac:dyDescent="0.3">
      <c r="A2734" s="61">
        <v>85792</v>
      </c>
      <c r="B2734" s="54">
        <v>1</v>
      </c>
      <c r="C2734" s="54" t="s">
        <v>78</v>
      </c>
      <c r="D2734" s="54" t="s">
        <v>92</v>
      </c>
      <c r="E2734" s="61" t="s">
        <v>300</v>
      </c>
      <c r="F2734" s="61" t="s">
        <v>137</v>
      </c>
      <c r="G2734" s="54" t="s">
        <v>71</v>
      </c>
      <c r="H2734" s="54" t="s">
        <v>128</v>
      </c>
      <c r="I2734" s="54" t="s">
        <v>22</v>
      </c>
      <c r="J2734" s="54" t="s">
        <v>129</v>
      </c>
      <c r="K2734" s="56">
        <v>43447.665682870371</v>
      </c>
      <c r="L2734" s="56">
        <v>43447.755335648151</v>
      </c>
      <c r="M2734" s="57">
        <v>2.1516666660000001</v>
      </c>
      <c r="N2734" s="58">
        <v>0</v>
      </c>
      <c r="O2734" s="58">
        <v>426</v>
      </c>
      <c r="P2734" s="58">
        <v>0</v>
      </c>
      <c r="Q2734" s="58">
        <v>0</v>
      </c>
      <c r="R2734" s="59">
        <v>0</v>
      </c>
      <c r="S2734" s="59">
        <v>916.61</v>
      </c>
      <c r="T2734" s="59">
        <v>0</v>
      </c>
      <c r="U2734" s="59">
        <v>0</v>
      </c>
    </row>
    <row r="2735" spans="1:21" x14ac:dyDescent="0.3">
      <c r="A2735" s="61">
        <v>85797</v>
      </c>
      <c r="B2735" s="54">
        <v>1</v>
      </c>
      <c r="C2735" s="54" t="s">
        <v>78</v>
      </c>
      <c r="D2735" s="54" t="s">
        <v>95</v>
      </c>
      <c r="E2735" s="61" t="s">
        <v>2739</v>
      </c>
      <c r="F2735" s="61" t="s">
        <v>165</v>
      </c>
      <c r="G2735" s="54" t="s">
        <v>71</v>
      </c>
      <c r="H2735" s="54" t="s">
        <v>128</v>
      </c>
      <c r="I2735" s="54" t="s">
        <v>22</v>
      </c>
      <c r="J2735" s="54" t="s">
        <v>129</v>
      </c>
      <c r="K2735" s="56">
        <v>43447.675868055558</v>
      </c>
      <c r="L2735" s="56">
        <v>43447.740312499998</v>
      </c>
      <c r="M2735" s="57">
        <v>1.5466666659999999</v>
      </c>
      <c r="N2735" s="58">
        <v>0</v>
      </c>
      <c r="O2735" s="58">
        <v>41</v>
      </c>
      <c r="P2735" s="58">
        <v>0</v>
      </c>
      <c r="Q2735" s="58">
        <v>0</v>
      </c>
      <c r="R2735" s="59">
        <v>0</v>
      </c>
      <c r="S2735" s="59">
        <v>63.413333000000002</v>
      </c>
      <c r="T2735" s="59">
        <v>0</v>
      </c>
      <c r="U2735" s="59">
        <v>0</v>
      </c>
    </row>
    <row r="2736" spans="1:21" x14ac:dyDescent="0.3">
      <c r="A2736" s="61">
        <v>85799</v>
      </c>
      <c r="B2736" s="54">
        <v>1</v>
      </c>
      <c r="C2736" s="54" t="s">
        <v>78</v>
      </c>
      <c r="D2736" s="54" t="s">
        <v>81</v>
      </c>
      <c r="E2736" s="61" t="s">
        <v>2740</v>
      </c>
      <c r="F2736" s="61" t="s">
        <v>137</v>
      </c>
      <c r="G2736" s="54" t="s">
        <v>71</v>
      </c>
      <c r="H2736" s="54" t="s">
        <v>128</v>
      </c>
      <c r="I2736" s="54" t="s">
        <v>22</v>
      </c>
      <c r="J2736" s="54" t="s">
        <v>129</v>
      </c>
      <c r="K2736" s="56">
        <v>43447.630185185182</v>
      </c>
      <c r="L2736" s="56">
        <v>43447.709675925929</v>
      </c>
      <c r="M2736" s="57">
        <v>1.907777777</v>
      </c>
      <c r="N2736" s="58">
        <v>0</v>
      </c>
      <c r="O2736" s="58">
        <v>5</v>
      </c>
      <c r="P2736" s="58">
        <v>0</v>
      </c>
      <c r="Q2736" s="58">
        <v>0</v>
      </c>
      <c r="R2736" s="59">
        <v>0</v>
      </c>
      <c r="S2736" s="59">
        <v>9.5388889999999993</v>
      </c>
      <c r="T2736" s="59">
        <v>0</v>
      </c>
      <c r="U2736" s="59">
        <v>0</v>
      </c>
    </row>
    <row r="2737" spans="1:21" x14ac:dyDescent="0.3">
      <c r="A2737" s="61">
        <v>85801</v>
      </c>
      <c r="B2737" s="54">
        <v>1</v>
      </c>
      <c r="C2737" s="54" t="s">
        <v>78</v>
      </c>
      <c r="D2737" s="54" t="s">
        <v>102</v>
      </c>
      <c r="E2737" s="61" t="s">
        <v>1379</v>
      </c>
      <c r="F2737" s="61" t="s">
        <v>172</v>
      </c>
      <c r="G2737" s="54" t="s">
        <v>71</v>
      </c>
      <c r="H2737" s="54" t="s">
        <v>128</v>
      </c>
      <c r="I2737" s="54" t="s">
        <v>22</v>
      </c>
      <c r="J2737" s="54" t="s">
        <v>129</v>
      </c>
      <c r="K2737" s="56">
        <v>43447.679722222223</v>
      </c>
      <c r="L2737" s="56">
        <v>43447.745266203703</v>
      </c>
      <c r="M2737" s="57">
        <v>1.573055555</v>
      </c>
      <c r="N2737" s="58">
        <v>0</v>
      </c>
      <c r="O2737" s="58">
        <v>560</v>
      </c>
      <c r="P2737" s="58">
        <v>0</v>
      </c>
      <c r="Q2737" s="58">
        <v>5</v>
      </c>
      <c r="R2737" s="59">
        <v>0</v>
      </c>
      <c r="S2737" s="59">
        <v>880.91111100000001</v>
      </c>
      <c r="T2737" s="59">
        <v>0</v>
      </c>
      <c r="U2737" s="59">
        <v>7.865278</v>
      </c>
    </row>
    <row r="2738" spans="1:21" x14ac:dyDescent="0.3">
      <c r="A2738" s="61">
        <v>85802</v>
      </c>
      <c r="B2738" s="54">
        <v>1</v>
      </c>
      <c r="C2738" s="54" t="s">
        <v>78</v>
      </c>
      <c r="D2738" s="54" t="s">
        <v>88</v>
      </c>
      <c r="E2738" s="61" t="s">
        <v>2741</v>
      </c>
      <c r="F2738" s="61" t="s">
        <v>156</v>
      </c>
      <c r="G2738" s="54" t="s">
        <v>71</v>
      </c>
      <c r="H2738" s="54" t="s">
        <v>128</v>
      </c>
      <c r="I2738" s="54" t="s">
        <v>22</v>
      </c>
      <c r="J2738" s="54" t="s">
        <v>129</v>
      </c>
      <c r="K2738" s="56">
        <v>43447.68886574074</v>
      </c>
      <c r="L2738" s="56">
        <v>43447.739583333336</v>
      </c>
      <c r="M2738" s="57">
        <v>1.217222222</v>
      </c>
      <c r="N2738" s="58">
        <v>0</v>
      </c>
      <c r="O2738" s="58">
        <v>12</v>
      </c>
      <c r="P2738" s="58">
        <v>0</v>
      </c>
      <c r="Q2738" s="58">
        <v>0</v>
      </c>
      <c r="R2738" s="59">
        <v>0</v>
      </c>
      <c r="S2738" s="59">
        <v>14.606667</v>
      </c>
      <c r="T2738" s="59">
        <v>0</v>
      </c>
      <c r="U2738" s="59">
        <v>0</v>
      </c>
    </row>
    <row r="2739" spans="1:21" x14ac:dyDescent="0.3">
      <c r="A2739" s="61">
        <v>85803</v>
      </c>
      <c r="B2739" s="54">
        <v>1</v>
      </c>
      <c r="C2739" s="54" t="s">
        <v>78</v>
      </c>
      <c r="D2739" s="54" t="s">
        <v>88</v>
      </c>
      <c r="E2739" s="61" t="s">
        <v>2742</v>
      </c>
      <c r="F2739" s="61" t="s">
        <v>179</v>
      </c>
      <c r="G2739" s="54" t="s">
        <v>72</v>
      </c>
      <c r="H2739" s="54" t="s">
        <v>128</v>
      </c>
      <c r="I2739" s="54" t="s">
        <v>22</v>
      </c>
      <c r="J2739" s="54" t="s">
        <v>129</v>
      </c>
      <c r="K2739" s="56">
        <v>43447.691354166665</v>
      </c>
      <c r="L2739" s="56">
        <v>43447.844259259262</v>
      </c>
      <c r="M2739" s="57">
        <v>3.6697222219999999</v>
      </c>
      <c r="N2739" s="58">
        <v>0</v>
      </c>
      <c r="O2739" s="58">
        <v>659</v>
      </c>
      <c r="P2739" s="58">
        <v>0</v>
      </c>
      <c r="Q2739" s="58">
        <v>0</v>
      </c>
      <c r="R2739" s="59">
        <v>0</v>
      </c>
      <c r="S2739" s="59">
        <v>2418.3469439999999</v>
      </c>
      <c r="T2739" s="59">
        <v>0</v>
      </c>
      <c r="U2739" s="59">
        <v>0</v>
      </c>
    </row>
    <row r="2740" spans="1:21" x14ac:dyDescent="0.3">
      <c r="A2740" s="61">
        <v>85804</v>
      </c>
      <c r="B2740" s="54">
        <v>1</v>
      </c>
      <c r="C2740" s="54" t="s">
        <v>78</v>
      </c>
      <c r="D2740" s="54" t="s">
        <v>81</v>
      </c>
      <c r="E2740" s="61" t="s">
        <v>2743</v>
      </c>
      <c r="F2740" s="61" t="s">
        <v>144</v>
      </c>
      <c r="G2740" s="54" t="s">
        <v>71</v>
      </c>
      <c r="H2740" s="54" t="s">
        <v>128</v>
      </c>
      <c r="I2740" s="54" t="s">
        <v>22</v>
      </c>
      <c r="J2740" s="54" t="s">
        <v>129</v>
      </c>
      <c r="K2740" s="56">
        <v>43447.462743055556</v>
      </c>
      <c r="L2740" s="56">
        <v>43447.72960648148</v>
      </c>
      <c r="M2740" s="57">
        <v>6.4047222220000002</v>
      </c>
      <c r="N2740" s="58">
        <v>0</v>
      </c>
      <c r="O2740" s="58">
        <v>5</v>
      </c>
      <c r="P2740" s="58">
        <v>0</v>
      </c>
      <c r="Q2740" s="58">
        <v>0</v>
      </c>
      <c r="R2740" s="59">
        <v>0</v>
      </c>
      <c r="S2740" s="59">
        <v>32.023611000000002</v>
      </c>
      <c r="T2740" s="59">
        <v>0</v>
      </c>
      <c r="U2740" s="59">
        <v>0</v>
      </c>
    </row>
    <row r="2741" spans="1:21" x14ac:dyDescent="0.3">
      <c r="A2741" s="61">
        <v>85805</v>
      </c>
      <c r="B2741" s="54">
        <v>1</v>
      </c>
      <c r="C2741" s="54" t="s">
        <v>78</v>
      </c>
      <c r="D2741" s="54" t="s">
        <v>84</v>
      </c>
      <c r="E2741" s="61" t="s">
        <v>2744</v>
      </c>
      <c r="F2741" s="61" t="s">
        <v>144</v>
      </c>
      <c r="G2741" s="54" t="s">
        <v>71</v>
      </c>
      <c r="H2741" s="54" t="s">
        <v>128</v>
      </c>
      <c r="I2741" s="54" t="s">
        <v>22</v>
      </c>
      <c r="J2741" s="54" t="s">
        <v>129</v>
      </c>
      <c r="K2741" s="56">
        <v>43447.697291666664</v>
      </c>
      <c r="L2741" s="56">
        <v>43447.78056712963</v>
      </c>
      <c r="M2741" s="57">
        <v>1.998611111</v>
      </c>
      <c r="N2741" s="58">
        <v>0</v>
      </c>
      <c r="O2741" s="58">
        <v>1</v>
      </c>
      <c r="P2741" s="58">
        <v>0</v>
      </c>
      <c r="Q2741" s="58">
        <v>0</v>
      </c>
      <c r="R2741" s="59">
        <v>0</v>
      </c>
      <c r="S2741" s="59">
        <v>1.9986109999999999</v>
      </c>
      <c r="T2741" s="59">
        <v>0</v>
      </c>
      <c r="U2741" s="59">
        <v>0</v>
      </c>
    </row>
    <row r="2742" spans="1:21" x14ac:dyDescent="0.3">
      <c r="A2742" s="61">
        <v>85809</v>
      </c>
      <c r="B2742" s="54">
        <v>1</v>
      </c>
      <c r="C2742" s="54" t="s">
        <v>78</v>
      </c>
      <c r="D2742" s="54" t="s">
        <v>105</v>
      </c>
      <c r="E2742" s="61" t="s">
        <v>2745</v>
      </c>
      <c r="F2742" s="61" t="s">
        <v>327</v>
      </c>
      <c r="G2742" s="54" t="s">
        <v>72</v>
      </c>
      <c r="H2742" s="54" t="s">
        <v>128</v>
      </c>
      <c r="I2742" s="54" t="s">
        <v>22</v>
      </c>
      <c r="J2742" s="54" t="s">
        <v>129</v>
      </c>
      <c r="K2742" s="56">
        <v>43447.701550925929</v>
      </c>
      <c r="L2742" s="56">
        <v>43447.749884259261</v>
      </c>
      <c r="M2742" s="57">
        <v>1.1599999999999999</v>
      </c>
      <c r="N2742" s="58">
        <v>0</v>
      </c>
      <c r="O2742" s="58">
        <v>10</v>
      </c>
      <c r="P2742" s="58">
        <v>0</v>
      </c>
      <c r="Q2742" s="58">
        <v>0</v>
      </c>
      <c r="R2742" s="59">
        <v>0</v>
      </c>
      <c r="S2742" s="59">
        <v>11.6</v>
      </c>
      <c r="T2742" s="59">
        <v>0</v>
      </c>
      <c r="U2742" s="59">
        <v>0</v>
      </c>
    </row>
    <row r="2743" spans="1:21" x14ac:dyDescent="0.3">
      <c r="A2743" s="61">
        <v>85811</v>
      </c>
      <c r="B2743" s="54">
        <v>1</v>
      </c>
      <c r="C2743" s="54" t="s">
        <v>78</v>
      </c>
      <c r="D2743" s="54" t="s">
        <v>100</v>
      </c>
      <c r="E2743" s="61" t="s">
        <v>2746</v>
      </c>
      <c r="F2743" s="61" t="s">
        <v>186</v>
      </c>
      <c r="G2743" s="54" t="s">
        <v>72</v>
      </c>
      <c r="H2743" s="54" t="s">
        <v>128</v>
      </c>
      <c r="I2743" s="54" t="s">
        <v>22</v>
      </c>
      <c r="J2743" s="54" t="s">
        <v>129</v>
      </c>
      <c r="K2743" s="56">
        <v>43447.70689814815</v>
      </c>
      <c r="L2743" s="56">
        <v>43447.769594907411</v>
      </c>
      <c r="M2743" s="57">
        <v>1.5047222220000001</v>
      </c>
      <c r="N2743" s="58">
        <v>1</v>
      </c>
      <c r="O2743" s="58">
        <v>24</v>
      </c>
      <c r="P2743" s="58">
        <v>0</v>
      </c>
      <c r="Q2743" s="58">
        <v>0</v>
      </c>
      <c r="R2743" s="59">
        <v>1.5047219999999999</v>
      </c>
      <c r="S2743" s="59">
        <v>36.113332999999997</v>
      </c>
      <c r="T2743" s="59">
        <v>0</v>
      </c>
      <c r="U2743" s="59">
        <v>0</v>
      </c>
    </row>
    <row r="2744" spans="1:21" x14ac:dyDescent="0.3">
      <c r="A2744" s="61">
        <v>85815</v>
      </c>
      <c r="B2744" s="54">
        <v>1</v>
      </c>
      <c r="C2744" s="54" t="s">
        <v>78</v>
      </c>
      <c r="D2744" s="54" t="s">
        <v>82</v>
      </c>
      <c r="E2744" s="61" t="s">
        <v>2747</v>
      </c>
      <c r="F2744" s="61" t="s">
        <v>144</v>
      </c>
      <c r="G2744" s="54" t="s">
        <v>71</v>
      </c>
      <c r="H2744" s="54" t="s">
        <v>128</v>
      </c>
      <c r="I2744" s="54" t="s">
        <v>22</v>
      </c>
      <c r="J2744" s="54" t="s">
        <v>129</v>
      </c>
      <c r="K2744" s="56">
        <v>43447.708773148144</v>
      </c>
      <c r="L2744" s="56">
        <v>43447.761249999996</v>
      </c>
      <c r="M2744" s="57">
        <v>1.2594444440000001</v>
      </c>
      <c r="N2744" s="58">
        <v>0</v>
      </c>
      <c r="O2744" s="58">
        <v>2</v>
      </c>
      <c r="P2744" s="58">
        <v>0</v>
      </c>
      <c r="Q2744" s="58">
        <v>0</v>
      </c>
      <c r="R2744" s="59">
        <v>0</v>
      </c>
      <c r="S2744" s="59">
        <v>2.5188890000000002</v>
      </c>
      <c r="T2744" s="59">
        <v>0</v>
      </c>
      <c r="U2744" s="59">
        <v>0</v>
      </c>
    </row>
    <row r="2745" spans="1:21" x14ac:dyDescent="0.3">
      <c r="A2745" s="61">
        <v>85816</v>
      </c>
      <c r="B2745" s="54">
        <v>1</v>
      </c>
      <c r="C2745" s="54" t="s">
        <v>79</v>
      </c>
      <c r="D2745" s="54" t="s">
        <v>109</v>
      </c>
      <c r="E2745" s="61" t="s">
        <v>2748</v>
      </c>
      <c r="F2745" s="61" t="s">
        <v>137</v>
      </c>
      <c r="G2745" s="54" t="s">
        <v>71</v>
      </c>
      <c r="H2745" s="54" t="s">
        <v>128</v>
      </c>
      <c r="I2745" s="54" t="s">
        <v>22</v>
      </c>
      <c r="J2745" s="54" t="s">
        <v>129</v>
      </c>
      <c r="K2745" s="56">
        <v>43447.710682870369</v>
      </c>
      <c r="L2745" s="56">
        <v>43447.765185185184</v>
      </c>
      <c r="M2745" s="57">
        <v>1.3080555549999999</v>
      </c>
      <c r="N2745" s="58">
        <v>0</v>
      </c>
      <c r="O2745" s="58">
        <v>0</v>
      </c>
      <c r="P2745" s="58">
        <v>0</v>
      </c>
      <c r="Q2745" s="58">
        <v>1</v>
      </c>
      <c r="R2745" s="59">
        <v>0</v>
      </c>
      <c r="S2745" s="59">
        <v>0</v>
      </c>
      <c r="T2745" s="59">
        <v>0</v>
      </c>
      <c r="U2745" s="59">
        <v>1.3080560000000001</v>
      </c>
    </row>
    <row r="2746" spans="1:21" x14ac:dyDescent="0.3">
      <c r="A2746" s="61">
        <v>85817</v>
      </c>
      <c r="B2746" s="54">
        <v>1</v>
      </c>
      <c r="C2746" s="54" t="s">
        <v>78</v>
      </c>
      <c r="D2746" s="54" t="s">
        <v>98</v>
      </c>
      <c r="E2746" s="61" t="s">
        <v>757</v>
      </c>
      <c r="F2746" s="61" t="s">
        <v>181</v>
      </c>
      <c r="G2746" s="54" t="s">
        <v>71</v>
      </c>
      <c r="H2746" s="54" t="s">
        <v>128</v>
      </c>
      <c r="I2746" s="54" t="s">
        <v>22</v>
      </c>
      <c r="J2746" s="54" t="s">
        <v>129</v>
      </c>
      <c r="K2746" s="56">
        <v>43447.709606481483</v>
      </c>
      <c r="L2746" s="56">
        <v>43447.745671296296</v>
      </c>
      <c r="M2746" s="57">
        <v>0.86555555500000003</v>
      </c>
      <c r="N2746" s="58">
        <v>0</v>
      </c>
      <c r="O2746" s="58">
        <v>71</v>
      </c>
      <c r="P2746" s="58">
        <v>0</v>
      </c>
      <c r="Q2746" s="58">
        <v>0</v>
      </c>
      <c r="R2746" s="59">
        <v>0</v>
      </c>
      <c r="S2746" s="59">
        <v>61.454444000000002</v>
      </c>
      <c r="T2746" s="59">
        <v>0</v>
      </c>
      <c r="U2746" s="59">
        <v>0</v>
      </c>
    </row>
    <row r="2747" spans="1:21" x14ac:dyDescent="0.3">
      <c r="A2747" s="61">
        <v>85818</v>
      </c>
      <c r="B2747" s="54">
        <v>1</v>
      </c>
      <c r="C2747" s="54" t="s">
        <v>78</v>
      </c>
      <c r="D2747" s="54" t="s">
        <v>80</v>
      </c>
      <c r="E2747" s="61" t="s">
        <v>2749</v>
      </c>
      <c r="F2747" s="61" t="s">
        <v>184</v>
      </c>
      <c r="G2747" s="54" t="s">
        <v>71</v>
      </c>
      <c r="H2747" s="54" t="s">
        <v>128</v>
      </c>
      <c r="I2747" s="54" t="s">
        <v>22</v>
      </c>
      <c r="J2747" s="54" t="s">
        <v>129</v>
      </c>
      <c r="K2747" s="56">
        <v>43447.705208333333</v>
      </c>
      <c r="L2747" s="56">
        <v>43447.901585648149</v>
      </c>
      <c r="M2747" s="57">
        <v>4.7130555550000004</v>
      </c>
      <c r="N2747" s="58">
        <v>0</v>
      </c>
      <c r="O2747" s="58">
        <v>2</v>
      </c>
      <c r="P2747" s="58">
        <v>0</v>
      </c>
      <c r="Q2747" s="58">
        <v>0</v>
      </c>
      <c r="R2747" s="59">
        <v>0</v>
      </c>
      <c r="S2747" s="59">
        <v>9.4261110000000006</v>
      </c>
      <c r="T2747" s="59">
        <v>0</v>
      </c>
      <c r="U2747" s="59">
        <v>0</v>
      </c>
    </row>
    <row r="2748" spans="1:21" x14ac:dyDescent="0.3">
      <c r="A2748" s="61">
        <v>85820</v>
      </c>
      <c r="B2748" s="54">
        <v>1</v>
      </c>
      <c r="C2748" s="54" t="s">
        <v>78</v>
      </c>
      <c r="D2748" s="54" t="s">
        <v>92</v>
      </c>
      <c r="E2748" s="61" t="s">
        <v>2750</v>
      </c>
      <c r="F2748" s="61" t="s">
        <v>144</v>
      </c>
      <c r="G2748" s="54" t="s">
        <v>71</v>
      </c>
      <c r="H2748" s="54" t="s">
        <v>128</v>
      </c>
      <c r="I2748" s="54" t="s">
        <v>22</v>
      </c>
      <c r="J2748" s="54" t="s">
        <v>129</v>
      </c>
      <c r="K2748" s="56">
        <v>43447.713356481479</v>
      </c>
      <c r="L2748" s="56">
        <v>43447.75408564815</v>
      </c>
      <c r="M2748" s="57">
        <v>0.97750000000000004</v>
      </c>
      <c r="N2748" s="58">
        <v>0</v>
      </c>
      <c r="O2748" s="58">
        <v>1</v>
      </c>
      <c r="P2748" s="58">
        <v>0</v>
      </c>
      <c r="Q2748" s="58">
        <v>0</v>
      </c>
      <c r="R2748" s="59">
        <v>0</v>
      </c>
      <c r="S2748" s="59">
        <v>0.97750000000000004</v>
      </c>
      <c r="T2748" s="59">
        <v>0</v>
      </c>
      <c r="U2748" s="59">
        <v>0</v>
      </c>
    </row>
    <row r="2749" spans="1:21" x14ac:dyDescent="0.3">
      <c r="A2749" s="61">
        <v>85821</v>
      </c>
      <c r="B2749" s="54">
        <v>1</v>
      </c>
      <c r="C2749" s="54" t="s">
        <v>78</v>
      </c>
      <c r="D2749" s="54" t="s">
        <v>102</v>
      </c>
      <c r="E2749" s="61" t="s">
        <v>589</v>
      </c>
      <c r="F2749" s="61" t="s">
        <v>127</v>
      </c>
      <c r="G2749" s="54" t="s">
        <v>72</v>
      </c>
      <c r="H2749" s="54" t="s">
        <v>128</v>
      </c>
      <c r="I2749" s="54" t="s">
        <v>22</v>
      </c>
      <c r="J2749" s="54" t="s">
        <v>129</v>
      </c>
      <c r="K2749" s="56">
        <v>43447.663946759261</v>
      </c>
      <c r="L2749" s="56">
        <v>43447.760682870372</v>
      </c>
      <c r="M2749" s="57">
        <v>2.321666666</v>
      </c>
      <c r="N2749" s="58">
        <v>1</v>
      </c>
      <c r="O2749" s="58">
        <v>3284</v>
      </c>
      <c r="P2749" s="58">
        <v>0</v>
      </c>
      <c r="Q2749" s="58">
        <v>226</v>
      </c>
      <c r="R2749" s="59">
        <v>2.3216670000000001</v>
      </c>
      <c r="S2749" s="59">
        <v>7624.3533310000003</v>
      </c>
      <c r="T2749" s="59">
        <v>0</v>
      </c>
      <c r="U2749" s="59">
        <v>524.69666700000005</v>
      </c>
    </row>
    <row r="2750" spans="1:21" x14ac:dyDescent="0.3">
      <c r="A2750" s="61">
        <v>85824</v>
      </c>
      <c r="B2750" s="54">
        <v>1</v>
      </c>
      <c r="C2750" s="54" t="s">
        <v>78</v>
      </c>
      <c r="D2750" s="54" t="s">
        <v>91</v>
      </c>
      <c r="E2750" s="61" t="s">
        <v>2751</v>
      </c>
      <c r="F2750" s="61" t="s">
        <v>136</v>
      </c>
      <c r="G2750" s="54" t="s">
        <v>71</v>
      </c>
      <c r="H2750" s="54" t="s">
        <v>128</v>
      </c>
      <c r="I2750" s="54" t="s">
        <v>22</v>
      </c>
      <c r="J2750" s="54" t="s">
        <v>129</v>
      </c>
      <c r="K2750" s="56">
        <v>43447.661134259259</v>
      </c>
      <c r="L2750" s="56">
        <v>43447.720833333333</v>
      </c>
      <c r="M2750" s="57">
        <v>1.4327777770000001</v>
      </c>
      <c r="N2750" s="58">
        <v>0</v>
      </c>
      <c r="O2750" s="58">
        <v>0</v>
      </c>
      <c r="P2750" s="58">
        <v>0</v>
      </c>
      <c r="Q2750" s="58">
        <v>4</v>
      </c>
      <c r="R2750" s="59">
        <v>0</v>
      </c>
      <c r="S2750" s="59">
        <v>0</v>
      </c>
      <c r="T2750" s="59">
        <v>0</v>
      </c>
      <c r="U2750" s="59">
        <v>5.7311110000000003</v>
      </c>
    </row>
    <row r="2751" spans="1:21" x14ac:dyDescent="0.3">
      <c r="A2751" s="61">
        <v>85826</v>
      </c>
      <c r="B2751" s="54">
        <v>1</v>
      </c>
      <c r="C2751" s="54" t="s">
        <v>78</v>
      </c>
      <c r="D2751" s="54" t="s">
        <v>102</v>
      </c>
      <c r="E2751" s="61" t="s">
        <v>2752</v>
      </c>
      <c r="F2751" s="61" t="s">
        <v>145</v>
      </c>
      <c r="G2751" s="54" t="s">
        <v>72</v>
      </c>
      <c r="H2751" s="54" t="s">
        <v>128</v>
      </c>
      <c r="I2751" s="54" t="s">
        <v>22</v>
      </c>
      <c r="J2751" s="54" t="s">
        <v>129</v>
      </c>
      <c r="K2751" s="56">
        <v>43447.660092592589</v>
      </c>
      <c r="L2751" s="56">
        <v>43447.756504629629</v>
      </c>
      <c r="M2751" s="57">
        <v>2.3138888880000001</v>
      </c>
      <c r="N2751" s="58">
        <v>0</v>
      </c>
      <c r="O2751" s="58">
        <v>244</v>
      </c>
      <c r="P2751" s="58">
        <v>0</v>
      </c>
      <c r="Q2751" s="58">
        <v>163</v>
      </c>
      <c r="R2751" s="59">
        <v>0</v>
      </c>
      <c r="S2751" s="59">
        <v>564.58888899999999</v>
      </c>
      <c r="T2751" s="59">
        <v>0</v>
      </c>
      <c r="U2751" s="59">
        <v>377.16388899999998</v>
      </c>
    </row>
    <row r="2752" spans="1:21" x14ac:dyDescent="0.3">
      <c r="A2752" s="61">
        <v>85828</v>
      </c>
      <c r="B2752" s="54">
        <v>1</v>
      </c>
      <c r="C2752" s="54" t="s">
        <v>79</v>
      </c>
      <c r="D2752" s="54" t="s">
        <v>123</v>
      </c>
      <c r="E2752" s="61" t="s">
        <v>2753</v>
      </c>
      <c r="F2752" s="61" t="s">
        <v>144</v>
      </c>
      <c r="G2752" s="54" t="s">
        <v>71</v>
      </c>
      <c r="H2752" s="54" t="s">
        <v>128</v>
      </c>
      <c r="I2752" s="54" t="s">
        <v>22</v>
      </c>
      <c r="J2752" s="54" t="s">
        <v>129</v>
      </c>
      <c r="K2752" s="56">
        <v>43447.71162037037</v>
      </c>
      <c r="L2752" s="56">
        <v>43447.795185185183</v>
      </c>
      <c r="M2752" s="57">
        <v>2.0055555549999999</v>
      </c>
      <c r="N2752" s="58">
        <v>0</v>
      </c>
      <c r="O2752" s="58">
        <v>1</v>
      </c>
      <c r="P2752" s="58">
        <v>0</v>
      </c>
      <c r="Q2752" s="58">
        <v>0</v>
      </c>
      <c r="R2752" s="59">
        <v>0</v>
      </c>
      <c r="S2752" s="59">
        <v>2.0055559999999999</v>
      </c>
      <c r="T2752" s="59">
        <v>0</v>
      </c>
      <c r="U2752" s="59">
        <v>0</v>
      </c>
    </row>
    <row r="2753" spans="1:21" x14ac:dyDescent="0.3">
      <c r="A2753" s="61">
        <v>85829</v>
      </c>
      <c r="B2753" s="54">
        <v>1</v>
      </c>
      <c r="C2753" s="54" t="s">
        <v>78</v>
      </c>
      <c r="D2753" s="54" t="s">
        <v>88</v>
      </c>
      <c r="E2753" s="61" t="s">
        <v>2754</v>
      </c>
      <c r="F2753" s="61" t="s">
        <v>144</v>
      </c>
      <c r="G2753" s="54" t="s">
        <v>71</v>
      </c>
      <c r="H2753" s="54" t="s">
        <v>128</v>
      </c>
      <c r="I2753" s="54" t="s">
        <v>22</v>
      </c>
      <c r="J2753" s="54" t="s">
        <v>129</v>
      </c>
      <c r="K2753" s="56">
        <v>43447.718240740738</v>
      </c>
      <c r="L2753" s="56">
        <v>43447.87122685185</v>
      </c>
      <c r="M2753" s="57">
        <v>3.6716666660000001</v>
      </c>
      <c r="N2753" s="58">
        <v>0</v>
      </c>
      <c r="O2753" s="58">
        <v>17</v>
      </c>
      <c r="P2753" s="58">
        <v>0</v>
      </c>
      <c r="Q2753" s="58">
        <v>0</v>
      </c>
      <c r="R2753" s="59">
        <v>0</v>
      </c>
      <c r="S2753" s="59">
        <v>62.418332999999997</v>
      </c>
      <c r="T2753" s="59">
        <v>0</v>
      </c>
      <c r="U2753" s="59">
        <v>0</v>
      </c>
    </row>
    <row r="2754" spans="1:21" x14ac:dyDescent="0.3">
      <c r="A2754" s="61">
        <v>85838</v>
      </c>
      <c r="B2754" s="54">
        <v>1</v>
      </c>
      <c r="C2754" s="54" t="s">
        <v>78</v>
      </c>
      <c r="D2754" s="54" t="s">
        <v>82</v>
      </c>
      <c r="E2754" s="61" t="s">
        <v>351</v>
      </c>
      <c r="F2754" s="61" t="s">
        <v>184</v>
      </c>
      <c r="G2754" s="54" t="s">
        <v>71</v>
      </c>
      <c r="H2754" s="54" t="s">
        <v>128</v>
      </c>
      <c r="I2754" s="54" t="s">
        <v>22</v>
      </c>
      <c r="J2754" s="54" t="s">
        <v>129</v>
      </c>
      <c r="K2754" s="56">
        <v>43447.732071759259</v>
      </c>
      <c r="L2754" s="56">
        <v>43447.782789351855</v>
      </c>
      <c r="M2754" s="57">
        <v>1.217222222</v>
      </c>
      <c r="N2754" s="58">
        <v>0</v>
      </c>
      <c r="O2754" s="58">
        <v>2</v>
      </c>
      <c r="P2754" s="58">
        <v>0</v>
      </c>
      <c r="Q2754" s="58">
        <v>0</v>
      </c>
      <c r="R2754" s="59">
        <v>0</v>
      </c>
      <c r="S2754" s="59">
        <v>2.4344440000000001</v>
      </c>
      <c r="T2754" s="59">
        <v>0</v>
      </c>
      <c r="U2754" s="59">
        <v>0</v>
      </c>
    </row>
    <row r="2755" spans="1:21" x14ac:dyDescent="0.3">
      <c r="A2755" s="61">
        <v>85839</v>
      </c>
      <c r="B2755" s="54">
        <v>1</v>
      </c>
      <c r="C2755" s="54" t="s">
        <v>78</v>
      </c>
      <c r="D2755" s="54" t="s">
        <v>125</v>
      </c>
      <c r="E2755" s="61" t="s">
        <v>2755</v>
      </c>
      <c r="F2755" s="61" t="s">
        <v>136</v>
      </c>
      <c r="G2755" s="54" t="s">
        <v>71</v>
      </c>
      <c r="H2755" s="54" t="s">
        <v>128</v>
      </c>
      <c r="I2755" s="54" t="s">
        <v>22</v>
      </c>
      <c r="J2755" s="54" t="s">
        <v>129</v>
      </c>
      <c r="K2755" s="56">
        <v>43447.720266203702</v>
      </c>
      <c r="L2755" s="56">
        <v>43447.800416666665</v>
      </c>
      <c r="M2755" s="57">
        <v>1.923611111</v>
      </c>
      <c r="N2755" s="58">
        <v>0</v>
      </c>
      <c r="O2755" s="58">
        <v>111</v>
      </c>
      <c r="P2755" s="58">
        <v>0</v>
      </c>
      <c r="Q2755" s="58">
        <v>0</v>
      </c>
      <c r="R2755" s="59">
        <v>0</v>
      </c>
      <c r="S2755" s="59">
        <v>213.52083300000001</v>
      </c>
      <c r="T2755" s="59">
        <v>0</v>
      </c>
      <c r="U2755" s="59">
        <v>0</v>
      </c>
    </row>
    <row r="2756" spans="1:21" x14ac:dyDescent="0.3">
      <c r="A2756" s="61">
        <v>85841</v>
      </c>
      <c r="B2756" s="54">
        <v>1</v>
      </c>
      <c r="C2756" s="54" t="s">
        <v>79</v>
      </c>
      <c r="D2756" s="54" t="s">
        <v>109</v>
      </c>
      <c r="E2756" s="61" t="s">
        <v>2756</v>
      </c>
      <c r="F2756" s="61" t="s">
        <v>156</v>
      </c>
      <c r="G2756" s="54" t="s">
        <v>71</v>
      </c>
      <c r="H2756" s="54" t="s">
        <v>128</v>
      </c>
      <c r="I2756" s="54" t="s">
        <v>22</v>
      </c>
      <c r="J2756" s="54" t="s">
        <v>129</v>
      </c>
      <c r="K2756" s="56">
        <v>43447.73846064815</v>
      </c>
      <c r="L2756" s="56">
        <v>43447.770787037036</v>
      </c>
      <c r="M2756" s="57">
        <v>0.77583333300000001</v>
      </c>
      <c r="N2756" s="58">
        <v>0</v>
      </c>
      <c r="O2756" s="58">
        <v>21</v>
      </c>
      <c r="P2756" s="58">
        <v>0</v>
      </c>
      <c r="Q2756" s="58">
        <v>0</v>
      </c>
      <c r="R2756" s="59">
        <v>0</v>
      </c>
      <c r="S2756" s="59">
        <v>16.2925</v>
      </c>
      <c r="T2756" s="59">
        <v>0</v>
      </c>
      <c r="U2756" s="59">
        <v>0</v>
      </c>
    </row>
    <row r="2757" spans="1:21" x14ac:dyDescent="0.3">
      <c r="A2757" s="61">
        <v>85844</v>
      </c>
      <c r="B2757" s="54">
        <v>1</v>
      </c>
      <c r="C2757" s="54" t="s">
        <v>79</v>
      </c>
      <c r="D2757" s="54" t="s">
        <v>113</v>
      </c>
      <c r="E2757" s="61" t="s">
        <v>2757</v>
      </c>
      <c r="F2757" s="61" t="s">
        <v>144</v>
      </c>
      <c r="G2757" s="54" t="s">
        <v>71</v>
      </c>
      <c r="H2757" s="54" t="s">
        <v>128</v>
      </c>
      <c r="I2757" s="54" t="s">
        <v>22</v>
      </c>
      <c r="J2757" s="54" t="s">
        <v>129</v>
      </c>
      <c r="K2757" s="56">
        <v>43447.738680555558</v>
      </c>
      <c r="L2757" s="56">
        <v>43447.778113425928</v>
      </c>
      <c r="M2757" s="57">
        <v>0.94638888799999998</v>
      </c>
      <c r="N2757" s="58">
        <v>0</v>
      </c>
      <c r="O2757" s="58">
        <v>0</v>
      </c>
      <c r="P2757" s="58">
        <v>0</v>
      </c>
      <c r="Q2757" s="58">
        <v>1</v>
      </c>
      <c r="R2757" s="59">
        <v>0</v>
      </c>
      <c r="S2757" s="59">
        <v>0</v>
      </c>
      <c r="T2757" s="59">
        <v>0</v>
      </c>
      <c r="U2757" s="59">
        <v>0.94638900000000004</v>
      </c>
    </row>
    <row r="2758" spans="1:21" x14ac:dyDescent="0.3">
      <c r="A2758" s="61">
        <v>85845</v>
      </c>
      <c r="B2758" s="54">
        <v>1</v>
      </c>
      <c r="C2758" s="54" t="s">
        <v>78</v>
      </c>
      <c r="D2758" s="54" t="s">
        <v>83</v>
      </c>
      <c r="E2758" s="61" t="s">
        <v>2758</v>
      </c>
      <c r="F2758" s="61" t="s">
        <v>141</v>
      </c>
      <c r="G2758" s="54" t="s">
        <v>71</v>
      </c>
      <c r="H2758" s="54" t="s">
        <v>128</v>
      </c>
      <c r="I2758" s="54" t="s">
        <v>22</v>
      </c>
      <c r="J2758" s="54" t="s">
        <v>129</v>
      </c>
      <c r="K2758" s="56">
        <v>43447.741296296299</v>
      </c>
      <c r="L2758" s="56">
        <v>43447.769745370373</v>
      </c>
      <c r="M2758" s="57">
        <v>0.68277777699999997</v>
      </c>
      <c r="N2758" s="58">
        <v>0</v>
      </c>
      <c r="O2758" s="58">
        <v>37</v>
      </c>
      <c r="P2758" s="58">
        <v>0</v>
      </c>
      <c r="Q2758" s="58">
        <v>0</v>
      </c>
      <c r="R2758" s="59">
        <v>0</v>
      </c>
      <c r="S2758" s="59">
        <v>25.262778000000001</v>
      </c>
      <c r="T2758" s="59">
        <v>0</v>
      </c>
      <c r="U2758" s="59">
        <v>0</v>
      </c>
    </row>
    <row r="2759" spans="1:21" x14ac:dyDescent="0.3">
      <c r="A2759" s="61">
        <v>85847</v>
      </c>
      <c r="B2759" s="54">
        <v>1</v>
      </c>
      <c r="C2759" s="54" t="s">
        <v>78</v>
      </c>
      <c r="D2759" s="54" t="s">
        <v>95</v>
      </c>
      <c r="E2759" s="61" t="s">
        <v>2759</v>
      </c>
      <c r="F2759" s="61" t="s">
        <v>136</v>
      </c>
      <c r="G2759" s="54" t="s">
        <v>71</v>
      </c>
      <c r="H2759" s="54" t="s">
        <v>128</v>
      </c>
      <c r="I2759" s="54" t="s">
        <v>22</v>
      </c>
      <c r="J2759" s="54" t="s">
        <v>129</v>
      </c>
      <c r="K2759" s="56">
        <v>43447.74628472222</v>
      </c>
      <c r="L2759" s="56">
        <v>43447.776226851849</v>
      </c>
      <c r="M2759" s="57">
        <v>0.71861111099999997</v>
      </c>
      <c r="N2759" s="58">
        <v>0</v>
      </c>
      <c r="O2759" s="58">
        <v>69</v>
      </c>
      <c r="P2759" s="58">
        <v>0</v>
      </c>
      <c r="Q2759" s="58">
        <v>0</v>
      </c>
      <c r="R2759" s="59">
        <v>0</v>
      </c>
      <c r="S2759" s="59">
        <v>49.584167000000001</v>
      </c>
      <c r="T2759" s="59">
        <v>0</v>
      </c>
      <c r="U2759" s="59">
        <v>0</v>
      </c>
    </row>
    <row r="2760" spans="1:21" x14ac:dyDescent="0.3">
      <c r="A2760" s="61">
        <v>85850</v>
      </c>
      <c r="B2760" s="54">
        <v>1</v>
      </c>
      <c r="C2760" s="54" t="s">
        <v>79</v>
      </c>
      <c r="D2760" s="54" t="s">
        <v>124</v>
      </c>
      <c r="E2760" s="61" t="s">
        <v>1792</v>
      </c>
      <c r="F2760" s="61" t="s">
        <v>144</v>
      </c>
      <c r="G2760" s="54" t="s">
        <v>71</v>
      </c>
      <c r="H2760" s="54" t="s">
        <v>128</v>
      </c>
      <c r="I2760" s="54" t="s">
        <v>22</v>
      </c>
      <c r="J2760" s="54" t="s">
        <v>129</v>
      </c>
      <c r="K2760" s="56">
        <v>43447.73337962963</v>
      </c>
      <c r="L2760" s="56">
        <v>43447.965925925928</v>
      </c>
      <c r="M2760" s="57">
        <v>5.5811111110000002</v>
      </c>
      <c r="N2760" s="58">
        <v>0</v>
      </c>
      <c r="O2760" s="58">
        <v>401</v>
      </c>
      <c r="P2760" s="58">
        <v>0</v>
      </c>
      <c r="Q2760" s="58">
        <v>0</v>
      </c>
      <c r="R2760" s="59">
        <v>0</v>
      </c>
      <c r="S2760" s="59">
        <v>2238.0255560000001</v>
      </c>
      <c r="T2760" s="59">
        <v>0</v>
      </c>
      <c r="U2760" s="59">
        <v>0</v>
      </c>
    </row>
    <row r="2761" spans="1:21" x14ac:dyDescent="0.3">
      <c r="A2761" s="61">
        <v>85854</v>
      </c>
      <c r="B2761" s="54">
        <v>1</v>
      </c>
      <c r="C2761" s="54" t="s">
        <v>78</v>
      </c>
      <c r="D2761" s="54" t="s">
        <v>105</v>
      </c>
      <c r="E2761" s="61" t="s">
        <v>2760</v>
      </c>
      <c r="F2761" s="61" t="s">
        <v>184</v>
      </c>
      <c r="G2761" s="54" t="s">
        <v>71</v>
      </c>
      <c r="H2761" s="54" t="s">
        <v>128</v>
      </c>
      <c r="I2761" s="54" t="s">
        <v>22</v>
      </c>
      <c r="J2761" s="54" t="s">
        <v>129</v>
      </c>
      <c r="K2761" s="56">
        <v>43447.753240740742</v>
      </c>
      <c r="L2761" s="56">
        <v>43447.782280092593</v>
      </c>
      <c r="M2761" s="57">
        <v>0.696944444</v>
      </c>
      <c r="N2761" s="58">
        <v>0</v>
      </c>
      <c r="O2761" s="58">
        <v>385</v>
      </c>
      <c r="P2761" s="58">
        <v>0</v>
      </c>
      <c r="Q2761" s="58">
        <v>0</v>
      </c>
      <c r="R2761" s="59">
        <v>0</v>
      </c>
      <c r="S2761" s="59">
        <v>268.32361100000003</v>
      </c>
      <c r="T2761" s="59">
        <v>0</v>
      </c>
      <c r="U2761" s="59">
        <v>0</v>
      </c>
    </row>
    <row r="2762" spans="1:21" x14ac:dyDescent="0.3">
      <c r="A2762" s="61">
        <v>85857</v>
      </c>
      <c r="B2762" s="54">
        <v>1</v>
      </c>
      <c r="C2762" s="54" t="s">
        <v>78</v>
      </c>
      <c r="D2762" s="54" t="s">
        <v>81</v>
      </c>
      <c r="E2762" s="61" t="s">
        <v>2761</v>
      </c>
      <c r="F2762" s="61" t="s">
        <v>130</v>
      </c>
      <c r="G2762" s="54" t="s">
        <v>71</v>
      </c>
      <c r="H2762" s="54" t="s">
        <v>128</v>
      </c>
      <c r="I2762" s="54" t="s">
        <v>22</v>
      </c>
      <c r="J2762" s="54" t="s">
        <v>129</v>
      </c>
      <c r="K2762" s="56">
        <v>43447.711469907408</v>
      </c>
      <c r="L2762" s="56">
        <v>43447.807581018518</v>
      </c>
      <c r="M2762" s="57">
        <v>2.3066666659999999</v>
      </c>
      <c r="N2762" s="58">
        <v>0</v>
      </c>
      <c r="O2762" s="58">
        <v>8</v>
      </c>
      <c r="P2762" s="58">
        <v>0</v>
      </c>
      <c r="Q2762" s="58">
        <v>0</v>
      </c>
      <c r="R2762" s="59">
        <v>0</v>
      </c>
      <c r="S2762" s="59">
        <v>18.453333000000001</v>
      </c>
      <c r="T2762" s="59">
        <v>0</v>
      </c>
      <c r="U2762" s="59">
        <v>0</v>
      </c>
    </row>
    <row r="2763" spans="1:21" x14ac:dyDescent="0.3">
      <c r="A2763" s="61">
        <v>85866</v>
      </c>
      <c r="B2763" s="54">
        <v>1</v>
      </c>
      <c r="C2763" s="54" t="s">
        <v>78</v>
      </c>
      <c r="D2763" s="54" t="s">
        <v>125</v>
      </c>
      <c r="E2763" s="61" t="s">
        <v>2762</v>
      </c>
      <c r="F2763" s="61" t="s">
        <v>159</v>
      </c>
      <c r="G2763" s="54" t="s">
        <v>71</v>
      </c>
      <c r="H2763" s="54" t="s">
        <v>128</v>
      </c>
      <c r="I2763" s="54" t="s">
        <v>22</v>
      </c>
      <c r="J2763" s="54" t="s">
        <v>129</v>
      </c>
      <c r="K2763" s="56">
        <v>43447.721712962964</v>
      </c>
      <c r="L2763" s="56">
        <v>43447.90929398148</v>
      </c>
      <c r="M2763" s="57">
        <v>4.5019444440000003</v>
      </c>
      <c r="N2763" s="58">
        <v>0</v>
      </c>
      <c r="O2763" s="58">
        <v>1</v>
      </c>
      <c r="P2763" s="58">
        <v>0</v>
      </c>
      <c r="Q2763" s="58">
        <v>0</v>
      </c>
      <c r="R2763" s="59">
        <v>0</v>
      </c>
      <c r="S2763" s="59">
        <v>4.5019439999999999</v>
      </c>
      <c r="T2763" s="59">
        <v>0</v>
      </c>
      <c r="U2763" s="59">
        <v>0</v>
      </c>
    </row>
    <row r="2764" spans="1:21" x14ac:dyDescent="0.3">
      <c r="A2764" s="61">
        <v>85868</v>
      </c>
      <c r="B2764" s="54">
        <v>1</v>
      </c>
      <c r="C2764" s="54" t="s">
        <v>78</v>
      </c>
      <c r="D2764" s="54" t="s">
        <v>104</v>
      </c>
      <c r="E2764" s="61" t="s">
        <v>2763</v>
      </c>
      <c r="F2764" s="61" t="s">
        <v>159</v>
      </c>
      <c r="G2764" s="54" t="s">
        <v>71</v>
      </c>
      <c r="H2764" s="54" t="s">
        <v>128</v>
      </c>
      <c r="I2764" s="54" t="s">
        <v>22</v>
      </c>
      <c r="J2764" s="54" t="s">
        <v>129</v>
      </c>
      <c r="K2764" s="56">
        <v>43447.623749999999</v>
      </c>
      <c r="L2764" s="56">
        <v>43447.770138888889</v>
      </c>
      <c r="M2764" s="57">
        <v>3.5133333329999998</v>
      </c>
      <c r="N2764" s="58">
        <v>0</v>
      </c>
      <c r="O2764" s="58">
        <v>0</v>
      </c>
      <c r="P2764" s="58">
        <v>0</v>
      </c>
      <c r="Q2764" s="58">
        <v>9</v>
      </c>
      <c r="R2764" s="59">
        <v>0</v>
      </c>
      <c r="S2764" s="59">
        <v>0</v>
      </c>
      <c r="T2764" s="59">
        <v>0</v>
      </c>
      <c r="U2764" s="59">
        <v>31.62</v>
      </c>
    </row>
    <row r="2765" spans="1:21" x14ac:dyDescent="0.3">
      <c r="A2765" s="61">
        <v>85869</v>
      </c>
      <c r="B2765" s="54">
        <v>1</v>
      </c>
      <c r="C2765" s="54" t="s">
        <v>79</v>
      </c>
      <c r="D2765" s="54" t="s">
        <v>108</v>
      </c>
      <c r="E2765" s="61" t="s">
        <v>2764</v>
      </c>
      <c r="F2765" s="61" t="s">
        <v>136</v>
      </c>
      <c r="G2765" s="54" t="s">
        <v>71</v>
      </c>
      <c r="H2765" s="54" t="s">
        <v>128</v>
      </c>
      <c r="I2765" s="54" t="s">
        <v>22</v>
      </c>
      <c r="J2765" s="54" t="s">
        <v>129</v>
      </c>
      <c r="K2765" s="56">
        <v>43447.767407407409</v>
      </c>
      <c r="L2765" s="56">
        <v>43447.779953703706</v>
      </c>
      <c r="M2765" s="57">
        <v>0.30111111099999999</v>
      </c>
      <c r="N2765" s="58">
        <v>0</v>
      </c>
      <c r="O2765" s="58">
        <v>134</v>
      </c>
      <c r="P2765" s="58">
        <v>0</v>
      </c>
      <c r="Q2765" s="58">
        <v>0</v>
      </c>
      <c r="R2765" s="59">
        <v>0</v>
      </c>
      <c r="S2765" s="59">
        <v>40.348889</v>
      </c>
      <c r="T2765" s="59">
        <v>0</v>
      </c>
      <c r="U2765" s="59">
        <v>0</v>
      </c>
    </row>
    <row r="2766" spans="1:21" x14ac:dyDescent="0.3">
      <c r="A2766" s="61">
        <v>85875</v>
      </c>
      <c r="B2766" s="54">
        <v>1</v>
      </c>
      <c r="C2766" s="54" t="s">
        <v>78</v>
      </c>
      <c r="D2766" s="54" t="s">
        <v>83</v>
      </c>
      <c r="E2766" s="61" t="s">
        <v>2765</v>
      </c>
      <c r="F2766" s="61" t="s">
        <v>137</v>
      </c>
      <c r="G2766" s="54" t="s">
        <v>71</v>
      </c>
      <c r="H2766" s="54" t="s">
        <v>128</v>
      </c>
      <c r="I2766" s="54" t="s">
        <v>22</v>
      </c>
      <c r="J2766" s="54" t="s">
        <v>129</v>
      </c>
      <c r="K2766" s="56">
        <v>43447.769687499997</v>
      </c>
      <c r="L2766" s="56">
        <v>43447.82545138889</v>
      </c>
      <c r="M2766" s="57">
        <v>1.338333333</v>
      </c>
      <c r="N2766" s="58">
        <v>0</v>
      </c>
      <c r="O2766" s="58">
        <v>6</v>
      </c>
      <c r="P2766" s="58">
        <v>0</v>
      </c>
      <c r="Q2766" s="58">
        <v>0</v>
      </c>
      <c r="R2766" s="59">
        <v>0</v>
      </c>
      <c r="S2766" s="59">
        <v>8.0299999999999994</v>
      </c>
      <c r="T2766" s="59">
        <v>0</v>
      </c>
      <c r="U2766" s="59">
        <v>0</v>
      </c>
    </row>
    <row r="2767" spans="1:21" x14ac:dyDescent="0.3">
      <c r="A2767" s="61">
        <v>85876</v>
      </c>
      <c r="B2767" s="54">
        <v>1</v>
      </c>
      <c r="C2767" s="54" t="s">
        <v>78</v>
      </c>
      <c r="D2767" s="54" t="s">
        <v>126</v>
      </c>
      <c r="E2767" s="61" t="s">
        <v>2766</v>
      </c>
      <c r="F2767" s="61" t="s">
        <v>136</v>
      </c>
      <c r="G2767" s="54" t="s">
        <v>71</v>
      </c>
      <c r="H2767" s="54" t="s">
        <v>128</v>
      </c>
      <c r="I2767" s="54" t="s">
        <v>22</v>
      </c>
      <c r="J2767" s="54" t="s">
        <v>129</v>
      </c>
      <c r="K2767" s="56">
        <v>43447.78402777778</v>
      </c>
      <c r="L2767" s="56">
        <v>43447.815509259257</v>
      </c>
      <c r="M2767" s="57">
        <v>0.75555555500000005</v>
      </c>
      <c r="N2767" s="58">
        <v>0</v>
      </c>
      <c r="O2767" s="58">
        <v>3</v>
      </c>
      <c r="P2767" s="58">
        <v>0</v>
      </c>
      <c r="Q2767" s="58">
        <v>2</v>
      </c>
      <c r="R2767" s="59">
        <v>0</v>
      </c>
      <c r="S2767" s="59">
        <v>2.266667</v>
      </c>
      <c r="T2767" s="59">
        <v>0</v>
      </c>
      <c r="U2767" s="59">
        <v>1.5111110000000001</v>
      </c>
    </row>
    <row r="2768" spans="1:21" x14ac:dyDescent="0.3">
      <c r="A2768" s="61">
        <v>85878</v>
      </c>
      <c r="B2768" s="54">
        <v>1</v>
      </c>
      <c r="C2768" s="54" t="s">
        <v>78</v>
      </c>
      <c r="D2768" s="54" t="s">
        <v>80</v>
      </c>
      <c r="E2768" s="61" t="s">
        <v>2767</v>
      </c>
      <c r="F2768" s="61" t="s">
        <v>156</v>
      </c>
      <c r="G2768" s="54" t="s">
        <v>71</v>
      </c>
      <c r="H2768" s="54" t="s">
        <v>128</v>
      </c>
      <c r="I2768" s="54" t="s">
        <v>22</v>
      </c>
      <c r="J2768" s="54" t="s">
        <v>129</v>
      </c>
      <c r="K2768" s="56">
        <v>43447.755381944444</v>
      </c>
      <c r="L2768" s="56">
        <v>43447.888773148152</v>
      </c>
      <c r="M2768" s="57">
        <v>3.2013888879999999</v>
      </c>
      <c r="N2768" s="58">
        <v>0</v>
      </c>
      <c r="O2768" s="58">
        <v>1061</v>
      </c>
      <c r="P2768" s="58">
        <v>0</v>
      </c>
      <c r="Q2768" s="58">
        <v>0</v>
      </c>
      <c r="R2768" s="59">
        <v>0</v>
      </c>
      <c r="S2768" s="59">
        <v>3396.6736099999998</v>
      </c>
      <c r="T2768" s="59">
        <v>0</v>
      </c>
      <c r="U2768" s="59">
        <v>0</v>
      </c>
    </row>
    <row r="2769" spans="1:21" x14ac:dyDescent="0.3">
      <c r="A2769" s="61">
        <v>85880</v>
      </c>
      <c r="B2769" s="54">
        <v>1</v>
      </c>
      <c r="C2769" s="54" t="s">
        <v>78</v>
      </c>
      <c r="D2769" s="54" t="s">
        <v>92</v>
      </c>
      <c r="E2769" s="61" t="s">
        <v>2768</v>
      </c>
      <c r="F2769" s="61" t="s">
        <v>172</v>
      </c>
      <c r="G2769" s="54" t="s">
        <v>71</v>
      </c>
      <c r="H2769" s="54" t="s">
        <v>128</v>
      </c>
      <c r="I2769" s="54" t="s">
        <v>22</v>
      </c>
      <c r="J2769" s="54" t="s">
        <v>129</v>
      </c>
      <c r="K2769" s="56">
        <v>43447.780902777777</v>
      </c>
      <c r="L2769" s="56">
        <v>43447.871331018519</v>
      </c>
      <c r="M2769" s="57">
        <v>2.1702777769999999</v>
      </c>
      <c r="N2769" s="58">
        <v>0</v>
      </c>
      <c r="O2769" s="58">
        <v>652</v>
      </c>
      <c r="P2769" s="58">
        <v>0</v>
      </c>
      <c r="Q2769" s="58">
        <v>0</v>
      </c>
      <c r="R2769" s="59">
        <v>0</v>
      </c>
      <c r="S2769" s="59">
        <v>1415.021111</v>
      </c>
      <c r="T2769" s="59">
        <v>0</v>
      </c>
      <c r="U2769" s="59">
        <v>0</v>
      </c>
    </row>
    <row r="2770" spans="1:21" x14ac:dyDescent="0.3">
      <c r="A2770" s="61">
        <v>85881</v>
      </c>
      <c r="B2770" s="54">
        <v>1</v>
      </c>
      <c r="C2770" s="54" t="s">
        <v>78</v>
      </c>
      <c r="D2770" s="54" t="s">
        <v>80</v>
      </c>
      <c r="E2770" s="61" t="s">
        <v>2769</v>
      </c>
      <c r="F2770" s="61" t="s">
        <v>172</v>
      </c>
      <c r="G2770" s="54" t="s">
        <v>71</v>
      </c>
      <c r="H2770" s="54" t="s">
        <v>128</v>
      </c>
      <c r="I2770" s="54" t="s">
        <v>22</v>
      </c>
      <c r="J2770" s="54" t="s">
        <v>129</v>
      </c>
      <c r="K2770" s="56">
        <v>43447.764618055553</v>
      </c>
      <c r="L2770" s="56">
        <v>43447.905358796299</v>
      </c>
      <c r="M2770" s="57">
        <v>3.3777777769999999</v>
      </c>
      <c r="N2770" s="58">
        <v>0</v>
      </c>
      <c r="O2770" s="58">
        <v>244</v>
      </c>
      <c r="P2770" s="58">
        <v>0</v>
      </c>
      <c r="Q2770" s="58">
        <v>0</v>
      </c>
      <c r="R2770" s="59">
        <v>0</v>
      </c>
      <c r="S2770" s="59">
        <v>824.17777799999999</v>
      </c>
      <c r="T2770" s="59">
        <v>0</v>
      </c>
      <c r="U2770" s="59">
        <v>0</v>
      </c>
    </row>
    <row r="2771" spans="1:21" x14ac:dyDescent="0.3">
      <c r="A2771" s="61">
        <v>85882</v>
      </c>
      <c r="B2771" s="54">
        <v>1</v>
      </c>
      <c r="C2771" s="54" t="s">
        <v>78</v>
      </c>
      <c r="D2771" s="54" t="s">
        <v>103</v>
      </c>
      <c r="E2771" s="61" t="s">
        <v>2770</v>
      </c>
      <c r="F2771" s="61" t="s">
        <v>204</v>
      </c>
      <c r="G2771" s="54" t="s">
        <v>71</v>
      </c>
      <c r="H2771" s="54" t="s">
        <v>128</v>
      </c>
      <c r="I2771" s="54" t="s">
        <v>22</v>
      </c>
      <c r="J2771" s="54" t="s">
        <v>129</v>
      </c>
      <c r="K2771" s="56">
        <v>43447.788854166669</v>
      </c>
      <c r="L2771" s="56">
        <v>43447.805590277778</v>
      </c>
      <c r="M2771" s="57">
        <v>0.40166666600000001</v>
      </c>
      <c r="N2771" s="58">
        <v>0</v>
      </c>
      <c r="O2771" s="58">
        <v>284</v>
      </c>
      <c r="P2771" s="58">
        <v>0</v>
      </c>
      <c r="Q2771" s="58">
        <v>0</v>
      </c>
      <c r="R2771" s="59">
        <v>0</v>
      </c>
      <c r="S2771" s="59">
        <v>114.07333300000001</v>
      </c>
      <c r="T2771" s="59">
        <v>0</v>
      </c>
      <c r="U2771" s="59">
        <v>0</v>
      </c>
    </row>
    <row r="2772" spans="1:21" x14ac:dyDescent="0.3">
      <c r="A2772" s="61">
        <v>85885</v>
      </c>
      <c r="B2772" s="54">
        <v>1</v>
      </c>
      <c r="C2772" s="54" t="s">
        <v>78</v>
      </c>
      <c r="D2772" s="54" t="s">
        <v>102</v>
      </c>
      <c r="E2772" s="61" t="s">
        <v>2771</v>
      </c>
      <c r="F2772" s="61" t="s">
        <v>144</v>
      </c>
      <c r="G2772" s="54" t="s">
        <v>71</v>
      </c>
      <c r="H2772" s="54" t="s">
        <v>128</v>
      </c>
      <c r="I2772" s="54" t="s">
        <v>22</v>
      </c>
      <c r="J2772" s="54" t="s">
        <v>129</v>
      </c>
      <c r="K2772" s="56">
        <v>43447.754201388889</v>
      </c>
      <c r="L2772" s="56">
        <v>43447.927546296298</v>
      </c>
      <c r="M2772" s="57">
        <v>4.1602777770000001</v>
      </c>
      <c r="N2772" s="58">
        <v>0</v>
      </c>
      <c r="O2772" s="58">
        <v>1</v>
      </c>
      <c r="P2772" s="58">
        <v>0</v>
      </c>
      <c r="Q2772" s="58">
        <v>0</v>
      </c>
      <c r="R2772" s="59">
        <v>0</v>
      </c>
      <c r="S2772" s="59">
        <v>4.1602779999999999</v>
      </c>
      <c r="T2772" s="59">
        <v>0</v>
      </c>
      <c r="U2772" s="59">
        <v>0</v>
      </c>
    </row>
    <row r="2773" spans="1:21" x14ac:dyDescent="0.3">
      <c r="A2773" s="61">
        <v>85886</v>
      </c>
      <c r="B2773" s="54">
        <v>1</v>
      </c>
      <c r="C2773" s="54" t="s">
        <v>78</v>
      </c>
      <c r="D2773" s="54" t="s">
        <v>85</v>
      </c>
      <c r="E2773" s="61" t="s">
        <v>2772</v>
      </c>
      <c r="F2773" s="61" t="s">
        <v>181</v>
      </c>
      <c r="G2773" s="54" t="s">
        <v>71</v>
      </c>
      <c r="H2773" s="54" t="s">
        <v>128</v>
      </c>
      <c r="I2773" s="54" t="s">
        <v>22</v>
      </c>
      <c r="J2773" s="54" t="s">
        <v>129</v>
      </c>
      <c r="K2773" s="56">
        <v>43447.771770833337</v>
      </c>
      <c r="L2773" s="56">
        <v>43447.93178240741</v>
      </c>
      <c r="M2773" s="57">
        <v>3.8402777769999998</v>
      </c>
      <c r="N2773" s="58">
        <v>0</v>
      </c>
      <c r="O2773" s="58">
        <v>168</v>
      </c>
      <c r="P2773" s="58">
        <v>0</v>
      </c>
      <c r="Q2773" s="58">
        <v>0</v>
      </c>
      <c r="R2773" s="59">
        <v>0</v>
      </c>
      <c r="S2773" s="59">
        <v>645.16666699999996</v>
      </c>
      <c r="T2773" s="59">
        <v>0</v>
      </c>
      <c r="U2773" s="59">
        <v>0</v>
      </c>
    </row>
    <row r="2774" spans="1:21" x14ac:dyDescent="0.3">
      <c r="A2774" s="61">
        <v>85887</v>
      </c>
      <c r="B2774" s="54">
        <v>1</v>
      </c>
      <c r="C2774" s="54" t="s">
        <v>78</v>
      </c>
      <c r="D2774" s="54" t="s">
        <v>96</v>
      </c>
      <c r="E2774" s="61" t="s">
        <v>2773</v>
      </c>
      <c r="F2774" s="61" t="s">
        <v>136</v>
      </c>
      <c r="G2774" s="54" t="s">
        <v>71</v>
      </c>
      <c r="H2774" s="54" t="s">
        <v>128</v>
      </c>
      <c r="I2774" s="54" t="s">
        <v>22</v>
      </c>
      <c r="J2774" s="54" t="s">
        <v>129</v>
      </c>
      <c r="K2774" s="56">
        <v>43447.740879629629</v>
      </c>
      <c r="L2774" s="56">
        <v>43447.789583333331</v>
      </c>
      <c r="M2774" s="57">
        <v>1.1688888879999999</v>
      </c>
      <c r="N2774" s="58">
        <v>0</v>
      </c>
      <c r="O2774" s="58">
        <v>27</v>
      </c>
      <c r="P2774" s="58">
        <v>0</v>
      </c>
      <c r="Q2774" s="58">
        <v>0</v>
      </c>
      <c r="R2774" s="59">
        <v>0</v>
      </c>
      <c r="S2774" s="59">
        <v>31.56</v>
      </c>
      <c r="T2774" s="59">
        <v>0</v>
      </c>
      <c r="U2774" s="59">
        <v>0</v>
      </c>
    </row>
    <row r="2775" spans="1:21" x14ac:dyDescent="0.3">
      <c r="A2775" s="61">
        <v>85889</v>
      </c>
      <c r="B2775" s="54">
        <v>1</v>
      </c>
      <c r="C2775" s="54" t="s">
        <v>78</v>
      </c>
      <c r="D2775" s="54" t="s">
        <v>90</v>
      </c>
      <c r="E2775" s="61" t="s">
        <v>2774</v>
      </c>
      <c r="F2775" s="61" t="s">
        <v>144</v>
      </c>
      <c r="G2775" s="54" t="s">
        <v>71</v>
      </c>
      <c r="H2775" s="54" t="s">
        <v>128</v>
      </c>
      <c r="I2775" s="54" t="s">
        <v>22</v>
      </c>
      <c r="J2775" s="54" t="s">
        <v>129</v>
      </c>
      <c r="K2775" s="56">
        <v>43447.785266203704</v>
      </c>
      <c r="L2775" s="56">
        <v>43447.834282407406</v>
      </c>
      <c r="M2775" s="57">
        <v>1.176388888</v>
      </c>
      <c r="N2775" s="58">
        <v>0</v>
      </c>
      <c r="O2775" s="58">
        <v>5</v>
      </c>
      <c r="P2775" s="58">
        <v>0</v>
      </c>
      <c r="Q2775" s="58">
        <v>0</v>
      </c>
      <c r="R2775" s="59">
        <v>0</v>
      </c>
      <c r="S2775" s="59">
        <v>5.8819439999999998</v>
      </c>
      <c r="T2775" s="59">
        <v>0</v>
      </c>
      <c r="U2775" s="59">
        <v>0</v>
      </c>
    </row>
    <row r="2776" spans="1:21" x14ac:dyDescent="0.3">
      <c r="A2776" s="61">
        <v>85890</v>
      </c>
      <c r="B2776" s="54">
        <v>1</v>
      </c>
      <c r="C2776" s="54" t="s">
        <v>78</v>
      </c>
      <c r="D2776" s="54" t="s">
        <v>88</v>
      </c>
      <c r="E2776" s="61" t="s">
        <v>2742</v>
      </c>
      <c r="F2776" s="61" t="s">
        <v>179</v>
      </c>
      <c r="G2776" s="54" t="s">
        <v>72</v>
      </c>
      <c r="H2776" s="54" t="s">
        <v>128</v>
      </c>
      <c r="I2776" s="54" t="s">
        <v>22</v>
      </c>
      <c r="J2776" s="54" t="s">
        <v>129</v>
      </c>
      <c r="K2776" s="56">
        <v>43447.788194444445</v>
      </c>
      <c r="L2776" s="56">
        <v>43447.895520833335</v>
      </c>
      <c r="M2776" s="57">
        <v>2.5758333329999998</v>
      </c>
      <c r="N2776" s="58">
        <v>0</v>
      </c>
      <c r="O2776" s="58">
        <v>659</v>
      </c>
      <c r="P2776" s="58">
        <v>0</v>
      </c>
      <c r="Q2776" s="58">
        <v>0</v>
      </c>
      <c r="R2776" s="59">
        <v>0</v>
      </c>
      <c r="S2776" s="59">
        <v>1697.474166</v>
      </c>
      <c r="T2776" s="59">
        <v>0</v>
      </c>
      <c r="U2776" s="59">
        <v>0</v>
      </c>
    </row>
    <row r="2777" spans="1:21" x14ac:dyDescent="0.3">
      <c r="A2777" s="61">
        <v>85891</v>
      </c>
      <c r="B2777" s="54">
        <v>1</v>
      </c>
      <c r="C2777" s="54" t="s">
        <v>78</v>
      </c>
      <c r="D2777" s="54" t="s">
        <v>80</v>
      </c>
      <c r="E2777" s="61" t="s">
        <v>2775</v>
      </c>
      <c r="F2777" s="61" t="s">
        <v>172</v>
      </c>
      <c r="G2777" s="54" t="s">
        <v>71</v>
      </c>
      <c r="H2777" s="54" t="s">
        <v>128</v>
      </c>
      <c r="I2777" s="54" t="s">
        <v>22</v>
      </c>
      <c r="J2777" s="54" t="s">
        <v>129</v>
      </c>
      <c r="K2777" s="56">
        <v>43447.760659722218</v>
      </c>
      <c r="L2777" s="56">
        <v>43447.881898148145</v>
      </c>
      <c r="M2777" s="57">
        <v>2.9097222220000001</v>
      </c>
      <c r="N2777" s="58">
        <v>0</v>
      </c>
      <c r="O2777" s="58">
        <v>614</v>
      </c>
      <c r="P2777" s="58">
        <v>0</v>
      </c>
      <c r="Q2777" s="58">
        <v>0</v>
      </c>
      <c r="R2777" s="59">
        <v>0</v>
      </c>
      <c r="S2777" s="59">
        <v>1786.569444</v>
      </c>
      <c r="T2777" s="59">
        <v>0</v>
      </c>
      <c r="U2777" s="59">
        <v>0</v>
      </c>
    </row>
    <row r="2778" spans="1:21" x14ac:dyDescent="0.3">
      <c r="A2778" s="61">
        <v>85892</v>
      </c>
      <c r="B2778" s="54">
        <v>1</v>
      </c>
      <c r="C2778" s="54" t="s">
        <v>78</v>
      </c>
      <c r="D2778" s="54" t="s">
        <v>83</v>
      </c>
      <c r="E2778" s="61" t="s">
        <v>2776</v>
      </c>
      <c r="F2778" s="61" t="s">
        <v>144</v>
      </c>
      <c r="G2778" s="54" t="s">
        <v>71</v>
      </c>
      <c r="H2778" s="54" t="s">
        <v>128</v>
      </c>
      <c r="I2778" s="54" t="s">
        <v>22</v>
      </c>
      <c r="J2778" s="54" t="s">
        <v>129</v>
      </c>
      <c r="K2778" s="56">
        <v>43447.786620370374</v>
      </c>
      <c r="L2778" s="56">
        <v>43447.801192129627</v>
      </c>
      <c r="M2778" s="57">
        <v>0.34972222200000003</v>
      </c>
      <c r="N2778" s="58">
        <v>0</v>
      </c>
      <c r="O2778" s="58">
        <v>1</v>
      </c>
      <c r="P2778" s="58">
        <v>0</v>
      </c>
      <c r="Q2778" s="58">
        <v>0</v>
      </c>
      <c r="R2778" s="59">
        <v>0</v>
      </c>
      <c r="S2778" s="59">
        <v>0.34972199999999998</v>
      </c>
      <c r="T2778" s="59">
        <v>0</v>
      </c>
      <c r="U2778" s="59">
        <v>0</v>
      </c>
    </row>
    <row r="2779" spans="1:21" x14ac:dyDescent="0.3">
      <c r="A2779" s="61">
        <v>85893</v>
      </c>
      <c r="B2779" s="54">
        <v>1</v>
      </c>
      <c r="C2779" s="54" t="s">
        <v>78</v>
      </c>
      <c r="D2779" s="54" t="s">
        <v>94</v>
      </c>
      <c r="E2779" s="61" t="s">
        <v>2010</v>
      </c>
      <c r="F2779" s="61" t="s">
        <v>140</v>
      </c>
      <c r="G2779" s="54" t="s">
        <v>72</v>
      </c>
      <c r="H2779" s="54" t="s">
        <v>128</v>
      </c>
      <c r="I2779" s="54" t="s">
        <v>22</v>
      </c>
      <c r="J2779" s="54" t="s">
        <v>129</v>
      </c>
      <c r="K2779" s="56">
        <v>43447.790231481486</v>
      </c>
      <c r="L2779" s="56">
        <v>43447.795428240745</v>
      </c>
      <c r="M2779" s="57">
        <v>0.12472222199999999</v>
      </c>
      <c r="N2779" s="58">
        <v>17</v>
      </c>
      <c r="O2779" s="58">
        <v>4958</v>
      </c>
      <c r="P2779" s="58">
        <v>0</v>
      </c>
      <c r="Q2779" s="58">
        <v>402</v>
      </c>
      <c r="R2779" s="59">
        <v>2.1202779999999999</v>
      </c>
      <c r="S2779" s="59">
        <v>618.37277700000004</v>
      </c>
      <c r="T2779" s="59">
        <v>0</v>
      </c>
      <c r="U2779" s="59">
        <v>50.138333000000003</v>
      </c>
    </row>
    <row r="2780" spans="1:21" x14ac:dyDescent="0.3">
      <c r="A2780" s="61">
        <v>85899</v>
      </c>
      <c r="B2780" s="54">
        <v>1</v>
      </c>
      <c r="C2780" s="54" t="s">
        <v>79</v>
      </c>
      <c r="D2780" s="54" t="s">
        <v>114</v>
      </c>
      <c r="E2780" s="61" t="s">
        <v>2777</v>
      </c>
      <c r="F2780" s="61" t="s">
        <v>136</v>
      </c>
      <c r="G2780" s="54" t="s">
        <v>71</v>
      </c>
      <c r="H2780" s="54" t="s">
        <v>128</v>
      </c>
      <c r="I2780" s="54" t="s">
        <v>22</v>
      </c>
      <c r="J2780" s="54" t="s">
        <v>129</v>
      </c>
      <c r="K2780" s="56">
        <v>43447.79546296296</v>
      </c>
      <c r="L2780" s="56">
        <v>43447.836527777778</v>
      </c>
      <c r="M2780" s="57">
        <v>0.98555555500000003</v>
      </c>
      <c r="N2780" s="58">
        <v>0</v>
      </c>
      <c r="O2780" s="58">
        <v>123</v>
      </c>
      <c r="P2780" s="58">
        <v>0</v>
      </c>
      <c r="Q2780" s="58">
        <v>0</v>
      </c>
      <c r="R2780" s="59">
        <v>0</v>
      </c>
      <c r="S2780" s="59">
        <v>121.223333</v>
      </c>
      <c r="T2780" s="59">
        <v>0</v>
      </c>
      <c r="U2780" s="59">
        <v>0</v>
      </c>
    </row>
    <row r="2781" spans="1:21" x14ac:dyDescent="0.3">
      <c r="A2781" s="61">
        <v>85901</v>
      </c>
      <c r="B2781" s="54">
        <v>1</v>
      </c>
      <c r="C2781" s="54" t="s">
        <v>79</v>
      </c>
      <c r="D2781" s="54" t="s">
        <v>114</v>
      </c>
      <c r="E2781" s="61" t="s">
        <v>2778</v>
      </c>
      <c r="F2781" s="61" t="s">
        <v>137</v>
      </c>
      <c r="G2781" s="54" t="s">
        <v>71</v>
      </c>
      <c r="H2781" s="54" t="s">
        <v>128</v>
      </c>
      <c r="I2781" s="54" t="s">
        <v>22</v>
      </c>
      <c r="J2781" s="54" t="s">
        <v>129</v>
      </c>
      <c r="K2781" s="56">
        <v>43447.795729166668</v>
      </c>
      <c r="L2781" s="56">
        <v>43447.870798611111</v>
      </c>
      <c r="M2781" s="57">
        <v>1.801666666</v>
      </c>
      <c r="N2781" s="58">
        <v>0</v>
      </c>
      <c r="O2781" s="58">
        <v>0</v>
      </c>
      <c r="P2781" s="58">
        <v>0</v>
      </c>
      <c r="Q2781" s="58">
        <v>2</v>
      </c>
      <c r="R2781" s="59">
        <v>0</v>
      </c>
      <c r="S2781" s="59">
        <v>0</v>
      </c>
      <c r="T2781" s="59">
        <v>0</v>
      </c>
      <c r="U2781" s="59">
        <v>3.6033330000000001</v>
      </c>
    </row>
    <row r="2782" spans="1:21" x14ac:dyDescent="0.3">
      <c r="A2782" s="61">
        <v>85904</v>
      </c>
      <c r="B2782" s="54">
        <v>1</v>
      </c>
      <c r="C2782" s="54" t="s">
        <v>79</v>
      </c>
      <c r="D2782" s="54" t="s">
        <v>108</v>
      </c>
      <c r="E2782" s="61" t="s">
        <v>2779</v>
      </c>
      <c r="F2782" s="61" t="s">
        <v>137</v>
      </c>
      <c r="G2782" s="54" t="s">
        <v>71</v>
      </c>
      <c r="H2782" s="54" t="s">
        <v>128</v>
      </c>
      <c r="I2782" s="54" t="s">
        <v>22</v>
      </c>
      <c r="J2782" s="54" t="s">
        <v>129</v>
      </c>
      <c r="K2782" s="56">
        <v>43447.802025462966</v>
      </c>
      <c r="L2782" s="56">
        <v>43447.835081018522</v>
      </c>
      <c r="M2782" s="57">
        <v>0.79333333299999997</v>
      </c>
      <c r="N2782" s="58">
        <v>0</v>
      </c>
      <c r="O2782" s="58">
        <v>1</v>
      </c>
      <c r="P2782" s="58">
        <v>0</v>
      </c>
      <c r="Q2782" s="58">
        <v>0</v>
      </c>
      <c r="R2782" s="59">
        <v>0</v>
      </c>
      <c r="S2782" s="59">
        <v>0.79333299999999995</v>
      </c>
      <c r="T2782" s="59">
        <v>0</v>
      </c>
      <c r="U2782" s="59">
        <v>0</v>
      </c>
    </row>
    <row r="2783" spans="1:21" x14ac:dyDescent="0.3">
      <c r="A2783" s="61">
        <v>85905</v>
      </c>
      <c r="B2783" s="54">
        <v>1</v>
      </c>
      <c r="C2783" s="54" t="s">
        <v>78</v>
      </c>
      <c r="D2783" s="54" t="s">
        <v>81</v>
      </c>
      <c r="E2783" s="61" t="s">
        <v>2780</v>
      </c>
      <c r="F2783" s="61" t="s">
        <v>136</v>
      </c>
      <c r="G2783" s="54" t="s">
        <v>71</v>
      </c>
      <c r="H2783" s="54" t="s">
        <v>128</v>
      </c>
      <c r="I2783" s="54" t="s">
        <v>22</v>
      </c>
      <c r="J2783" s="54" t="s">
        <v>129</v>
      </c>
      <c r="K2783" s="56">
        <v>43447.806597222225</v>
      </c>
      <c r="L2783" s="56">
        <v>43447.851817129631</v>
      </c>
      <c r="M2783" s="57">
        <v>1.0852777769999999</v>
      </c>
      <c r="N2783" s="58">
        <v>0</v>
      </c>
      <c r="O2783" s="58">
        <v>124</v>
      </c>
      <c r="P2783" s="58">
        <v>0</v>
      </c>
      <c r="Q2783" s="58">
        <v>0</v>
      </c>
      <c r="R2783" s="59">
        <v>0</v>
      </c>
      <c r="S2783" s="59">
        <v>134.574444</v>
      </c>
      <c r="T2783" s="59">
        <v>0</v>
      </c>
      <c r="U2783" s="59">
        <v>0</v>
      </c>
    </row>
    <row r="2784" spans="1:21" x14ac:dyDescent="0.3">
      <c r="A2784" s="61">
        <v>85906</v>
      </c>
      <c r="B2784" s="54">
        <v>1</v>
      </c>
      <c r="C2784" s="54" t="s">
        <v>79</v>
      </c>
      <c r="D2784" s="54" t="s">
        <v>114</v>
      </c>
      <c r="E2784" s="61" t="s">
        <v>683</v>
      </c>
      <c r="F2784" s="61" t="s">
        <v>145</v>
      </c>
      <c r="G2784" s="54" t="s">
        <v>72</v>
      </c>
      <c r="H2784" s="54" t="s">
        <v>128</v>
      </c>
      <c r="I2784" s="54" t="s">
        <v>22</v>
      </c>
      <c r="J2784" s="54" t="s">
        <v>129</v>
      </c>
      <c r="K2784" s="56">
        <v>43447.807951388888</v>
      </c>
      <c r="L2784" s="56">
        <v>43447.861550925925</v>
      </c>
      <c r="M2784" s="57">
        <v>1.2863888880000001</v>
      </c>
      <c r="N2784" s="58">
        <v>0</v>
      </c>
      <c r="O2784" s="58">
        <v>1</v>
      </c>
      <c r="P2784" s="58">
        <v>0</v>
      </c>
      <c r="Q2784" s="58">
        <v>105</v>
      </c>
      <c r="R2784" s="59">
        <v>0</v>
      </c>
      <c r="S2784" s="59">
        <v>1.286389</v>
      </c>
      <c r="T2784" s="59">
        <v>0</v>
      </c>
      <c r="U2784" s="59">
        <v>135.07083299999999</v>
      </c>
    </row>
    <row r="2785" spans="1:21" x14ac:dyDescent="0.3">
      <c r="A2785" s="61">
        <v>85908</v>
      </c>
      <c r="B2785" s="54">
        <v>1</v>
      </c>
      <c r="C2785" s="54" t="s">
        <v>78</v>
      </c>
      <c r="D2785" s="54" t="s">
        <v>80</v>
      </c>
      <c r="E2785" s="61" t="s">
        <v>2205</v>
      </c>
      <c r="F2785" s="61" t="s">
        <v>156</v>
      </c>
      <c r="G2785" s="54" t="s">
        <v>71</v>
      </c>
      <c r="H2785" s="54" t="s">
        <v>128</v>
      </c>
      <c r="I2785" s="54" t="s">
        <v>22</v>
      </c>
      <c r="J2785" s="54" t="s">
        <v>129</v>
      </c>
      <c r="K2785" s="56">
        <v>43447.762916666667</v>
      </c>
      <c r="L2785" s="56">
        <v>43447.903275462959</v>
      </c>
      <c r="M2785" s="57">
        <v>3.3686111109999999</v>
      </c>
      <c r="N2785" s="58">
        <v>0</v>
      </c>
      <c r="O2785" s="58">
        <v>60</v>
      </c>
      <c r="P2785" s="58">
        <v>0</v>
      </c>
      <c r="Q2785" s="58">
        <v>0</v>
      </c>
      <c r="R2785" s="59">
        <v>0</v>
      </c>
      <c r="S2785" s="59">
        <v>202.11666700000001</v>
      </c>
      <c r="T2785" s="59">
        <v>0</v>
      </c>
      <c r="U2785" s="59">
        <v>0</v>
      </c>
    </row>
    <row r="2786" spans="1:21" x14ac:dyDescent="0.3">
      <c r="A2786" s="61">
        <v>85909</v>
      </c>
      <c r="B2786" s="54">
        <v>1</v>
      </c>
      <c r="C2786" s="54" t="s">
        <v>78</v>
      </c>
      <c r="D2786" s="54" t="s">
        <v>80</v>
      </c>
      <c r="E2786" s="61" t="s">
        <v>2205</v>
      </c>
      <c r="F2786" s="61" t="s">
        <v>156</v>
      </c>
      <c r="G2786" s="54" t="s">
        <v>71</v>
      </c>
      <c r="H2786" s="54" t="s">
        <v>128</v>
      </c>
      <c r="I2786" s="54" t="s">
        <v>22</v>
      </c>
      <c r="J2786" s="54" t="s">
        <v>129</v>
      </c>
      <c r="K2786" s="56">
        <v>43447.776990740742</v>
      </c>
      <c r="L2786" s="56">
        <v>43447.886678240742</v>
      </c>
      <c r="M2786" s="57">
        <v>2.6324999999999998</v>
      </c>
      <c r="N2786" s="58">
        <v>0</v>
      </c>
      <c r="O2786" s="58">
        <v>60</v>
      </c>
      <c r="P2786" s="58">
        <v>0</v>
      </c>
      <c r="Q2786" s="58">
        <v>0</v>
      </c>
      <c r="R2786" s="59">
        <v>0</v>
      </c>
      <c r="S2786" s="59">
        <v>157.94999999999999</v>
      </c>
      <c r="T2786" s="59">
        <v>0</v>
      </c>
      <c r="U2786" s="59">
        <v>0</v>
      </c>
    </row>
    <row r="2787" spans="1:21" x14ac:dyDescent="0.3">
      <c r="A2787" s="61">
        <v>85910</v>
      </c>
      <c r="B2787" s="54">
        <v>1</v>
      </c>
      <c r="C2787" s="54" t="s">
        <v>79</v>
      </c>
      <c r="D2787" s="54" t="s">
        <v>122</v>
      </c>
      <c r="E2787" s="61" t="s">
        <v>2781</v>
      </c>
      <c r="F2787" s="61" t="s">
        <v>145</v>
      </c>
      <c r="G2787" s="54" t="s">
        <v>72</v>
      </c>
      <c r="H2787" s="54" t="s">
        <v>128</v>
      </c>
      <c r="I2787" s="54" t="s">
        <v>22</v>
      </c>
      <c r="J2787" s="54" t="s">
        <v>129</v>
      </c>
      <c r="K2787" s="56">
        <v>43447.813171296293</v>
      </c>
      <c r="L2787" s="56">
        <v>43447.836631944447</v>
      </c>
      <c r="M2787" s="57">
        <v>0.56305555500000004</v>
      </c>
      <c r="N2787" s="58">
        <v>0</v>
      </c>
      <c r="O2787" s="58">
        <v>0</v>
      </c>
      <c r="P2787" s="58">
        <v>0</v>
      </c>
      <c r="Q2787" s="58">
        <v>18</v>
      </c>
      <c r="R2787" s="59">
        <v>0</v>
      </c>
      <c r="S2787" s="59">
        <v>0</v>
      </c>
      <c r="T2787" s="59">
        <v>0</v>
      </c>
      <c r="U2787" s="59">
        <v>10.135</v>
      </c>
    </row>
    <row r="2788" spans="1:21" x14ac:dyDescent="0.3">
      <c r="A2788" s="61">
        <v>85912</v>
      </c>
      <c r="B2788" s="54">
        <v>1</v>
      </c>
      <c r="C2788" s="54" t="s">
        <v>78</v>
      </c>
      <c r="D2788" s="54" t="s">
        <v>82</v>
      </c>
      <c r="E2788" s="61" t="s">
        <v>2782</v>
      </c>
      <c r="F2788" s="61" t="s">
        <v>130</v>
      </c>
      <c r="G2788" s="54" t="s">
        <v>71</v>
      </c>
      <c r="H2788" s="54" t="s">
        <v>128</v>
      </c>
      <c r="I2788" s="54" t="s">
        <v>22</v>
      </c>
      <c r="J2788" s="54" t="s">
        <v>129</v>
      </c>
      <c r="K2788" s="56">
        <v>43447.78875</v>
      </c>
      <c r="L2788" s="56">
        <v>43447.858553240738</v>
      </c>
      <c r="M2788" s="57">
        <v>1.675277777</v>
      </c>
      <c r="N2788" s="58">
        <v>0</v>
      </c>
      <c r="O2788" s="58">
        <v>1</v>
      </c>
      <c r="P2788" s="58">
        <v>0</v>
      </c>
      <c r="Q2788" s="58">
        <v>0</v>
      </c>
      <c r="R2788" s="59">
        <v>0</v>
      </c>
      <c r="S2788" s="59">
        <v>1.675278</v>
      </c>
      <c r="T2788" s="59">
        <v>0</v>
      </c>
      <c r="U2788" s="59">
        <v>0</v>
      </c>
    </row>
    <row r="2789" spans="1:21" x14ac:dyDescent="0.3">
      <c r="A2789" s="61">
        <v>85914</v>
      </c>
      <c r="B2789" s="54">
        <v>1</v>
      </c>
      <c r="C2789" s="54" t="s">
        <v>79</v>
      </c>
      <c r="D2789" s="54" t="s">
        <v>113</v>
      </c>
      <c r="E2789" s="61" t="s">
        <v>2783</v>
      </c>
      <c r="F2789" s="61" t="s">
        <v>137</v>
      </c>
      <c r="G2789" s="54" t="s">
        <v>71</v>
      </c>
      <c r="H2789" s="54" t="s">
        <v>128</v>
      </c>
      <c r="I2789" s="54" t="s">
        <v>22</v>
      </c>
      <c r="J2789" s="54" t="s">
        <v>129</v>
      </c>
      <c r="K2789" s="56">
        <v>43447.823738425926</v>
      </c>
      <c r="L2789" s="56">
        <v>43447.911006944443</v>
      </c>
      <c r="M2789" s="57">
        <v>2.0944444440000001</v>
      </c>
      <c r="N2789" s="58">
        <v>0</v>
      </c>
      <c r="O2789" s="58">
        <v>0</v>
      </c>
      <c r="P2789" s="58">
        <v>0</v>
      </c>
      <c r="Q2789" s="58">
        <v>1</v>
      </c>
      <c r="R2789" s="59">
        <v>0</v>
      </c>
      <c r="S2789" s="59">
        <v>0</v>
      </c>
      <c r="T2789" s="59">
        <v>0</v>
      </c>
      <c r="U2789" s="59">
        <v>2.0944440000000002</v>
      </c>
    </row>
    <row r="2790" spans="1:21" x14ac:dyDescent="0.3">
      <c r="A2790" s="61">
        <v>85915</v>
      </c>
      <c r="B2790" s="54">
        <v>1</v>
      </c>
      <c r="C2790" s="54" t="s">
        <v>78</v>
      </c>
      <c r="D2790" s="54" t="s">
        <v>95</v>
      </c>
      <c r="E2790" s="61" t="s">
        <v>2784</v>
      </c>
      <c r="F2790" s="61" t="s">
        <v>172</v>
      </c>
      <c r="G2790" s="54" t="s">
        <v>71</v>
      </c>
      <c r="H2790" s="54" t="s">
        <v>128</v>
      </c>
      <c r="I2790" s="54" t="s">
        <v>22</v>
      </c>
      <c r="J2790" s="54" t="s">
        <v>129</v>
      </c>
      <c r="K2790" s="56">
        <v>43447.822638888887</v>
      </c>
      <c r="L2790" s="56">
        <v>43447.847488425927</v>
      </c>
      <c r="M2790" s="57">
        <v>0.59638888800000001</v>
      </c>
      <c r="N2790" s="58">
        <v>0</v>
      </c>
      <c r="O2790" s="58">
        <v>189</v>
      </c>
      <c r="P2790" s="58">
        <v>0</v>
      </c>
      <c r="Q2790" s="58">
        <v>0</v>
      </c>
      <c r="R2790" s="59">
        <v>0</v>
      </c>
      <c r="S2790" s="59">
        <v>112.7175</v>
      </c>
      <c r="T2790" s="59">
        <v>0</v>
      </c>
      <c r="U2790" s="59">
        <v>0</v>
      </c>
    </row>
    <row r="2791" spans="1:21" x14ac:dyDescent="0.3">
      <c r="A2791" s="61">
        <v>85917</v>
      </c>
      <c r="B2791" s="54">
        <v>1</v>
      </c>
      <c r="C2791" s="54" t="s">
        <v>78</v>
      </c>
      <c r="D2791" s="54" t="s">
        <v>88</v>
      </c>
      <c r="E2791" s="61" t="s">
        <v>2785</v>
      </c>
      <c r="F2791" s="61" t="s">
        <v>140</v>
      </c>
      <c r="G2791" s="54" t="s">
        <v>72</v>
      </c>
      <c r="H2791" s="54" t="s">
        <v>128</v>
      </c>
      <c r="I2791" s="54" t="s">
        <v>22</v>
      </c>
      <c r="J2791" s="54" t="s">
        <v>129</v>
      </c>
      <c r="K2791" s="56">
        <v>43447.819791666669</v>
      </c>
      <c r="L2791" s="56">
        <v>43447.856944444444</v>
      </c>
      <c r="M2791" s="57">
        <v>0.891666666</v>
      </c>
      <c r="N2791" s="58">
        <v>2</v>
      </c>
      <c r="O2791" s="58">
        <v>22927</v>
      </c>
      <c r="P2791" s="58">
        <v>0</v>
      </c>
      <c r="Q2791" s="58">
        <v>15</v>
      </c>
      <c r="R2791" s="59">
        <v>1.7833330000000001</v>
      </c>
      <c r="S2791" s="59">
        <v>20443.241651</v>
      </c>
      <c r="T2791" s="59">
        <v>0</v>
      </c>
      <c r="U2791" s="59">
        <v>13.375</v>
      </c>
    </row>
    <row r="2792" spans="1:21" x14ac:dyDescent="0.3">
      <c r="A2792" s="61">
        <v>85918</v>
      </c>
      <c r="B2792" s="54">
        <v>1</v>
      </c>
      <c r="C2792" s="54" t="s">
        <v>78</v>
      </c>
      <c r="D2792" s="54" t="s">
        <v>102</v>
      </c>
      <c r="E2792" s="61" t="s">
        <v>895</v>
      </c>
      <c r="F2792" s="61" t="s">
        <v>136</v>
      </c>
      <c r="G2792" s="54" t="s">
        <v>71</v>
      </c>
      <c r="H2792" s="54" t="s">
        <v>128</v>
      </c>
      <c r="I2792" s="54" t="s">
        <v>22</v>
      </c>
      <c r="J2792" s="54" t="s">
        <v>129</v>
      </c>
      <c r="K2792" s="56">
        <v>43447.824305555558</v>
      </c>
      <c r="L2792" s="56">
        <v>43447.898518518516</v>
      </c>
      <c r="M2792" s="57">
        <v>1.781111111</v>
      </c>
      <c r="N2792" s="58">
        <v>0</v>
      </c>
      <c r="O2792" s="58">
        <v>178</v>
      </c>
      <c r="P2792" s="58">
        <v>0</v>
      </c>
      <c r="Q2792" s="58">
        <v>3</v>
      </c>
      <c r="R2792" s="59">
        <v>0</v>
      </c>
      <c r="S2792" s="59">
        <v>317.037778</v>
      </c>
      <c r="T2792" s="59">
        <v>0</v>
      </c>
      <c r="U2792" s="59">
        <v>5.3433330000000003</v>
      </c>
    </row>
    <row r="2793" spans="1:21" x14ac:dyDescent="0.3">
      <c r="A2793" s="61">
        <v>85920</v>
      </c>
      <c r="B2793" s="54">
        <v>1</v>
      </c>
      <c r="C2793" s="54" t="s">
        <v>79</v>
      </c>
      <c r="D2793" s="54" t="s">
        <v>113</v>
      </c>
      <c r="E2793" s="61" t="s">
        <v>2786</v>
      </c>
      <c r="F2793" s="61" t="s">
        <v>137</v>
      </c>
      <c r="G2793" s="54" t="s">
        <v>71</v>
      </c>
      <c r="H2793" s="54" t="s">
        <v>128</v>
      </c>
      <c r="I2793" s="54" t="s">
        <v>22</v>
      </c>
      <c r="J2793" s="54" t="s">
        <v>129</v>
      </c>
      <c r="K2793" s="56">
        <v>43447.835625</v>
      </c>
      <c r="L2793" s="56">
        <v>43447.884687500002</v>
      </c>
      <c r="M2793" s="57">
        <v>1.1775</v>
      </c>
      <c r="N2793" s="58">
        <v>0</v>
      </c>
      <c r="O2793" s="58">
        <v>0</v>
      </c>
      <c r="P2793" s="58">
        <v>0</v>
      </c>
      <c r="Q2793" s="58">
        <v>2</v>
      </c>
      <c r="R2793" s="59">
        <v>0</v>
      </c>
      <c r="S2793" s="59">
        <v>0</v>
      </c>
      <c r="T2793" s="59">
        <v>0</v>
      </c>
      <c r="U2793" s="59">
        <v>2.355</v>
      </c>
    </row>
    <row r="2794" spans="1:21" x14ac:dyDescent="0.3">
      <c r="A2794" s="61">
        <v>85921</v>
      </c>
      <c r="B2794" s="54">
        <v>1</v>
      </c>
      <c r="C2794" s="54" t="s">
        <v>78</v>
      </c>
      <c r="D2794" s="54" t="s">
        <v>93</v>
      </c>
      <c r="E2794" s="61" t="s">
        <v>2787</v>
      </c>
      <c r="F2794" s="61" t="s">
        <v>171</v>
      </c>
      <c r="G2794" s="54" t="s">
        <v>72</v>
      </c>
      <c r="H2794" s="54" t="s">
        <v>128</v>
      </c>
      <c r="I2794" s="54" t="s">
        <v>22</v>
      </c>
      <c r="J2794" s="54" t="s">
        <v>129</v>
      </c>
      <c r="K2794" s="56">
        <v>43447.826018518521</v>
      </c>
      <c r="L2794" s="56">
        <v>43447.841666666667</v>
      </c>
      <c r="M2794" s="57">
        <v>0.37555555499999999</v>
      </c>
      <c r="N2794" s="58">
        <v>0</v>
      </c>
      <c r="O2794" s="58">
        <v>9</v>
      </c>
      <c r="P2794" s="58">
        <v>0</v>
      </c>
      <c r="Q2794" s="58">
        <v>0</v>
      </c>
      <c r="R2794" s="59">
        <v>0</v>
      </c>
      <c r="S2794" s="59">
        <v>3.38</v>
      </c>
      <c r="T2794" s="59">
        <v>0</v>
      </c>
      <c r="U2794" s="59">
        <v>0</v>
      </c>
    </row>
    <row r="2795" spans="1:21" x14ac:dyDescent="0.3">
      <c r="A2795" s="61">
        <v>85923</v>
      </c>
      <c r="B2795" s="54">
        <v>1</v>
      </c>
      <c r="C2795" s="54" t="s">
        <v>78</v>
      </c>
      <c r="D2795" s="54" t="s">
        <v>88</v>
      </c>
      <c r="E2795" s="61" t="s">
        <v>2754</v>
      </c>
      <c r="F2795" s="61" t="s">
        <v>144</v>
      </c>
      <c r="G2795" s="54" t="s">
        <v>71</v>
      </c>
      <c r="H2795" s="54" t="s">
        <v>128</v>
      </c>
      <c r="I2795" s="54" t="s">
        <v>22</v>
      </c>
      <c r="J2795" s="54" t="s">
        <v>129</v>
      </c>
      <c r="K2795" s="56">
        <v>43447.771180555559</v>
      </c>
      <c r="L2795" s="56">
        <v>43447.880254629628</v>
      </c>
      <c r="M2795" s="57">
        <v>2.6177777770000001</v>
      </c>
      <c r="N2795" s="58">
        <v>0</v>
      </c>
      <c r="O2795" s="58">
        <v>17</v>
      </c>
      <c r="P2795" s="58">
        <v>0</v>
      </c>
      <c r="Q2795" s="58">
        <v>0</v>
      </c>
      <c r="R2795" s="59">
        <v>0</v>
      </c>
      <c r="S2795" s="59">
        <v>44.502222000000003</v>
      </c>
      <c r="T2795" s="59">
        <v>0</v>
      </c>
      <c r="U2795" s="59">
        <v>0</v>
      </c>
    </row>
    <row r="2796" spans="1:21" x14ac:dyDescent="0.3">
      <c r="A2796" s="61">
        <v>85924</v>
      </c>
      <c r="B2796" s="54">
        <v>1</v>
      </c>
      <c r="C2796" s="54" t="s">
        <v>79</v>
      </c>
      <c r="D2796" s="54" t="s">
        <v>114</v>
      </c>
      <c r="E2796" s="61" t="s">
        <v>2300</v>
      </c>
      <c r="F2796" s="61" t="s">
        <v>136</v>
      </c>
      <c r="G2796" s="54" t="s">
        <v>71</v>
      </c>
      <c r="H2796" s="54" t="s">
        <v>128</v>
      </c>
      <c r="I2796" s="54" t="s">
        <v>22</v>
      </c>
      <c r="J2796" s="54" t="s">
        <v>129</v>
      </c>
      <c r="K2796" s="56">
        <v>43447.846238425926</v>
      </c>
      <c r="L2796" s="56">
        <v>43447.900150462963</v>
      </c>
      <c r="M2796" s="57">
        <v>1.2938888879999999</v>
      </c>
      <c r="N2796" s="58">
        <v>0</v>
      </c>
      <c r="O2796" s="58">
        <v>1</v>
      </c>
      <c r="P2796" s="58">
        <v>0</v>
      </c>
      <c r="Q2796" s="58">
        <v>8</v>
      </c>
      <c r="R2796" s="59">
        <v>0</v>
      </c>
      <c r="S2796" s="59">
        <v>1.2938890000000001</v>
      </c>
      <c r="T2796" s="59">
        <v>0</v>
      </c>
      <c r="U2796" s="59">
        <v>10.351111</v>
      </c>
    </row>
    <row r="2797" spans="1:21" x14ac:dyDescent="0.3">
      <c r="A2797" s="61">
        <v>85925</v>
      </c>
      <c r="B2797" s="54">
        <v>1</v>
      </c>
      <c r="C2797" s="54" t="s">
        <v>78</v>
      </c>
      <c r="D2797" s="54" t="s">
        <v>88</v>
      </c>
      <c r="E2797" s="61" t="s">
        <v>2788</v>
      </c>
      <c r="F2797" s="61" t="s">
        <v>136</v>
      </c>
      <c r="G2797" s="54" t="s">
        <v>71</v>
      </c>
      <c r="H2797" s="54" t="s">
        <v>128</v>
      </c>
      <c r="I2797" s="54" t="s">
        <v>22</v>
      </c>
      <c r="J2797" s="54" t="s">
        <v>129</v>
      </c>
      <c r="K2797" s="56">
        <v>43447.841099537036</v>
      </c>
      <c r="L2797" s="56">
        <v>43447.908425925925</v>
      </c>
      <c r="M2797" s="57">
        <v>1.6158333330000001</v>
      </c>
      <c r="N2797" s="58">
        <v>0</v>
      </c>
      <c r="O2797" s="58">
        <v>198</v>
      </c>
      <c r="P2797" s="58">
        <v>0</v>
      </c>
      <c r="Q2797" s="58">
        <v>0</v>
      </c>
      <c r="R2797" s="59">
        <v>0</v>
      </c>
      <c r="S2797" s="59">
        <v>319.935</v>
      </c>
      <c r="T2797" s="59">
        <v>0</v>
      </c>
      <c r="U2797" s="59">
        <v>0</v>
      </c>
    </row>
    <row r="2798" spans="1:21" x14ac:dyDescent="0.3">
      <c r="A2798" s="61">
        <v>85927</v>
      </c>
      <c r="B2798" s="54">
        <v>1</v>
      </c>
      <c r="C2798" s="54" t="s">
        <v>78</v>
      </c>
      <c r="D2798" s="54" t="s">
        <v>86</v>
      </c>
      <c r="E2798" s="61" t="s">
        <v>444</v>
      </c>
      <c r="F2798" s="61" t="s">
        <v>156</v>
      </c>
      <c r="G2798" s="54" t="s">
        <v>71</v>
      </c>
      <c r="H2798" s="54" t="s">
        <v>128</v>
      </c>
      <c r="I2798" s="54" t="s">
        <v>22</v>
      </c>
      <c r="J2798" s="54" t="s">
        <v>129</v>
      </c>
      <c r="K2798" s="56">
        <v>43447.849803240737</v>
      </c>
      <c r="L2798" s="56">
        <v>43447.877592592595</v>
      </c>
      <c r="M2798" s="57">
        <v>0.66694444399999997</v>
      </c>
      <c r="N2798" s="58">
        <v>0</v>
      </c>
      <c r="O2798" s="58">
        <v>813</v>
      </c>
      <c r="P2798" s="58">
        <v>0</v>
      </c>
      <c r="Q2798" s="58">
        <v>0</v>
      </c>
      <c r="R2798" s="59">
        <v>0</v>
      </c>
      <c r="S2798" s="59">
        <v>542.22583299999997</v>
      </c>
      <c r="T2798" s="59">
        <v>0</v>
      </c>
      <c r="U2798" s="59">
        <v>0</v>
      </c>
    </row>
    <row r="2799" spans="1:21" x14ac:dyDescent="0.3">
      <c r="A2799" s="61">
        <v>85931</v>
      </c>
      <c r="B2799" s="54">
        <v>1</v>
      </c>
      <c r="C2799" s="54" t="s">
        <v>78</v>
      </c>
      <c r="D2799" s="54" t="s">
        <v>80</v>
      </c>
      <c r="E2799" s="61" t="s">
        <v>2789</v>
      </c>
      <c r="F2799" s="61" t="s">
        <v>136</v>
      </c>
      <c r="G2799" s="54" t="s">
        <v>71</v>
      </c>
      <c r="H2799" s="54" t="s">
        <v>128</v>
      </c>
      <c r="I2799" s="54" t="s">
        <v>22</v>
      </c>
      <c r="J2799" s="54" t="s">
        <v>129</v>
      </c>
      <c r="K2799" s="56">
        <v>43447.857245370367</v>
      </c>
      <c r="L2799" s="56">
        <v>43447.884270833332</v>
      </c>
      <c r="M2799" s="57">
        <v>0.64861111100000002</v>
      </c>
      <c r="N2799" s="58">
        <v>0</v>
      </c>
      <c r="O2799" s="58">
        <v>238</v>
      </c>
      <c r="P2799" s="58">
        <v>0</v>
      </c>
      <c r="Q2799" s="58">
        <v>0</v>
      </c>
      <c r="R2799" s="59">
        <v>0</v>
      </c>
      <c r="S2799" s="59">
        <v>154.36944399999999</v>
      </c>
      <c r="T2799" s="59">
        <v>0</v>
      </c>
      <c r="U2799" s="59">
        <v>0</v>
      </c>
    </row>
    <row r="2800" spans="1:21" x14ac:dyDescent="0.3">
      <c r="A2800" s="61">
        <v>85933</v>
      </c>
      <c r="B2800" s="54">
        <v>1</v>
      </c>
      <c r="C2800" s="54" t="s">
        <v>78</v>
      </c>
      <c r="D2800" s="54" t="s">
        <v>82</v>
      </c>
      <c r="E2800" s="61" t="s">
        <v>2790</v>
      </c>
      <c r="F2800" s="61" t="s">
        <v>172</v>
      </c>
      <c r="G2800" s="54" t="s">
        <v>71</v>
      </c>
      <c r="H2800" s="54" t="s">
        <v>128</v>
      </c>
      <c r="I2800" s="54" t="s">
        <v>22</v>
      </c>
      <c r="J2800" s="54" t="s">
        <v>129</v>
      </c>
      <c r="K2800" s="56">
        <v>43447.865370370368</v>
      </c>
      <c r="L2800" s="56">
        <v>43447.899317129632</v>
      </c>
      <c r="M2800" s="57">
        <v>0.814722222</v>
      </c>
      <c r="N2800" s="58">
        <v>0</v>
      </c>
      <c r="O2800" s="58">
        <v>1077</v>
      </c>
      <c r="P2800" s="58">
        <v>0</v>
      </c>
      <c r="Q2800" s="58">
        <v>0</v>
      </c>
      <c r="R2800" s="59">
        <v>0</v>
      </c>
      <c r="S2800" s="59">
        <v>877.45583299999998</v>
      </c>
      <c r="T2800" s="59">
        <v>0</v>
      </c>
      <c r="U2800" s="59">
        <v>0</v>
      </c>
    </row>
    <row r="2801" spans="1:21" x14ac:dyDescent="0.3">
      <c r="A2801" s="61">
        <v>85935</v>
      </c>
      <c r="B2801" s="54">
        <v>1</v>
      </c>
      <c r="C2801" s="54" t="s">
        <v>78</v>
      </c>
      <c r="D2801" s="54" t="s">
        <v>81</v>
      </c>
      <c r="E2801" s="61" t="s">
        <v>2791</v>
      </c>
      <c r="F2801" s="61" t="s">
        <v>184</v>
      </c>
      <c r="G2801" s="54" t="s">
        <v>71</v>
      </c>
      <c r="H2801" s="54" t="s">
        <v>128</v>
      </c>
      <c r="I2801" s="54" t="s">
        <v>22</v>
      </c>
      <c r="J2801" s="54" t="s">
        <v>129</v>
      </c>
      <c r="K2801" s="56">
        <v>43447.795624999999</v>
      </c>
      <c r="L2801" s="56">
        <v>43447.909560185188</v>
      </c>
      <c r="M2801" s="57">
        <v>2.7344444440000002</v>
      </c>
      <c r="N2801" s="58">
        <v>0</v>
      </c>
      <c r="O2801" s="58">
        <v>6</v>
      </c>
      <c r="P2801" s="58">
        <v>0</v>
      </c>
      <c r="Q2801" s="58">
        <v>0</v>
      </c>
      <c r="R2801" s="59">
        <v>0</v>
      </c>
      <c r="S2801" s="59">
        <v>16.406666999999999</v>
      </c>
      <c r="T2801" s="59">
        <v>0</v>
      </c>
      <c r="U2801" s="59">
        <v>0</v>
      </c>
    </row>
    <row r="2802" spans="1:21" x14ac:dyDescent="0.3">
      <c r="A2802" s="61">
        <v>85937</v>
      </c>
      <c r="B2802" s="54">
        <v>1</v>
      </c>
      <c r="C2802" s="54" t="s">
        <v>78</v>
      </c>
      <c r="D2802" s="54" t="s">
        <v>95</v>
      </c>
      <c r="E2802" s="61" t="s">
        <v>2450</v>
      </c>
      <c r="F2802" s="61" t="s">
        <v>136</v>
      </c>
      <c r="G2802" s="54" t="s">
        <v>71</v>
      </c>
      <c r="H2802" s="54" t="s">
        <v>128</v>
      </c>
      <c r="I2802" s="54" t="s">
        <v>22</v>
      </c>
      <c r="J2802" s="54" t="s">
        <v>129</v>
      </c>
      <c r="K2802" s="56">
        <v>43447.870138888888</v>
      </c>
      <c r="L2802" s="56">
        <v>43447.937280092592</v>
      </c>
      <c r="M2802" s="57">
        <v>1.611388888</v>
      </c>
      <c r="N2802" s="58">
        <v>0</v>
      </c>
      <c r="O2802" s="58">
        <v>67</v>
      </c>
      <c r="P2802" s="58">
        <v>0</v>
      </c>
      <c r="Q2802" s="58">
        <v>2</v>
      </c>
      <c r="R2802" s="59">
        <v>0</v>
      </c>
      <c r="S2802" s="59">
        <v>107.963055</v>
      </c>
      <c r="T2802" s="59">
        <v>0</v>
      </c>
      <c r="U2802" s="59">
        <v>3.2227779999999999</v>
      </c>
    </row>
    <row r="2803" spans="1:21" x14ac:dyDescent="0.3">
      <c r="A2803" s="61">
        <v>85939</v>
      </c>
      <c r="B2803" s="54">
        <v>1</v>
      </c>
      <c r="C2803" s="54" t="s">
        <v>79</v>
      </c>
      <c r="D2803" s="54" t="s">
        <v>116</v>
      </c>
      <c r="E2803" s="61" t="s">
        <v>2792</v>
      </c>
      <c r="F2803" s="61" t="s">
        <v>130</v>
      </c>
      <c r="G2803" s="54" t="s">
        <v>71</v>
      </c>
      <c r="H2803" s="54" t="s">
        <v>128</v>
      </c>
      <c r="I2803" s="54" t="s">
        <v>22</v>
      </c>
      <c r="J2803" s="54" t="s">
        <v>129</v>
      </c>
      <c r="K2803" s="56">
        <v>43447.861273148148</v>
      </c>
      <c r="L2803" s="56">
        <v>43447.891238425924</v>
      </c>
      <c r="M2803" s="57">
        <v>0.71916666600000001</v>
      </c>
      <c r="N2803" s="58">
        <v>0</v>
      </c>
      <c r="O2803" s="58">
        <v>353</v>
      </c>
      <c r="P2803" s="58">
        <v>0</v>
      </c>
      <c r="Q2803" s="58">
        <v>0</v>
      </c>
      <c r="R2803" s="59">
        <v>0</v>
      </c>
      <c r="S2803" s="59">
        <v>253.86583300000001</v>
      </c>
      <c r="T2803" s="59">
        <v>0</v>
      </c>
      <c r="U2803" s="59">
        <v>0</v>
      </c>
    </row>
    <row r="2804" spans="1:21" x14ac:dyDescent="0.3">
      <c r="A2804" s="61">
        <v>85940</v>
      </c>
      <c r="B2804" s="54">
        <v>1</v>
      </c>
      <c r="C2804" s="54" t="s">
        <v>79</v>
      </c>
      <c r="D2804" s="54" t="s">
        <v>123</v>
      </c>
      <c r="E2804" s="61" t="s">
        <v>2793</v>
      </c>
      <c r="F2804" s="61" t="s">
        <v>156</v>
      </c>
      <c r="G2804" s="54" t="s">
        <v>71</v>
      </c>
      <c r="H2804" s="54" t="s">
        <v>128</v>
      </c>
      <c r="I2804" s="54" t="s">
        <v>22</v>
      </c>
      <c r="J2804" s="54" t="s">
        <v>129</v>
      </c>
      <c r="K2804" s="56">
        <v>43447.87228009259</v>
      </c>
      <c r="L2804" s="56">
        <v>43447.898472222223</v>
      </c>
      <c r="M2804" s="57">
        <v>0.628611111</v>
      </c>
      <c r="N2804" s="58">
        <v>0</v>
      </c>
      <c r="O2804" s="58">
        <v>762</v>
      </c>
      <c r="P2804" s="58">
        <v>0</v>
      </c>
      <c r="Q2804" s="58">
        <v>0</v>
      </c>
      <c r="R2804" s="59">
        <v>0</v>
      </c>
      <c r="S2804" s="59">
        <v>479.001667</v>
      </c>
      <c r="T2804" s="59">
        <v>0</v>
      </c>
      <c r="U2804" s="59">
        <v>0</v>
      </c>
    </row>
    <row r="2805" spans="1:21" x14ac:dyDescent="0.3">
      <c r="A2805" s="61">
        <v>85941</v>
      </c>
      <c r="B2805" s="54">
        <v>1</v>
      </c>
      <c r="C2805" s="54" t="s">
        <v>78</v>
      </c>
      <c r="D2805" s="54" t="s">
        <v>125</v>
      </c>
      <c r="E2805" s="61" t="s">
        <v>2755</v>
      </c>
      <c r="F2805" s="61" t="s">
        <v>136</v>
      </c>
      <c r="G2805" s="54" t="s">
        <v>71</v>
      </c>
      <c r="H2805" s="54" t="s">
        <v>128</v>
      </c>
      <c r="I2805" s="54" t="s">
        <v>22</v>
      </c>
      <c r="J2805" s="54" t="s">
        <v>129</v>
      </c>
      <c r="K2805" s="56">
        <v>43447.856817129628</v>
      </c>
      <c r="L2805" s="56">
        <v>43447.941296296296</v>
      </c>
      <c r="M2805" s="57">
        <v>2.0274999999999999</v>
      </c>
      <c r="N2805" s="58">
        <v>0</v>
      </c>
      <c r="O2805" s="58">
        <v>111</v>
      </c>
      <c r="P2805" s="58">
        <v>0</v>
      </c>
      <c r="Q2805" s="58">
        <v>0</v>
      </c>
      <c r="R2805" s="59">
        <v>0</v>
      </c>
      <c r="S2805" s="59">
        <v>225.05250000000001</v>
      </c>
      <c r="T2805" s="59">
        <v>0</v>
      </c>
      <c r="U2805" s="59">
        <v>0</v>
      </c>
    </row>
    <row r="2806" spans="1:21" x14ac:dyDescent="0.3">
      <c r="A2806" s="61">
        <v>85943</v>
      </c>
      <c r="B2806" s="54">
        <v>1</v>
      </c>
      <c r="C2806" s="54" t="s">
        <v>78</v>
      </c>
      <c r="D2806" s="54" t="s">
        <v>90</v>
      </c>
      <c r="E2806" s="61" t="s">
        <v>2794</v>
      </c>
      <c r="F2806" s="61" t="s">
        <v>136</v>
      </c>
      <c r="G2806" s="54" t="s">
        <v>71</v>
      </c>
      <c r="H2806" s="54" t="s">
        <v>128</v>
      </c>
      <c r="I2806" s="54" t="s">
        <v>22</v>
      </c>
      <c r="J2806" s="54" t="s">
        <v>129</v>
      </c>
      <c r="K2806" s="56">
        <v>43447.878113425926</v>
      </c>
      <c r="L2806" s="56">
        <v>43447.888657407406</v>
      </c>
      <c r="M2806" s="57">
        <v>0.25305555499999999</v>
      </c>
      <c r="N2806" s="58">
        <v>0</v>
      </c>
      <c r="O2806" s="58">
        <v>39</v>
      </c>
      <c r="P2806" s="58">
        <v>0</v>
      </c>
      <c r="Q2806" s="58">
        <v>0</v>
      </c>
      <c r="R2806" s="59">
        <v>0</v>
      </c>
      <c r="S2806" s="59">
        <v>9.8691669999999991</v>
      </c>
      <c r="T2806" s="59">
        <v>0</v>
      </c>
      <c r="U2806" s="59">
        <v>0</v>
      </c>
    </row>
    <row r="2807" spans="1:21" x14ac:dyDescent="0.3">
      <c r="A2807" s="61">
        <v>85945</v>
      </c>
      <c r="B2807" s="54">
        <v>1</v>
      </c>
      <c r="C2807" s="54" t="s">
        <v>78</v>
      </c>
      <c r="D2807" s="54" t="s">
        <v>125</v>
      </c>
      <c r="E2807" s="61" t="s">
        <v>2795</v>
      </c>
      <c r="F2807" s="61" t="s">
        <v>172</v>
      </c>
      <c r="G2807" s="54" t="s">
        <v>71</v>
      </c>
      <c r="H2807" s="54" t="s">
        <v>128</v>
      </c>
      <c r="I2807" s="54" t="s">
        <v>22</v>
      </c>
      <c r="J2807" s="54" t="s">
        <v>129</v>
      </c>
      <c r="K2807" s="56">
        <v>43447.85670138889</v>
      </c>
      <c r="L2807" s="56">
        <v>43447.948275462964</v>
      </c>
      <c r="M2807" s="57">
        <v>2.1977777770000002</v>
      </c>
      <c r="N2807" s="58">
        <v>0</v>
      </c>
      <c r="O2807" s="58">
        <v>340</v>
      </c>
      <c r="P2807" s="58">
        <v>0</v>
      </c>
      <c r="Q2807" s="58">
        <v>0</v>
      </c>
      <c r="R2807" s="59">
        <v>0</v>
      </c>
      <c r="S2807" s="59">
        <v>747.24444400000004</v>
      </c>
      <c r="T2807" s="59">
        <v>0</v>
      </c>
      <c r="U2807" s="59">
        <v>0</v>
      </c>
    </row>
    <row r="2808" spans="1:21" x14ac:dyDescent="0.3">
      <c r="A2808" s="61">
        <v>85947</v>
      </c>
      <c r="B2808" s="54">
        <v>1</v>
      </c>
      <c r="C2808" s="54" t="s">
        <v>78</v>
      </c>
      <c r="D2808" s="54" t="s">
        <v>80</v>
      </c>
      <c r="E2808" s="61" t="s">
        <v>2096</v>
      </c>
      <c r="F2808" s="61" t="s">
        <v>136</v>
      </c>
      <c r="G2808" s="54" t="s">
        <v>71</v>
      </c>
      <c r="H2808" s="54" t="s">
        <v>128</v>
      </c>
      <c r="I2808" s="54" t="s">
        <v>22</v>
      </c>
      <c r="J2808" s="54" t="s">
        <v>129</v>
      </c>
      <c r="K2808" s="56">
        <v>43447.862743055557</v>
      </c>
      <c r="L2808" s="56">
        <v>43447.928483796299</v>
      </c>
      <c r="M2808" s="57">
        <v>1.5777777770000001</v>
      </c>
      <c r="N2808" s="58">
        <v>0</v>
      </c>
      <c r="O2808" s="58">
        <v>122</v>
      </c>
      <c r="P2808" s="58">
        <v>0</v>
      </c>
      <c r="Q2808" s="58">
        <v>0</v>
      </c>
      <c r="R2808" s="59">
        <v>0</v>
      </c>
      <c r="S2808" s="59">
        <v>192.488889</v>
      </c>
      <c r="T2808" s="59">
        <v>0</v>
      </c>
      <c r="U2808" s="59">
        <v>0</v>
      </c>
    </row>
    <row r="2809" spans="1:21" x14ac:dyDescent="0.3">
      <c r="A2809" s="61">
        <v>85948</v>
      </c>
      <c r="B2809" s="54">
        <v>1</v>
      </c>
      <c r="C2809" s="54" t="s">
        <v>78</v>
      </c>
      <c r="D2809" s="54" t="s">
        <v>105</v>
      </c>
      <c r="E2809" s="61" t="s">
        <v>2292</v>
      </c>
      <c r="F2809" s="61" t="s">
        <v>172</v>
      </c>
      <c r="G2809" s="54" t="s">
        <v>71</v>
      </c>
      <c r="H2809" s="54" t="s">
        <v>128</v>
      </c>
      <c r="I2809" s="54" t="s">
        <v>22</v>
      </c>
      <c r="J2809" s="54" t="s">
        <v>129</v>
      </c>
      <c r="K2809" s="56">
        <v>43447.878807870373</v>
      </c>
      <c r="L2809" s="56">
        <v>43447.916134259256</v>
      </c>
      <c r="M2809" s="57">
        <v>0.89583333300000001</v>
      </c>
      <c r="N2809" s="58">
        <v>0</v>
      </c>
      <c r="O2809" s="58">
        <v>27</v>
      </c>
      <c r="P2809" s="58">
        <v>0</v>
      </c>
      <c r="Q2809" s="58">
        <v>0</v>
      </c>
      <c r="R2809" s="59">
        <v>0</v>
      </c>
      <c r="S2809" s="59">
        <v>24.1875</v>
      </c>
      <c r="T2809" s="59">
        <v>0</v>
      </c>
      <c r="U2809" s="59">
        <v>0</v>
      </c>
    </row>
    <row r="2810" spans="1:21" x14ac:dyDescent="0.3">
      <c r="A2810" s="61">
        <v>85950</v>
      </c>
      <c r="B2810" s="54">
        <v>1</v>
      </c>
      <c r="C2810" s="54" t="s">
        <v>78</v>
      </c>
      <c r="D2810" s="54" t="s">
        <v>104</v>
      </c>
      <c r="E2810" s="61" t="s">
        <v>2796</v>
      </c>
      <c r="F2810" s="61" t="s">
        <v>137</v>
      </c>
      <c r="G2810" s="54" t="s">
        <v>71</v>
      </c>
      <c r="H2810" s="54" t="s">
        <v>128</v>
      </c>
      <c r="I2810" s="54" t="s">
        <v>22</v>
      </c>
      <c r="J2810" s="54" t="s">
        <v>129</v>
      </c>
      <c r="K2810" s="56">
        <v>43447.75953703704</v>
      </c>
      <c r="L2810" s="56">
        <v>43447.886805555558</v>
      </c>
      <c r="M2810" s="57">
        <v>3.054444444</v>
      </c>
      <c r="N2810" s="58">
        <v>0</v>
      </c>
      <c r="O2810" s="58">
        <v>0</v>
      </c>
      <c r="P2810" s="58">
        <v>0</v>
      </c>
      <c r="Q2810" s="58">
        <v>1</v>
      </c>
      <c r="R2810" s="59">
        <v>0</v>
      </c>
      <c r="S2810" s="59">
        <v>0</v>
      </c>
      <c r="T2810" s="59">
        <v>0</v>
      </c>
      <c r="U2810" s="59">
        <v>3.0544440000000002</v>
      </c>
    </row>
    <row r="2811" spans="1:21" x14ac:dyDescent="0.3">
      <c r="A2811" s="61">
        <v>85955</v>
      </c>
      <c r="B2811" s="54">
        <v>1</v>
      </c>
      <c r="C2811" s="54" t="s">
        <v>79</v>
      </c>
      <c r="D2811" s="54" t="s">
        <v>119</v>
      </c>
      <c r="E2811" s="61" t="s">
        <v>1045</v>
      </c>
      <c r="F2811" s="61" t="s">
        <v>136</v>
      </c>
      <c r="G2811" s="54" t="s">
        <v>71</v>
      </c>
      <c r="H2811" s="54" t="s">
        <v>128</v>
      </c>
      <c r="I2811" s="54" t="s">
        <v>22</v>
      </c>
      <c r="J2811" s="54" t="s">
        <v>129</v>
      </c>
      <c r="K2811" s="56">
        <v>43447.886990740742</v>
      </c>
      <c r="L2811" s="56">
        <v>43447.906643518516</v>
      </c>
      <c r="M2811" s="57">
        <v>0.47166666600000001</v>
      </c>
      <c r="N2811" s="58">
        <v>0</v>
      </c>
      <c r="O2811" s="58">
        <v>115</v>
      </c>
      <c r="P2811" s="58">
        <v>0</v>
      </c>
      <c r="Q2811" s="58">
        <v>63</v>
      </c>
      <c r="R2811" s="59">
        <v>0</v>
      </c>
      <c r="S2811" s="59">
        <v>54.241667</v>
      </c>
      <c r="T2811" s="59">
        <v>0</v>
      </c>
      <c r="U2811" s="59">
        <v>29.715</v>
      </c>
    </row>
    <row r="2812" spans="1:21" x14ac:dyDescent="0.3">
      <c r="A2812" s="61">
        <v>85962</v>
      </c>
      <c r="B2812" s="54">
        <v>1</v>
      </c>
      <c r="C2812" s="54" t="s">
        <v>78</v>
      </c>
      <c r="D2812" s="54" t="s">
        <v>80</v>
      </c>
      <c r="E2812" s="61" t="s">
        <v>2797</v>
      </c>
      <c r="F2812" s="61" t="s">
        <v>137</v>
      </c>
      <c r="G2812" s="54" t="s">
        <v>71</v>
      </c>
      <c r="H2812" s="54" t="s">
        <v>128</v>
      </c>
      <c r="I2812" s="54" t="s">
        <v>22</v>
      </c>
      <c r="J2812" s="54" t="s">
        <v>129</v>
      </c>
      <c r="K2812" s="56">
        <v>43447.883055555554</v>
      </c>
      <c r="L2812" s="56">
        <v>43448.04005787037</v>
      </c>
      <c r="M2812" s="57">
        <v>3.7680555550000001</v>
      </c>
      <c r="N2812" s="58">
        <v>0</v>
      </c>
      <c r="O2812" s="58">
        <v>2</v>
      </c>
      <c r="P2812" s="58">
        <v>0</v>
      </c>
      <c r="Q2812" s="58">
        <v>0</v>
      </c>
      <c r="R2812" s="59">
        <v>0</v>
      </c>
      <c r="S2812" s="59">
        <v>7.536111</v>
      </c>
      <c r="T2812" s="59">
        <v>0</v>
      </c>
      <c r="U2812" s="59">
        <v>0</v>
      </c>
    </row>
    <row r="2813" spans="1:21" x14ac:dyDescent="0.3">
      <c r="A2813" s="61">
        <v>85965</v>
      </c>
      <c r="B2813" s="54">
        <v>1</v>
      </c>
      <c r="C2813" s="54" t="s">
        <v>79</v>
      </c>
      <c r="D2813" s="54" t="s">
        <v>111</v>
      </c>
      <c r="E2813" s="61" t="s">
        <v>2798</v>
      </c>
      <c r="F2813" s="61" t="s">
        <v>136</v>
      </c>
      <c r="G2813" s="54" t="s">
        <v>71</v>
      </c>
      <c r="H2813" s="54" t="s">
        <v>128</v>
      </c>
      <c r="I2813" s="54" t="s">
        <v>22</v>
      </c>
      <c r="J2813" s="54" t="s">
        <v>129</v>
      </c>
      <c r="K2813" s="56">
        <v>43447.902395833335</v>
      </c>
      <c r="L2813" s="56">
        <v>43447.935266203705</v>
      </c>
      <c r="M2813" s="57">
        <v>0.78888888800000001</v>
      </c>
      <c r="N2813" s="58">
        <v>0</v>
      </c>
      <c r="O2813" s="58">
        <v>0</v>
      </c>
      <c r="P2813" s="58">
        <v>0</v>
      </c>
      <c r="Q2813" s="58">
        <v>5</v>
      </c>
      <c r="R2813" s="59">
        <v>0</v>
      </c>
      <c r="S2813" s="59">
        <v>0</v>
      </c>
      <c r="T2813" s="59">
        <v>0</v>
      </c>
      <c r="U2813" s="59">
        <v>3.9444439999999998</v>
      </c>
    </row>
    <row r="2814" spans="1:21" x14ac:dyDescent="0.3">
      <c r="A2814" s="61">
        <v>85969</v>
      </c>
      <c r="B2814" s="54">
        <v>1</v>
      </c>
      <c r="C2814" s="54" t="s">
        <v>78</v>
      </c>
      <c r="D2814" s="54" t="s">
        <v>101</v>
      </c>
      <c r="E2814" s="61" t="s">
        <v>2799</v>
      </c>
      <c r="F2814" s="61" t="s">
        <v>136</v>
      </c>
      <c r="G2814" s="54" t="s">
        <v>71</v>
      </c>
      <c r="H2814" s="54" t="s">
        <v>128</v>
      </c>
      <c r="I2814" s="54" t="s">
        <v>22</v>
      </c>
      <c r="J2814" s="54" t="s">
        <v>129</v>
      </c>
      <c r="K2814" s="56">
        <v>43447.905555555553</v>
      </c>
      <c r="L2814" s="56">
        <v>43447.919710648144</v>
      </c>
      <c r="M2814" s="57">
        <v>0.33972222200000002</v>
      </c>
      <c r="N2814" s="58">
        <v>0</v>
      </c>
      <c r="O2814" s="58">
        <v>135</v>
      </c>
      <c r="P2814" s="58">
        <v>0</v>
      </c>
      <c r="Q2814" s="58">
        <v>0</v>
      </c>
      <c r="R2814" s="59">
        <v>0</v>
      </c>
      <c r="S2814" s="59">
        <v>45.862499999999997</v>
      </c>
      <c r="T2814" s="59">
        <v>0</v>
      </c>
      <c r="U2814" s="59">
        <v>0</v>
      </c>
    </row>
    <row r="2815" spans="1:21" x14ac:dyDescent="0.3">
      <c r="A2815" s="61">
        <v>85973</v>
      </c>
      <c r="B2815" s="54">
        <v>1</v>
      </c>
      <c r="C2815" s="54" t="s">
        <v>78</v>
      </c>
      <c r="D2815" s="54" t="s">
        <v>86</v>
      </c>
      <c r="E2815" s="61" t="s">
        <v>444</v>
      </c>
      <c r="F2815" s="61" t="s">
        <v>172</v>
      </c>
      <c r="G2815" s="54" t="s">
        <v>71</v>
      </c>
      <c r="H2815" s="54" t="s">
        <v>128</v>
      </c>
      <c r="I2815" s="54" t="s">
        <v>22</v>
      </c>
      <c r="J2815" s="54" t="s">
        <v>129</v>
      </c>
      <c r="K2815" s="56">
        <v>43447.861215277779</v>
      </c>
      <c r="L2815" s="56">
        <v>43447.939386574071</v>
      </c>
      <c r="M2815" s="57">
        <v>1.8761111109999999</v>
      </c>
      <c r="N2815" s="58">
        <v>0</v>
      </c>
      <c r="O2815" s="58">
        <v>813</v>
      </c>
      <c r="P2815" s="58">
        <v>0</v>
      </c>
      <c r="Q2815" s="58">
        <v>0</v>
      </c>
      <c r="R2815" s="59">
        <v>0</v>
      </c>
      <c r="S2815" s="59">
        <v>1525.278333</v>
      </c>
      <c r="T2815" s="59">
        <v>0</v>
      </c>
      <c r="U2815" s="59">
        <v>0</v>
      </c>
    </row>
    <row r="2816" spans="1:21" x14ac:dyDescent="0.3">
      <c r="A2816" s="61">
        <v>85974</v>
      </c>
      <c r="B2816" s="54">
        <v>1</v>
      </c>
      <c r="C2816" s="54" t="s">
        <v>78</v>
      </c>
      <c r="D2816" s="54" t="s">
        <v>88</v>
      </c>
      <c r="E2816" s="61" t="s">
        <v>2127</v>
      </c>
      <c r="F2816" s="61" t="s">
        <v>136</v>
      </c>
      <c r="G2816" s="54" t="s">
        <v>71</v>
      </c>
      <c r="H2816" s="54" t="s">
        <v>128</v>
      </c>
      <c r="I2816" s="54" t="s">
        <v>22</v>
      </c>
      <c r="J2816" s="54" t="s">
        <v>129</v>
      </c>
      <c r="K2816" s="56">
        <v>43447.913923611108</v>
      </c>
      <c r="L2816" s="56">
        <v>43448.009722222225</v>
      </c>
      <c r="M2816" s="57">
        <v>2.2991666660000001</v>
      </c>
      <c r="N2816" s="58">
        <v>0</v>
      </c>
      <c r="O2816" s="58">
        <v>2</v>
      </c>
      <c r="P2816" s="58">
        <v>0</v>
      </c>
      <c r="Q2816" s="58">
        <v>0</v>
      </c>
      <c r="R2816" s="59">
        <v>0</v>
      </c>
      <c r="S2816" s="59">
        <v>4.5983330000000002</v>
      </c>
      <c r="T2816" s="59">
        <v>0</v>
      </c>
      <c r="U2816" s="59">
        <v>0</v>
      </c>
    </row>
    <row r="2817" spans="1:21" x14ac:dyDescent="0.3">
      <c r="A2817" s="61">
        <v>85979</v>
      </c>
      <c r="B2817" s="54">
        <v>1</v>
      </c>
      <c r="C2817" s="54" t="s">
        <v>78</v>
      </c>
      <c r="D2817" s="54" t="s">
        <v>88</v>
      </c>
      <c r="E2817" s="61" t="s">
        <v>2800</v>
      </c>
      <c r="F2817" s="61" t="s">
        <v>137</v>
      </c>
      <c r="G2817" s="54" t="s">
        <v>71</v>
      </c>
      <c r="H2817" s="54" t="s">
        <v>128</v>
      </c>
      <c r="I2817" s="54" t="s">
        <v>22</v>
      </c>
      <c r="J2817" s="54" t="s">
        <v>129</v>
      </c>
      <c r="K2817" s="56">
        <v>43447.92633101852</v>
      </c>
      <c r="L2817" s="56">
        <v>43448.024456018517</v>
      </c>
      <c r="M2817" s="57">
        <v>2.355</v>
      </c>
      <c r="N2817" s="58">
        <v>0</v>
      </c>
      <c r="O2817" s="58">
        <v>5</v>
      </c>
      <c r="P2817" s="58">
        <v>0</v>
      </c>
      <c r="Q2817" s="58">
        <v>0</v>
      </c>
      <c r="R2817" s="59">
        <v>0</v>
      </c>
      <c r="S2817" s="59">
        <v>11.775</v>
      </c>
      <c r="T2817" s="59">
        <v>0</v>
      </c>
      <c r="U2817" s="59">
        <v>0</v>
      </c>
    </row>
    <row r="2818" spans="1:21" x14ac:dyDescent="0.3">
      <c r="A2818" s="61">
        <v>85980</v>
      </c>
      <c r="B2818" s="54">
        <v>1</v>
      </c>
      <c r="C2818" s="54" t="s">
        <v>78</v>
      </c>
      <c r="D2818" s="54" t="s">
        <v>80</v>
      </c>
      <c r="E2818" s="61" t="s">
        <v>2801</v>
      </c>
      <c r="F2818" s="61" t="s">
        <v>130</v>
      </c>
      <c r="G2818" s="54" t="s">
        <v>71</v>
      </c>
      <c r="H2818" s="54" t="s">
        <v>128</v>
      </c>
      <c r="I2818" s="54" t="s">
        <v>22</v>
      </c>
      <c r="J2818" s="54" t="s">
        <v>129</v>
      </c>
      <c r="K2818" s="56">
        <v>43447.932129629626</v>
      </c>
      <c r="L2818" s="56">
        <v>43448.08421296296</v>
      </c>
      <c r="M2818" s="57">
        <v>3.65</v>
      </c>
      <c r="N2818" s="58">
        <v>0</v>
      </c>
      <c r="O2818" s="58">
        <v>10</v>
      </c>
      <c r="P2818" s="58">
        <v>0</v>
      </c>
      <c r="Q2818" s="58">
        <v>0</v>
      </c>
      <c r="R2818" s="59">
        <v>0</v>
      </c>
      <c r="S2818" s="59">
        <v>36.5</v>
      </c>
      <c r="T2818" s="59">
        <v>0</v>
      </c>
      <c r="U2818" s="59">
        <v>0</v>
      </c>
    </row>
    <row r="2819" spans="1:21" x14ac:dyDescent="0.3">
      <c r="A2819" s="61">
        <v>85982</v>
      </c>
      <c r="B2819" s="54">
        <v>1</v>
      </c>
      <c r="C2819" s="54" t="s">
        <v>78</v>
      </c>
      <c r="D2819" s="54" t="s">
        <v>99</v>
      </c>
      <c r="E2819" s="61" t="s">
        <v>2802</v>
      </c>
      <c r="F2819" s="61" t="s">
        <v>136</v>
      </c>
      <c r="G2819" s="54" t="s">
        <v>71</v>
      </c>
      <c r="H2819" s="54" t="s">
        <v>128</v>
      </c>
      <c r="I2819" s="54" t="s">
        <v>22</v>
      </c>
      <c r="J2819" s="54" t="s">
        <v>129</v>
      </c>
      <c r="K2819" s="56">
        <v>43447.936226851853</v>
      </c>
      <c r="L2819" s="56">
        <v>43447.965405092589</v>
      </c>
      <c r="M2819" s="57">
        <v>0.70027777700000005</v>
      </c>
      <c r="N2819" s="58">
        <v>0</v>
      </c>
      <c r="O2819" s="58">
        <v>82</v>
      </c>
      <c r="P2819" s="58">
        <v>0</v>
      </c>
      <c r="Q2819" s="58">
        <v>0</v>
      </c>
      <c r="R2819" s="59">
        <v>0</v>
      </c>
      <c r="S2819" s="59">
        <v>57.422778000000001</v>
      </c>
      <c r="T2819" s="59">
        <v>0</v>
      </c>
      <c r="U2819" s="59">
        <v>0</v>
      </c>
    </row>
    <row r="2820" spans="1:21" x14ac:dyDescent="0.3">
      <c r="A2820" s="61">
        <v>85984</v>
      </c>
      <c r="B2820" s="54">
        <v>1</v>
      </c>
      <c r="C2820" s="54" t="s">
        <v>78</v>
      </c>
      <c r="D2820" s="54" t="s">
        <v>80</v>
      </c>
      <c r="E2820" s="61" t="s">
        <v>332</v>
      </c>
      <c r="F2820" s="61" t="s">
        <v>156</v>
      </c>
      <c r="G2820" s="54" t="s">
        <v>71</v>
      </c>
      <c r="H2820" s="54" t="s">
        <v>128</v>
      </c>
      <c r="I2820" s="54" t="s">
        <v>22</v>
      </c>
      <c r="J2820" s="54" t="s">
        <v>129</v>
      </c>
      <c r="K2820" s="56">
        <v>43447.951817129629</v>
      </c>
      <c r="L2820" s="56">
        <v>43447.985625000001</v>
      </c>
      <c r="M2820" s="57">
        <v>0.81138888799999997</v>
      </c>
      <c r="N2820" s="58">
        <v>0</v>
      </c>
      <c r="O2820" s="58">
        <v>118</v>
      </c>
      <c r="P2820" s="58">
        <v>0</v>
      </c>
      <c r="Q2820" s="58">
        <v>0</v>
      </c>
      <c r="R2820" s="59">
        <v>0</v>
      </c>
      <c r="S2820" s="59">
        <v>95.743888999999996</v>
      </c>
      <c r="T2820" s="59">
        <v>0</v>
      </c>
      <c r="U2820" s="59">
        <v>0</v>
      </c>
    </row>
    <row r="2821" spans="1:21" x14ac:dyDescent="0.3">
      <c r="A2821" s="61">
        <v>85987</v>
      </c>
      <c r="B2821" s="54">
        <v>1</v>
      </c>
      <c r="C2821" s="54" t="s">
        <v>78</v>
      </c>
      <c r="D2821" s="54" t="s">
        <v>125</v>
      </c>
      <c r="E2821" s="61" t="s">
        <v>2803</v>
      </c>
      <c r="F2821" s="61" t="s">
        <v>144</v>
      </c>
      <c r="G2821" s="54" t="s">
        <v>71</v>
      </c>
      <c r="H2821" s="54" t="s">
        <v>128</v>
      </c>
      <c r="I2821" s="54" t="s">
        <v>22</v>
      </c>
      <c r="J2821" s="54" t="s">
        <v>129</v>
      </c>
      <c r="K2821" s="56">
        <v>43447.907858796294</v>
      </c>
      <c r="L2821" s="56">
        <v>43448.027303240742</v>
      </c>
      <c r="M2821" s="57">
        <v>2.866666666</v>
      </c>
      <c r="N2821" s="58">
        <v>0</v>
      </c>
      <c r="O2821" s="58">
        <v>1</v>
      </c>
      <c r="P2821" s="58">
        <v>0</v>
      </c>
      <c r="Q2821" s="58">
        <v>0</v>
      </c>
      <c r="R2821" s="59">
        <v>0</v>
      </c>
      <c r="S2821" s="59">
        <v>2.8666670000000001</v>
      </c>
      <c r="T2821" s="59">
        <v>0</v>
      </c>
      <c r="U2821" s="59">
        <v>0</v>
      </c>
    </row>
    <row r="2822" spans="1:21" x14ac:dyDescent="0.3">
      <c r="A2822" s="61">
        <v>85988</v>
      </c>
      <c r="B2822" s="54">
        <v>1</v>
      </c>
      <c r="C2822" s="54" t="s">
        <v>78</v>
      </c>
      <c r="D2822" s="54" t="s">
        <v>80</v>
      </c>
      <c r="E2822" s="61" t="s">
        <v>2804</v>
      </c>
      <c r="F2822" s="61" t="s">
        <v>184</v>
      </c>
      <c r="G2822" s="54" t="s">
        <v>71</v>
      </c>
      <c r="H2822" s="54" t="s">
        <v>128</v>
      </c>
      <c r="I2822" s="54" t="s">
        <v>22</v>
      </c>
      <c r="J2822" s="54" t="s">
        <v>129</v>
      </c>
      <c r="K2822" s="56">
        <v>43447.959861111114</v>
      </c>
      <c r="L2822" s="56">
        <v>43448.015439814815</v>
      </c>
      <c r="M2822" s="57">
        <v>1.3338888879999999</v>
      </c>
      <c r="N2822" s="58">
        <v>0</v>
      </c>
      <c r="O2822" s="58">
        <v>4</v>
      </c>
      <c r="P2822" s="58">
        <v>0</v>
      </c>
      <c r="Q2822" s="58">
        <v>0</v>
      </c>
      <c r="R2822" s="59">
        <v>0</v>
      </c>
      <c r="S2822" s="59">
        <v>5.3355560000000004</v>
      </c>
      <c r="T2822" s="59">
        <v>0</v>
      </c>
      <c r="U2822" s="59">
        <v>0</v>
      </c>
    </row>
    <row r="2823" spans="1:21" x14ac:dyDescent="0.3">
      <c r="A2823" s="61">
        <v>85989</v>
      </c>
      <c r="B2823" s="54">
        <v>1</v>
      </c>
      <c r="C2823" s="54" t="s">
        <v>79</v>
      </c>
      <c r="D2823" s="54" t="s">
        <v>108</v>
      </c>
      <c r="E2823" s="61" t="s">
        <v>2805</v>
      </c>
      <c r="F2823" s="61" t="s">
        <v>136</v>
      </c>
      <c r="G2823" s="54" t="s">
        <v>71</v>
      </c>
      <c r="H2823" s="54" t="s">
        <v>128</v>
      </c>
      <c r="I2823" s="54" t="s">
        <v>22</v>
      </c>
      <c r="J2823" s="54" t="s">
        <v>129</v>
      </c>
      <c r="K2823" s="56">
        <v>43447.963958333334</v>
      </c>
      <c r="L2823" s="56">
        <v>43447.984513888892</v>
      </c>
      <c r="M2823" s="57">
        <v>0.49333333299999999</v>
      </c>
      <c r="N2823" s="58">
        <v>0</v>
      </c>
      <c r="O2823" s="58">
        <v>105</v>
      </c>
      <c r="P2823" s="58">
        <v>0</v>
      </c>
      <c r="Q2823" s="58">
        <v>0</v>
      </c>
      <c r="R2823" s="59">
        <v>0</v>
      </c>
      <c r="S2823" s="59">
        <v>51.8</v>
      </c>
      <c r="T2823" s="59">
        <v>0</v>
      </c>
      <c r="U2823" s="59">
        <v>0</v>
      </c>
    </row>
    <row r="2824" spans="1:21" x14ac:dyDescent="0.3">
      <c r="A2824" s="61">
        <v>85992</v>
      </c>
      <c r="B2824" s="54">
        <v>1</v>
      </c>
      <c r="C2824" s="54" t="s">
        <v>78</v>
      </c>
      <c r="D2824" s="54" t="s">
        <v>91</v>
      </c>
      <c r="E2824" s="61" t="s">
        <v>2806</v>
      </c>
      <c r="F2824" s="61" t="s">
        <v>137</v>
      </c>
      <c r="G2824" s="54" t="s">
        <v>71</v>
      </c>
      <c r="H2824" s="54" t="s">
        <v>128</v>
      </c>
      <c r="I2824" s="54" t="s">
        <v>22</v>
      </c>
      <c r="J2824" s="54" t="s">
        <v>129</v>
      </c>
      <c r="K2824" s="56">
        <v>43447.91306712963</v>
      </c>
      <c r="L2824" s="56">
        <v>43447.972222222219</v>
      </c>
      <c r="M2824" s="57">
        <v>1.4197222220000001</v>
      </c>
      <c r="N2824" s="58">
        <v>0</v>
      </c>
      <c r="O2824" s="58">
        <v>0</v>
      </c>
      <c r="P2824" s="58">
        <v>0</v>
      </c>
      <c r="Q2824" s="58">
        <v>1</v>
      </c>
      <c r="R2824" s="59">
        <v>0</v>
      </c>
      <c r="S2824" s="59">
        <v>0</v>
      </c>
      <c r="T2824" s="59">
        <v>0</v>
      </c>
      <c r="U2824" s="59">
        <v>1.4197219999999999</v>
      </c>
    </row>
    <row r="2825" spans="1:21" x14ac:dyDescent="0.3">
      <c r="A2825" s="61">
        <v>85996</v>
      </c>
      <c r="B2825" s="54">
        <v>1</v>
      </c>
      <c r="C2825" s="54" t="s">
        <v>79</v>
      </c>
      <c r="D2825" s="54" t="s">
        <v>119</v>
      </c>
      <c r="E2825" s="61" t="s">
        <v>2521</v>
      </c>
      <c r="F2825" s="61" t="s">
        <v>136</v>
      </c>
      <c r="G2825" s="54" t="s">
        <v>71</v>
      </c>
      <c r="H2825" s="54" t="s">
        <v>128</v>
      </c>
      <c r="I2825" s="54" t="s">
        <v>22</v>
      </c>
      <c r="J2825" s="54" t="s">
        <v>129</v>
      </c>
      <c r="K2825" s="56">
        <v>43447.97451388889</v>
      </c>
      <c r="L2825" s="56">
        <v>43447.993703703702</v>
      </c>
      <c r="M2825" s="57">
        <v>0.46055555500000001</v>
      </c>
      <c r="N2825" s="58">
        <v>0</v>
      </c>
      <c r="O2825" s="58">
        <v>66</v>
      </c>
      <c r="P2825" s="58">
        <v>0</v>
      </c>
      <c r="Q2825" s="58">
        <v>27</v>
      </c>
      <c r="R2825" s="59">
        <v>0</v>
      </c>
      <c r="S2825" s="59">
        <v>30.396667000000001</v>
      </c>
      <c r="T2825" s="59">
        <v>0</v>
      </c>
      <c r="U2825" s="59">
        <v>12.435</v>
      </c>
    </row>
    <row r="2826" spans="1:21" x14ac:dyDescent="0.3">
      <c r="A2826" s="61">
        <v>86000</v>
      </c>
      <c r="B2826" s="54">
        <v>1</v>
      </c>
      <c r="C2826" s="54" t="s">
        <v>78</v>
      </c>
      <c r="D2826" s="54" t="s">
        <v>94</v>
      </c>
      <c r="E2826" s="61" t="s">
        <v>2807</v>
      </c>
      <c r="F2826" s="61" t="s">
        <v>151</v>
      </c>
      <c r="G2826" s="54" t="s">
        <v>71</v>
      </c>
      <c r="H2826" s="54" t="s">
        <v>128</v>
      </c>
      <c r="I2826" s="54" t="s">
        <v>22</v>
      </c>
      <c r="J2826" s="54" t="s">
        <v>129</v>
      </c>
      <c r="K2826" s="56">
        <v>43447.984942129631</v>
      </c>
      <c r="L2826" s="56">
        <v>43448.087314814817</v>
      </c>
      <c r="M2826" s="57">
        <v>2.4569444439999999</v>
      </c>
      <c r="N2826" s="58">
        <v>0</v>
      </c>
      <c r="O2826" s="58">
        <v>213</v>
      </c>
      <c r="P2826" s="58">
        <v>0</v>
      </c>
      <c r="Q2826" s="58">
        <v>0</v>
      </c>
      <c r="R2826" s="59">
        <v>0</v>
      </c>
      <c r="S2826" s="59">
        <v>523.32916699999998</v>
      </c>
      <c r="T2826" s="59">
        <v>0</v>
      </c>
      <c r="U2826" s="59">
        <v>0</v>
      </c>
    </row>
    <row r="2827" spans="1:21" x14ac:dyDescent="0.3">
      <c r="A2827" s="61">
        <v>86001</v>
      </c>
      <c r="B2827" s="54">
        <v>1</v>
      </c>
      <c r="C2827" s="54" t="s">
        <v>78</v>
      </c>
      <c r="D2827" s="54" t="s">
        <v>104</v>
      </c>
      <c r="E2827" s="61" t="s">
        <v>2808</v>
      </c>
      <c r="F2827" s="61" t="s">
        <v>159</v>
      </c>
      <c r="G2827" s="54" t="s">
        <v>71</v>
      </c>
      <c r="H2827" s="54" t="s">
        <v>128</v>
      </c>
      <c r="I2827" s="54" t="s">
        <v>22</v>
      </c>
      <c r="J2827" s="54" t="s">
        <v>129</v>
      </c>
      <c r="K2827" s="56">
        <v>43447.851087962961</v>
      </c>
      <c r="L2827" s="56">
        <v>43447.998611111114</v>
      </c>
      <c r="M2827" s="57">
        <v>3.5405555550000001</v>
      </c>
      <c r="N2827" s="58">
        <v>0</v>
      </c>
      <c r="O2827" s="58">
        <v>0</v>
      </c>
      <c r="P2827" s="58">
        <v>0</v>
      </c>
      <c r="Q2827" s="58">
        <v>66</v>
      </c>
      <c r="R2827" s="59">
        <v>0</v>
      </c>
      <c r="S2827" s="59">
        <v>0</v>
      </c>
      <c r="T2827" s="59">
        <v>0</v>
      </c>
      <c r="U2827" s="59">
        <v>233.67666700000001</v>
      </c>
    </row>
    <row r="2828" spans="1:21" x14ac:dyDescent="0.3">
      <c r="A2828" s="61">
        <v>86002</v>
      </c>
      <c r="B2828" s="54">
        <v>1</v>
      </c>
      <c r="C2828" s="54" t="s">
        <v>79</v>
      </c>
      <c r="D2828" s="54" t="s">
        <v>118</v>
      </c>
      <c r="E2828" s="61" t="s">
        <v>2809</v>
      </c>
      <c r="F2828" s="61" t="s">
        <v>136</v>
      </c>
      <c r="G2828" s="54" t="s">
        <v>71</v>
      </c>
      <c r="H2828" s="54" t="s">
        <v>128</v>
      </c>
      <c r="I2828" s="54" t="s">
        <v>22</v>
      </c>
      <c r="J2828" s="54" t="s">
        <v>129</v>
      </c>
      <c r="K2828" s="56">
        <v>43448.001446759255</v>
      </c>
      <c r="L2828" s="56">
        <v>43448.459317129629</v>
      </c>
      <c r="M2828" s="57">
        <v>10.988888888</v>
      </c>
      <c r="N2828" s="58">
        <v>0</v>
      </c>
      <c r="O2828" s="58">
        <v>0</v>
      </c>
      <c r="P2828" s="58">
        <v>0</v>
      </c>
      <c r="Q2828" s="58">
        <v>1</v>
      </c>
      <c r="R2828" s="59">
        <v>0</v>
      </c>
      <c r="S2828" s="59">
        <v>0</v>
      </c>
      <c r="T2828" s="59">
        <v>0</v>
      </c>
      <c r="U2828" s="59">
        <v>10.988889</v>
      </c>
    </row>
    <row r="2829" spans="1:21" x14ac:dyDescent="0.3">
      <c r="A2829" s="61">
        <v>86007</v>
      </c>
      <c r="B2829" s="54">
        <v>1</v>
      </c>
      <c r="C2829" s="54" t="s">
        <v>79</v>
      </c>
      <c r="D2829" s="54" t="s">
        <v>119</v>
      </c>
      <c r="E2829" s="61" t="s">
        <v>688</v>
      </c>
      <c r="F2829" s="61" t="s">
        <v>140</v>
      </c>
      <c r="G2829" s="54" t="s">
        <v>72</v>
      </c>
      <c r="H2829" s="54" t="s">
        <v>128</v>
      </c>
      <c r="I2829" s="54" t="s">
        <v>22</v>
      </c>
      <c r="J2829" s="54" t="s">
        <v>129</v>
      </c>
      <c r="K2829" s="56">
        <v>43448.006377314814</v>
      </c>
      <c r="L2829" s="56">
        <v>43448.024571759262</v>
      </c>
      <c r="M2829" s="57">
        <v>0.43666666599999998</v>
      </c>
      <c r="N2829" s="58">
        <v>3</v>
      </c>
      <c r="O2829" s="58">
        <v>962</v>
      </c>
      <c r="P2829" s="58">
        <v>1</v>
      </c>
      <c r="Q2829" s="58">
        <v>220</v>
      </c>
      <c r="R2829" s="59">
        <v>1.31</v>
      </c>
      <c r="S2829" s="59">
        <v>420.07333299999999</v>
      </c>
      <c r="T2829" s="59">
        <v>0.43666700000000003</v>
      </c>
      <c r="U2829" s="59">
        <v>96.066666999999995</v>
      </c>
    </row>
    <row r="2830" spans="1:21" x14ac:dyDescent="0.3">
      <c r="A2830" s="61">
        <v>86008</v>
      </c>
      <c r="B2830" s="54">
        <v>1</v>
      </c>
      <c r="C2830" s="54" t="s">
        <v>79</v>
      </c>
      <c r="D2830" s="54" t="s">
        <v>119</v>
      </c>
      <c r="E2830" s="61" t="s">
        <v>2810</v>
      </c>
      <c r="F2830" s="61" t="s">
        <v>137</v>
      </c>
      <c r="G2830" s="54" t="s">
        <v>71</v>
      </c>
      <c r="H2830" s="54" t="s">
        <v>128</v>
      </c>
      <c r="I2830" s="54" t="s">
        <v>22</v>
      </c>
      <c r="J2830" s="54" t="s">
        <v>129</v>
      </c>
      <c r="K2830" s="56">
        <v>43448.015196759261</v>
      </c>
      <c r="L2830" s="56">
        <v>43448.119606481479</v>
      </c>
      <c r="M2830" s="57">
        <v>2.505833333</v>
      </c>
      <c r="N2830" s="58">
        <v>0</v>
      </c>
      <c r="O2830" s="58">
        <v>1</v>
      </c>
      <c r="P2830" s="58">
        <v>0</v>
      </c>
      <c r="Q2830" s="58">
        <v>0</v>
      </c>
      <c r="R2830" s="59">
        <v>0</v>
      </c>
      <c r="S2830" s="59">
        <v>2.505833</v>
      </c>
      <c r="T2830" s="59">
        <v>0</v>
      </c>
      <c r="U2830" s="59">
        <v>0</v>
      </c>
    </row>
    <row r="2831" spans="1:21" x14ac:dyDescent="0.3">
      <c r="A2831" s="61">
        <v>86011</v>
      </c>
      <c r="B2831" s="54">
        <v>1</v>
      </c>
      <c r="C2831" s="54" t="s">
        <v>78</v>
      </c>
      <c r="D2831" s="54" t="s">
        <v>82</v>
      </c>
      <c r="E2831" s="61" t="s">
        <v>2811</v>
      </c>
      <c r="F2831" s="61" t="s">
        <v>171</v>
      </c>
      <c r="G2831" s="54" t="s">
        <v>72</v>
      </c>
      <c r="H2831" s="54" t="s">
        <v>128</v>
      </c>
      <c r="I2831" s="54" t="s">
        <v>22</v>
      </c>
      <c r="J2831" s="54" t="s">
        <v>129</v>
      </c>
      <c r="K2831" s="56">
        <v>43448.064108796294</v>
      </c>
      <c r="L2831" s="56">
        <v>43448.072916666664</v>
      </c>
      <c r="M2831" s="57">
        <v>0.211388888</v>
      </c>
      <c r="N2831" s="58">
        <v>1</v>
      </c>
      <c r="O2831" s="58">
        <v>17693</v>
      </c>
      <c r="P2831" s="58">
        <v>0</v>
      </c>
      <c r="Q2831" s="58">
        <v>0</v>
      </c>
      <c r="R2831" s="59">
        <v>0.21138899999999999</v>
      </c>
      <c r="S2831" s="59">
        <v>3740.103595</v>
      </c>
      <c r="T2831" s="59">
        <v>0</v>
      </c>
      <c r="U2831" s="59">
        <v>0</v>
      </c>
    </row>
    <row r="2832" spans="1:21" x14ac:dyDescent="0.3">
      <c r="A2832" s="61">
        <v>86012</v>
      </c>
      <c r="B2832" s="54">
        <v>1</v>
      </c>
      <c r="C2832" s="54" t="s">
        <v>79</v>
      </c>
      <c r="D2832" s="54" t="s">
        <v>118</v>
      </c>
      <c r="E2832" s="61" t="s">
        <v>2812</v>
      </c>
      <c r="F2832" s="61" t="s">
        <v>130</v>
      </c>
      <c r="G2832" s="54" t="s">
        <v>71</v>
      </c>
      <c r="H2832" s="54" t="s">
        <v>128</v>
      </c>
      <c r="I2832" s="54" t="s">
        <v>22</v>
      </c>
      <c r="J2832" s="54" t="s">
        <v>129</v>
      </c>
      <c r="K2832" s="56">
        <v>43448.034745370373</v>
      </c>
      <c r="L2832" s="56">
        <v>43448.195370370369</v>
      </c>
      <c r="M2832" s="57">
        <v>3.855</v>
      </c>
      <c r="N2832" s="58">
        <v>0</v>
      </c>
      <c r="O2832" s="58">
        <v>1</v>
      </c>
      <c r="P2832" s="58">
        <v>0</v>
      </c>
      <c r="Q2832" s="58">
        <v>0</v>
      </c>
      <c r="R2832" s="59">
        <v>0</v>
      </c>
      <c r="S2832" s="59">
        <v>3.855</v>
      </c>
      <c r="T2832" s="59">
        <v>0</v>
      </c>
      <c r="U2832" s="59">
        <v>0</v>
      </c>
    </row>
    <row r="2833" spans="1:21" x14ac:dyDescent="0.3">
      <c r="A2833" s="61">
        <v>86016</v>
      </c>
      <c r="B2833" s="54">
        <v>1</v>
      </c>
      <c r="C2833" s="54" t="s">
        <v>78</v>
      </c>
      <c r="D2833" s="54" t="s">
        <v>86</v>
      </c>
      <c r="E2833" s="61" t="s">
        <v>2813</v>
      </c>
      <c r="F2833" s="61" t="s">
        <v>136</v>
      </c>
      <c r="G2833" s="54" t="s">
        <v>71</v>
      </c>
      <c r="H2833" s="54" t="s">
        <v>128</v>
      </c>
      <c r="I2833" s="54" t="s">
        <v>22</v>
      </c>
      <c r="J2833" s="54" t="s">
        <v>129</v>
      </c>
      <c r="K2833" s="56">
        <v>43448.030243055553</v>
      </c>
      <c r="L2833" s="56">
        <v>43448.120787037034</v>
      </c>
      <c r="M2833" s="57">
        <v>2.1730555549999999</v>
      </c>
      <c r="N2833" s="58">
        <v>0</v>
      </c>
      <c r="O2833" s="58">
        <v>813</v>
      </c>
      <c r="P2833" s="58">
        <v>0</v>
      </c>
      <c r="Q2833" s="58">
        <v>0</v>
      </c>
      <c r="R2833" s="59">
        <v>0</v>
      </c>
      <c r="S2833" s="59">
        <v>1766.694166</v>
      </c>
      <c r="T2833" s="59">
        <v>0</v>
      </c>
      <c r="U2833" s="59">
        <v>0</v>
      </c>
    </row>
    <row r="2834" spans="1:21" x14ac:dyDescent="0.3">
      <c r="A2834" s="61">
        <v>86017</v>
      </c>
      <c r="B2834" s="54">
        <v>1</v>
      </c>
      <c r="C2834" s="54" t="s">
        <v>79</v>
      </c>
      <c r="D2834" s="54" t="s">
        <v>119</v>
      </c>
      <c r="E2834" s="61" t="s">
        <v>394</v>
      </c>
      <c r="F2834" s="61" t="s">
        <v>140</v>
      </c>
      <c r="G2834" s="54" t="s">
        <v>72</v>
      </c>
      <c r="H2834" s="54" t="s">
        <v>128</v>
      </c>
      <c r="I2834" s="54" t="s">
        <v>22</v>
      </c>
      <c r="J2834" s="54" t="s">
        <v>129</v>
      </c>
      <c r="K2834" s="56">
        <v>43448.031331018516</v>
      </c>
      <c r="L2834" s="56">
        <v>43448.077118055553</v>
      </c>
      <c r="M2834" s="57">
        <v>1.0988888880000001</v>
      </c>
      <c r="N2834" s="58">
        <v>1</v>
      </c>
      <c r="O2834" s="58">
        <v>586</v>
      </c>
      <c r="P2834" s="58">
        <v>0</v>
      </c>
      <c r="Q2834" s="58">
        <v>146</v>
      </c>
      <c r="R2834" s="59">
        <v>1.098889</v>
      </c>
      <c r="S2834" s="59">
        <v>643.94888800000001</v>
      </c>
      <c r="T2834" s="59">
        <v>0</v>
      </c>
      <c r="U2834" s="59">
        <v>160.43777800000001</v>
      </c>
    </row>
    <row r="2835" spans="1:21" x14ac:dyDescent="0.3">
      <c r="A2835" s="61">
        <v>86019</v>
      </c>
      <c r="B2835" s="54">
        <v>1</v>
      </c>
      <c r="C2835" s="54" t="s">
        <v>79</v>
      </c>
      <c r="D2835" s="54" t="s">
        <v>114</v>
      </c>
      <c r="E2835" s="61" t="s">
        <v>2814</v>
      </c>
      <c r="F2835" s="61" t="s">
        <v>172</v>
      </c>
      <c r="G2835" s="54" t="s">
        <v>71</v>
      </c>
      <c r="H2835" s="54" t="s">
        <v>128</v>
      </c>
      <c r="I2835" s="54" t="s">
        <v>22</v>
      </c>
      <c r="J2835" s="54" t="s">
        <v>129</v>
      </c>
      <c r="K2835" s="56">
        <v>43448.094444444447</v>
      </c>
      <c r="L2835" s="56">
        <v>43448.133159722223</v>
      </c>
      <c r="M2835" s="57">
        <v>0.92916666599999997</v>
      </c>
      <c r="N2835" s="58">
        <v>0</v>
      </c>
      <c r="O2835" s="58">
        <v>423</v>
      </c>
      <c r="P2835" s="58">
        <v>0</v>
      </c>
      <c r="Q2835" s="58">
        <v>0</v>
      </c>
      <c r="R2835" s="59">
        <v>0</v>
      </c>
      <c r="S2835" s="59">
        <v>393.03750000000002</v>
      </c>
      <c r="T2835" s="59">
        <v>0</v>
      </c>
      <c r="U2835" s="59">
        <v>0</v>
      </c>
    </row>
    <row r="2836" spans="1:21" x14ac:dyDescent="0.3">
      <c r="A2836" s="61">
        <v>86020</v>
      </c>
      <c r="B2836" s="54">
        <v>1</v>
      </c>
      <c r="C2836" s="54" t="s">
        <v>78</v>
      </c>
      <c r="D2836" s="54" t="s">
        <v>104</v>
      </c>
      <c r="E2836" s="61" t="s">
        <v>2815</v>
      </c>
      <c r="F2836" s="61" t="s">
        <v>137</v>
      </c>
      <c r="G2836" s="54" t="s">
        <v>71</v>
      </c>
      <c r="H2836" s="54" t="s">
        <v>128</v>
      </c>
      <c r="I2836" s="54" t="s">
        <v>22</v>
      </c>
      <c r="J2836" s="54" t="s">
        <v>129</v>
      </c>
      <c r="K2836" s="56">
        <v>43447.915729166663</v>
      </c>
      <c r="L2836" s="56">
        <v>43448.098611111112</v>
      </c>
      <c r="M2836" s="57">
        <v>4.3891666660000004</v>
      </c>
      <c r="N2836" s="58">
        <v>0</v>
      </c>
      <c r="O2836" s="58">
        <v>0</v>
      </c>
      <c r="P2836" s="58">
        <v>0</v>
      </c>
      <c r="Q2836" s="58">
        <v>1</v>
      </c>
      <c r="R2836" s="59">
        <v>0</v>
      </c>
      <c r="S2836" s="59">
        <v>0</v>
      </c>
      <c r="T2836" s="59">
        <v>0</v>
      </c>
      <c r="U2836" s="59">
        <v>4.3891669999999996</v>
      </c>
    </row>
    <row r="2837" spans="1:21" x14ac:dyDescent="0.3">
      <c r="A2837" s="61">
        <v>86021</v>
      </c>
      <c r="B2837" s="54">
        <v>1</v>
      </c>
      <c r="C2837" s="54" t="s">
        <v>78</v>
      </c>
      <c r="D2837" s="54" t="s">
        <v>92</v>
      </c>
      <c r="E2837" s="61" t="s">
        <v>2816</v>
      </c>
      <c r="F2837" s="61" t="s">
        <v>327</v>
      </c>
      <c r="G2837" s="54" t="s">
        <v>72</v>
      </c>
      <c r="H2837" s="54" t="s">
        <v>128</v>
      </c>
      <c r="I2837" s="54" t="s">
        <v>22</v>
      </c>
      <c r="J2837" s="54" t="s">
        <v>129</v>
      </c>
      <c r="K2837" s="56">
        <v>43448.120833333334</v>
      </c>
      <c r="L2837" s="56">
        <v>43448.138240740744</v>
      </c>
      <c r="M2837" s="57">
        <v>0.41777777700000002</v>
      </c>
      <c r="N2837" s="58">
        <v>0</v>
      </c>
      <c r="O2837" s="58">
        <v>109</v>
      </c>
      <c r="P2837" s="58">
        <v>0</v>
      </c>
      <c r="Q2837" s="58">
        <v>0</v>
      </c>
      <c r="R2837" s="59">
        <v>0</v>
      </c>
      <c r="S2837" s="59">
        <v>45.537778000000003</v>
      </c>
      <c r="T2837" s="59">
        <v>0</v>
      </c>
      <c r="U2837" s="59">
        <v>0</v>
      </c>
    </row>
    <row r="2838" spans="1:21" x14ac:dyDescent="0.3">
      <c r="A2838" s="61">
        <v>86022</v>
      </c>
      <c r="B2838" s="54">
        <v>1</v>
      </c>
      <c r="C2838" s="54" t="s">
        <v>78</v>
      </c>
      <c r="D2838" s="54" t="s">
        <v>82</v>
      </c>
      <c r="E2838" s="61" t="s">
        <v>2811</v>
      </c>
      <c r="F2838" s="61" t="s">
        <v>171</v>
      </c>
      <c r="G2838" s="54" t="s">
        <v>72</v>
      </c>
      <c r="H2838" s="54" t="s">
        <v>128</v>
      </c>
      <c r="I2838" s="54" t="s">
        <v>22</v>
      </c>
      <c r="J2838" s="54" t="s">
        <v>129</v>
      </c>
      <c r="K2838" s="56">
        <v>43448.119490740741</v>
      </c>
      <c r="L2838" s="56">
        <v>43448.15</v>
      </c>
      <c r="M2838" s="57">
        <v>0.73222222199999998</v>
      </c>
      <c r="N2838" s="58">
        <v>1</v>
      </c>
      <c r="O2838" s="58">
        <v>17693</v>
      </c>
      <c r="P2838" s="58">
        <v>0</v>
      </c>
      <c r="Q2838" s="58">
        <v>0</v>
      </c>
      <c r="R2838" s="59">
        <v>0.73222200000000004</v>
      </c>
      <c r="S2838" s="59">
        <v>12955.207774</v>
      </c>
      <c r="T2838" s="59">
        <v>0</v>
      </c>
      <c r="U2838" s="59">
        <v>0</v>
      </c>
    </row>
    <row r="2839" spans="1:21" x14ac:dyDescent="0.3">
      <c r="A2839" s="61">
        <v>86027</v>
      </c>
      <c r="B2839" s="54">
        <v>1</v>
      </c>
      <c r="C2839" s="54" t="s">
        <v>78</v>
      </c>
      <c r="D2839" s="54" t="s">
        <v>93</v>
      </c>
      <c r="E2839" s="61" t="s">
        <v>2817</v>
      </c>
      <c r="F2839" s="61" t="s">
        <v>171</v>
      </c>
      <c r="G2839" s="54" t="s">
        <v>72</v>
      </c>
      <c r="H2839" s="54" t="s">
        <v>128</v>
      </c>
      <c r="I2839" s="54" t="s">
        <v>22</v>
      </c>
      <c r="J2839" s="54" t="s">
        <v>129</v>
      </c>
      <c r="K2839" s="56">
        <v>43448.205833333333</v>
      </c>
      <c r="L2839" s="56">
        <v>43448.220925925925</v>
      </c>
      <c r="M2839" s="57">
        <v>0.36222222199999998</v>
      </c>
      <c r="N2839" s="58">
        <v>0</v>
      </c>
      <c r="O2839" s="58">
        <v>630</v>
      </c>
      <c r="P2839" s="58">
        <v>0</v>
      </c>
      <c r="Q2839" s="58">
        <v>0</v>
      </c>
      <c r="R2839" s="59">
        <v>0</v>
      </c>
      <c r="S2839" s="59">
        <v>228.2</v>
      </c>
      <c r="T2839" s="59">
        <v>0</v>
      </c>
      <c r="U2839" s="59">
        <v>0</v>
      </c>
    </row>
    <row r="2840" spans="1:21" x14ac:dyDescent="0.3">
      <c r="A2840" s="61">
        <v>86028</v>
      </c>
      <c r="B2840" s="54">
        <v>1</v>
      </c>
      <c r="C2840" s="54" t="s">
        <v>79</v>
      </c>
      <c r="D2840" s="54" t="s">
        <v>111</v>
      </c>
      <c r="E2840" s="61" t="s">
        <v>2818</v>
      </c>
      <c r="F2840" s="61" t="s">
        <v>136</v>
      </c>
      <c r="G2840" s="54" t="s">
        <v>71</v>
      </c>
      <c r="H2840" s="54" t="s">
        <v>128</v>
      </c>
      <c r="I2840" s="54" t="s">
        <v>22</v>
      </c>
      <c r="J2840" s="54" t="s">
        <v>129</v>
      </c>
      <c r="K2840" s="56">
        <v>43448.216828703706</v>
      </c>
      <c r="L2840" s="56">
        <v>43448.260497685187</v>
      </c>
      <c r="M2840" s="57">
        <v>1.0480555549999999</v>
      </c>
      <c r="N2840" s="58">
        <v>0</v>
      </c>
      <c r="O2840" s="58">
        <v>0</v>
      </c>
      <c r="P2840" s="58">
        <v>0</v>
      </c>
      <c r="Q2840" s="58">
        <v>13</v>
      </c>
      <c r="R2840" s="59">
        <v>0</v>
      </c>
      <c r="S2840" s="59">
        <v>0</v>
      </c>
      <c r="T2840" s="59">
        <v>0</v>
      </c>
      <c r="U2840" s="59">
        <v>13.624722</v>
      </c>
    </row>
    <row r="2841" spans="1:21" x14ac:dyDescent="0.3">
      <c r="A2841" s="61">
        <v>86032</v>
      </c>
      <c r="B2841" s="54">
        <v>1</v>
      </c>
      <c r="C2841" s="54" t="s">
        <v>78</v>
      </c>
      <c r="D2841" s="54" t="s">
        <v>83</v>
      </c>
      <c r="E2841" s="61" t="s">
        <v>2819</v>
      </c>
      <c r="F2841" s="61" t="s">
        <v>156</v>
      </c>
      <c r="G2841" s="54" t="s">
        <v>71</v>
      </c>
      <c r="H2841" s="54" t="s">
        <v>128</v>
      </c>
      <c r="I2841" s="54" t="s">
        <v>22</v>
      </c>
      <c r="J2841" s="54" t="s">
        <v>129</v>
      </c>
      <c r="K2841" s="56">
        <v>43448.220081018517</v>
      </c>
      <c r="L2841" s="56">
        <v>43448.361550925925</v>
      </c>
      <c r="M2841" s="57">
        <v>3.395277777</v>
      </c>
      <c r="N2841" s="58">
        <v>0</v>
      </c>
      <c r="O2841" s="58">
        <v>26</v>
      </c>
      <c r="P2841" s="58">
        <v>0</v>
      </c>
      <c r="Q2841" s="58">
        <v>0</v>
      </c>
      <c r="R2841" s="59">
        <v>0</v>
      </c>
      <c r="S2841" s="59">
        <v>88.277221999999995</v>
      </c>
      <c r="T2841" s="59">
        <v>0</v>
      </c>
      <c r="U2841" s="59">
        <v>0</v>
      </c>
    </row>
    <row r="2842" spans="1:21" x14ac:dyDescent="0.3">
      <c r="A2842" s="61">
        <v>86040</v>
      </c>
      <c r="B2842" s="54">
        <v>1</v>
      </c>
      <c r="C2842" s="54" t="s">
        <v>78</v>
      </c>
      <c r="D2842" s="54" t="s">
        <v>82</v>
      </c>
      <c r="E2842" s="61" t="s">
        <v>602</v>
      </c>
      <c r="F2842" s="61" t="s">
        <v>127</v>
      </c>
      <c r="G2842" s="54" t="s">
        <v>72</v>
      </c>
      <c r="H2842" s="54" t="s">
        <v>138</v>
      </c>
      <c r="I2842" s="54" t="s">
        <v>22</v>
      </c>
      <c r="J2842" s="54" t="s">
        <v>129</v>
      </c>
      <c r="K2842" s="56">
        <v>43448.352187500001</v>
      </c>
      <c r="L2842" s="56">
        <v>43448.352777777778</v>
      </c>
      <c r="M2842" s="57">
        <v>1.4166666E-2</v>
      </c>
      <c r="N2842" s="58">
        <v>0</v>
      </c>
      <c r="O2842" s="58">
        <v>2759</v>
      </c>
      <c r="P2842" s="58">
        <v>0</v>
      </c>
      <c r="Q2842" s="58">
        <v>0</v>
      </c>
      <c r="R2842" s="59">
        <v>0</v>
      </c>
      <c r="S2842" s="59">
        <v>39.085830999999999</v>
      </c>
      <c r="T2842" s="59">
        <v>0</v>
      </c>
      <c r="U2842" s="59">
        <v>0</v>
      </c>
    </row>
    <row r="2843" spans="1:21" x14ac:dyDescent="0.3">
      <c r="A2843" s="61">
        <v>86041</v>
      </c>
      <c r="B2843" s="54">
        <v>1</v>
      </c>
      <c r="C2843" s="54" t="s">
        <v>78</v>
      </c>
      <c r="D2843" s="54" t="s">
        <v>80</v>
      </c>
      <c r="E2843" s="61" t="s">
        <v>2820</v>
      </c>
      <c r="F2843" s="61" t="s">
        <v>156</v>
      </c>
      <c r="G2843" s="54" t="s">
        <v>71</v>
      </c>
      <c r="H2843" s="54" t="s">
        <v>128</v>
      </c>
      <c r="I2843" s="54" t="s">
        <v>22</v>
      </c>
      <c r="J2843" s="54" t="s">
        <v>129</v>
      </c>
      <c r="K2843" s="56">
        <v>43448.346446759257</v>
      </c>
      <c r="L2843" s="56">
        <v>43448.504560185189</v>
      </c>
      <c r="M2843" s="57">
        <v>3.7947222219999999</v>
      </c>
      <c r="N2843" s="58">
        <v>0</v>
      </c>
      <c r="O2843" s="58">
        <v>141</v>
      </c>
      <c r="P2843" s="58">
        <v>0</v>
      </c>
      <c r="Q2843" s="58">
        <v>0</v>
      </c>
      <c r="R2843" s="59">
        <v>0</v>
      </c>
      <c r="S2843" s="59">
        <v>535.05583300000001</v>
      </c>
      <c r="T2843" s="59">
        <v>0</v>
      </c>
      <c r="U2843" s="59">
        <v>0</v>
      </c>
    </row>
    <row r="2844" spans="1:21" x14ac:dyDescent="0.3">
      <c r="A2844" s="61">
        <v>86051</v>
      </c>
      <c r="B2844" s="54">
        <v>1</v>
      </c>
      <c r="C2844" s="54" t="s">
        <v>79</v>
      </c>
      <c r="D2844" s="54" t="s">
        <v>123</v>
      </c>
      <c r="E2844" s="61" t="s">
        <v>2821</v>
      </c>
      <c r="F2844" s="61" t="s">
        <v>145</v>
      </c>
      <c r="G2844" s="54" t="s">
        <v>72</v>
      </c>
      <c r="H2844" s="54" t="s">
        <v>128</v>
      </c>
      <c r="I2844" s="54" t="s">
        <v>22</v>
      </c>
      <c r="J2844" s="54" t="s">
        <v>129</v>
      </c>
      <c r="K2844" s="56">
        <v>43448.360335648147</v>
      </c>
      <c r="L2844" s="56">
        <v>43448.444097222222</v>
      </c>
      <c r="M2844" s="57">
        <v>2.0102777770000002</v>
      </c>
      <c r="N2844" s="58">
        <v>0</v>
      </c>
      <c r="O2844" s="58">
        <v>0</v>
      </c>
      <c r="P2844" s="58">
        <v>0</v>
      </c>
      <c r="Q2844" s="58">
        <v>6</v>
      </c>
      <c r="R2844" s="59">
        <v>0</v>
      </c>
      <c r="S2844" s="59">
        <v>0</v>
      </c>
      <c r="T2844" s="59">
        <v>0</v>
      </c>
      <c r="U2844" s="59">
        <v>12.061667</v>
      </c>
    </row>
    <row r="2845" spans="1:21" x14ac:dyDescent="0.3">
      <c r="A2845" s="61">
        <v>86057</v>
      </c>
      <c r="B2845" s="54">
        <v>1</v>
      </c>
      <c r="C2845" s="54" t="s">
        <v>78</v>
      </c>
      <c r="D2845" s="54" t="s">
        <v>82</v>
      </c>
      <c r="E2845" s="61" t="s">
        <v>377</v>
      </c>
      <c r="F2845" s="61" t="s">
        <v>141</v>
      </c>
      <c r="G2845" s="54" t="s">
        <v>71</v>
      </c>
      <c r="H2845" s="54" t="s">
        <v>128</v>
      </c>
      <c r="I2845" s="54" t="s">
        <v>22</v>
      </c>
      <c r="J2845" s="54" t="s">
        <v>129</v>
      </c>
      <c r="K2845" s="56">
        <v>43448.373611111114</v>
      </c>
      <c r="L2845" s="56">
        <v>43448.390972222223</v>
      </c>
      <c r="M2845" s="57">
        <v>0.41666666600000002</v>
      </c>
      <c r="N2845" s="58">
        <v>0</v>
      </c>
      <c r="O2845" s="58">
        <v>53</v>
      </c>
      <c r="P2845" s="58">
        <v>0</v>
      </c>
      <c r="Q2845" s="58">
        <v>36</v>
      </c>
      <c r="R2845" s="59">
        <v>0</v>
      </c>
      <c r="S2845" s="59">
        <v>22.083333</v>
      </c>
      <c r="T2845" s="59">
        <v>0</v>
      </c>
      <c r="U2845" s="59">
        <v>15</v>
      </c>
    </row>
    <row r="2846" spans="1:21" x14ac:dyDescent="0.3">
      <c r="A2846" s="61">
        <v>86058</v>
      </c>
      <c r="B2846" s="54">
        <v>1</v>
      </c>
      <c r="C2846" s="54" t="s">
        <v>79</v>
      </c>
      <c r="D2846" s="54" t="s">
        <v>114</v>
      </c>
      <c r="E2846" s="61" t="s">
        <v>2822</v>
      </c>
      <c r="F2846" s="61" t="s">
        <v>148</v>
      </c>
      <c r="G2846" s="54" t="s">
        <v>71</v>
      </c>
      <c r="H2846" s="54" t="s">
        <v>128</v>
      </c>
      <c r="I2846" s="54" t="s">
        <v>22</v>
      </c>
      <c r="J2846" s="54" t="s">
        <v>147</v>
      </c>
      <c r="K2846" s="56">
        <v>43448.450914351852</v>
      </c>
      <c r="L2846" s="56">
        <v>43448.661759259259</v>
      </c>
      <c r="M2846" s="57">
        <v>5.0602777769999996</v>
      </c>
      <c r="N2846" s="58">
        <v>0</v>
      </c>
      <c r="O2846" s="58">
        <v>3</v>
      </c>
      <c r="P2846" s="58">
        <v>0</v>
      </c>
      <c r="Q2846" s="58">
        <v>195</v>
      </c>
      <c r="R2846" s="59">
        <v>0</v>
      </c>
      <c r="S2846" s="59">
        <v>15.180833</v>
      </c>
      <c r="T2846" s="59">
        <v>0</v>
      </c>
      <c r="U2846" s="59">
        <v>986.75416700000005</v>
      </c>
    </row>
    <row r="2847" spans="1:21" x14ac:dyDescent="0.3">
      <c r="A2847" s="61">
        <v>86059</v>
      </c>
      <c r="B2847" s="54">
        <v>1</v>
      </c>
      <c r="C2847" s="54" t="s">
        <v>78</v>
      </c>
      <c r="D2847" s="54" t="s">
        <v>82</v>
      </c>
      <c r="E2847" s="61" t="s">
        <v>2823</v>
      </c>
      <c r="F2847" s="61" t="s">
        <v>148</v>
      </c>
      <c r="G2847" s="54" t="s">
        <v>71</v>
      </c>
      <c r="H2847" s="54" t="s">
        <v>128</v>
      </c>
      <c r="I2847" s="54" t="s">
        <v>22</v>
      </c>
      <c r="J2847" s="54" t="s">
        <v>147</v>
      </c>
      <c r="K2847" s="56">
        <v>43448.377083333333</v>
      </c>
      <c r="L2847" s="56">
        <v>43448.423020833332</v>
      </c>
      <c r="M2847" s="57">
        <v>1.1025</v>
      </c>
      <c r="N2847" s="58">
        <v>1</v>
      </c>
      <c r="O2847" s="58">
        <v>4733</v>
      </c>
      <c r="P2847" s="58">
        <v>0</v>
      </c>
      <c r="Q2847" s="58">
        <v>27</v>
      </c>
      <c r="R2847" s="59">
        <v>1.1025</v>
      </c>
      <c r="S2847" s="59">
        <v>5218.1324999999997</v>
      </c>
      <c r="T2847" s="59">
        <v>0</v>
      </c>
      <c r="U2847" s="59">
        <v>29.767499999999998</v>
      </c>
    </row>
    <row r="2848" spans="1:21" x14ac:dyDescent="0.3">
      <c r="A2848" s="61">
        <v>86060</v>
      </c>
      <c r="B2848" s="54">
        <v>1</v>
      </c>
      <c r="C2848" s="54" t="s">
        <v>78</v>
      </c>
      <c r="D2848" s="54" t="s">
        <v>95</v>
      </c>
      <c r="E2848" s="61" t="s">
        <v>1874</v>
      </c>
      <c r="F2848" s="61" t="s">
        <v>148</v>
      </c>
      <c r="G2848" s="54" t="s">
        <v>71</v>
      </c>
      <c r="H2848" s="54" t="s">
        <v>128</v>
      </c>
      <c r="I2848" s="54" t="s">
        <v>22</v>
      </c>
      <c r="J2848" s="54" t="s">
        <v>147</v>
      </c>
      <c r="K2848" s="56">
        <v>43448.377083333333</v>
      </c>
      <c r="L2848" s="56">
        <v>43448.689583333333</v>
      </c>
      <c r="M2848" s="57">
        <v>7.5</v>
      </c>
      <c r="N2848" s="58">
        <v>0</v>
      </c>
      <c r="O2848" s="58">
        <v>163</v>
      </c>
      <c r="P2848" s="58">
        <v>0</v>
      </c>
      <c r="Q2848" s="58">
        <v>0</v>
      </c>
      <c r="R2848" s="59">
        <v>0</v>
      </c>
      <c r="S2848" s="59">
        <v>1222.5</v>
      </c>
      <c r="T2848" s="59">
        <v>0</v>
      </c>
      <c r="U2848" s="59">
        <v>0</v>
      </c>
    </row>
    <row r="2849" spans="1:21" x14ac:dyDescent="0.3">
      <c r="A2849" s="61">
        <v>86061</v>
      </c>
      <c r="B2849" s="54">
        <v>1</v>
      </c>
      <c r="C2849" s="54" t="s">
        <v>78</v>
      </c>
      <c r="D2849" s="54" t="s">
        <v>95</v>
      </c>
      <c r="E2849" s="61" t="s">
        <v>1874</v>
      </c>
      <c r="F2849" s="61" t="s">
        <v>148</v>
      </c>
      <c r="G2849" s="54" t="s">
        <v>71</v>
      </c>
      <c r="H2849" s="54" t="s">
        <v>128</v>
      </c>
      <c r="I2849" s="54" t="s">
        <v>22</v>
      </c>
      <c r="J2849" s="54" t="s">
        <v>147</v>
      </c>
      <c r="K2849" s="56">
        <v>43448.378472222219</v>
      </c>
      <c r="L2849" s="56">
        <v>43448.695127314815</v>
      </c>
      <c r="M2849" s="57">
        <v>7.5997222219999996</v>
      </c>
      <c r="N2849" s="58">
        <v>0</v>
      </c>
      <c r="O2849" s="58">
        <v>37</v>
      </c>
      <c r="P2849" s="58">
        <v>0</v>
      </c>
      <c r="Q2849" s="58">
        <v>0</v>
      </c>
      <c r="R2849" s="59">
        <v>0</v>
      </c>
      <c r="S2849" s="59">
        <v>281.18972200000002</v>
      </c>
      <c r="T2849" s="59">
        <v>0</v>
      </c>
      <c r="U2849" s="59">
        <v>0</v>
      </c>
    </row>
    <row r="2850" spans="1:21" x14ac:dyDescent="0.3">
      <c r="A2850" s="61">
        <v>86062</v>
      </c>
      <c r="B2850" s="54">
        <v>1</v>
      </c>
      <c r="C2850" s="54" t="s">
        <v>79</v>
      </c>
      <c r="D2850" s="54" t="s">
        <v>109</v>
      </c>
      <c r="E2850" s="61" t="s">
        <v>2824</v>
      </c>
      <c r="F2850" s="61" t="s">
        <v>150</v>
      </c>
      <c r="G2850" s="54" t="s">
        <v>72</v>
      </c>
      <c r="H2850" s="54" t="s">
        <v>128</v>
      </c>
      <c r="I2850" s="54" t="s">
        <v>22</v>
      </c>
      <c r="J2850" s="54" t="s">
        <v>147</v>
      </c>
      <c r="K2850" s="56">
        <v>43448.404108796298</v>
      </c>
      <c r="L2850" s="56">
        <v>43448.727326388893</v>
      </c>
      <c r="M2850" s="57">
        <v>7.7572222220000002</v>
      </c>
      <c r="N2850" s="58">
        <v>0</v>
      </c>
      <c r="O2850" s="58">
        <v>0</v>
      </c>
      <c r="P2850" s="58">
        <v>26</v>
      </c>
      <c r="Q2850" s="58">
        <v>389</v>
      </c>
      <c r="R2850" s="59">
        <v>0</v>
      </c>
      <c r="S2850" s="59">
        <v>0</v>
      </c>
      <c r="T2850" s="59">
        <v>201.68777800000001</v>
      </c>
      <c r="U2850" s="59">
        <v>3017.559444</v>
      </c>
    </row>
    <row r="2851" spans="1:21" x14ac:dyDescent="0.3">
      <c r="A2851" s="61">
        <v>86063</v>
      </c>
      <c r="B2851" s="54">
        <v>1</v>
      </c>
      <c r="C2851" s="54" t="s">
        <v>78</v>
      </c>
      <c r="D2851" s="54" t="s">
        <v>101</v>
      </c>
      <c r="E2851" s="61" t="s">
        <v>2825</v>
      </c>
      <c r="F2851" s="61" t="s">
        <v>148</v>
      </c>
      <c r="G2851" s="54" t="s">
        <v>72</v>
      </c>
      <c r="H2851" s="54" t="s">
        <v>128</v>
      </c>
      <c r="I2851" s="54" t="s">
        <v>22</v>
      </c>
      <c r="J2851" s="54" t="s">
        <v>147</v>
      </c>
      <c r="K2851" s="56">
        <v>43448.384513888886</v>
      </c>
      <c r="L2851" s="56">
        <v>43448.653703703705</v>
      </c>
      <c r="M2851" s="57">
        <v>6.460555555</v>
      </c>
      <c r="N2851" s="58">
        <v>3</v>
      </c>
      <c r="O2851" s="58">
        <v>621</v>
      </c>
      <c r="P2851" s="58">
        <v>0</v>
      </c>
      <c r="Q2851" s="58">
        <v>0</v>
      </c>
      <c r="R2851" s="59">
        <v>19.381667</v>
      </c>
      <c r="S2851" s="59">
        <v>4012.0050000000001</v>
      </c>
      <c r="T2851" s="59">
        <v>0</v>
      </c>
      <c r="U2851" s="59">
        <v>0</v>
      </c>
    </row>
    <row r="2852" spans="1:21" x14ac:dyDescent="0.3">
      <c r="A2852" s="61">
        <v>86065</v>
      </c>
      <c r="B2852" s="54">
        <v>1</v>
      </c>
      <c r="C2852" s="54" t="s">
        <v>78</v>
      </c>
      <c r="D2852" s="54" t="s">
        <v>105</v>
      </c>
      <c r="E2852" s="61" t="s">
        <v>2826</v>
      </c>
      <c r="F2852" s="61" t="s">
        <v>136</v>
      </c>
      <c r="G2852" s="54" t="s">
        <v>71</v>
      </c>
      <c r="H2852" s="54" t="s">
        <v>128</v>
      </c>
      <c r="I2852" s="54" t="s">
        <v>22</v>
      </c>
      <c r="J2852" s="54" t="s">
        <v>129</v>
      </c>
      <c r="K2852" s="56">
        <v>43448.378935185188</v>
      </c>
      <c r="L2852" s="56">
        <v>43448.405069444445</v>
      </c>
      <c r="M2852" s="57">
        <v>0.627222222</v>
      </c>
      <c r="N2852" s="58">
        <v>0</v>
      </c>
      <c r="O2852" s="58">
        <v>8</v>
      </c>
      <c r="P2852" s="58">
        <v>0</v>
      </c>
      <c r="Q2852" s="58">
        <v>0</v>
      </c>
      <c r="R2852" s="59">
        <v>0</v>
      </c>
      <c r="S2852" s="59">
        <v>5.0177779999999998</v>
      </c>
      <c r="T2852" s="59">
        <v>0</v>
      </c>
      <c r="U2852" s="59">
        <v>0</v>
      </c>
    </row>
    <row r="2853" spans="1:21" x14ac:dyDescent="0.3">
      <c r="A2853" s="61">
        <v>86068</v>
      </c>
      <c r="B2853" s="54">
        <v>1</v>
      </c>
      <c r="C2853" s="54" t="s">
        <v>78</v>
      </c>
      <c r="D2853" s="54" t="s">
        <v>102</v>
      </c>
      <c r="E2853" s="61" t="s">
        <v>293</v>
      </c>
      <c r="F2853" s="61" t="s">
        <v>148</v>
      </c>
      <c r="G2853" s="54" t="s">
        <v>71</v>
      </c>
      <c r="H2853" s="54" t="s">
        <v>128</v>
      </c>
      <c r="I2853" s="54" t="s">
        <v>22</v>
      </c>
      <c r="J2853" s="54" t="s">
        <v>147</v>
      </c>
      <c r="K2853" s="56">
        <v>43448.575069444443</v>
      </c>
      <c r="L2853" s="56">
        <v>43448.766076388885</v>
      </c>
      <c r="M2853" s="57">
        <v>4.5841666659999998</v>
      </c>
      <c r="N2853" s="58">
        <v>0</v>
      </c>
      <c r="O2853" s="58">
        <v>169</v>
      </c>
      <c r="P2853" s="58">
        <v>0</v>
      </c>
      <c r="Q2853" s="58">
        <v>0</v>
      </c>
      <c r="R2853" s="59">
        <v>0</v>
      </c>
      <c r="S2853" s="59">
        <v>774.72416699999997</v>
      </c>
      <c r="T2853" s="59">
        <v>0</v>
      </c>
      <c r="U2853" s="59">
        <v>0</v>
      </c>
    </row>
    <row r="2854" spans="1:21" x14ac:dyDescent="0.3">
      <c r="A2854" s="61">
        <v>86070</v>
      </c>
      <c r="B2854" s="54">
        <v>1</v>
      </c>
      <c r="C2854" s="54" t="s">
        <v>78</v>
      </c>
      <c r="D2854" s="54" t="s">
        <v>91</v>
      </c>
      <c r="E2854" s="61" t="s">
        <v>2827</v>
      </c>
      <c r="F2854" s="61" t="s">
        <v>148</v>
      </c>
      <c r="G2854" s="54" t="s">
        <v>71</v>
      </c>
      <c r="H2854" s="54" t="s">
        <v>128</v>
      </c>
      <c r="I2854" s="54" t="s">
        <v>22</v>
      </c>
      <c r="J2854" s="54" t="s">
        <v>147</v>
      </c>
      <c r="K2854" s="56">
        <v>43448.417754629627</v>
      </c>
      <c r="L2854" s="56">
        <v>43448.716666666667</v>
      </c>
      <c r="M2854" s="57">
        <v>7.1738888879999996</v>
      </c>
      <c r="N2854" s="58">
        <v>0</v>
      </c>
      <c r="O2854" s="58">
        <v>441</v>
      </c>
      <c r="P2854" s="58">
        <v>0</v>
      </c>
      <c r="Q2854" s="58">
        <v>4</v>
      </c>
      <c r="R2854" s="59">
        <v>0</v>
      </c>
      <c r="S2854" s="59">
        <v>3163.6849999999999</v>
      </c>
      <c r="T2854" s="59">
        <v>0</v>
      </c>
      <c r="U2854" s="59">
        <v>28.695556</v>
      </c>
    </row>
    <row r="2855" spans="1:21" x14ac:dyDescent="0.3">
      <c r="A2855" s="61">
        <v>86071</v>
      </c>
      <c r="B2855" s="54">
        <v>1</v>
      </c>
      <c r="C2855" s="54" t="s">
        <v>79</v>
      </c>
      <c r="D2855" s="54" t="s">
        <v>121</v>
      </c>
      <c r="E2855" s="61" t="s">
        <v>2828</v>
      </c>
      <c r="F2855" s="61" t="s">
        <v>150</v>
      </c>
      <c r="G2855" s="54" t="s">
        <v>72</v>
      </c>
      <c r="H2855" s="54" t="s">
        <v>128</v>
      </c>
      <c r="I2855" s="54" t="s">
        <v>22</v>
      </c>
      <c r="J2855" s="54" t="s">
        <v>147</v>
      </c>
      <c r="K2855" s="56">
        <v>43448.46229166667</v>
      </c>
      <c r="L2855" s="56">
        <v>43448.525555555556</v>
      </c>
      <c r="M2855" s="57">
        <v>1.518333333</v>
      </c>
      <c r="N2855" s="58">
        <v>1</v>
      </c>
      <c r="O2855" s="58">
        <v>82</v>
      </c>
      <c r="P2855" s="58">
        <v>0</v>
      </c>
      <c r="Q2855" s="58">
        <v>0</v>
      </c>
      <c r="R2855" s="59">
        <v>1.5183329999999999</v>
      </c>
      <c r="S2855" s="59">
        <v>124.503333</v>
      </c>
      <c r="T2855" s="59">
        <v>0</v>
      </c>
      <c r="U2855" s="59">
        <v>0</v>
      </c>
    </row>
    <row r="2856" spans="1:21" x14ac:dyDescent="0.3">
      <c r="A2856" s="61">
        <v>86074</v>
      </c>
      <c r="B2856" s="54">
        <v>1</v>
      </c>
      <c r="C2856" s="54" t="s">
        <v>78</v>
      </c>
      <c r="D2856" s="54" t="s">
        <v>102</v>
      </c>
      <c r="E2856" s="61" t="s">
        <v>2829</v>
      </c>
      <c r="F2856" s="61" t="s">
        <v>144</v>
      </c>
      <c r="G2856" s="54" t="s">
        <v>71</v>
      </c>
      <c r="H2856" s="54" t="s">
        <v>128</v>
      </c>
      <c r="I2856" s="54" t="s">
        <v>22</v>
      </c>
      <c r="J2856" s="54" t="s">
        <v>129</v>
      </c>
      <c r="K2856" s="56">
        <v>43448.390763888892</v>
      </c>
      <c r="L2856" s="56">
        <v>43448.440081018518</v>
      </c>
      <c r="M2856" s="57">
        <v>1.183611111</v>
      </c>
      <c r="N2856" s="58">
        <v>0</v>
      </c>
      <c r="O2856" s="58">
        <v>1</v>
      </c>
      <c r="P2856" s="58">
        <v>0</v>
      </c>
      <c r="Q2856" s="58">
        <v>0</v>
      </c>
      <c r="R2856" s="59">
        <v>0</v>
      </c>
      <c r="S2856" s="59">
        <v>1.183611</v>
      </c>
      <c r="T2856" s="59">
        <v>0</v>
      </c>
      <c r="U2856" s="59">
        <v>0</v>
      </c>
    </row>
    <row r="2857" spans="1:21" x14ac:dyDescent="0.3">
      <c r="A2857" s="61">
        <v>86075</v>
      </c>
      <c r="B2857" s="54">
        <v>1</v>
      </c>
      <c r="C2857" s="54" t="s">
        <v>78</v>
      </c>
      <c r="D2857" s="54" t="s">
        <v>96</v>
      </c>
      <c r="E2857" s="61" t="s">
        <v>572</v>
      </c>
      <c r="F2857" s="61" t="s">
        <v>148</v>
      </c>
      <c r="G2857" s="54" t="s">
        <v>72</v>
      </c>
      <c r="H2857" s="54" t="s">
        <v>128</v>
      </c>
      <c r="I2857" s="54" t="s">
        <v>22</v>
      </c>
      <c r="J2857" s="54" t="s">
        <v>147</v>
      </c>
      <c r="K2857" s="56">
        <v>43448.378472222219</v>
      </c>
      <c r="L2857" s="56">
        <v>43448.708333333336</v>
      </c>
      <c r="M2857" s="57">
        <v>7.9166666660000002</v>
      </c>
      <c r="N2857" s="58">
        <v>2</v>
      </c>
      <c r="O2857" s="58">
        <v>162</v>
      </c>
      <c r="P2857" s="58">
        <v>0</v>
      </c>
      <c r="Q2857" s="58">
        <v>0</v>
      </c>
      <c r="R2857" s="59">
        <v>15.833333</v>
      </c>
      <c r="S2857" s="59">
        <v>1282.5</v>
      </c>
      <c r="T2857" s="59">
        <v>0</v>
      </c>
      <c r="U2857" s="59">
        <v>0</v>
      </c>
    </row>
    <row r="2858" spans="1:21" x14ac:dyDescent="0.3">
      <c r="A2858" s="61">
        <v>86077</v>
      </c>
      <c r="B2858" s="54">
        <v>1</v>
      </c>
      <c r="C2858" s="54" t="s">
        <v>78</v>
      </c>
      <c r="D2858" s="54" t="s">
        <v>125</v>
      </c>
      <c r="E2858" s="61" t="s">
        <v>2830</v>
      </c>
      <c r="F2858" s="61" t="s">
        <v>150</v>
      </c>
      <c r="G2858" s="54" t="s">
        <v>72</v>
      </c>
      <c r="H2858" s="54" t="s">
        <v>128</v>
      </c>
      <c r="I2858" s="54" t="s">
        <v>22</v>
      </c>
      <c r="J2858" s="54" t="s">
        <v>147</v>
      </c>
      <c r="K2858" s="56">
        <v>43448.389293981483</v>
      </c>
      <c r="L2858" s="56">
        <v>43448.406944444447</v>
      </c>
      <c r="M2858" s="57">
        <v>0.42361111099999998</v>
      </c>
      <c r="N2858" s="58">
        <v>0</v>
      </c>
      <c r="O2858" s="58">
        <v>767</v>
      </c>
      <c r="P2858" s="58">
        <v>0</v>
      </c>
      <c r="Q2858" s="58">
        <v>0</v>
      </c>
      <c r="R2858" s="59">
        <v>0</v>
      </c>
      <c r="S2858" s="59">
        <v>324.90972199999999</v>
      </c>
      <c r="T2858" s="59">
        <v>0</v>
      </c>
      <c r="U2858" s="59">
        <v>0</v>
      </c>
    </row>
    <row r="2859" spans="1:21" x14ac:dyDescent="0.3">
      <c r="A2859" s="61">
        <v>86078</v>
      </c>
      <c r="B2859" s="54">
        <v>1</v>
      </c>
      <c r="C2859" s="54" t="s">
        <v>78</v>
      </c>
      <c r="D2859" s="54" t="s">
        <v>82</v>
      </c>
      <c r="E2859" s="61" t="s">
        <v>2831</v>
      </c>
      <c r="F2859" s="61" t="s">
        <v>172</v>
      </c>
      <c r="G2859" s="54" t="s">
        <v>71</v>
      </c>
      <c r="H2859" s="54" t="s">
        <v>128</v>
      </c>
      <c r="I2859" s="54" t="s">
        <v>22</v>
      </c>
      <c r="J2859" s="54" t="s">
        <v>129</v>
      </c>
      <c r="K2859" s="56">
        <v>43448.392939814818</v>
      </c>
      <c r="L2859" s="56">
        <v>43448.40625</v>
      </c>
      <c r="M2859" s="57">
        <v>0.31944444399999999</v>
      </c>
      <c r="N2859" s="58">
        <v>0</v>
      </c>
      <c r="O2859" s="58">
        <v>995</v>
      </c>
      <c r="P2859" s="58">
        <v>0</v>
      </c>
      <c r="Q2859" s="58">
        <v>0</v>
      </c>
      <c r="R2859" s="59">
        <v>0</v>
      </c>
      <c r="S2859" s="59">
        <v>317.84722199999999</v>
      </c>
      <c r="T2859" s="59">
        <v>0</v>
      </c>
      <c r="U2859" s="59">
        <v>0</v>
      </c>
    </row>
    <row r="2860" spans="1:21" x14ac:dyDescent="0.3">
      <c r="A2860" s="61">
        <v>86080</v>
      </c>
      <c r="B2860" s="54">
        <v>1</v>
      </c>
      <c r="C2860" s="54" t="s">
        <v>79</v>
      </c>
      <c r="D2860" s="54" t="s">
        <v>114</v>
      </c>
      <c r="E2860" s="61" t="s">
        <v>2832</v>
      </c>
      <c r="F2860" s="61" t="s">
        <v>137</v>
      </c>
      <c r="G2860" s="54" t="s">
        <v>71</v>
      </c>
      <c r="H2860" s="54" t="s">
        <v>128</v>
      </c>
      <c r="I2860" s="54" t="s">
        <v>22</v>
      </c>
      <c r="J2860" s="54" t="s">
        <v>129</v>
      </c>
      <c r="K2860" s="56">
        <v>43448.390949074077</v>
      </c>
      <c r="L2860" s="56">
        <v>43448.419247685182</v>
      </c>
      <c r="M2860" s="57">
        <v>0.67916666599999997</v>
      </c>
      <c r="N2860" s="58">
        <v>0</v>
      </c>
      <c r="O2860" s="58">
        <v>1</v>
      </c>
      <c r="P2860" s="58">
        <v>0</v>
      </c>
      <c r="Q2860" s="58">
        <v>0</v>
      </c>
      <c r="R2860" s="59">
        <v>0</v>
      </c>
      <c r="S2860" s="59">
        <v>0.67916699999999997</v>
      </c>
      <c r="T2860" s="59">
        <v>0</v>
      </c>
      <c r="U2860" s="59">
        <v>0</v>
      </c>
    </row>
    <row r="2861" spans="1:21" x14ac:dyDescent="0.3">
      <c r="A2861" s="61">
        <v>86081</v>
      </c>
      <c r="B2861" s="54">
        <v>1</v>
      </c>
      <c r="C2861" s="54" t="s">
        <v>78</v>
      </c>
      <c r="D2861" s="54" t="s">
        <v>91</v>
      </c>
      <c r="E2861" s="61" t="s">
        <v>2833</v>
      </c>
      <c r="F2861" s="61" t="s">
        <v>131</v>
      </c>
      <c r="G2861" s="54" t="s">
        <v>71</v>
      </c>
      <c r="H2861" s="54" t="s">
        <v>128</v>
      </c>
      <c r="I2861" s="54" t="s">
        <v>22</v>
      </c>
      <c r="J2861" s="54" t="s">
        <v>129</v>
      </c>
      <c r="K2861" s="56">
        <v>43448.390972222223</v>
      </c>
      <c r="L2861" s="56">
        <v>43448.4375</v>
      </c>
      <c r="M2861" s="57">
        <v>1.116666666</v>
      </c>
      <c r="N2861" s="58">
        <v>0</v>
      </c>
      <c r="O2861" s="58">
        <v>88</v>
      </c>
      <c r="P2861" s="58">
        <v>0</v>
      </c>
      <c r="Q2861" s="58">
        <v>0</v>
      </c>
      <c r="R2861" s="59">
        <v>0</v>
      </c>
      <c r="S2861" s="59">
        <v>98.266666999999998</v>
      </c>
      <c r="T2861" s="59">
        <v>0</v>
      </c>
      <c r="U2861" s="59">
        <v>0</v>
      </c>
    </row>
    <row r="2862" spans="1:21" x14ac:dyDescent="0.3">
      <c r="A2862" s="61">
        <v>86084</v>
      </c>
      <c r="B2862" s="54">
        <v>1</v>
      </c>
      <c r="C2862" s="54" t="s">
        <v>78</v>
      </c>
      <c r="D2862" s="54" t="s">
        <v>104</v>
      </c>
      <c r="E2862" s="61" t="s">
        <v>2663</v>
      </c>
      <c r="F2862" s="61" t="s">
        <v>148</v>
      </c>
      <c r="G2862" s="54" t="s">
        <v>72</v>
      </c>
      <c r="H2862" s="54" t="s">
        <v>128</v>
      </c>
      <c r="I2862" s="54" t="s">
        <v>22</v>
      </c>
      <c r="J2862" s="54" t="s">
        <v>147</v>
      </c>
      <c r="K2862" s="56">
        <v>43448.423518518517</v>
      </c>
      <c r="L2862" s="56">
        <v>43448.708333333336</v>
      </c>
      <c r="M2862" s="57">
        <v>6.835555555</v>
      </c>
      <c r="N2862" s="58">
        <v>0</v>
      </c>
      <c r="O2862" s="58">
        <v>0</v>
      </c>
      <c r="P2862" s="58">
        <v>0</v>
      </c>
      <c r="Q2862" s="58">
        <v>60</v>
      </c>
      <c r="R2862" s="59">
        <v>0</v>
      </c>
      <c r="S2862" s="59">
        <v>0</v>
      </c>
      <c r="T2862" s="59">
        <v>0</v>
      </c>
      <c r="U2862" s="59">
        <v>410.13333299999999</v>
      </c>
    </row>
    <row r="2863" spans="1:21" x14ac:dyDescent="0.3">
      <c r="A2863" s="61">
        <v>86085</v>
      </c>
      <c r="B2863" s="54">
        <v>1</v>
      </c>
      <c r="C2863" s="54" t="s">
        <v>78</v>
      </c>
      <c r="D2863" s="54" t="s">
        <v>84</v>
      </c>
      <c r="E2863" s="61" t="s">
        <v>341</v>
      </c>
      <c r="F2863" s="61" t="s">
        <v>127</v>
      </c>
      <c r="G2863" s="54" t="s">
        <v>72</v>
      </c>
      <c r="H2863" s="54" t="s">
        <v>128</v>
      </c>
      <c r="I2863" s="54" t="s">
        <v>22</v>
      </c>
      <c r="J2863" s="54" t="s">
        <v>129</v>
      </c>
      <c r="K2863" s="56">
        <v>43448.391666666663</v>
      </c>
      <c r="L2863" s="56">
        <v>43448.401423611111</v>
      </c>
      <c r="M2863" s="57">
        <v>0.234166666</v>
      </c>
      <c r="N2863" s="58">
        <v>1</v>
      </c>
      <c r="O2863" s="58">
        <v>1546</v>
      </c>
      <c r="P2863" s="58">
        <v>0</v>
      </c>
      <c r="Q2863" s="58">
        <v>11</v>
      </c>
      <c r="R2863" s="59">
        <v>0.23416699999999999</v>
      </c>
      <c r="S2863" s="59">
        <v>362.02166599999998</v>
      </c>
      <c r="T2863" s="59">
        <v>0</v>
      </c>
      <c r="U2863" s="59">
        <v>2.5758329999999998</v>
      </c>
    </row>
    <row r="2864" spans="1:21" x14ac:dyDescent="0.3">
      <c r="A2864" s="61">
        <v>86086</v>
      </c>
      <c r="B2864" s="54">
        <v>1</v>
      </c>
      <c r="C2864" s="54" t="s">
        <v>78</v>
      </c>
      <c r="D2864" s="54" t="s">
        <v>94</v>
      </c>
      <c r="E2864" s="61" t="s">
        <v>2834</v>
      </c>
      <c r="F2864" s="61" t="s">
        <v>151</v>
      </c>
      <c r="G2864" s="54" t="s">
        <v>71</v>
      </c>
      <c r="H2864" s="54" t="s">
        <v>128</v>
      </c>
      <c r="I2864" s="54" t="s">
        <v>22</v>
      </c>
      <c r="J2864" s="54" t="s">
        <v>129</v>
      </c>
      <c r="K2864" s="56">
        <v>43448.384004629632</v>
      </c>
      <c r="L2864" s="56">
        <v>43448.442511574074</v>
      </c>
      <c r="M2864" s="57">
        <v>1.4041666660000001</v>
      </c>
      <c r="N2864" s="58">
        <v>0</v>
      </c>
      <c r="O2864" s="58">
        <v>198</v>
      </c>
      <c r="P2864" s="58">
        <v>0</v>
      </c>
      <c r="Q2864" s="58">
        <v>0</v>
      </c>
      <c r="R2864" s="59">
        <v>0</v>
      </c>
      <c r="S2864" s="59">
        <v>278.02499999999998</v>
      </c>
      <c r="T2864" s="59">
        <v>0</v>
      </c>
      <c r="U2864" s="59">
        <v>0</v>
      </c>
    </row>
    <row r="2865" spans="1:21" x14ac:dyDescent="0.3">
      <c r="A2865" s="61">
        <v>86087</v>
      </c>
      <c r="B2865" s="54">
        <v>1</v>
      </c>
      <c r="C2865" s="54" t="s">
        <v>78</v>
      </c>
      <c r="D2865" s="54" t="s">
        <v>81</v>
      </c>
      <c r="E2865" s="61" t="s">
        <v>2835</v>
      </c>
      <c r="F2865" s="61" t="s">
        <v>144</v>
      </c>
      <c r="G2865" s="54" t="s">
        <v>71</v>
      </c>
      <c r="H2865" s="54" t="s">
        <v>128</v>
      </c>
      <c r="I2865" s="54" t="s">
        <v>22</v>
      </c>
      <c r="J2865" s="54" t="s">
        <v>129</v>
      </c>
      <c r="K2865" s="56">
        <v>43448.387465277774</v>
      </c>
      <c r="L2865" s="56">
        <v>43448.480300925927</v>
      </c>
      <c r="M2865" s="57">
        <v>2.2280555550000001</v>
      </c>
      <c r="N2865" s="58">
        <v>0</v>
      </c>
      <c r="O2865" s="58">
        <v>1</v>
      </c>
      <c r="P2865" s="58">
        <v>0</v>
      </c>
      <c r="Q2865" s="58">
        <v>0</v>
      </c>
      <c r="R2865" s="59">
        <v>0</v>
      </c>
      <c r="S2865" s="59">
        <v>2.228056</v>
      </c>
      <c r="T2865" s="59">
        <v>0</v>
      </c>
      <c r="U2865" s="59">
        <v>0</v>
      </c>
    </row>
    <row r="2866" spans="1:21" x14ac:dyDescent="0.3">
      <c r="A2866" s="61">
        <v>86089</v>
      </c>
      <c r="B2866" s="54">
        <v>1</v>
      </c>
      <c r="C2866" s="54" t="s">
        <v>79</v>
      </c>
      <c r="D2866" s="54" t="s">
        <v>109</v>
      </c>
      <c r="E2866" s="61" t="s">
        <v>2417</v>
      </c>
      <c r="F2866" s="61" t="s">
        <v>136</v>
      </c>
      <c r="G2866" s="54" t="s">
        <v>71</v>
      </c>
      <c r="H2866" s="54" t="s">
        <v>128</v>
      </c>
      <c r="I2866" s="54" t="s">
        <v>22</v>
      </c>
      <c r="J2866" s="54" t="s">
        <v>129</v>
      </c>
      <c r="K2866" s="56">
        <v>43448.40042824074</v>
      </c>
      <c r="L2866" s="56">
        <v>43448.421678240738</v>
      </c>
      <c r="M2866" s="57">
        <v>0.51</v>
      </c>
      <c r="N2866" s="58">
        <v>0</v>
      </c>
      <c r="O2866" s="58">
        <v>33</v>
      </c>
      <c r="P2866" s="58">
        <v>0</v>
      </c>
      <c r="Q2866" s="58">
        <v>1</v>
      </c>
      <c r="R2866" s="59">
        <v>0</v>
      </c>
      <c r="S2866" s="59">
        <v>16.829999999999998</v>
      </c>
      <c r="T2866" s="59">
        <v>0</v>
      </c>
      <c r="U2866" s="59">
        <v>0.51</v>
      </c>
    </row>
    <row r="2867" spans="1:21" x14ac:dyDescent="0.3">
      <c r="A2867" s="61">
        <v>86093</v>
      </c>
      <c r="B2867" s="54">
        <v>1</v>
      </c>
      <c r="C2867" s="54" t="s">
        <v>78</v>
      </c>
      <c r="D2867" s="54" t="s">
        <v>103</v>
      </c>
      <c r="E2867" s="61" t="s">
        <v>2836</v>
      </c>
      <c r="F2867" s="61" t="s">
        <v>162</v>
      </c>
      <c r="G2867" s="54" t="s">
        <v>72</v>
      </c>
      <c r="H2867" s="54" t="s">
        <v>128</v>
      </c>
      <c r="I2867" s="54" t="s">
        <v>22</v>
      </c>
      <c r="J2867" s="54" t="s">
        <v>147</v>
      </c>
      <c r="K2867" s="56">
        <v>43448.435659722221</v>
      </c>
      <c r="L2867" s="56">
        <v>43448.449583333335</v>
      </c>
      <c r="M2867" s="57">
        <v>0.334166666</v>
      </c>
      <c r="N2867" s="58">
        <v>0</v>
      </c>
      <c r="O2867" s="58">
        <v>0</v>
      </c>
      <c r="P2867" s="58">
        <v>0</v>
      </c>
      <c r="Q2867" s="58">
        <v>89</v>
      </c>
      <c r="R2867" s="59">
        <v>0</v>
      </c>
      <c r="S2867" s="59">
        <v>0</v>
      </c>
      <c r="T2867" s="59">
        <v>0</v>
      </c>
      <c r="U2867" s="59">
        <v>29.740832999999999</v>
      </c>
    </row>
    <row r="2868" spans="1:21" x14ac:dyDescent="0.3">
      <c r="A2868" s="61">
        <v>86094</v>
      </c>
      <c r="B2868" s="54">
        <v>1</v>
      </c>
      <c r="C2868" s="54" t="s">
        <v>78</v>
      </c>
      <c r="D2868" s="54" t="s">
        <v>84</v>
      </c>
      <c r="E2868" s="61" t="s">
        <v>2837</v>
      </c>
      <c r="F2868" s="61" t="s">
        <v>150</v>
      </c>
      <c r="G2868" s="54" t="s">
        <v>72</v>
      </c>
      <c r="H2868" s="54" t="s">
        <v>128</v>
      </c>
      <c r="I2868" s="54" t="s">
        <v>22</v>
      </c>
      <c r="J2868" s="54" t="s">
        <v>147</v>
      </c>
      <c r="K2868" s="56">
        <v>43448.396793981483</v>
      </c>
      <c r="L2868" s="56">
        <v>43448.458333333336</v>
      </c>
      <c r="M2868" s="57">
        <v>1.4769444439999999</v>
      </c>
      <c r="N2868" s="58">
        <v>0</v>
      </c>
      <c r="O2868" s="58">
        <v>30</v>
      </c>
      <c r="P2868" s="58">
        <v>0</v>
      </c>
      <c r="Q2868" s="58">
        <v>0</v>
      </c>
      <c r="R2868" s="59">
        <v>0</v>
      </c>
      <c r="S2868" s="59">
        <v>44.308332999999998</v>
      </c>
      <c r="T2868" s="59">
        <v>0</v>
      </c>
      <c r="U2868" s="59">
        <v>0</v>
      </c>
    </row>
    <row r="2869" spans="1:21" x14ac:dyDescent="0.3">
      <c r="A2869" s="61">
        <v>86095</v>
      </c>
      <c r="B2869" s="54">
        <v>1</v>
      </c>
      <c r="C2869" s="54" t="s">
        <v>78</v>
      </c>
      <c r="D2869" s="54" t="s">
        <v>83</v>
      </c>
      <c r="E2869" s="61" t="s">
        <v>2838</v>
      </c>
      <c r="F2869" s="61" t="s">
        <v>156</v>
      </c>
      <c r="G2869" s="54" t="s">
        <v>71</v>
      </c>
      <c r="H2869" s="54" t="s">
        <v>128</v>
      </c>
      <c r="I2869" s="54" t="s">
        <v>22</v>
      </c>
      <c r="J2869" s="54" t="s">
        <v>129</v>
      </c>
      <c r="K2869" s="56">
        <v>43448.39738425926</v>
      </c>
      <c r="L2869" s="56">
        <v>43448.431574074071</v>
      </c>
      <c r="M2869" s="57">
        <v>0.82055555499999999</v>
      </c>
      <c r="N2869" s="58">
        <v>0</v>
      </c>
      <c r="O2869" s="58">
        <v>37</v>
      </c>
      <c r="P2869" s="58">
        <v>0</v>
      </c>
      <c r="Q2869" s="58">
        <v>0</v>
      </c>
      <c r="R2869" s="59">
        <v>0</v>
      </c>
      <c r="S2869" s="59">
        <v>30.360555999999999</v>
      </c>
      <c r="T2869" s="59">
        <v>0</v>
      </c>
      <c r="U2869" s="59">
        <v>0</v>
      </c>
    </row>
    <row r="2870" spans="1:21" x14ac:dyDescent="0.3">
      <c r="A2870" s="61">
        <v>86102</v>
      </c>
      <c r="B2870" s="54">
        <v>1</v>
      </c>
      <c r="C2870" s="54" t="s">
        <v>78</v>
      </c>
      <c r="D2870" s="54" t="s">
        <v>84</v>
      </c>
      <c r="E2870" s="61" t="s">
        <v>2839</v>
      </c>
      <c r="F2870" s="61" t="s">
        <v>150</v>
      </c>
      <c r="G2870" s="54" t="s">
        <v>72</v>
      </c>
      <c r="H2870" s="54" t="s">
        <v>128</v>
      </c>
      <c r="I2870" s="54" t="s">
        <v>22</v>
      </c>
      <c r="J2870" s="54" t="s">
        <v>147</v>
      </c>
      <c r="K2870" s="56">
        <v>43448.393067129626</v>
      </c>
      <c r="L2870" s="56">
        <v>43448.458333333336</v>
      </c>
      <c r="M2870" s="57">
        <v>1.5663888880000001</v>
      </c>
      <c r="N2870" s="58">
        <v>0</v>
      </c>
      <c r="O2870" s="58">
        <v>68</v>
      </c>
      <c r="P2870" s="58">
        <v>0</v>
      </c>
      <c r="Q2870" s="58">
        <v>1</v>
      </c>
      <c r="R2870" s="59">
        <v>0</v>
      </c>
      <c r="S2870" s="59">
        <v>106.514444</v>
      </c>
      <c r="T2870" s="59">
        <v>0</v>
      </c>
      <c r="U2870" s="59">
        <v>1.566389</v>
      </c>
    </row>
    <row r="2871" spans="1:21" x14ac:dyDescent="0.3">
      <c r="A2871" s="61">
        <v>86103</v>
      </c>
      <c r="B2871" s="54">
        <v>1</v>
      </c>
      <c r="C2871" s="54" t="s">
        <v>78</v>
      </c>
      <c r="D2871" s="54" t="s">
        <v>84</v>
      </c>
      <c r="E2871" s="61" t="s">
        <v>2840</v>
      </c>
      <c r="F2871" s="61" t="s">
        <v>150</v>
      </c>
      <c r="G2871" s="54" t="s">
        <v>72</v>
      </c>
      <c r="H2871" s="54" t="s">
        <v>128</v>
      </c>
      <c r="I2871" s="54" t="s">
        <v>22</v>
      </c>
      <c r="J2871" s="54" t="s">
        <v>147</v>
      </c>
      <c r="K2871" s="56">
        <v>43448.408333333333</v>
      </c>
      <c r="L2871" s="56">
        <v>43448.458333333336</v>
      </c>
      <c r="M2871" s="57">
        <v>1.2</v>
      </c>
      <c r="N2871" s="58">
        <v>0</v>
      </c>
      <c r="O2871" s="58">
        <v>109</v>
      </c>
      <c r="P2871" s="58">
        <v>0</v>
      </c>
      <c r="Q2871" s="58">
        <v>2</v>
      </c>
      <c r="R2871" s="59">
        <v>0</v>
      </c>
      <c r="S2871" s="59">
        <v>130.80000000000001</v>
      </c>
      <c r="T2871" s="59">
        <v>0</v>
      </c>
      <c r="U2871" s="59">
        <v>2.4</v>
      </c>
    </row>
    <row r="2872" spans="1:21" x14ac:dyDescent="0.3">
      <c r="A2872" s="61">
        <v>86104</v>
      </c>
      <c r="B2872" s="54">
        <v>1</v>
      </c>
      <c r="C2872" s="54" t="s">
        <v>78</v>
      </c>
      <c r="D2872" s="54" t="s">
        <v>92</v>
      </c>
      <c r="E2872" s="61" t="s">
        <v>2768</v>
      </c>
      <c r="F2872" s="61" t="s">
        <v>172</v>
      </c>
      <c r="G2872" s="54" t="s">
        <v>71</v>
      </c>
      <c r="H2872" s="54" t="s">
        <v>128</v>
      </c>
      <c r="I2872" s="54" t="s">
        <v>22</v>
      </c>
      <c r="J2872" s="54" t="s">
        <v>129</v>
      </c>
      <c r="K2872" s="56">
        <v>43448.418090277781</v>
      </c>
      <c r="L2872" s="56">
        <v>43448.509155092594</v>
      </c>
      <c r="M2872" s="57">
        <v>2.1855555550000001</v>
      </c>
      <c r="N2872" s="58">
        <v>0</v>
      </c>
      <c r="O2872" s="58">
        <v>652</v>
      </c>
      <c r="P2872" s="58">
        <v>0</v>
      </c>
      <c r="Q2872" s="58">
        <v>0</v>
      </c>
      <c r="R2872" s="59">
        <v>0</v>
      </c>
      <c r="S2872" s="59">
        <v>1424.9822220000001</v>
      </c>
      <c r="T2872" s="59">
        <v>0</v>
      </c>
      <c r="U2872" s="59">
        <v>0</v>
      </c>
    </row>
    <row r="2873" spans="1:21" x14ac:dyDescent="0.3">
      <c r="A2873" s="61">
        <v>86105</v>
      </c>
      <c r="B2873" s="54">
        <v>1</v>
      </c>
      <c r="C2873" s="54" t="s">
        <v>79</v>
      </c>
      <c r="D2873" s="54" t="s">
        <v>116</v>
      </c>
      <c r="E2873" s="61" t="s">
        <v>2841</v>
      </c>
      <c r="F2873" s="61" t="s">
        <v>156</v>
      </c>
      <c r="G2873" s="54" t="s">
        <v>71</v>
      </c>
      <c r="H2873" s="54" t="s">
        <v>128</v>
      </c>
      <c r="I2873" s="54" t="s">
        <v>22</v>
      </c>
      <c r="J2873" s="54" t="s">
        <v>129</v>
      </c>
      <c r="K2873" s="56">
        <v>43448.409155092595</v>
      </c>
      <c r="L2873" s="56">
        <v>43448.454421296294</v>
      </c>
      <c r="M2873" s="57">
        <v>1.0863888880000001</v>
      </c>
      <c r="N2873" s="58">
        <v>0</v>
      </c>
      <c r="O2873" s="58">
        <v>353</v>
      </c>
      <c r="P2873" s="58">
        <v>0</v>
      </c>
      <c r="Q2873" s="58">
        <v>0</v>
      </c>
      <c r="R2873" s="59">
        <v>0</v>
      </c>
      <c r="S2873" s="59">
        <v>383.49527699999999</v>
      </c>
      <c r="T2873" s="59">
        <v>0</v>
      </c>
      <c r="U2873" s="59">
        <v>0</v>
      </c>
    </row>
    <row r="2874" spans="1:21" x14ac:dyDescent="0.3">
      <c r="A2874" s="61">
        <v>86106</v>
      </c>
      <c r="B2874" s="54">
        <v>1</v>
      </c>
      <c r="C2874" s="54" t="s">
        <v>78</v>
      </c>
      <c r="D2874" s="54" t="s">
        <v>84</v>
      </c>
      <c r="E2874" s="61" t="s">
        <v>2842</v>
      </c>
      <c r="F2874" s="61" t="s">
        <v>150</v>
      </c>
      <c r="G2874" s="54" t="s">
        <v>72</v>
      </c>
      <c r="H2874" s="54" t="s">
        <v>128</v>
      </c>
      <c r="I2874" s="54" t="s">
        <v>22</v>
      </c>
      <c r="J2874" s="54" t="s">
        <v>147</v>
      </c>
      <c r="K2874" s="56">
        <v>43448.451724537037</v>
      </c>
      <c r="L2874" s="56">
        <v>43448.460416666669</v>
      </c>
      <c r="M2874" s="57">
        <v>0.20861111099999999</v>
      </c>
      <c r="N2874" s="58">
        <v>0</v>
      </c>
      <c r="O2874" s="58">
        <v>44</v>
      </c>
      <c r="P2874" s="58">
        <v>0</v>
      </c>
      <c r="Q2874" s="58">
        <v>0</v>
      </c>
      <c r="R2874" s="59">
        <v>0</v>
      </c>
      <c r="S2874" s="59">
        <v>9.1788889999999999</v>
      </c>
      <c r="T2874" s="59">
        <v>0</v>
      </c>
      <c r="U2874" s="59">
        <v>0</v>
      </c>
    </row>
    <row r="2875" spans="1:21" x14ac:dyDescent="0.3">
      <c r="A2875" s="61">
        <v>86109</v>
      </c>
      <c r="B2875" s="54">
        <v>1</v>
      </c>
      <c r="C2875" s="54" t="s">
        <v>78</v>
      </c>
      <c r="D2875" s="54" t="s">
        <v>106</v>
      </c>
      <c r="E2875" s="61" t="s">
        <v>2843</v>
      </c>
      <c r="F2875" s="61" t="s">
        <v>148</v>
      </c>
      <c r="G2875" s="54" t="s">
        <v>72</v>
      </c>
      <c r="H2875" s="54" t="s">
        <v>128</v>
      </c>
      <c r="I2875" s="54" t="s">
        <v>22</v>
      </c>
      <c r="J2875" s="54" t="s">
        <v>147</v>
      </c>
      <c r="K2875" s="56">
        <v>43448.388194444444</v>
      </c>
      <c r="L2875" s="56">
        <v>43448.735273298611</v>
      </c>
      <c r="M2875" s="57">
        <v>8.3298924999999997</v>
      </c>
      <c r="N2875" s="58">
        <v>0</v>
      </c>
      <c r="O2875" s="58">
        <v>113</v>
      </c>
      <c r="P2875" s="58">
        <v>0</v>
      </c>
      <c r="Q2875" s="58">
        <v>0</v>
      </c>
      <c r="R2875" s="59">
        <v>0</v>
      </c>
      <c r="S2875" s="59">
        <v>941.27785300000005</v>
      </c>
      <c r="T2875" s="59">
        <v>0</v>
      </c>
      <c r="U2875" s="59">
        <v>0</v>
      </c>
    </row>
    <row r="2876" spans="1:21" x14ac:dyDescent="0.3">
      <c r="A2876" s="61">
        <v>86110</v>
      </c>
      <c r="B2876" s="54">
        <v>1</v>
      </c>
      <c r="C2876" s="54" t="s">
        <v>78</v>
      </c>
      <c r="D2876" s="54" t="s">
        <v>82</v>
      </c>
      <c r="E2876" s="61" t="s">
        <v>2790</v>
      </c>
      <c r="F2876" s="61" t="s">
        <v>172</v>
      </c>
      <c r="G2876" s="54" t="s">
        <v>71</v>
      </c>
      <c r="H2876" s="54" t="s">
        <v>128</v>
      </c>
      <c r="I2876" s="54" t="s">
        <v>22</v>
      </c>
      <c r="J2876" s="54" t="s">
        <v>129</v>
      </c>
      <c r="K2876" s="56">
        <v>43448.412442129629</v>
      </c>
      <c r="L2876" s="56">
        <v>43448.450694444444</v>
      </c>
      <c r="M2876" s="57">
        <v>0.91805555500000002</v>
      </c>
      <c r="N2876" s="58">
        <v>0</v>
      </c>
      <c r="O2876" s="58">
        <v>1077</v>
      </c>
      <c r="P2876" s="58">
        <v>0</v>
      </c>
      <c r="Q2876" s="58">
        <v>0</v>
      </c>
      <c r="R2876" s="59">
        <v>0</v>
      </c>
      <c r="S2876" s="59">
        <v>988.74583299999995</v>
      </c>
      <c r="T2876" s="59">
        <v>0</v>
      </c>
      <c r="U2876" s="59">
        <v>0</v>
      </c>
    </row>
    <row r="2877" spans="1:21" x14ac:dyDescent="0.3">
      <c r="A2877" s="61">
        <v>86111</v>
      </c>
      <c r="B2877" s="54">
        <v>1</v>
      </c>
      <c r="C2877" s="54" t="s">
        <v>78</v>
      </c>
      <c r="D2877" s="54" t="s">
        <v>80</v>
      </c>
      <c r="E2877" s="61" t="s">
        <v>2844</v>
      </c>
      <c r="F2877" s="61" t="s">
        <v>137</v>
      </c>
      <c r="G2877" s="54" t="s">
        <v>71</v>
      </c>
      <c r="H2877" s="54" t="s">
        <v>128</v>
      </c>
      <c r="I2877" s="54" t="s">
        <v>22</v>
      </c>
      <c r="J2877" s="54" t="s">
        <v>129</v>
      </c>
      <c r="K2877" s="56">
        <v>43448.408738425926</v>
      </c>
      <c r="L2877" s="56">
        <v>43448.467916666668</v>
      </c>
      <c r="M2877" s="57">
        <v>1.4202777769999999</v>
      </c>
      <c r="N2877" s="58">
        <v>0</v>
      </c>
      <c r="O2877" s="58">
        <v>4</v>
      </c>
      <c r="P2877" s="58">
        <v>0</v>
      </c>
      <c r="Q2877" s="58">
        <v>0</v>
      </c>
      <c r="R2877" s="59">
        <v>0</v>
      </c>
      <c r="S2877" s="59">
        <v>5.6811109999999996</v>
      </c>
      <c r="T2877" s="59">
        <v>0</v>
      </c>
      <c r="U2877" s="59">
        <v>0</v>
      </c>
    </row>
    <row r="2878" spans="1:21" x14ac:dyDescent="0.3">
      <c r="A2878" s="61">
        <v>86112</v>
      </c>
      <c r="B2878" s="54">
        <v>1</v>
      </c>
      <c r="C2878" s="54" t="s">
        <v>78</v>
      </c>
      <c r="D2878" s="54" t="s">
        <v>86</v>
      </c>
      <c r="E2878" s="61" t="s">
        <v>2813</v>
      </c>
      <c r="F2878" s="61" t="s">
        <v>144</v>
      </c>
      <c r="G2878" s="54" t="s">
        <v>71</v>
      </c>
      <c r="H2878" s="54" t="s">
        <v>128</v>
      </c>
      <c r="I2878" s="54" t="s">
        <v>22</v>
      </c>
      <c r="J2878" s="54" t="s">
        <v>129</v>
      </c>
      <c r="K2878" s="56">
        <v>43448.404849537037</v>
      </c>
      <c r="L2878" s="56">
        <v>43448.511122685188</v>
      </c>
      <c r="M2878" s="57">
        <v>2.5505555549999999</v>
      </c>
      <c r="N2878" s="58">
        <v>0</v>
      </c>
      <c r="O2878" s="58">
        <v>813</v>
      </c>
      <c r="P2878" s="58">
        <v>0</v>
      </c>
      <c r="Q2878" s="58">
        <v>0</v>
      </c>
      <c r="R2878" s="59">
        <v>0</v>
      </c>
      <c r="S2878" s="59">
        <v>2073.601666</v>
      </c>
      <c r="T2878" s="59">
        <v>0</v>
      </c>
      <c r="U2878" s="59">
        <v>0</v>
      </c>
    </row>
    <row r="2879" spans="1:21" x14ac:dyDescent="0.3">
      <c r="A2879" s="61">
        <v>86113</v>
      </c>
      <c r="B2879" s="54">
        <v>1</v>
      </c>
      <c r="C2879" s="54" t="s">
        <v>78</v>
      </c>
      <c r="D2879" s="54" t="s">
        <v>82</v>
      </c>
      <c r="E2879" s="61" t="s">
        <v>487</v>
      </c>
      <c r="F2879" s="61" t="s">
        <v>148</v>
      </c>
      <c r="G2879" s="54" t="s">
        <v>71</v>
      </c>
      <c r="H2879" s="54" t="s">
        <v>128</v>
      </c>
      <c r="I2879" s="54" t="s">
        <v>22</v>
      </c>
      <c r="J2879" s="54" t="s">
        <v>147</v>
      </c>
      <c r="K2879" s="56">
        <v>43448.414583333331</v>
      </c>
      <c r="L2879" s="56">
        <v>43448.739571759259</v>
      </c>
      <c r="M2879" s="57">
        <v>7.7997222219999998</v>
      </c>
      <c r="N2879" s="58">
        <v>0</v>
      </c>
      <c r="O2879" s="58">
        <v>27</v>
      </c>
      <c r="P2879" s="58">
        <v>0</v>
      </c>
      <c r="Q2879" s="58">
        <v>185</v>
      </c>
      <c r="R2879" s="59">
        <v>0</v>
      </c>
      <c r="S2879" s="59">
        <v>210.5925</v>
      </c>
      <c r="T2879" s="59">
        <v>0</v>
      </c>
      <c r="U2879" s="59">
        <v>1442.948611</v>
      </c>
    </row>
    <row r="2880" spans="1:21" x14ac:dyDescent="0.3">
      <c r="A2880" s="61">
        <v>86115</v>
      </c>
      <c r="B2880" s="54">
        <v>1</v>
      </c>
      <c r="C2880" s="54" t="s">
        <v>79</v>
      </c>
      <c r="D2880" s="54" t="s">
        <v>113</v>
      </c>
      <c r="E2880" s="61" t="s">
        <v>2845</v>
      </c>
      <c r="F2880" s="61" t="s">
        <v>148</v>
      </c>
      <c r="G2880" s="54" t="s">
        <v>71</v>
      </c>
      <c r="H2880" s="54" t="s">
        <v>128</v>
      </c>
      <c r="I2880" s="54" t="s">
        <v>22</v>
      </c>
      <c r="J2880" s="54" t="s">
        <v>147</v>
      </c>
      <c r="K2880" s="56">
        <v>43448.415150462963</v>
      </c>
      <c r="L2880" s="56">
        <v>43448.683206018519</v>
      </c>
      <c r="M2880" s="57">
        <v>6.4333333330000002</v>
      </c>
      <c r="N2880" s="58">
        <v>0</v>
      </c>
      <c r="O2880" s="58">
        <v>96</v>
      </c>
      <c r="P2880" s="58">
        <v>0</v>
      </c>
      <c r="Q2880" s="58">
        <v>0</v>
      </c>
      <c r="R2880" s="59">
        <v>0</v>
      </c>
      <c r="S2880" s="59">
        <v>617.6</v>
      </c>
      <c r="T2880" s="59">
        <v>0</v>
      </c>
      <c r="U2880" s="59">
        <v>0</v>
      </c>
    </row>
    <row r="2881" spans="1:21" x14ac:dyDescent="0.3">
      <c r="A2881" s="61">
        <v>86116</v>
      </c>
      <c r="B2881" s="54">
        <v>1</v>
      </c>
      <c r="C2881" s="54" t="s">
        <v>78</v>
      </c>
      <c r="D2881" s="54" t="s">
        <v>81</v>
      </c>
      <c r="E2881" s="61" t="s">
        <v>2846</v>
      </c>
      <c r="F2881" s="61" t="s">
        <v>156</v>
      </c>
      <c r="G2881" s="54" t="s">
        <v>71</v>
      </c>
      <c r="H2881" s="54" t="s">
        <v>128</v>
      </c>
      <c r="I2881" s="54" t="s">
        <v>22</v>
      </c>
      <c r="J2881" s="54" t="s">
        <v>129</v>
      </c>
      <c r="K2881" s="56">
        <v>43448.407129629632</v>
      </c>
      <c r="L2881" s="56">
        <v>43448.44730324074</v>
      </c>
      <c r="M2881" s="57">
        <v>0.96416666600000001</v>
      </c>
      <c r="N2881" s="58">
        <v>0</v>
      </c>
      <c r="O2881" s="58">
        <v>3</v>
      </c>
      <c r="P2881" s="58">
        <v>0</v>
      </c>
      <c r="Q2881" s="58">
        <v>0</v>
      </c>
      <c r="R2881" s="59">
        <v>0</v>
      </c>
      <c r="S2881" s="59">
        <v>2.8925000000000001</v>
      </c>
      <c r="T2881" s="59">
        <v>0</v>
      </c>
      <c r="U2881" s="59">
        <v>0</v>
      </c>
    </row>
    <row r="2882" spans="1:21" x14ac:dyDescent="0.3">
      <c r="A2882" s="61">
        <v>86119</v>
      </c>
      <c r="B2882" s="54">
        <v>1</v>
      </c>
      <c r="C2882" s="54" t="s">
        <v>79</v>
      </c>
      <c r="D2882" s="54" t="s">
        <v>123</v>
      </c>
      <c r="E2882" s="61" t="s">
        <v>2847</v>
      </c>
      <c r="F2882" s="61" t="s">
        <v>140</v>
      </c>
      <c r="G2882" s="54" t="s">
        <v>72</v>
      </c>
      <c r="H2882" s="54" t="s">
        <v>128</v>
      </c>
      <c r="I2882" s="54" t="s">
        <v>22</v>
      </c>
      <c r="J2882" s="54" t="s">
        <v>129</v>
      </c>
      <c r="K2882" s="56">
        <v>43448.416932870372</v>
      </c>
      <c r="L2882" s="56">
        <v>43448.487268518518</v>
      </c>
      <c r="M2882" s="57">
        <v>1.688055555</v>
      </c>
      <c r="N2882" s="58">
        <v>5</v>
      </c>
      <c r="O2882" s="58">
        <v>528</v>
      </c>
      <c r="P2882" s="58">
        <v>0</v>
      </c>
      <c r="Q2882" s="58">
        <v>50</v>
      </c>
      <c r="R2882" s="59">
        <v>8.4402779999999993</v>
      </c>
      <c r="S2882" s="59">
        <v>891.29333299999996</v>
      </c>
      <c r="T2882" s="59">
        <v>0</v>
      </c>
      <c r="U2882" s="59">
        <v>84.402777999999998</v>
      </c>
    </row>
    <row r="2883" spans="1:21" x14ac:dyDescent="0.3">
      <c r="A2883" s="61">
        <v>86121</v>
      </c>
      <c r="B2883" s="54">
        <v>1</v>
      </c>
      <c r="C2883" s="54" t="s">
        <v>78</v>
      </c>
      <c r="D2883" s="54" t="s">
        <v>84</v>
      </c>
      <c r="E2883" s="61" t="s">
        <v>2848</v>
      </c>
      <c r="F2883" s="61" t="s">
        <v>146</v>
      </c>
      <c r="G2883" s="54" t="s">
        <v>71</v>
      </c>
      <c r="H2883" s="54" t="s">
        <v>128</v>
      </c>
      <c r="I2883" s="54" t="s">
        <v>22</v>
      </c>
      <c r="J2883" s="54" t="s">
        <v>147</v>
      </c>
      <c r="K2883" s="56">
        <v>43448.398217592592</v>
      </c>
      <c r="L2883" s="56">
        <v>43448.511111111111</v>
      </c>
      <c r="M2883" s="57">
        <v>2.7094444439999998</v>
      </c>
      <c r="N2883" s="58">
        <v>0</v>
      </c>
      <c r="O2883" s="58">
        <v>372</v>
      </c>
      <c r="P2883" s="58">
        <v>0</v>
      </c>
      <c r="Q2883" s="58">
        <v>0</v>
      </c>
      <c r="R2883" s="59">
        <v>0</v>
      </c>
      <c r="S2883" s="59">
        <v>1007.913333</v>
      </c>
      <c r="T2883" s="59">
        <v>0</v>
      </c>
      <c r="U2883" s="59">
        <v>0</v>
      </c>
    </row>
    <row r="2884" spans="1:21" x14ac:dyDescent="0.3">
      <c r="A2884" s="61">
        <v>86122</v>
      </c>
      <c r="B2884" s="54">
        <v>1</v>
      </c>
      <c r="C2884" s="54" t="s">
        <v>78</v>
      </c>
      <c r="D2884" s="54" t="s">
        <v>89</v>
      </c>
      <c r="E2884" s="61" t="s">
        <v>2849</v>
      </c>
      <c r="F2884" s="61" t="s">
        <v>151</v>
      </c>
      <c r="G2884" s="54" t="s">
        <v>71</v>
      </c>
      <c r="H2884" s="54" t="s">
        <v>128</v>
      </c>
      <c r="I2884" s="54" t="s">
        <v>22</v>
      </c>
      <c r="J2884" s="54" t="s">
        <v>129</v>
      </c>
      <c r="K2884" s="56">
        <v>43448.404421296298</v>
      </c>
      <c r="L2884" s="56">
        <v>43448.549756944441</v>
      </c>
      <c r="M2884" s="57">
        <v>3.4880555549999999</v>
      </c>
      <c r="N2884" s="58">
        <v>0</v>
      </c>
      <c r="O2884" s="58">
        <v>0</v>
      </c>
      <c r="P2884" s="58">
        <v>0</v>
      </c>
      <c r="Q2884" s="58">
        <v>13</v>
      </c>
      <c r="R2884" s="59">
        <v>0</v>
      </c>
      <c r="S2884" s="59">
        <v>0</v>
      </c>
      <c r="T2884" s="59">
        <v>0</v>
      </c>
      <c r="U2884" s="59">
        <v>45.344721999999997</v>
      </c>
    </row>
    <row r="2885" spans="1:21" x14ac:dyDescent="0.3">
      <c r="A2885" s="61">
        <v>86124</v>
      </c>
      <c r="B2885" s="54">
        <v>1</v>
      </c>
      <c r="C2885" s="54" t="s">
        <v>78</v>
      </c>
      <c r="D2885" s="54" t="s">
        <v>100</v>
      </c>
      <c r="E2885" s="61" t="s">
        <v>2850</v>
      </c>
      <c r="F2885" s="61" t="s">
        <v>137</v>
      </c>
      <c r="G2885" s="54" t="s">
        <v>71</v>
      </c>
      <c r="H2885" s="54" t="s">
        <v>128</v>
      </c>
      <c r="I2885" s="54" t="s">
        <v>22</v>
      </c>
      <c r="J2885" s="54" t="s">
        <v>129</v>
      </c>
      <c r="K2885" s="56">
        <v>43448.427986111114</v>
      </c>
      <c r="L2885" s="56">
        <v>43448.445833333331</v>
      </c>
      <c r="M2885" s="57">
        <v>0.42833333299999998</v>
      </c>
      <c r="N2885" s="58">
        <v>0</v>
      </c>
      <c r="O2885" s="58">
        <v>59</v>
      </c>
      <c r="P2885" s="58">
        <v>0</v>
      </c>
      <c r="Q2885" s="58">
        <v>0</v>
      </c>
      <c r="R2885" s="59">
        <v>0</v>
      </c>
      <c r="S2885" s="59">
        <v>25.271667000000001</v>
      </c>
      <c r="T2885" s="59">
        <v>0</v>
      </c>
      <c r="U2885" s="59">
        <v>0</v>
      </c>
    </row>
    <row r="2886" spans="1:21" x14ac:dyDescent="0.3">
      <c r="A2886" s="61">
        <v>86125</v>
      </c>
      <c r="B2886" s="54">
        <v>1</v>
      </c>
      <c r="C2886" s="54" t="s">
        <v>79</v>
      </c>
      <c r="D2886" s="54" t="s">
        <v>122</v>
      </c>
      <c r="E2886" s="61" t="s">
        <v>2851</v>
      </c>
      <c r="F2886" s="61" t="s">
        <v>136</v>
      </c>
      <c r="G2886" s="54" t="s">
        <v>71</v>
      </c>
      <c r="H2886" s="54" t="s">
        <v>128</v>
      </c>
      <c r="I2886" s="54" t="s">
        <v>22</v>
      </c>
      <c r="J2886" s="54" t="s">
        <v>129</v>
      </c>
      <c r="K2886" s="56">
        <v>43448.424780092595</v>
      </c>
      <c r="L2886" s="56">
        <v>43448.438888888886</v>
      </c>
      <c r="M2886" s="57">
        <v>0.33861111100000002</v>
      </c>
      <c r="N2886" s="58">
        <v>0</v>
      </c>
      <c r="O2886" s="58">
        <v>232</v>
      </c>
      <c r="P2886" s="58">
        <v>0</v>
      </c>
      <c r="Q2886" s="58">
        <v>0</v>
      </c>
      <c r="R2886" s="59">
        <v>0</v>
      </c>
      <c r="S2886" s="59">
        <v>78.557777999999999</v>
      </c>
      <c r="T2886" s="59">
        <v>0</v>
      </c>
      <c r="U2886" s="59">
        <v>0</v>
      </c>
    </row>
    <row r="2887" spans="1:21" x14ac:dyDescent="0.3">
      <c r="A2887" s="61">
        <v>86129</v>
      </c>
      <c r="B2887" s="54">
        <v>1</v>
      </c>
      <c r="C2887" s="54" t="s">
        <v>79</v>
      </c>
      <c r="D2887" s="54" t="s">
        <v>118</v>
      </c>
      <c r="E2887" s="61" t="s">
        <v>2852</v>
      </c>
      <c r="F2887" s="61" t="s">
        <v>137</v>
      </c>
      <c r="G2887" s="54" t="s">
        <v>71</v>
      </c>
      <c r="H2887" s="54" t="s">
        <v>128</v>
      </c>
      <c r="I2887" s="54" t="s">
        <v>22</v>
      </c>
      <c r="J2887" s="54" t="s">
        <v>129</v>
      </c>
      <c r="K2887" s="56">
        <v>43448.426261574074</v>
      </c>
      <c r="L2887" s="56">
        <v>43448.608796296299</v>
      </c>
      <c r="M2887" s="57">
        <v>4.380833333</v>
      </c>
      <c r="N2887" s="58">
        <v>0</v>
      </c>
      <c r="O2887" s="58">
        <v>0</v>
      </c>
      <c r="P2887" s="58">
        <v>0</v>
      </c>
      <c r="Q2887" s="58">
        <v>2</v>
      </c>
      <c r="R2887" s="59">
        <v>0</v>
      </c>
      <c r="S2887" s="59">
        <v>0</v>
      </c>
      <c r="T2887" s="59">
        <v>0</v>
      </c>
      <c r="U2887" s="59">
        <v>8.7616669999999992</v>
      </c>
    </row>
    <row r="2888" spans="1:21" x14ac:dyDescent="0.3">
      <c r="A2888" s="61">
        <v>86134</v>
      </c>
      <c r="B2888" s="54">
        <v>1</v>
      </c>
      <c r="C2888" s="54" t="s">
        <v>79</v>
      </c>
      <c r="D2888" s="54" t="s">
        <v>110</v>
      </c>
      <c r="E2888" s="61" t="s">
        <v>2853</v>
      </c>
      <c r="F2888" s="61" t="s">
        <v>145</v>
      </c>
      <c r="G2888" s="54" t="s">
        <v>72</v>
      </c>
      <c r="H2888" s="54" t="s">
        <v>128</v>
      </c>
      <c r="I2888" s="54" t="s">
        <v>22</v>
      </c>
      <c r="J2888" s="54" t="s">
        <v>129</v>
      </c>
      <c r="K2888" s="56">
        <v>43448.435439814813</v>
      </c>
      <c r="L2888" s="56">
        <v>43448.524039351854</v>
      </c>
      <c r="M2888" s="57">
        <v>2.1263888880000001</v>
      </c>
      <c r="N2888" s="58">
        <v>0</v>
      </c>
      <c r="O2888" s="58">
        <v>0</v>
      </c>
      <c r="P2888" s="58">
        <v>4</v>
      </c>
      <c r="Q2888" s="58">
        <v>88</v>
      </c>
      <c r="R2888" s="59">
        <v>0</v>
      </c>
      <c r="S2888" s="59">
        <v>0</v>
      </c>
      <c r="T2888" s="59">
        <v>8.5055560000000003</v>
      </c>
      <c r="U2888" s="59">
        <v>187.12222199999999</v>
      </c>
    </row>
    <row r="2889" spans="1:21" x14ac:dyDescent="0.3">
      <c r="A2889" s="61">
        <v>86135</v>
      </c>
      <c r="B2889" s="54">
        <v>1</v>
      </c>
      <c r="C2889" s="54" t="s">
        <v>78</v>
      </c>
      <c r="D2889" s="54" t="s">
        <v>82</v>
      </c>
      <c r="E2889" s="61" t="s">
        <v>475</v>
      </c>
      <c r="F2889" s="61" t="s">
        <v>136</v>
      </c>
      <c r="G2889" s="54" t="s">
        <v>71</v>
      </c>
      <c r="H2889" s="54" t="s">
        <v>128</v>
      </c>
      <c r="I2889" s="54" t="s">
        <v>22</v>
      </c>
      <c r="J2889" s="54" t="s">
        <v>129</v>
      </c>
      <c r="K2889" s="56">
        <v>43448.438263888893</v>
      </c>
      <c r="L2889" s="56">
        <v>43448.661134259259</v>
      </c>
      <c r="M2889" s="57">
        <v>5.3488888880000003</v>
      </c>
      <c r="N2889" s="58">
        <v>0</v>
      </c>
      <c r="O2889" s="58">
        <v>528</v>
      </c>
      <c r="P2889" s="58">
        <v>0</v>
      </c>
      <c r="Q2889" s="58">
        <v>0</v>
      </c>
      <c r="R2889" s="59">
        <v>0</v>
      </c>
      <c r="S2889" s="59">
        <v>2824.2133330000001</v>
      </c>
      <c r="T2889" s="59">
        <v>0</v>
      </c>
      <c r="U2889" s="59">
        <v>0</v>
      </c>
    </row>
    <row r="2890" spans="1:21" x14ac:dyDescent="0.3">
      <c r="A2890" s="61">
        <v>86139</v>
      </c>
      <c r="B2890" s="54">
        <v>1</v>
      </c>
      <c r="C2890" s="54" t="s">
        <v>78</v>
      </c>
      <c r="D2890" s="54" t="s">
        <v>88</v>
      </c>
      <c r="E2890" s="61" t="s">
        <v>918</v>
      </c>
      <c r="F2890" s="61" t="s">
        <v>136</v>
      </c>
      <c r="G2890" s="54" t="s">
        <v>71</v>
      </c>
      <c r="H2890" s="54" t="s">
        <v>128</v>
      </c>
      <c r="I2890" s="54" t="s">
        <v>22</v>
      </c>
      <c r="J2890" s="54" t="s">
        <v>129</v>
      </c>
      <c r="K2890" s="56">
        <v>43448.447511574072</v>
      </c>
      <c r="L2890" s="56">
        <v>43448.52138888889</v>
      </c>
      <c r="M2890" s="57">
        <v>1.773055555</v>
      </c>
      <c r="N2890" s="58">
        <v>0</v>
      </c>
      <c r="O2890" s="58">
        <v>181</v>
      </c>
      <c r="P2890" s="58">
        <v>0</v>
      </c>
      <c r="Q2890" s="58">
        <v>0</v>
      </c>
      <c r="R2890" s="59">
        <v>0</v>
      </c>
      <c r="S2890" s="59">
        <v>320.92305499999998</v>
      </c>
      <c r="T2890" s="59">
        <v>0</v>
      </c>
      <c r="U2890" s="59">
        <v>0</v>
      </c>
    </row>
    <row r="2891" spans="1:21" x14ac:dyDescent="0.3">
      <c r="A2891" s="61">
        <v>86141</v>
      </c>
      <c r="B2891" s="54">
        <v>1</v>
      </c>
      <c r="C2891" s="54" t="s">
        <v>78</v>
      </c>
      <c r="D2891" s="54" t="s">
        <v>95</v>
      </c>
      <c r="E2891" s="61" t="s">
        <v>2692</v>
      </c>
      <c r="F2891" s="61" t="s">
        <v>148</v>
      </c>
      <c r="G2891" s="54" t="s">
        <v>72</v>
      </c>
      <c r="H2891" s="54" t="s">
        <v>128</v>
      </c>
      <c r="I2891" s="54" t="s">
        <v>22</v>
      </c>
      <c r="J2891" s="54" t="s">
        <v>147</v>
      </c>
      <c r="K2891" s="56">
        <v>43448.445370370369</v>
      </c>
      <c r="L2891" s="56">
        <v>43448.599305555559</v>
      </c>
      <c r="M2891" s="57">
        <v>3.6944444440000002</v>
      </c>
      <c r="N2891" s="58">
        <v>5</v>
      </c>
      <c r="O2891" s="58">
        <v>2613</v>
      </c>
      <c r="P2891" s="58">
        <v>0</v>
      </c>
      <c r="Q2891" s="58">
        <v>19</v>
      </c>
      <c r="R2891" s="59">
        <v>18.472221999999999</v>
      </c>
      <c r="S2891" s="59">
        <v>9653.5833320000002</v>
      </c>
      <c r="T2891" s="59">
        <v>0</v>
      </c>
      <c r="U2891" s="59">
        <v>70.194444000000004</v>
      </c>
    </row>
    <row r="2892" spans="1:21" x14ac:dyDescent="0.3">
      <c r="A2892" s="61">
        <v>86144</v>
      </c>
      <c r="B2892" s="54">
        <v>1</v>
      </c>
      <c r="C2892" s="54" t="s">
        <v>78</v>
      </c>
      <c r="D2892" s="54" t="s">
        <v>84</v>
      </c>
      <c r="E2892" s="61" t="s">
        <v>2389</v>
      </c>
      <c r="F2892" s="61" t="s">
        <v>182</v>
      </c>
      <c r="G2892" s="54" t="s">
        <v>71</v>
      </c>
      <c r="H2892" s="54" t="s">
        <v>128</v>
      </c>
      <c r="I2892" s="54" t="s">
        <v>22</v>
      </c>
      <c r="J2892" s="54" t="s">
        <v>129</v>
      </c>
      <c r="K2892" s="56">
        <v>43448.452083333337</v>
      </c>
      <c r="L2892" s="56">
        <v>43448.494444444441</v>
      </c>
      <c r="M2892" s="57">
        <v>1.0166666660000001</v>
      </c>
      <c r="N2892" s="58">
        <v>0</v>
      </c>
      <c r="O2892" s="58">
        <v>2</v>
      </c>
      <c r="P2892" s="58">
        <v>0</v>
      </c>
      <c r="Q2892" s="58">
        <v>0</v>
      </c>
      <c r="R2892" s="59">
        <v>0</v>
      </c>
      <c r="S2892" s="59">
        <v>2.0333329999999998</v>
      </c>
      <c r="T2892" s="59">
        <v>0</v>
      </c>
      <c r="U2892" s="59">
        <v>0</v>
      </c>
    </row>
    <row r="2893" spans="1:21" x14ac:dyDescent="0.3">
      <c r="A2893" s="61">
        <v>86145</v>
      </c>
      <c r="B2893" s="54">
        <v>1</v>
      </c>
      <c r="C2893" s="54" t="s">
        <v>79</v>
      </c>
      <c r="D2893" s="54" t="s">
        <v>114</v>
      </c>
      <c r="E2893" s="61" t="s">
        <v>2814</v>
      </c>
      <c r="F2893" s="61" t="s">
        <v>172</v>
      </c>
      <c r="G2893" s="54" t="s">
        <v>71</v>
      </c>
      <c r="H2893" s="54" t="s">
        <v>128</v>
      </c>
      <c r="I2893" s="54" t="s">
        <v>22</v>
      </c>
      <c r="J2893" s="54" t="s">
        <v>129</v>
      </c>
      <c r="K2893" s="56">
        <v>43448.446817129632</v>
      </c>
      <c r="L2893" s="56">
        <v>43448.468854166669</v>
      </c>
      <c r="M2893" s="57">
        <v>0.528888888</v>
      </c>
      <c r="N2893" s="58">
        <v>0</v>
      </c>
      <c r="O2893" s="58">
        <v>423</v>
      </c>
      <c r="P2893" s="58">
        <v>0</v>
      </c>
      <c r="Q2893" s="58">
        <v>0</v>
      </c>
      <c r="R2893" s="59">
        <v>0</v>
      </c>
      <c r="S2893" s="59">
        <v>223.72</v>
      </c>
      <c r="T2893" s="59">
        <v>0</v>
      </c>
      <c r="U2893" s="59">
        <v>0</v>
      </c>
    </row>
    <row r="2894" spans="1:21" x14ac:dyDescent="0.3">
      <c r="A2894" s="61">
        <v>86146</v>
      </c>
      <c r="B2894" s="54">
        <v>1</v>
      </c>
      <c r="C2894" s="54" t="s">
        <v>78</v>
      </c>
      <c r="D2894" s="54" t="s">
        <v>101</v>
      </c>
      <c r="E2894" s="61" t="s">
        <v>2854</v>
      </c>
      <c r="F2894" s="61" t="s">
        <v>159</v>
      </c>
      <c r="G2894" s="54" t="s">
        <v>71</v>
      </c>
      <c r="H2894" s="54" t="s">
        <v>128</v>
      </c>
      <c r="I2894" s="54" t="s">
        <v>22</v>
      </c>
      <c r="J2894" s="54" t="s">
        <v>129</v>
      </c>
      <c r="K2894" s="56">
        <v>43448.457974537036</v>
      </c>
      <c r="L2894" s="56">
        <v>43448.542002314818</v>
      </c>
      <c r="M2894" s="57">
        <v>2.0166666659999999</v>
      </c>
      <c r="N2894" s="58">
        <v>0</v>
      </c>
      <c r="O2894" s="58">
        <v>56</v>
      </c>
      <c r="P2894" s="58">
        <v>0</v>
      </c>
      <c r="Q2894" s="58">
        <v>0</v>
      </c>
      <c r="R2894" s="59">
        <v>0</v>
      </c>
      <c r="S2894" s="59">
        <v>112.933333</v>
      </c>
      <c r="T2894" s="59">
        <v>0</v>
      </c>
      <c r="U2894" s="59">
        <v>0</v>
      </c>
    </row>
    <row r="2895" spans="1:21" x14ac:dyDescent="0.3">
      <c r="A2895" s="61">
        <v>86147</v>
      </c>
      <c r="B2895" s="54">
        <v>1</v>
      </c>
      <c r="C2895" s="54" t="s">
        <v>78</v>
      </c>
      <c r="D2895" s="54" t="s">
        <v>91</v>
      </c>
      <c r="E2895" s="61" t="s">
        <v>2855</v>
      </c>
      <c r="F2895" s="61" t="s">
        <v>136</v>
      </c>
      <c r="G2895" s="54" t="s">
        <v>71</v>
      </c>
      <c r="H2895" s="54" t="s">
        <v>128</v>
      </c>
      <c r="I2895" s="54" t="s">
        <v>22</v>
      </c>
      <c r="J2895" s="54" t="s">
        <v>129</v>
      </c>
      <c r="K2895" s="56">
        <v>43448.351111111115</v>
      </c>
      <c r="L2895" s="56">
        <v>43448.402777777781</v>
      </c>
      <c r="M2895" s="57">
        <v>1.24</v>
      </c>
      <c r="N2895" s="58">
        <v>0</v>
      </c>
      <c r="O2895" s="58">
        <v>0</v>
      </c>
      <c r="P2895" s="58">
        <v>0</v>
      </c>
      <c r="Q2895" s="58">
        <v>7</v>
      </c>
      <c r="R2895" s="59">
        <v>0</v>
      </c>
      <c r="S2895" s="59">
        <v>0</v>
      </c>
      <c r="T2895" s="59">
        <v>0</v>
      </c>
      <c r="U2895" s="59">
        <v>8.68</v>
      </c>
    </row>
    <row r="2896" spans="1:21" x14ac:dyDescent="0.3">
      <c r="A2896" s="61">
        <v>86148</v>
      </c>
      <c r="B2896" s="54">
        <v>1</v>
      </c>
      <c r="C2896" s="54" t="s">
        <v>78</v>
      </c>
      <c r="D2896" s="54" t="s">
        <v>83</v>
      </c>
      <c r="E2896" s="61" t="s">
        <v>2856</v>
      </c>
      <c r="F2896" s="61" t="s">
        <v>130</v>
      </c>
      <c r="G2896" s="54" t="s">
        <v>71</v>
      </c>
      <c r="H2896" s="54" t="s">
        <v>128</v>
      </c>
      <c r="I2896" s="54" t="s">
        <v>22</v>
      </c>
      <c r="J2896" s="54" t="s">
        <v>129</v>
      </c>
      <c r="K2896" s="56">
        <v>43448.455787037034</v>
      </c>
      <c r="L2896" s="56">
        <v>43448.466481481482</v>
      </c>
      <c r="M2896" s="57">
        <v>0.25666666599999999</v>
      </c>
      <c r="N2896" s="58">
        <v>0</v>
      </c>
      <c r="O2896" s="58">
        <v>12</v>
      </c>
      <c r="P2896" s="58">
        <v>0</v>
      </c>
      <c r="Q2896" s="58">
        <v>0</v>
      </c>
      <c r="R2896" s="59">
        <v>0</v>
      </c>
      <c r="S2896" s="59">
        <v>3.08</v>
      </c>
      <c r="T2896" s="59">
        <v>0</v>
      </c>
      <c r="U2896" s="59">
        <v>0</v>
      </c>
    </row>
    <row r="2897" spans="1:21" x14ac:dyDescent="0.3">
      <c r="A2897" s="61">
        <v>86149</v>
      </c>
      <c r="B2897" s="54">
        <v>1</v>
      </c>
      <c r="C2897" s="54" t="s">
        <v>78</v>
      </c>
      <c r="D2897" s="54" t="s">
        <v>102</v>
      </c>
      <c r="E2897" s="61" t="s">
        <v>2857</v>
      </c>
      <c r="F2897" s="61" t="s">
        <v>137</v>
      </c>
      <c r="G2897" s="54" t="s">
        <v>71</v>
      </c>
      <c r="H2897" s="54" t="s">
        <v>128</v>
      </c>
      <c r="I2897" s="54" t="s">
        <v>22</v>
      </c>
      <c r="J2897" s="54" t="s">
        <v>129</v>
      </c>
      <c r="K2897" s="56">
        <v>43448.458472222221</v>
      </c>
      <c r="L2897" s="56">
        <v>43448.520115740743</v>
      </c>
      <c r="M2897" s="57">
        <v>1.4794444440000001</v>
      </c>
      <c r="N2897" s="58">
        <v>0</v>
      </c>
      <c r="O2897" s="58">
        <v>0</v>
      </c>
      <c r="P2897" s="58">
        <v>0</v>
      </c>
      <c r="Q2897" s="58">
        <v>10</v>
      </c>
      <c r="R2897" s="59">
        <v>0</v>
      </c>
      <c r="S2897" s="59">
        <v>0</v>
      </c>
      <c r="T2897" s="59">
        <v>0</v>
      </c>
      <c r="U2897" s="59">
        <v>14.794444</v>
      </c>
    </row>
    <row r="2898" spans="1:21" x14ac:dyDescent="0.3">
      <c r="A2898" s="61">
        <v>86150</v>
      </c>
      <c r="B2898" s="54">
        <v>1</v>
      </c>
      <c r="C2898" s="54" t="s">
        <v>78</v>
      </c>
      <c r="D2898" s="54" t="s">
        <v>95</v>
      </c>
      <c r="E2898" s="61" t="s">
        <v>190</v>
      </c>
      <c r="F2898" s="61" t="s">
        <v>140</v>
      </c>
      <c r="G2898" s="54" t="s">
        <v>72</v>
      </c>
      <c r="H2898" s="54" t="s">
        <v>128</v>
      </c>
      <c r="I2898" s="54" t="s">
        <v>22</v>
      </c>
      <c r="J2898" s="54" t="s">
        <v>129</v>
      </c>
      <c r="K2898" s="56">
        <v>43448.434513888889</v>
      </c>
      <c r="L2898" s="56">
        <v>43448.505486111113</v>
      </c>
      <c r="M2898" s="57">
        <v>1.703333333</v>
      </c>
      <c r="N2898" s="58">
        <v>3</v>
      </c>
      <c r="O2898" s="58">
        <v>1127</v>
      </c>
      <c r="P2898" s="58">
        <v>0</v>
      </c>
      <c r="Q2898" s="58">
        <v>23</v>
      </c>
      <c r="R2898" s="59">
        <v>5.1100000000000003</v>
      </c>
      <c r="S2898" s="59">
        <v>1919.6566660000001</v>
      </c>
      <c r="T2898" s="59">
        <v>0</v>
      </c>
      <c r="U2898" s="59">
        <v>39.176667000000002</v>
      </c>
    </row>
    <row r="2899" spans="1:21" x14ac:dyDescent="0.3">
      <c r="A2899" s="61">
        <v>86152</v>
      </c>
      <c r="B2899" s="54">
        <v>1</v>
      </c>
      <c r="C2899" s="54" t="s">
        <v>78</v>
      </c>
      <c r="D2899" s="54" t="s">
        <v>80</v>
      </c>
      <c r="E2899" s="61" t="s">
        <v>2858</v>
      </c>
      <c r="F2899" s="61" t="s">
        <v>140</v>
      </c>
      <c r="G2899" s="54" t="s">
        <v>72</v>
      </c>
      <c r="H2899" s="54" t="s">
        <v>128</v>
      </c>
      <c r="I2899" s="54" t="s">
        <v>22</v>
      </c>
      <c r="J2899" s="54" t="s">
        <v>129</v>
      </c>
      <c r="K2899" s="56">
        <v>43448.461504629631</v>
      </c>
      <c r="L2899" s="56">
        <v>43448.479166666664</v>
      </c>
      <c r="M2899" s="57">
        <v>0.42388888800000002</v>
      </c>
      <c r="N2899" s="58">
        <v>1</v>
      </c>
      <c r="O2899" s="58">
        <v>1716</v>
      </c>
      <c r="P2899" s="58">
        <v>0</v>
      </c>
      <c r="Q2899" s="58">
        <v>0</v>
      </c>
      <c r="R2899" s="59">
        <v>0.42388900000000002</v>
      </c>
      <c r="S2899" s="59">
        <v>727.39333199999999</v>
      </c>
      <c r="T2899" s="59">
        <v>0</v>
      </c>
      <c r="U2899" s="59">
        <v>0</v>
      </c>
    </row>
    <row r="2900" spans="1:21" x14ac:dyDescent="0.3">
      <c r="A2900" s="61">
        <v>86153</v>
      </c>
      <c r="B2900" s="54">
        <v>1</v>
      </c>
      <c r="C2900" s="54" t="s">
        <v>79</v>
      </c>
      <c r="D2900" s="54" t="s">
        <v>109</v>
      </c>
      <c r="E2900" s="61" t="s">
        <v>2859</v>
      </c>
      <c r="F2900" s="61" t="s">
        <v>151</v>
      </c>
      <c r="G2900" s="54" t="s">
        <v>71</v>
      </c>
      <c r="H2900" s="54" t="s">
        <v>128</v>
      </c>
      <c r="I2900" s="54" t="s">
        <v>22</v>
      </c>
      <c r="J2900" s="54" t="s">
        <v>129</v>
      </c>
      <c r="K2900" s="56">
        <v>43448.460983796293</v>
      </c>
      <c r="L2900" s="56">
        <v>43448.595416666663</v>
      </c>
      <c r="M2900" s="57">
        <v>3.2263888879999998</v>
      </c>
      <c r="N2900" s="58">
        <v>0</v>
      </c>
      <c r="O2900" s="58">
        <v>0</v>
      </c>
      <c r="P2900" s="58">
        <v>0</v>
      </c>
      <c r="Q2900" s="58">
        <v>22</v>
      </c>
      <c r="R2900" s="59">
        <v>0</v>
      </c>
      <c r="S2900" s="59">
        <v>0</v>
      </c>
      <c r="T2900" s="59">
        <v>0</v>
      </c>
      <c r="U2900" s="59">
        <v>70.980556000000007</v>
      </c>
    </row>
    <row r="2901" spans="1:21" x14ac:dyDescent="0.3">
      <c r="A2901" s="61">
        <v>86155</v>
      </c>
      <c r="B2901" s="54">
        <v>1</v>
      </c>
      <c r="C2901" s="54" t="s">
        <v>79</v>
      </c>
      <c r="D2901" s="54" t="s">
        <v>109</v>
      </c>
      <c r="E2901" s="61" t="s">
        <v>2860</v>
      </c>
      <c r="F2901" s="61" t="s">
        <v>182</v>
      </c>
      <c r="G2901" s="54" t="s">
        <v>71</v>
      </c>
      <c r="H2901" s="54" t="s">
        <v>128</v>
      </c>
      <c r="I2901" s="54" t="s">
        <v>22</v>
      </c>
      <c r="J2901" s="54" t="s">
        <v>129</v>
      </c>
      <c r="K2901" s="56">
        <v>43448.460787037038</v>
      </c>
      <c r="L2901" s="56">
        <v>43448.501076388886</v>
      </c>
      <c r="M2901" s="57">
        <v>0.96694444400000001</v>
      </c>
      <c r="N2901" s="58">
        <v>0</v>
      </c>
      <c r="O2901" s="58">
        <v>0</v>
      </c>
      <c r="P2901" s="58">
        <v>0</v>
      </c>
      <c r="Q2901" s="58">
        <v>20</v>
      </c>
      <c r="R2901" s="59">
        <v>0</v>
      </c>
      <c r="S2901" s="59">
        <v>0</v>
      </c>
      <c r="T2901" s="59">
        <v>0</v>
      </c>
      <c r="U2901" s="59">
        <v>19.338889000000002</v>
      </c>
    </row>
    <row r="2902" spans="1:21" x14ac:dyDescent="0.3">
      <c r="A2902" s="61">
        <v>86158</v>
      </c>
      <c r="B2902" s="54">
        <v>1</v>
      </c>
      <c r="C2902" s="54" t="s">
        <v>78</v>
      </c>
      <c r="D2902" s="54" t="s">
        <v>98</v>
      </c>
      <c r="E2902" s="61" t="s">
        <v>502</v>
      </c>
      <c r="F2902" s="61" t="s">
        <v>140</v>
      </c>
      <c r="G2902" s="54" t="s">
        <v>72</v>
      </c>
      <c r="H2902" s="54" t="s">
        <v>128</v>
      </c>
      <c r="I2902" s="54" t="s">
        <v>22</v>
      </c>
      <c r="J2902" s="54" t="s">
        <v>129</v>
      </c>
      <c r="K2902" s="56">
        <v>43448.472222222219</v>
      </c>
      <c r="L2902" s="56">
        <v>43448.488194444442</v>
      </c>
      <c r="M2902" s="57">
        <v>0.383333333</v>
      </c>
      <c r="N2902" s="58">
        <v>2</v>
      </c>
      <c r="O2902" s="58">
        <v>1195</v>
      </c>
      <c r="P2902" s="58">
        <v>0</v>
      </c>
      <c r="Q2902" s="58">
        <v>0</v>
      </c>
      <c r="R2902" s="59">
        <v>0.76666699999999999</v>
      </c>
      <c r="S2902" s="59">
        <v>458.08333299999998</v>
      </c>
      <c r="T2902" s="59">
        <v>0</v>
      </c>
      <c r="U2902" s="59">
        <v>0</v>
      </c>
    </row>
    <row r="2903" spans="1:21" x14ac:dyDescent="0.3">
      <c r="A2903" s="61">
        <v>86160</v>
      </c>
      <c r="B2903" s="54">
        <v>1</v>
      </c>
      <c r="C2903" s="54" t="s">
        <v>78</v>
      </c>
      <c r="D2903" s="54" t="s">
        <v>90</v>
      </c>
      <c r="E2903" s="61" t="s">
        <v>2299</v>
      </c>
      <c r="F2903" s="61" t="s">
        <v>156</v>
      </c>
      <c r="G2903" s="54" t="s">
        <v>71</v>
      </c>
      <c r="H2903" s="54" t="s">
        <v>128</v>
      </c>
      <c r="I2903" s="54" t="s">
        <v>22</v>
      </c>
      <c r="J2903" s="54" t="s">
        <v>129</v>
      </c>
      <c r="K2903" s="56">
        <v>43448.468645833331</v>
      </c>
      <c r="L2903" s="56">
        <v>43448.597881944443</v>
      </c>
      <c r="M2903" s="57">
        <v>3.1016666659999999</v>
      </c>
      <c r="N2903" s="58">
        <v>0</v>
      </c>
      <c r="O2903" s="58">
        <v>328</v>
      </c>
      <c r="P2903" s="58">
        <v>0</v>
      </c>
      <c r="Q2903" s="58">
        <v>0</v>
      </c>
      <c r="R2903" s="59">
        <v>0</v>
      </c>
      <c r="S2903" s="59">
        <v>1017.346666</v>
      </c>
      <c r="T2903" s="59">
        <v>0</v>
      </c>
      <c r="U2903" s="59">
        <v>0</v>
      </c>
    </row>
    <row r="2904" spans="1:21" x14ac:dyDescent="0.3">
      <c r="A2904" s="61">
        <v>86163</v>
      </c>
      <c r="B2904" s="54">
        <v>1</v>
      </c>
      <c r="C2904" s="54" t="s">
        <v>78</v>
      </c>
      <c r="D2904" s="54" t="s">
        <v>80</v>
      </c>
      <c r="E2904" s="61" t="s">
        <v>2861</v>
      </c>
      <c r="F2904" s="61" t="s">
        <v>140</v>
      </c>
      <c r="G2904" s="54" t="s">
        <v>72</v>
      </c>
      <c r="H2904" s="54" t="s">
        <v>128</v>
      </c>
      <c r="I2904" s="54" t="s">
        <v>22</v>
      </c>
      <c r="J2904" s="54" t="s">
        <v>129</v>
      </c>
      <c r="K2904" s="56">
        <v>43448.480555555558</v>
      </c>
      <c r="L2904" s="56">
        <v>43448.520833333336</v>
      </c>
      <c r="M2904" s="57">
        <v>0.96666666599999995</v>
      </c>
      <c r="N2904" s="58">
        <v>2</v>
      </c>
      <c r="O2904" s="58">
        <v>10861</v>
      </c>
      <c r="P2904" s="58">
        <v>0</v>
      </c>
      <c r="Q2904" s="58">
        <v>4</v>
      </c>
      <c r="R2904" s="59">
        <v>1.933333</v>
      </c>
      <c r="S2904" s="59">
        <v>10498.966659</v>
      </c>
      <c r="T2904" s="59">
        <v>0</v>
      </c>
      <c r="U2904" s="59">
        <v>3.8666670000000001</v>
      </c>
    </row>
    <row r="2905" spans="1:21" x14ac:dyDescent="0.3">
      <c r="A2905" s="61">
        <v>86167</v>
      </c>
      <c r="B2905" s="54">
        <v>1</v>
      </c>
      <c r="C2905" s="54" t="s">
        <v>79</v>
      </c>
      <c r="D2905" s="54" t="s">
        <v>113</v>
      </c>
      <c r="E2905" s="61" t="s">
        <v>521</v>
      </c>
      <c r="F2905" s="61" t="s">
        <v>161</v>
      </c>
      <c r="G2905" s="54" t="s">
        <v>72</v>
      </c>
      <c r="H2905" s="54" t="s">
        <v>128</v>
      </c>
      <c r="I2905" s="54" t="s">
        <v>22</v>
      </c>
      <c r="J2905" s="54" t="s">
        <v>129</v>
      </c>
      <c r="K2905" s="56">
        <v>43448.483946759261</v>
      </c>
      <c r="L2905" s="56">
        <v>43448.528333333335</v>
      </c>
      <c r="M2905" s="57">
        <v>1.0652777769999999</v>
      </c>
      <c r="N2905" s="58">
        <v>0</v>
      </c>
      <c r="O2905" s="58">
        <v>0</v>
      </c>
      <c r="P2905" s="58">
        <v>0</v>
      </c>
      <c r="Q2905" s="58">
        <v>93</v>
      </c>
      <c r="R2905" s="59">
        <v>0</v>
      </c>
      <c r="S2905" s="59">
        <v>0</v>
      </c>
      <c r="T2905" s="59">
        <v>0</v>
      </c>
      <c r="U2905" s="59">
        <v>99.070832999999993</v>
      </c>
    </row>
    <row r="2906" spans="1:21" x14ac:dyDescent="0.3">
      <c r="A2906" s="61">
        <v>86168</v>
      </c>
      <c r="B2906" s="54">
        <v>1</v>
      </c>
      <c r="C2906" s="54" t="s">
        <v>78</v>
      </c>
      <c r="D2906" s="54" t="s">
        <v>82</v>
      </c>
      <c r="E2906" s="61" t="s">
        <v>2862</v>
      </c>
      <c r="F2906" s="61" t="s">
        <v>140</v>
      </c>
      <c r="G2906" s="54" t="s">
        <v>72</v>
      </c>
      <c r="H2906" s="54" t="s">
        <v>128</v>
      </c>
      <c r="I2906" s="54" t="s">
        <v>22</v>
      </c>
      <c r="J2906" s="54" t="s">
        <v>129</v>
      </c>
      <c r="K2906" s="56">
        <v>43448.473125000004</v>
      </c>
      <c r="L2906" s="56">
        <v>43448.519444444442</v>
      </c>
      <c r="M2906" s="57">
        <v>1.1116666660000001</v>
      </c>
      <c r="N2906" s="58">
        <v>1</v>
      </c>
      <c r="O2906" s="58">
        <v>17693</v>
      </c>
      <c r="P2906" s="58">
        <v>0</v>
      </c>
      <c r="Q2906" s="58">
        <v>0</v>
      </c>
      <c r="R2906" s="59">
        <v>1.111667</v>
      </c>
      <c r="S2906" s="59">
        <v>19668.718322000001</v>
      </c>
      <c r="T2906" s="59">
        <v>0</v>
      </c>
      <c r="U2906" s="59">
        <v>0</v>
      </c>
    </row>
    <row r="2907" spans="1:21" x14ac:dyDescent="0.3">
      <c r="A2907" s="61">
        <v>86170</v>
      </c>
      <c r="B2907" s="54">
        <v>1</v>
      </c>
      <c r="C2907" s="54" t="s">
        <v>78</v>
      </c>
      <c r="D2907" s="54" t="s">
        <v>97</v>
      </c>
      <c r="E2907" s="61" t="s">
        <v>2863</v>
      </c>
      <c r="F2907" s="61" t="s">
        <v>159</v>
      </c>
      <c r="G2907" s="54" t="s">
        <v>71</v>
      </c>
      <c r="H2907" s="54" t="s">
        <v>128</v>
      </c>
      <c r="I2907" s="54" t="s">
        <v>22</v>
      </c>
      <c r="J2907" s="54" t="s">
        <v>129</v>
      </c>
      <c r="K2907" s="56">
        <v>43448.48572916667</v>
      </c>
      <c r="L2907" s="56">
        <v>43448.522789351853</v>
      </c>
      <c r="M2907" s="57">
        <v>0.889444444</v>
      </c>
      <c r="N2907" s="58">
        <v>0</v>
      </c>
      <c r="O2907" s="58">
        <v>18</v>
      </c>
      <c r="P2907" s="58">
        <v>0</v>
      </c>
      <c r="Q2907" s="58">
        <v>0</v>
      </c>
      <c r="R2907" s="59">
        <v>0</v>
      </c>
      <c r="S2907" s="59">
        <v>16.010000000000002</v>
      </c>
      <c r="T2907" s="59">
        <v>0</v>
      </c>
      <c r="U2907" s="59">
        <v>0</v>
      </c>
    </row>
    <row r="2908" spans="1:21" x14ac:dyDescent="0.3">
      <c r="A2908" s="61">
        <v>86172</v>
      </c>
      <c r="B2908" s="54">
        <v>1</v>
      </c>
      <c r="C2908" s="54" t="s">
        <v>78</v>
      </c>
      <c r="D2908" s="54" t="s">
        <v>83</v>
      </c>
      <c r="E2908" s="61" t="s">
        <v>2856</v>
      </c>
      <c r="F2908" s="61" t="s">
        <v>144</v>
      </c>
      <c r="G2908" s="54" t="s">
        <v>71</v>
      </c>
      <c r="H2908" s="54" t="s">
        <v>128</v>
      </c>
      <c r="I2908" s="54" t="s">
        <v>22</v>
      </c>
      <c r="J2908" s="54" t="s">
        <v>129</v>
      </c>
      <c r="K2908" s="56">
        <v>43448.482893518521</v>
      </c>
      <c r="L2908" s="56">
        <v>43448.516435185185</v>
      </c>
      <c r="M2908" s="57">
        <v>0.80500000000000005</v>
      </c>
      <c r="N2908" s="58">
        <v>0</v>
      </c>
      <c r="O2908" s="58">
        <v>12</v>
      </c>
      <c r="P2908" s="58">
        <v>0</v>
      </c>
      <c r="Q2908" s="58">
        <v>0</v>
      </c>
      <c r="R2908" s="59">
        <v>0</v>
      </c>
      <c r="S2908" s="59">
        <v>9.66</v>
      </c>
      <c r="T2908" s="59">
        <v>0</v>
      </c>
      <c r="U2908" s="59">
        <v>0</v>
      </c>
    </row>
    <row r="2909" spans="1:21" x14ac:dyDescent="0.3">
      <c r="A2909" s="61">
        <v>86175</v>
      </c>
      <c r="B2909" s="54">
        <v>1</v>
      </c>
      <c r="C2909" s="54" t="s">
        <v>78</v>
      </c>
      <c r="D2909" s="54" t="s">
        <v>82</v>
      </c>
      <c r="E2909" s="61" t="s">
        <v>2864</v>
      </c>
      <c r="F2909" s="61" t="s">
        <v>127</v>
      </c>
      <c r="G2909" s="54" t="s">
        <v>72</v>
      </c>
      <c r="H2909" s="54" t="s">
        <v>128</v>
      </c>
      <c r="I2909" s="54" t="s">
        <v>22</v>
      </c>
      <c r="J2909" s="54" t="s">
        <v>129</v>
      </c>
      <c r="K2909" s="56">
        <v>43448.498298611114</v>
      </c>
      <c r="L2909" s="56">
        <v>43448.513194444444</v>
      </c>
      <c r="M2909" s="57">
        <v>0.35749999999999998</v>
      </c>
      <c r="N2909" s="58">
        <v>0</v>
      </c>
      <c r="O2909" s="58">
        <v>4883</v>
      </c>
      <c r="P2909" s="58">
        <v>0</v>
      </c>
      <c r="Q2909" s="58">
        <v>8</v>
      </c>
      <c r="R2909" s="59">
        <v>0</v>
      </c>
      <c r="S2909" s="59">
        <v>1745.6724999999999</v>
      </c>
      <c r="T2909" s="59">
        <v>0</v>
      </c>
      <c r="U2909" s="59">
        <v>2.86</v>
      </c>
    </row>
    <row r="2910" spans="1:21" x14ac:dyDescent="0.3">
      <c r="A2910" s="61">
        <v>86176</v>
      </c>
      <c r="B2910" s="54">
        <v>1</v>
      </c>
      <c r="C2910" s="54" t="s">
        <v>78</v>
      </c>
      <c r="D2910" s="54" t="s">
        <v>82</v>
      </c>
      <c r="E2910" s="61" t="s">
        <v>2865</v>
      </c>
      <c r="F2910" s="61" t="s">
        <v>127</v>
      </c>
      <c r="G2910" s="54" t="s">
        <v>72</v>
      </c>
      <c r="H2910" s="54" t="s">
        <v>128</v>
      </c>
      <c r="I2910" s="54" t="s">
        <v>22</v>
      </c>
      <c r="J2910" s="54" t="s">
        <v>129</v>
      </c>
      <c r="K2910" s="56">
        <v>43448.477835648147</v>
      </c>
      <c r="L2910" s="56">
        <v>43448.484722222223</v>
      </c>
      <c r="M2910" s="57">
        <v>0.16527777699999999</v>
      </c>
      <c r="N2910" s="58">
        <v>0</v>
      </c>
      <c r="O2910" s="58">
        <v>3568</v>
      </c>
      <c r="P2910" s="58">
        <v>0</v>
      </c>
      <c r="Q2910" s="58">
        <v>13</v>
      </c>
      <c r="R2910" s="59">
        <v>0</v>
      </c>
      <c r="S2910" s="59">
        <v>589.71110799999997</v>
      </c>
      <c r="T2910" s="59">
        <v>0</v>
      </c>
      <c r="U2910" s="59">
        <v>2.1486109999999998</v>
      </c>
    </row>
    <row r="2911" spans="1:21" x14ac:dyDescent="0.3">
      <c r="A2911" s="61">
        <v>86177</v>
      </c>
      <c r="B2911" s="54">
        <v>1</v>
      </c>
      <c r="C2911" s="54" t="s">
        <v>78</v>
      </c>
      <c r="D2911" s="54" t="s">
        <v>92</v>
      </c>
      <c r="E2911" s="61" t="s">
        <v>2866</v>
      </c>
      <c r="F2911" s="61" t="s">
        <v>136</v>
      </c>
      <c r="G2911" s="54" t="s">
        <v>71</v>
      </c>
      <c r="H2911" s="54" t="s">
        <v>128</v>
      </c>
      <c r="I2911" s="54" t="s">
        <v>22</v>
      </c>
      <c r="J2911" s="54" t="s">
        <v>129</v>
      </c>
      <c r="K2911" s="56">
        <v>43448.49050925926</v>
      </c>
      <c r="L2911" s="56">
        <v>43448.515706018516</v>
      </c>
      <c r="M2911" s="57">
        <v>0.60472222200000003</v>
      </c>
      <c r="N2911" s="58">
        <v>0</v>
      </c>
      <c r="O2911" s="58">
        <v>51</v>
      </c>
      <c r="P2911" s="58">
        <v>0</v>
      </c>
      <c r="Q2911" s="58">
        <v>0</v>
      </c>
      <c r="R2911" s="59">
        <v>0</v>
      </c>
      <c r="S2911" s="59">
        <v>30.840833</v>
      </c>
      <c r="T2911" s="59">
        <v>0</v>
      </c>
      <c r="U2911" s="59">
        <v>0</v>
      </c>
    </row>
    <row r="2912" spans="1:21" x14ac:dyDescent="0.3">
      <c r="A2912" s="61">
        <v>86180</v>
      </c>
      <c r="B2912" s="54">
        <v>1</v>
      </c>
      <c r="C2912" s="54" t="s">
        <v>78</v>
      </c>
      <c r="D2912" s="54" t="s">
        <v>82</v>
      </c>
      <c r="E2912" s="61" t="s">
        <v>2867</v>
      </c>
      <c r="F2912" s="61" t="s">
        <v>141</v>
      </c>
      <c r="G2912" s="54" t="s">
        <v>71</v>
      </c>
      <c r="H2912" s="54" t="s">
        <v>128</v>
      </c>
      <c r="I2912" s="54" t="s">
        <v>22</v>
      </c>
      <c r="J2912" s="54" t="s">
        <v>129</v>
      </c>
      <c r="K2912" s="56">
        <v>43448.497916666667</v>
      </c>
      <c r="L2912" s="56">
        <v>43448.509027777778</v>
      </c>
      <c r="M2912" s="57">
        <v>0.266666666</v>
      </c>
      <c r="N2912" s="58">
        <v>0</v>
      </c>
      <c r="O2912" s="58">
        <v>1</v>
      </c>
      <c r="P2912" s="58">
        <v>0</v>
      </c>
      <c r="Q2912" s="58">
        <v>0</v>
      </c>
      <c r="R2912" s="59">
        <v>0</v>
      </c>
      <c r="S2912" s="59">
        <v>0.26666699999999999</v>
      </c>
      <c r="T2912" s="59">
        <v>0</v>
      </c>
      <c r="U2912" s="59">
        <v>0</v>
      </c>
    </row>
    <row r="2913" spans="1:21" x14ac:dyDescent="0.3">
      <c r="A2913" s="61">
        <v>86183</v>
      </c>
      <c r="B2913" s="54">
        <v>1</v>
      </c>
      <c r="C2913" s="54" t="s">
        <v>78</v>
      </c>
      <c r="D2913" s="54" t="s">
        <v>80</v>
      </c>
      <c r="E2913" s="61" t="s">
        <v>2868</v>
      </c>
      <c r="F2913" s="61" t="s">
        <v>204</v>
      </c>
      <c r="G2913" s="54" t="s">
        <v>71</v>
      </c>
      <c r="H2913" s="54" t="s">
        <v>128</v>
      </c>
      <c r="I2913" s="54" t="s">
        <v>22</v>
      </c>
      <c r="J2913" s="54" t="s">
        <v>129</v>
      </c>
      <c r="K2913" s="56">
        <v>43448.506736111114</v>
      </c>
      <c r="L2913" s="56">
        <v>43448.614583333336</v>
      </c>
      <c r="M2913" s="57">
        <v>2.588333333</v>
      </c>
      <c r="N2913" s="58">
        <v>0</v>
      </c>
      <c r="O2913" s="58">
        <v>191</v>
      </c>
      <c r="P2913" s="58">
        <v>0</v>
      </c>
      <c r="Q2913" s="58">
        <v>0</v>
      </c>
      <c r="R2913" s="59">
        <v>0</v>
      </c>
      <c r="S2913" s="59">
        <v>494.371667</v>
      </c>
      <c r="T2913" s="59">
        <v>0</v>
      </c>
      <c r="U2913" s="59">
        <v>0</v>
      </c>
    </row>
    <row r="2914" spans="1:21" x14ac:dyDescent="0.3">
      <c r="A2914" s="61">
        <v>86189</v>
      </c>
      <c r="B2914" s="54">
        <v>1</v>
      </c>
      <c r="C2914" s="54" t="s">
        <v>78</v>
      </c>
      <c r="D2914" s="54" t="s">
        <v>94</v>
      </c>
      <c r="E2914" s="61" t="s">
        <v>2869</v>
      </c>
      <c r="F2914" s="61" t="s">
        <v>144</v>
      </c>
      <c r="G2914" s="54" t="s">
        <v>71</v>
      </c>
      <c r="H2914" s="54" t="s">
        <v>128</v>
      </c>
      <c r="I2914" s="54" t="s">
        <v>22</v>
      </c>
      <c r="J2914" s="54" t="s">
        <v>129</v>
      </c>
      <c r="K2914" s="56">
        <v>43448.490891203706</v>
      </c>
      <c r="L2914" s="56">
        <v>43448.599108796298</v>
      </c>
      <c r="M2914" s="57">
        <v>2.5972222220000001</v>
      </c>
      <c r="N2914" s="58">
        <v>0</v>
      </c>
      <c r="O2914" s="58">
        <v>1</v>
      </c>
      <c r="P2914" s="58">
        <v>0</v>
      </c>
      <c r="Q2914" s="58">
        <v>0</v>
      </c>
      <c r="R2914" s="59">
        <v>0</v>
      </c>
      <c r="S2914" s="59">
        <v>2.5972219999999999</v>
      </c>
      <c r="T2914" s="59">
        <v>0</v>
      </c>
      <c r="U2914" s="59">
        <v>0</v>
      </c>
    </row>
    <row r="2915" spans="1:21" x14ac:dyDescent="0.3">
      <c r="A2915" s="61">
        <v>86190</v>
      </c>
      <c r="B2915" s="54">
        <v>1</v>
      </c>
      <c r="C2915" s="54" t="s">
        <v>78</v>
      </c>
      <c r="D2915" s="54" t="s">
        <v>82</v>
      </c>
      <c r="E2915" s="61" t="s">
        <v>2870</v>
      </c>
      <c r="F2915" s="61" t="s">
        <v>184</v>
      </c>
      <c r="G2915" s="54" t="s">
        <v>71</v>
      </c>
      <c r="H2915" s="54" t="s">
        <v>128</v>
      </c>
      <c r="I2915" s="54" t="s">
        <v>22</v>
      </c>
      <c r="J2915" s="54" t="s">
        <v>129</v>
      </c>
      <c r="K2915" s="56">
        <v>43448.507187499999</v>
      </c>
      <c r="L2915" s="56">
        <v>43448.605243055557</v>
      </c>
      <c r="M2915" s="57">
        <v>2.3533333330000001</v>
      </c>
      <c r="N2915" s="58">
        <v>0</v>
      </c>
      <c r="O2915" s="58">
        <v>1006</v>
      </c>
      <c r="P2915" s="58">
        <v>0</v>
      </c>
      <c r="Q2915" s="58">
        <v>24</v>
      </c>
      <c r="R2915" s="59">
        <v>0</v>
      </c>
      <c r="S2915" s="59">
        <v>2367.4533329999999</v>
      </c>
      <c r="T2915" s="59">
        <v>0</v>
      </c>
      <c r="U2915" s="59">
        <v>56.48</v>
      </c>
    </row>
    <row r="2916" spans="1:21" x14ac:dyDescent="0.3">
      <c r="A2916" s="61">
        <v>86191</v>
      </c>
      <c r="B2916" s="54">
        <v>1</v>
      </c>
      <c r="C2916" s="54" t="s">
        <v>78</v>
      </c>
      <c r="D2916" s="54" t="s">
        <v>80</v>
      </c>
      <c r="E2916" s="61" t="s">
        <v>2871</v>
      </c>
      <c r="F2916" s="61" t="s">
        <v>144</v>
      </c>
      <c r="G2916" s="54" t="s">
        <v>71</v>
      </c>
      <c r="H2916" s="54" t="s">
        <v>128</v>
      </c>
      <c r="I2916" s="54" t="s">
        <v>22</v>
      </c>
      <c r="J2916" s="54" t="s">
        <v>129</v>
      </c>
      <c r="K2916" s="56">
        <v>43448.514814814815</v>
      </c>
      <c r="L2916" s="56">
        <v>43448.574305555558</v>
      </c>
      <c r="M2916" s="57">
        <v>1.427777777</v>
      </c>
      <c r="N2916" s="58">
        <v>0</v>
      </c>
      <c r="O2916" s="58">
        <v>10</v>
      </c>
      <c r="P2916" s="58">
        <v>0</v>
      </c>
      <c r="Q2916" s="58">
        <v>0</v>
      </c>
      <c r="R2916" s="59">
        <v>0</v>
      </c>
      <c r="S2916" s="59">
        <v>14.277778</v>
      </c>
      <c r="T2916" s="59">
        <v>0</v>
      </c>
      <c r="U2916" s="59">
        <v>0</v>
      </c>
    </row>
    <row r="2917" spans="1:21" x14ac:dyDescent="0.3">
      <c r="A2917" s="61">
        <v>86193</v>
      </c>
      <c r="B2917" s="54">
        <v>1</v>
      </c>
      <c r="C2917" s="54" t="s">
        <v>78</v>
      </c>
      <c r="D2917" s="54" t="s">
        <v>85</v>
      </c>
      <c r="E2917" s="61" t="s">
        <v>2872</v>
      </c>
      <c r="F2917" s="61" t="s">
        <v>156</v>
      </c>
      <c r="G2917" s="54" t="s">
        <v>71</v>
      </c>
      <c r="H2917" s="54" t="s">
        <v>128</v>
      </c>
      <c r="I2917" s="54" t="s">
        <v>22</v>
      </c>
      <c r="J2917" s="54" t="s">
        <v>129</v>
      </c>
      <c r="K2917" s="56">
        <v>43448.513645833336</v>
      </c>
      <c r="L2917" s="56">
        <v>43448.578101851854</v>
      </c>
      <c r="M2917" s="57">
        <v>1.546944444</v>
      </c>
      <c r="N2917" s="58">
        <v>0</v>
      </c>
      <c r="O2917" s="58">
        <v>3</v>
      </c>
      <c r="P2917" s="58">
        <v>0</v>
      </c>
      <c r="Q2917" s="58">
        <v>0</v>
      </c>
      <c r="R2917" s="59">
        <v>0</v>
      </c>
      <c r="S2917" s="59">
        <v>4.6408329999999998</v>
      </c>
      <c r="T2917" s="59">
        <v>0</v>
      </c>
      <c r="U2917" s="59">
        <v>0</v>
      </c>
    </row>
    <row r="2918" spans="1:21" x14ac:dyDescent="0.3">
      <c r="A2918" s="61">
        <v>86195</v>
      </c>
      <c r="B2918" s="54">
        <v>1</v>
      </c>
      <c r="C2918" s="54" t="s">
        <v>78</v>
      </c>
      <c r="D2918" s="54" t="s">
        <v>104</v>
      </c>
      <c r="E2918" s="61" t="s">
        <v>2873</v>
      </c>
      <c r="F2918" s="61" t="s">
        <v>182</v>
      </c>
      <c r="G2918" s="54" t="s">
        <v>71</v>
      </c>
      <c r="H2918" s="54" t="s">
        <v>128</v>
      </c>
      <c r="I2918" s="54" t="s">
        <v>22</v>
      </c>
      <c r="J2918" s="54" t="s">
        <v>129</v>
      </c>
      <c r="K2918" s="56">
        <v>43448.488159722219</v>
      </c>
      <c r="L2918" s="56">
        <v>43448.527083333334</v>
      </c>
      <c r="M2918" s="57">
        <v>0.93416666599999998</v>
      </c>
      <c r="N2918" s="58">
        <v>0</v>
      </c>
      <c r="O2918" s="58">
        <v>0</v>
      </c>
      <c r="P2918" s="58">
        <v>0</v>
      </c>
      <c r="Q2918" s="58">
        <v>5</v>
      </c>
      <c r="R2918" s="59">
        <v>0</v>
      </c>
      <c r="S2918" s="59">
        <v>0</v>
      </c>
      <c r="T2918" s="59">
        <v>0</v>
      </c>
      <c r="U2918" s="59">
        <v>4.670833</v>
      </c>
    </row>
    <row r="2919" spans="1:21" x14ac:dyDescent="0.3">
      <c r="A2919" s="61">
        <v>86196</v>
      </c>
      <c r="B2919" s="54">
        <v>1</v>
      </c>
      <c r="C2919" s="54" t="s">
        <v>78</v>
      </c>
      <c r="D2919" s="54" t="s">
        <v>103</v>
      </c>
      <c r="E2919" s="61" t="s">
        <v>2874</v>
      </c>
      <c r="F2919" s="61" t="s">
        <v>137</v>
      </c>
      <c r="G2919" s="54" t="s">
        <v>71</v>
      </c>
      <c r="H2919" s="54" t="s">
        <v>128</v>
      </c>
      <c r="I2919" s="54" t="s">
        <v>22</v>
      </c>
      <c r="J2919" s="54" t="s">
        <v>129</v>
      </c>
      <c r="K2919" s="56">
        <v>43448.520972222221</v>
      </c>
      <c r="L2919" s="56">
        <v>43448.573483796295</v>
      </c>
      <c r="M2919" s="57">
        <v>1.260277777</v>
      </c>
      <c r="N2919" s="58">
        <v>0</v>
      </c>
      <c r="O2919" s="58">
        <v>0</v>
      </c>
      <c r="P2919" s="58">
        <v>0</v>
      </c>
      <c r="Q2919" s="58">
        <v>1</v>
      </c>
      <c r="R2919" s="59">
        <v>0</v>
      </c>
      <c r="S2919" s="59">
        <v>0</v>
      </c>
      <c r="T2919" s="59">
        <v>0</v>
      </c>
      <c r="U2919" s="59">
        <v>1.260278</v>
      </c>
    </row>
    <row r="2920" spans="1:21" x14ac:dyDescent="0.3">
      <c r="A2920" s="61">
        <v>86201</v>
      </c>
      <c r="B2920" s="54">
        <v>1</v>
      </c>
      <c r="C2920" s="54" t="s">
        <v>79</v>
      </c>
      <c r="D2920" s="54" t="s">
        <v>108</v>
      </c>
      <c r="E2920" s="61" t="s">
        <v>628</v>
      </c>
      <c r="F2920" s="61" t="s">
        <v>140</v>
      </c>
      <c r="G2920" s="54" t="s">
        <v>72</v>
      </c>
      <c r="H2920" s="54" t="s">
        <v>128</v>
      </c>
      <c r="I2920" s="54" t="s">
        <v>22</v>
      </c>
      <c r="J2920" s="54" t="s">
        <v>129</v>
      </c>
      <c r="K2920" s="56">
        <v>43448.554456018523</v>
      </c>
      <c r="L2920" s="56">
        <v>43448.574270833335</v>
      </c>
      <c r="M2920" s="57">
        <v>0.47555555500000002</v>
      </c>
      <c r="N2920" s="58">
        <v>0</v>
      </c>
      <c r="O2920" s="58">
        <v>5</v>
      </c>
      <c r="P2920" s="58">
        <v>0</v>
      </c>
      <c r="Q2920" s="58">
        <v>0</v>
      </c>
      <c r="R2920" s="59">
        <v>0</v>
      </c>
      <c r="S2920" s="59">
        <v>2.3777780000000002</v>
      </c>
      <c r="T2920" s="59">
        <v>0</v>
      </c>
      <c r="U2920" s="59">
        <v>0</v>
      </c>
    </row>
    <row r="2921" spans="1:21" x14ac:dyDescent="0.3">
      <c r="A2921" s="61">
        <v>86202</v>
      </c>
      <c r="B2921" s="54">
        <v>1</v>
      </c>
      <c r="C2921" s="54" t="s">
        <v>78</v>
      </c>
      <c r="D2921" s="54" t="s">
        <v>94</v>
      </c>
      <c r="E2921" s="61" t="s">
        <v>2875</v>
      </c>
      <c r="F2921" s="61" t="s">
        <v>145</v>
      </c>
      <c r="G2921" s="54" t="s">
        <v>72</v>
      </c>
      <c r="H2921" s="54" t="s">
        <v>128</v>
      </c>
      <c r="I2921" s="54" t="s">
        <v>22</v>
      </c>
      <c r="J2921" s="54" t="s">
        <v>129</v>
      </c>
      <c r="K2921" s="56">
        <v>43448.527777777781</v>
      </c>
      <c r="L2921" s="56">
        <v>43448.577824074076</v>
      </c>
      <c r="M2921" s="57">
        <v>1.2011111109999999</v>
      </c>
      <c r="N2921" s="58">
        <v>0</v>
      </c>
      <c r="O2921" s="58">
        <v>2</v>
      </c>
      <c r="P2921" s="58">
        <v>0</v>
      </c>
      <c r="Q2921" s="58">
        <v>12</v>
      </c>
      <c r="R2921" s="59">
        <v>0</v>
      </c>
      <c r="S2921" s="59">
        <v>2.4022220000000001</v>
      </c>
      <c r="T2921" s="59">
        <v>0</v>
      </c>
      <c r="U2921" s="59">
        <v>14.413333</v>
      </c>
    </row>
    <row r="2922" spans="1:21" x14ac:dyDescent="0.3">
      <c r="A2922" s="61">
        <v>86206</v>
      </c>
      <c r="B2922" s="54">
        <v>1</v>
      </c>
      <c r="C2922" s="54" t="s">
        <v>79</v>
      </c>
      <c r="D2922" s="54" t="s">
        <v>123</v>
      </c>
      <c r="E2922" s="61" t="s">
        <v>364</v>
      </c>
      <c r="F2922" s="61" t="s">
        <v>145</v>
      </c>
      <c r="G2922" s="54" t="s">
        <v>72</v>
      </c>
      <c r="H2922" s="54" t="s">
        <v>128</v>
      </c>
      <c r="I2922" s="54" t="s">
        <v>22</v>
      </c>
      <c r="J2922" s="54" t="s">
        <v>129</v>
      </c>
      <c r="K2922" s="56">
        <v>43448.526041666664</v>
      </c>
      <c r="L2922" s="56">
        <v>43448.625983796293</v>
      </c>
      <c r="M2922" s="57">
        <v>2.3986111110000001</v>
      </c>
      <c r="N2922" s="58">
        <v>2</v>
      </c>
      <c r="O2922" s="58">
        <v>0</v>
      </c>
      <c r="P2922" s="58">
        <v>0</v>
      </c>
      <c r="Q2922" s="58">
        <v>101</v>
      </c>
      <c r="R2922" s="59">
        <v>4.7972219999999997</v>
      </c>
      <c r="S2922" s="59">
        <v>0</v>
      </c>
      <c r="T2922" s="59">
        <v>0</v>
      </c>
      <c r="U2922" s="59">
        <v>242.25972200000001</v>
      </c>
    </row>
    <row r="2923" spans="1:21" x14ac:dyDescent="0.3">
      <c r="A2923" s="61">
        <v>86209</v>
      </c>
      <c r="B2923" s="54">
        <v>1</v>
      </c>
      <c r="C2923" s="54" t="s">
        <v>78</v>
      </c>
      <c r="D2923" s="54" t="s">
        <v>105</v>
      </c>
      <c r="E2923" s="61" t="s">
        <v>2292</v>
      </c>
      <c r="F2923" s="61" t="s">
        <v>172</v>
      </c>
      <c r="G2923" s="54" t="s">
        <v>71</v>
      </c>
      <c r="H2923" s="54" t="s">
        <v>128</v>
      </c>
      <c r="I2923" s="54" t="s">
        <v>22</v>
      </c>
      <c r="J2923" s="54" t="s">
        <v>129</v>
      </c>
      <c r="K2923" s="56">
        <v>43448.537800925929</v>
      </c>
      <c r="L2923" s="56">
        <v>43448.588622685187</v>
      </c>
      <c r="M2923" s="57">
        <v>1.2197222219999999</v>
      </c>
      <c r="N2923" s="58">
        <v>0</v>
      </c>
      <c r="O2923" s="58">
        <v>27</v>
      </c>
      <c r="P2923" s="58">
        <v>0</v>
      </c>
      <c r="Q2923" s="58">
        <v>0</v>
      </c>
      <c r="R2923" s="59">
        <v>0</v>
      </c>
      <c r="S2923" s="59">
        <v>32.932499999999997</v>
      </c>
      <c r="T2923" s="59">
        <v>0</v>
      </c>
      <c r="U2923" s="59">
        <v>0</v>
      </c>
    </row>
    <row r="2924" spans="1:21" x14ac:dyDescent="0.3">
      <c r="A2924" s="61">
        <v>86212</v>
      </c>
      <c r="B2924" s="54">
        <v>1</v>
      </c>
      <c r="C2924" s="54" t="s">
        <v>78</v>
      </c>
      <c r="D2924" s="54" t="s">
        <v>102</v>
      </c>
      <c r="E2924" s="61" t="s">
        <v>2876</v>
      </c>
      <c r="F2924" s="61" t="s">
        <v>140</v>
      </c>
      <c r="G2924" s="54" t="s">
        <v>72</v>
      </c>
      <c r="H2924" s="54" t="s">
        <v>128</v>
      </c>
      <c r="I2924" s="54" t="s">
        <v>22</v>
      </c>
      <c r="J2924" s="54" t="s">
        <v>129</v>
      </c>
      <c r="K2924" s="56">
        <v>43448.510335648149</v>
      </c>
      <c r="L2924" s="56">
        <v>43448.606249999997</v>
      </c>
      <c r="M2924" s="57">
        <v>2.3019444440000001</v>
      </c>
      <c r="N2924" s="58">
        <v>0</v>
      </c>
      <c r="O2924" s="58">
        <v>0</v>
      </c>
      <c r="P2924" s="58">
        <v>0</v>
      </c>
      <c r="Q2924" s="58">
        <v>20</v>
      </c>
      <c r="R2924" s="59">
        <v>0</v>
      </c>
      <c r="S2924" s="59">
        <v>0</v>
      </c>
      <c r="T2924" s="59">
        <v>0</v>
      </c>
      <c r="U2924" s="59">
        <v>46.038888999999998</v>
      </c>
    </row>
    <row r="2925" spans="1:21" x14ac:dyDescent="0.3">
      <c r="A2925" s="61">
        <v>86214</v>
      </c>
      <c r="B2925" s="54">
        <v>1</v>
      </c>
      <c r="C2925" s="54" t="s">
        <v>79</v>
      </c>
      <c r="D2925" s="54" t="s">
        <v>122</v>
      </c>
      <c r="E2925" s="61" t="s">
        <v>2877</v>
      </c>
      <c r="F2925" s="61" t="s">
        <v>136</v>
      </c>
      <c r="G2925" s="54" t="s">
        <v>71</v>
      </c>
      <c r="H2925" s="54" t="s">
        <v>128</v>
      </c>
      <c r="I2925" s="54" t="s">
        <v>22</v>
      </c>
      <c r="J2925" s="54" t="s">
        <v>129</v>
      </c>
      <c r="K2925" s="56">
        <v>43448.548611111109</v>
      </c>
      <c r="L2925" s="56">
        <v>43448.572627314818</v>
      </c>
      <c r="M2925" s="57">
        <v>0.57638888799999999</v>
      </c>
      <c r="N2925" s="58">
        <v>0</v>
      </c>
      <c r="O2925" s="58">
        <v>0</v>
      </c>
      <c r="P2925" s="58">
        <v>0</v>
      </c>
      <c r="Q2925" s="58">
        <v>26</v>
      </c>
      <c r="R2925" s="59">
        <v>0</v>
      </c>
      <c r="S2925" s="59">
        <v>0</v>
      </c>
      <c r="T2925" s="59">
        <v>0</v>
      </c>
      <c r="U2925" s="59">
        <v>14.986110999999999</v>
      </c>
    </row>
    <row r="2926" spans="1:21" x14ac:dyDescent="0.3">
      <c r="A2926" s="61">
        <v>86215</v>
      </c>
      <c r="B2926" s="54">
        <v>1</v>
      </c>
      <c r="C2926" s="54" t="s">
        <v>78</v>
      </c>
      <c r="D2926" s="54" t="s">
        <v>92</v>
      </c>
      <c r="E2926" s="61" t="s">
        <v>2878</v>
      </c>
      <c r="F2926" s="61" t="s">
        <v>136</v>
      </c>
      <c r="G2926" s="54" t="s">
        <v>71</v>
      </c>
      <c r="H2926" s="54" t="s">
        <v>128</v>
      </c>
      <c r="I2926" s="54" t="s">
        <v>22</v>
      </c>
      <c r="J2926" s="54" t="s">
        <v>129</v>
      </c>
      <c r="K2926" s="56">
        <v>43448.546215277776</v>
      </c>
      <c r="L2926" s="56">
        <v>43448.559027777781</v>
      </c>
      <c r="M2926" s="57">
        <v>0.3075</v>
      </c>
      <c r="N2926" s="58">
        <v>0</v>
      </c>
      <c r="O2926" s="58">
        <v>181</v>
      </c>
      <c r="P2926" s="58">
        <v>0</v>
      </c>
      <c r="Q2926" s="58">
        <v>0</v>
      </c>
      <c r="R2926" s="59">
        <v>0</v>
      </c>
      <c r="S2926" s="59">
        <v>55.657499999999999</v>
      </c>
      <c r="T2926" s="59">
        <v>0</v>
      </c>
      <c r="U2926" s="59">
        <v>0</v>
      </c>
    </row>
    <row r="2927" spans="1:21" x14ac:dyDescent="0.3">
      <c r="A2927" s="61">
        <v>86217</v>
      </c>
      <c r="B2927" s="54">
        <v>1</v>
      </c>
      <c r="C2927" s="54" t="s">
        <v>78</v>
      </c>
      <c r="D2927" s="54" t="s">
        <v>81</v>
      </c>
      <c r="E2927" s="61" t="s">
        <v>2879</v>
      </c>
      <c r="F2927" s="61" t="s">
        <v>156</v>
      </c>
      <c r="G2927" s="54" t="s">
        <v>71</v>
      </c>
      <c r="H2927" s="54" t="s">
        <v>128</v>
      </c>
      <c r="I2927" s="54" t="s">
        <v>22</v>
      </c>
      <c r="J2927" s="54" t="s">
        <v>129</v>
      </c>
      <c r="K2927" s="56">
        <v>43448.549120370371</v>
      </c>
      <c r="L2927" s="56">
        <v>43448.603622685187</v>
      </c>
      <c r="M2927" s="57">
        <v>1.3080555549999999</v>
      </c>
      <c r="N2927" s="58">
        <v>0</v>
      </c>
      <c r="O2927" s="58">
        <v>112</v>
      </c>
      <c r="P2927" s="58">
        <v>0</v>
      </c>
      <c r="Q2927" s="58">
        <v>0</v>
      </c>
      <c r="R2927" s="59">
        <v>0</v>
      </c>
      <c r="S2927" s="59">
        <v>146.50222199999999</v>
      </c>
      <c r="T2927" s="59">
        <v>0</v>
      </c>
      <c r="U2927" s="59">
        <v>0</v>
      </c>
    </row>
    <row r="2928" spans="1:21" x14ac:dyDescent="0.3">
      <c r="A2928" s="61">
        <v>86218</v>
      </c>
      <c r="B2928" s="54">
        <v>1</v>
      </c>
      <c r="C2928" s="54" t="s">
        <v>79</v>
      </c>
      <c r="D2928" s="54" t="s">
        <v>112</v>
      </c>
      <c r="E2928" s="61" t="s">
        <v>2880</v>
      </c>
      <c r="F2928" s="61" t="s">
        <v>145</v>
      </c>
      <c r="G2928" s="54" t="s">
        <v>72</v>
      </c>
      <c r="H2928" s="54" t="s">
        <v>128</v>
      </c>
      <c r="I2928" s="54" t="s">
        <v>22</v>
      </c>
      <c r="J2928" s="54" t="s">
        <v>129</v>
      </c>
      <c r="K2928" s="56">
        <v>43448.562245370369</v>
      </c>
      <c r="L2928" s="56">
        <v>43448.624421296299</v>
      </c>
      <c r="M2928" s="57">
        <v>1.4922222220000001</v>
      </c>
      <c r="N2928" s="58">
        <v>0</v>
      </c>
      <c r="O2928" s="58">
        <v>79</v>
      </c>
      <c r="P2928" s="58">
        <v>0</v>
      </c>
      <c r="Q2928" s="58">
        <v>0</v>
      </c>
      <c r="R2928" s="59">
        <v>0</v>
      </c>
      <c r="S2928" s="59">
        <v>117.88555599999999</v>
      </c>
      <c r="T2928" s="59">
        <v>0</v>
      </c>
      <c r="U2928" s="59">
        <v>0</v>
      </c>
    </row>
    <row r="2929" spans="1:21" x14ac:dyDescent="0.3">
      <c r="A2929" s="61">
        <v>86219</v>
      </c>
      <c r="B2929" s="54">
        <v>1</v>
      </c>
      <c r="C2929" s="54" t="s">
        <v>78</v>
      </c>
      <c r="D2929" s="54" t="s">
        <v>102</v>
      </c>
      <c r="E2929" s="61" t="s">
        <v>2881</v>
      </c>
      <c r="F2929" s="61" t="s">
        <v>137</v>
      </c>
      <c r="G2929" s="54" t="s">
        <v>71</v>
      </c>
      <c r="H2929" s="54" t="s">
        <v>128</v>
      </c>
      <c r="I2929" s="54" t="s">
        <v>22</v>
      </c>
      <c r="J2929" s="54" t="s">
        <v>129</v>
      </c>
      <c r="K2929" s="56">
        <v>43448.554733796293</v>
      </c>
      <c r="L2929" s="56">
        <v>43448.581793981481</v>
      </c>
      <c r="M2929" s="57">
        <v>0.64944444400000001</v>
      </c>
      <c r="N2929" s="58">
        <v>0</v>
      </c>
      <c r="O2929" s="58">
        <v>19</v>
      </c>
      <c r="P2929" s="58">
        <v>0</v>
      </c>
      <c r="Q2929" s="58">
        <v>0</v>
      </c>
      <c r="R2929" s="59">
        <v>0</v>
      </c>
      <c r="S2929" s="59">
        <v>12.339444</v>
      </c>
      <c r="T2929" s="59">
        <v>0</v>
      </c>
      <c r="U2929" s="59">
        <v>0</v>
      </c>
    </row>
    <row r="2930" spans="1:21" x14ac:dyDescent="0.3">
      <c r="A2930" s="61">
        <v>86228</v>
      </c>
      <c r="B2930" s="54">
        <v>1</v>
      </c>
      <c r="C2930" s="54" t="s">
        <v>78</v>
      </c>
      <c r="D2930" s="54" t="s">
        <v>103</v>
      </c>
      <c r="E2930" s="61" t="s">
        <v>304</v>
      </c>
      <c r="F2930" s="61" t="s">
        <v>140</v>
      </c>
      <c r="G2930" s="54" t="s">
        <v>72</v>
      </c>
      <c r="H2930" s="54" t="s">
        <v>128</v>
      </c>
      <c r="I2930" s="54" t="s">
        <v>22</v>
      </c>
      <c r="J2930" s="54" t="s">
        <v>129</v>
      </c>
      <c r="K2930" s="56">
        <v>43448.580127314817</v>
      </c>
      <c r="L2930" s="56">
        <v>43448.611273148148</v>
      </c>
      <c r="M2930" s="57">
        <v>0.74750000000000005</v>
      </c>
      <c r="N2930" s="58">
        <v>0</v>
      </c>
      <c r="O2930" s="58">
        <v>1</v>
      </c>
      <c r="P2930" s="58">
        <v>0</v>
      </c>
      <c r="Q2930" s="58">
        <v>159</v>
      </c>
      <c r="R2930" s="59">
        <v>0</v>
      </c>
      <c r="S2930" s="59">
        <v>0.74750000000000005</v>
      </c>
      <c r="T2930" s="59">
        <v>0</v>
      </c>
      <c r="U2930" s="59">
        <v>118.85250000000001</v>
      </c>
    </row>
    <row r="2931" spans="1:21" x14ac:dyDescent="0.3">
      <c r="A2931" s="61">
        <v>86229</v>
      </c>
      <c r="B2931" s="54">
        <v>1</v>
      </c>
      <c r="C2931" s="54" t="s">
        <v>78</v>
      </c>
      <c r="D2931" s="54" t="s">
        <v>88</v>
      </c>
      <c r="E2931" s="61" t="s">
        <v>2882</v>
      </c>
      <c r="F2931" s="61" t="s">
        <v>137</v>
      </c>
      <c r="G2931" s="54" t="s">
        <v>71</v>
      </c>
      <c r="H2931" s="54" t="s">
        <v>128</v>
      </c>
      <c r="I2931" s="54" t="s">
        <v>22</v>
      </c>
      <c r="J2931" s="54" t="s">
        <v>129</v>
      </c>
      <c r="K2931" s="56">
        <v>43448.578796296293</v>
      </c>
      <c r="L2931" s="56">
        <v>43448.609050925923</v>
      </c>
      <c r="M2931" s="57">
        <v>0.72611111100000003</v>
      </c>
      <c r="N2931" s="58">
        <v>0</v>
      </c>
      <c r="O2931" s="58">
        <v>13</v>
      </c>
      <c r="P2931" s="58">
        <v>0</v>
      </c>
      <c r="Q2931" s="58">
        <v>0</v>
      </c>
      <c r="R2931" s="59">
        <v>0</v>
      </c>
      <c r="S2931" s="59">
        <v>9.4394439999999999</v>
      </c>
      <c r="T2931" s="59">
        <v>0</v>
      </c>
      <c r="U2931" s="59">
        <v>0</v>
      </c>
    </row>
    <row r="2932" spans="1:21" x14ac:dyDescent="0.3">
      <c r="A2932" s="61">
        <v>86231</v>
      </c>
      <c r="B2932" s="54">
        <v>1</v>
      </c>
      <c r="C2932" s="54" t="s">
        <v>78</v>
      </c>
      <c r="D2932" s="54" t="s">
        <v>81</v>
      </c>
      <c r="E2932" s="61" t="s">
        <v>2883</v>
      </c>
      <c r="F2932" s="61" t="s">
        <v>137</v>
      </c>
      <c r="G2932" s="54" t="s">
        <v>71</v>
      </c>
      <c r="H2932" s="54" t="s">
        <v>128</v>
      </c>
      <c r="I2932" s="54" t="s">
        <v>22</v>
      </c>
      <c r="J2932" s="54" t="s">
        <v>129</v>
      </c>
      <c r="K2932" s="56">
        <v>43448.579837962963</v>
      </c>
      <c r="L2932" s="56">
        <v>43448.613726851851</v>
      </c>
      <c r="M2932" s="57">
        <v>0.81333333299999999</v>
      </c>
      <c r="N2932" s="58">
        <v>0</v>
      </c>
      <c r="O2932" s="58">
        <v>1</v>
      </c>
      <c r="P2932" s="58">
        <v>0</v>
      </c>
      <c r="Q2932" s="58">
        <v>0</v>
      </c>
      <c r="R2932" s="59">
        <v>0</v>
      </c>
      <c r="S2932" s="59">
        <v>0.81333299999999997</v>
      </c>
      <c r="T2932" s="59">
        <v>0</v>
      </c>
      <c r="U2932" s="59">
        <v>0</v>
      </c>
    </row>
    <row r="2933" spans="1:21" x14ac:dyDescent="0.3">
      <c r="A2933" s="61">
        <v>86233</v>
      </c>
      <c r="B2933" s="54">
        <v>1</v>
      </c>
      <c r="C2933" s="54" t="s">
        <v>78</v>
      </c>
      <c r="D2933" s="54" t="s">
        <v>102</v>
      </c>
      <c r="E2933" s="61" t="s">
        <v>2884</v>
      </c>
      <c r="F2933" s="61" t="s">
        <v>144</v>
      </c>
      <c r="G2933" s="54" t="s">
        <v>71</v>
      </c>
      <c r="H2933" s="54" t="s">
        <v>128</v>
      </c>
      <c r="I2933" s="54" t="s">
        <v>22</v>
      </c>
      <c r="J2933" s="54" t="s">
        <v>129</v>
      </c>
      <c r="K2933" s="56">
        <v>43448.5783912037</v>
      </c>
      <c r="L2933" s="56">
        <v>43448.665196759262</v>
      </c>
      <c r="M2933" s="57">
        <v>2.0833333330000001</v>
      </c>
      <c r="N2933" s="58">
        <v>0</v>
      </c>
      <c r="O2933" s="58">
        <v>6</v>
      </c>
      <c r="P2933" s="58">
        <v>0</v>
      </c>
      <c r="Q2933" s="58">
        <v>0</v>
      </c>
      <c r="R2933" s="59">
        <v>0</v>
      </c>
      <c r="S2933" s="59">
        <v>12.5</v>
      </c>
      <c r="T2933" s="59">
        <v>0</v>
      </c>
      <c r="U2933" s="59">
        <v>0</v>
      </c>
    </row>
    <row r="2934" spans="1:21" x14ac:dyDescent="0.3">
      <c r="A2934" s="61">
        <v>86235</v>
      </c>
      <c r="B2934" s="54">
        <v>1</v>
      </c>
      <c r="C2934" s="54" t="s">
        <v>78</v>
      </c>
      <c r="D2934" s="54" t="s">
        <v>97</v>
      </c>
      <c r="E2934" s="61" t="s">
        <v>2885</v>
      </c>
      <c r="F2934" s="61" t="s">
        <v>181</v>
      </c>
      <c r="G2934" s="54" t="s">
        <v>71</v>
      </c>
      <c r="H2934" s="54" t="s">
        <v>128</v>
      </c>
      <c r="I2934" s="54" t="s">
        <v>22</v>
      </c>
      <c r="J2934" s="54" t="s">
        <v>129</v>
      </c>
      <c r="K2934" s="56">
        <v>43448.565729166665</v>
      </c>
      <c r="L2934" s="56">
        <v>43448.680914351855</v>
      </c>
      <c r="M2934" s="57">
        <v>2.764444444</v>
      </c>
      <c r="N2934" s="58">
        <v>0</v>
      </c>
      <c r="O2934" s="58">
        <v>155</v>
      </c>
      <c r="P2934" s="58">
        <v>0</v>
      </c>
      <c r="Q2934" s="58">
        <v>0</v>
      </c>
      <c r="R2934" s="59">
        <v>0</v>
      </c>
      <c r="S2934" s="59">
        <v>428.48888899999997</v>
      </c>
      <c r="T2934" s="59">
        <v>0</v>
      </c>
      <c r="U2934" s="59">
        <v>0</v>
      </c>
    </row>
    <row r="2935" spans="1:21" x14ac:dyDescent="0.3">
      <c r="A2935" s="61">
        <v>86239</v>
      </c>
      <c r="B2935" s="54">
        <v>1</v>
      </c>
      <c r="C2935" s="54" t="s">
        <v>78</v>
      </c>
      <c r="D2935" s="54" t="s">
        <v>80</v>
      </c>
      <c r="E2935" s="61" t="s">
        <v>2886</v>
      </c>
      <c r="F2935" s="61" t="s">
        <v>137</v>
      </c>
      <c r="G2935" s="54" t="s">
        <v>71</v>
      </c>
      <c r="H2935" s="54" t="s">
        <v>128</v>
      </c>
      <c r="I2935" s="54" t="s">
        <v>22</v>
      </c>
      <c r="J2935" s="54" t="s">
        <v>129</v>
      </c>
      <c r="K2935" s="56">
        <v>43448.594618055555</v>
      </c>
      <c r="L2935" s="56">
        <v>43448.620034722218</v>
      </c>
      <c r="M2935" s="57">
        <v>0.61</v>
      </c>
      <c r="N2935" s="58">
        <v>0</v>
      </c>
      <c r="O2935" s="58">
        <v>1</v>
      </c>
      <c r="P2935" s="58">
        <v>0</v>
      </c>
      <c r="Q2935" s="58">
        <v>0</v>
      </c>
      <c r="R2935" s="59">
        <v>0</v>
      </c>
      <c r="S2935" s="59">
        <v>0.61</v>
      </c>
      <c r="T2935" s="59">
        <v>0</v>
      </c>
      <c r="U2935" s="59">
        <v>0</v>
      </c>
    </row>
    <row r="2936" spans="1:21" x14ac:dyDescent="0.3">
      <c r="A2936" s="61">
        <v>86240</v>
      </c>
      <c r="B2936" s="54">
        <v>1</v>
      </c>
      <c r="C2936" s="54" t="s">
        <v>78</v>
      </c>
      <c r="D2936" s="54" t="s">
        <v>103</v>
      </c>
      <c r="E2936" s="61" t="s">
        <v>2887</v>
      </c>
      <c r="F2936" s="61" t="s">
        <v>137</v>
      </c>
      <c r="G2936" s="54" t="s">
        <v>71</v>
      </c>
      <c r="H2936" s="54" t="s">
        <v>128</v>
      </c>
      <c r="I2936" s="54" t="s">
        <v>22</v>
      </c>
      <c r="J2936" s="54" t="s">
        <v>129</v>
      </c>
      <c r="K2936" s="56">
        <v>43448.602129629631</v>
      </c>
      <c r="L2936" s="56">
        <v>43448.740972222222</v>
      </c>
      <c r="M2936" s="57">
        <v>3.332222222</v>
      </c>
      <c r="N2936" s="58">
        <v>0</v>
      </c>
      <c r="O2936" s="58">
        <v>150</v>
      </c>
      <c r="P2936" s="58">
        <v>0</v>
      </c>
      <c r="Q2936" s="58">
        <v>0</v>
      </c>
      <c r="R2936" s="59">
        <v>0</v>
      </c>
      <c r="S2936" s="59">
        <v>499.83333299999998</v>
      </c>
      <c r="T2936" s="59">
        <v>0</v>
      </c>
      <c r="U2936" s="59">
        <v>0</v>
      </c>
    </row>
    <row r="2937" spans="1:21" x14ac:dyDescent="0.3">
      <c r="A2937" s="61">
        <v>86244</v>
      </c>
      <c r="B2937" s="54">
        <v>1</v>
      </c>
      <c r="C2937" s="54" t="s">
        <v>78</v>
      </c>
      <c r="D2937" s="54" t="s">
        <v>82</v>
      </c>
      <c r="E2937" s="61" t="s">
        <v>2862</v>
      </c>
      <c r="F2937" s="61" t="s">
        <v>127</v>
      </c>
      <c r="G2937" s="54" t="s">
        <v>72</v>
      </c>
      <c r="H2937" s="54" t="s">
        <v>128</v>
      </c>
      <c r="I2937" s="54" t="s">
        <v>22</v>
      </c>
      <c r="J2937" s="54" t="s">
        <v>129</v>
      </c>
      <c r="K2937" s="56">
        <v>43448.600694444445</v>
      </c>
      <c r="L2937" s="56">
        <v>43448.607638888891</v>
      </c>
      <c r="M2937" s="57">
        <v>0.16666666599999999</v>
      </c>
      <c r="N2937" s="58">
        <v>1</v>
      </c>
      <c r="O2937" s="58">
        <v>17693</v>
      </c>
      <c r="P2937" s="58">
        <v>0</v>
      </c>
      <c r="Q2937" s="58">
        <v>0</v>
      </c>
      <c r="R2937" s="59">
        <v>0.16666700000000001</v>
      </c>
      <c r="S2937" s="59">
        <v>2948.833322</v>
      </c>
      <c r="T2937" s="59">
        <v>0</v>
      </c>
      <c r="U2937" s="59">
        <v>0</v>
      </c>
    </row>
    <row r="2938" spans="1:21" x14ac:dyDescent="0.3">
      <c r="A2938" s="61">
        <v>86245</v>
      </c>
      <c r="B2938" s="54">
        <v>1</v>
      </c>
      <c r="C2938" s="54" t="s">
        <v>78</v>
      </c>
      <c r="D2938" s="54" t="s">
        <v>88</v>
      </c>
      <c r="E2938" s="61" t="s">
        <v>2888</v>
      </c>
      <c r="F2938" s="61" t="s">
        <v>130</v>
      </c>
      <c r="G2938" s="54" t="s">
        <v>71</v>
      </c>
      <c r="H2938" s="54" t="s">
        <v>128</v>
      </c>
      <c r="I2938" s="54" t="s">
        <v>22</v>
      </c>
      <c r="J2938" s="54" t="s">
        <v>129</v>
      </c>
      <c r="K2938" s="56">
        <v>43448.604745370372</v>
      </c>
      <c r="L2938" s="56">
        <v>43448.679594907408</v>
      </c>
      <c r="M2938" s="57">
        <v>1.7963888880000001</v>
      </c>
      <c r="N2938" s="58">
        <v>0</v>
      </c>
      <c r="O2938" s="58">
        <v>2</v>
      </c>
      <c r="P2938" s="58">
        <v>0</v>
      </c>
      <c r="Q2938" s="58">
        <v>0</v>
      </c>
      <c r="R2938" s="59">
        <v>0</v>
      </c>
      <c r="S2938" s="59">
        <v>3.592778</v>
      </c>
      <c r="T2938" s="59">
        <v>0</v>
      </c>
      <c r="U2938" s="59">
        <v>0</v>
      </c>
    </row>
    <row r="2939" spans="1:21" x14ac:dyDescent="0.3">
      <c r="A2939" s="61">
        <v>86246</v>
      </c>
      <c r="B2939" s="54">
        <v>1</v>
      </c>
      <c r="C2939" s="54" t="s">
        <v>79</v>
      </c>
      <c r="D2939" s="54" t="s">
        <v>111</v>
      </c>
      <c r="E2939" s="61" t="s">
        <v>2889</v>
      </c>
      <c r="F2939" s="61" t="s">
        <v>144</v>
      </c>
      <c r="G2939" s="54" t="s">
        <v>71</v>
      </c>
      <c r="H2939" s="54" t="s">
        <v>128</v>
      </c>
      <c r="I2939" s="54" t="s">
        <v>22</v>
      </c>
      <c r="J2939" s="54" t="s">
        <v>129</v>
      </c>
      <c r="K2939" s="56">
        <v>43448.612939814819</v>
      </c>
      <c r="L2939" s="56">
        <v>43448.632280092592</v>
      </c>
      <c r="M2939" s="57">
        <v>0.46416666600000001</v>
      </c>
      <c r="N2939" s="58">
        <v>0</v>
      </c>
      <c r="O2939" s="58">
        <v>1</v>
      </c>
      <c r="P2939" s="58">
        <v>0</v>
      </c>
      <c r="Q2939" s="58">
        <v>0</v>
      </c>
      <c r="R2939" s="59">
        <v>0</v>
      </c>
      <c r="S2939" s="59">
        <v>0.464167</v>
      </c>
      <c r="T2939" s="59">
        <v>0</v>
      </c>
      <c r="U2939" s="59">
        <v>0</v>
      </c>
    </row>
    <row r="2940" spans="1:21" x14ac:dyDescent="0.3">
      <c r="A2940" s="61">
        <v>86247</v>
      </c>
      <c r="B2940" s="54">
        <v>1</v>
      </c>
      <c r="C2940" s="54" t="s">
        <v>78</v>
      </c>
      <c r="D2940" s="54" t="s">
        <v>91</v>
      </c>
      <c r="E2940" s="61" t="s">
        <v>2890</v>
      </c>
      <c r="F2940" s="61" t="s">
        <v>203</v>
      </c>
      <c r="G2940" s="54" t="s">
        <v>71</v>
      </c>
      <c r="H2940" s="54" t="s">
        <v>128</v>
      </c>
      <c r="I2940" s="54" t="s">
        <v>22</v>
      </c>
      <c r="J2940" s="54" t="s">
        <v>129</v>
      </c>
      <c r="K2940" s="56">
        <v>43448.591608796298</v>
      </c>
      <c r="L2940" s="56">
        <v>43448.615972222222</v>
      </c>
      <c r="M2940" s="57">
        <v>0.58472222200000001</v>
      </c>
      <c r="N2940" s="58">
        <v>0</v>
      </c>
      <c r="O2940" s="58">
        <v>5</v>
      </c>
      <c r="P2940" s="58">
        <v>0</v>
      </c>
      <c r="Q2940" s="58">
        <v>0</v>
      </c>
      <c r="R2940" s="59">
        <v>0</v>
      </c>
      <c r="S2940" s="59">
        <v>2.9236110000000002</v>
      </c>
      <c r="T2940" s="59">
        <v>0</v>
      </c>
      <c r="U2940" s="59">
        <v>0</v>
      </c>
    </row>
    <row r="2941" spans="1:21" x14ac:dyDescent="0.3">
      <c r="A2941" s="61">
        <v>86250</v>
      </c>
      <c r="B2941" s="54">
        <v>1</v>
      </c>
      <c r="C2941" s="54" t="s">
        <v>78</v>
      </c>
      <c r="D2941" s="54" t="s">
        <v>80</v>
      </c>
      <c r="E2941" s="61" t="s">
        <v>2871</v>
      </c>
      <c r="F2941" s="61" t="s">
        <v>144</v>
      </c>
      <c r="G2941" s="54" t="s">
        <v>71</v>
      </c>
      <c r="H2941" s="54" t="s">
        <v>128</v>
      </c>
      <c r="I2941" s="54" t="s">
        <v>22</v>
      </c>
      <c r="J2941" s="54" t="s">
        <v>129</v>
      </c>
      <c r="K2941" s="56">
        <v>43448.610937500001</v>
      </c>
      <c r="L2941" s="56">
        <v>43448.690763888888</v>
      </c>
      <c r="M2941" s="57">
        <v>1.9158333329999999</v>
      </c>
      <c r="N2941" s="58">
        <v>0</v>
      </c>
      <c r="O2941" s="58">
        <v>10</v>
      </c>
      <c r="P2941" s="58">
        <v>0</v>
      </c>
      <c r="Q2941" s="58">
        <v>0</v>
      </c>
      <c r="R2941" s="59">
        <v>0</v>
      </c>
      <c r="S2941" s="59">
        <v>19.158332999999999</v>
      </c>
      <c r="T2941" s="59">
        <v>0</v>
      </c>
      <c r="U2941" s="59">
        <v>0</v>
      </c>
    </row>
    <row r="2942" spans="1:21" x14ac:dyDescent="0.3">
      <c r="A2942" s="61">
        <v>86253</v>
      </c>
      <c r="B2942" s="54">
        <v>1</v>
      </c>
      <c r="C2942" s="54" t="s">
        <v>78</v>
      </c>
      <c r="D2942" s="54" t="s">
        <v>90</v>
      </c>
      <c r="E2942" s="61" t="s">
        <v>2891</v>
      </c>
      <c r="F2942" s="61" t="s">
        <v>130</v>
      </c>
      <c r="G2942" s="54" t="s">
        <v>71</v>
      </c>
      <c r="H2942" s="54" t="s">
        <v>128</v>
      </c>
      <c r="I2942" s="54" t="s">
        <v>22</v>
      </c>
      <c r="J2942" s="54" t="s">
        <v>129</v>
      </c>
      <c r="K2942" s="56">
        <v>43448.62259259259</v>
      </c>
      <c r="L2942" s="56">
        <v>43448.639826388891</v>
      </c>
      <c r="M2942" s="57">
        <v>0.41361111099999998</v>
      </c>
      <c r="N2942" s="58">
        <v>0</v>
      </c>
      <c r="O2942" s="58">
        <v>1</v>
      </c>
      <c r="P2942" s="58">
        <v>0</v>
      </c>
      <c r="Q2942" s="58">
        <v>0</v>
      </c>
      <c r="R2942" s="59">
        <v>0</v>
      </c>
      <c r="S2942" s="59">
        <v>0.41361100000000001</v>
      </c>
      <c r="T2942" s="59">
        <v>0</v>
      </c>
      <c r="U2942" s="59">
        <v>0</v>
      </c>
    </row>
    <row r="2943" spans="1:21" x14ac:dyDescent="0.3">
      <c r="A2943" s="61">
        <v>86255</v>
      </c>
      <c r="B2943" s="54">
        <v>1</v>
      </c>
      <c r="C2943" s="54" t="s">
        <v>79</v>
      </c>
      <c r="D2943" s="54" t="s">
        <v>115</v>
      </c>
      <c r="E2943" s="61" t="s">
        <v>2892</v>
      </c>
      <c r="F2943" s="61" t="s">
        <v>172</v>
      </c>
      <c r="G2943" s="54" t="s">
        <v>71</v>
      </c>
      <c r="H2943" s="54" t="s">
        <v>128</v>
      </c>
      <c r="I2943" s="54" t="s">
        <v>22</v>
      </c>
      <c r="J2943" s="54" t="s">
        <v>129</v>
      </c>
      <c r="K2943" s="56">
        <v>43448.628611111111</v>
      </c>
      <c r="L2943" s="56">
        <v>43448.65996527778</v>
      </c>
      <c r="M2943" s="57">
        <v>0.75249999999999995</v>
      </c>
      <c r="N2943" s="58">
        <v>0</v>
      </c>
      <c r="O2943" s="58">
        <v>0</v>
      </c>
      <c r="P2943" s="58">
        <v>0</v>
      </c>
      <c r="Q2943" s="58">
        <v>96</v>
      </c>
      <c r="R2943" s="59">
        <v>0</v>
      </c>
      <c r="S2943" s="59">
        <v>0</v>
      </c>
      <c r="T2943" s="59">
        <v>0</v>
      </c>
      <c r="U2943" s="59">
        <v>72.239999999999995</v>
      </c>
    </row>
    <row r="2944" spans="1:21" x14ac:dyDescent="0.3">
      <c r="A2944" s="61">
        <v>86258</v>
      </c>
      <c r="B2944" s="54">
        <v>1</v>
      </c>
      <c r="C2944" s="54" t="s">
        <v>79</v>
      </c>
      <c r="D2944" s="54" t="s">
        <v>116</v>
      </c>
      <c r="E2944" s="61" t="s">
        <v>748</v>
      </c>
      <c r="F2944" s="61" t="s">
        <v>136</v>
      </c>
      <c r="G2944" s="54" t="s">
        <v>71</v>
      </c>
      <c r="H2944" s="54" t="s">
        <v>128</v>
      </c>
      <c r="I2944" s="54" t="s">
        <v>22</v>
      </c>
      <c r="J2944" s="54" t="s">
        <v>129</v>
      </c>
      <c r="K2944" s="56">
        <v>43448.638101851851</v>
      </c>
      <c r="L2944" s="56">
        <v>43448.674745370372</v>
      </c>
      <c r="M2944" s="57">
        <v>0.87944444399999999</v>
      </c>
      <c r="N2944" s="58">
        <v>0</v>
      </c>
      <c r="O2944" s="58">
        <v>93</v>
      </c>
      <c r="P2944" s="58">
        <v>0</v>
      </c>
      <c r="Q2944" s="58">
        <v>0</v>
      </c>
      <c r="R2944" s="59">
        <v>0</v>
      </c>
      <c r="S2944" s="59">
        <v>81.788332999999994</v>
      </c>
      <c r="T2944" s="59">
        <v>0</v>
      </c>
      <c r="U2944" s="59">
        <v>0</v>
      </c>
    </row>
    <row r="2945" spans="1:21" x14ac:dyDescent="0.3">
      <c r="A2945" s="61">
        <v>86259</v>
      </c>
      <c r="B2945" s="54">
        <v>1</v>
      </c>
      <c r="C2945" s="54" t="s">
        <v>78</v>
      </c>
      <c r="D2945" s="54" t="s">
        <v>106</v>
      </c>
      <c r="E2945" s="61" t="s">
        <v>2302</v>
      </c>
      <c r="F2945" s="61" t="s">
        <v>139</v>
      </c>
      <c r="G2945" s="54" t="s">
        <v>71</v>
      </c>
      <c r="H2945" s="54" t="s">
        <v>128</v>
      </c>
      <c r="I2945" s="54" t="s">
        <v>22</v>
      </c>
      <c r="J2945" s="54" t="s">
        <v>129</v>
      </c>
      <c r="K2945" s="56">
        <v>43448.567557870367</v>
      </c>
      <c r="L2945" s="56">
        <v>43448.642290358795</v>
      </c>
      <c r="M2945" s="57">
        <v>1.7935794439999999</v>
      </c>
      <c r="N2945" s="58">
        <v>0</v>
      </c>
      <c r="O2945" s="58">
        <v>53</v>
      </c>
      <c r="P2945" s="58">
        <v>0</v>
      </c>
      <c r="Q2945" s="58">
        <v>2</v>
      </c>
      <c r="R2945" s="59">
        <v>0</v>
      </c>
      <c r="S2945" s="59">
        <v>95.059710999999993</v>
      </c>
      <c r="T2945" s="59">
        <v>0</v>
      </c>
      <c r="U2945" s="59">
        <v>3.5871590000000002</v>
      </c>
    </row>
    <row r="2946" spans="1:21" x14ac:dyDescent="0.3">
      <c r="A2946" s="61">
        <v>86260</v>
      </c>
      <c r="B2946" s="54">
        <v>1</v>
      </c>
      <c r="C2946" s="54" t="s">
        <v>79</v>
      </c>
      <c r="D2946" s="54" t="s">
        <v>110</v>
      </c>
      <c r="E2946" s="61" t="s">
        <v>2853</v>
      </c>
      <c r="F2946" s="61" t="s">
        <v>145</v>
      </c>
      <c r="G2946" s="54" t="s">
        <v>72</v>
      </c>
      <c r="H2946" s="54" t="s">
        <v>128</v>
      </c>
      <c r="I2946" s="54" t="s">
        <v>22</v>
      </c>
      <c r="J2946" s="54" t="s">
        <v>129</v>
      </c>
      <c r="K2946" s="56">
        <v>43448.633611111109</v>
      </c>
      <c r="L2946" s="56">
        <v>43448.738298611112</v>
      </c>
      <c r="M2946" s="57">
        <v>2.5125000000000002</v>
      </c>
      <c r="N2946" s="58">
        <v>0</v>
      </c>
      <c r="O2946" s="58">
        <v>0</v>
      </c>
      <c r="P2946" s="58">
        <v>4</v>
      </c>
      <c r="Q2946" s="58">
        <v>88</v>
      </c>
      <c r="R2946" s="59">
        <v>0</v>
      </c>
      <c r="S2946" s="59">
        <v>0</v>
      </c>
      <c r="T2946" s="59">
        <v>10.050000000000001</v>
      </c>
      <c r="U2946" s="59">
        <v>221.1</v>
      </c>
    </row>
    <row r="2947" spans="1:21" x14ac:dyDescent="0.3">
      <c r="A2947" s="61">
        <v>86261</v>
      </c>
      <c r="B2947" s="54">
        <v>1</v>
      </c>
      <c r="C2947" s="54" t="s">
        <v>78</v>
      </c>
      <c r="D2947" s="54" t="s">
        <v>83</v>
      </c>
      <c r="E2947" s="61" t="s">
        <v>2893</v>
      </c>
      <c r="F2947" s="61" t="s">
        <v>144</v>
      </c>
      <c r="G2947" s="54" t="s">
        <v>71</v>
      </c>
      <c r="H2947" s="54" t="s">
        <v>128</v>
      </c>
      <c r="I2947" s="54" t="s">
        <v>22</v>
      </c>
      <c r="J2947" s="54" t="s">
        <v>129</v>
      </c>
      <c r="K2947" s="56">
        <v>43448.640324074076</v>
      </c>
      <c r="L2947" s="56">
        <v>43448.665185185186</v>
      </c>
      <c r="M2947" s="57">
        <v>0.59666666599999996</v>
      </c>
      <c r="N2947" s="58">
        <v>0</v>
      </c>
      <c r="O2947" s="58">
        <v>4</v>
      </c>
      <c r="P2947" s="58">
        <v>0</v>
      </c>
      <c r="Q2947" s="58">
        <v>0</v>
      </c>
      <c r="R2947" s="59">
        <v>0</v>
      </c>
      <c r="S2947" s="59">
        <v>2.3866670000000001</v>
      </c>
      <c r="T2947" s="59">
        <v>0</v>
      </c>
      <c r="U2947" s="59">
        <v>0</v>
      </c>
    </row>
    <row r="2948" spans="1:21" x14ac:dyDescent="0.3">
      <c r="A2948" s="61">
        <v>86264</v>
      </c>
      <c r="B2948" s="54">
        <v>1</v>
      </c>
      <c r="C2948" s="54" t="s">
        <v>78</v>
      </c>
      <c r="D2948" s="54" t="s">
        <v>82</v>
      </c>
      <c r="E2948" s="61" t="s">
        <v>2551</v>
      </c>
      <c r="F2948" s="61" t="s">
        <v>184</v>
      </c>
      <c r="G2948" s="54" t="s">
        <v>71</v>
      </c>
      <c r="H2948" s="54" t="s">
        <v>128</v>
      </c>
      <c r="I2948" s="54" t="s">
        <v>22</v>
      </c>
      <c r="J2948" s="54" t="s">
        <v>129</v>
      </c>
      <c r="K2948" s="56">
        <v>43448.595266203702</v>
      </c>
      <c r="L2948" s="56">
        <v>43448.815775462965</v>
      </c>
      <c r="M2948" s="57">
        <v>5.2922222220000004</v>
      </c>
      <c r="N2948" s="58">
        <v>0</v>
      </c>
      <c r="O2948" s="58">
        <v>470</v>
      </c>
      <c r="P2948" s="58">
        <v>0</v>
      </c>
      <c r="Q2948" s="58">
        <v>0</v>
      </c>
      <c r="R2948" s="59">
        <v>0</v>
      </c>
      <c r="S2948" s="59">
        <v>2487.3444439999998</v>
      </c>
      <c r="T2948" s="59">
        <v>0</v>
      </c>
      <c r="U2948" s="59">
        <v>0</v>
      </c>
    </row>
    <row r="2949" spans="1:21" x14ac:dyDescent="0.3">
      <c r="A2949" s="61">
        <v>86267</v>
      </c>
      <c r="B2949" s="54">
        <v>1</v>
      </c>
      <c r="C2949" s="54" t="s">
        <v>79</v>
      </c>
      <c r="D2949" s="54" t="s">
        <v>109</v>
      </c>
      <c r="E2949" s="61" t="s">
        <v>2894</v>
      </c>
      <c r="F2949" s="61" t="s">
        <v>145</v>
      </c>
      <c r="G2949" s="54" t="s">
        <v>72</v>
      </c>
      <c r="H2949" s="54" t="s">
        <v>128</v>
      </c>
      <c r="I2949" s="54" t="s">
        <v>22</v>
      </c>
      <c r="J2949" s="54" t="s">
        <v>129</v>
      </c>
      <c r="K2949" s="56">
        <v>43448.644988425927</v>
      </c>
      <c r="L2949" s="56">
        <v>43448.727581018517</v>
      </c>
      <c r="M2949" s="57">
        <v>1.9822222220000001</v>
      </c>
      <c r="N2949" s="58">
        <v>1</v>
      </c>
      <c r="O2949" s="58">
        <v>0</v>
      </c>
      <c r="P2949" s="58">
        <v>0</v>
      </c>
      <c r="Q2949" s="58">
        <v>0</v>
      </c>
      <c r="R2949" s="59">
        <v>1.9822219999999999</v>
      </c>
      <c r="S2949" s="59">
        <v>0</v>
      </c>
      <c r="T2949" s="59">
        <v>0</v>
      </c>
      <c r="U2949" s="59">
        <v>0</v>
      </c>
    </row>
    <row r="2950" spans="1:21" x14ac:dyDescent="0.3">
      <c r="A2950" s="61">
        <v>86268</v>
      </c>
      <c r="B2950" s="54">
        <v>1</v>
      </c>
      <c r="C2950" s="54" t="s">
        <v>78</v>
      </c>
      <c r="D2950" s="54" t="s">
        <v>88</v>
      </c>
      <c r="E2950" s="61" t="s">
        <v>2895</v>
      </c>
      <c r="F2950" s="61" t="s">
        <v>137</v>
      </c>
      <c r="G2950" s="54" t="s">
        <v>71</v>
      </c>
      <c r="H2950" s="54" t="s">
        <v>128</v>
      </c>
      <c r="I2950" s="54" t="s">
        <v>22</v>
      </c>
      <c r="J2950" s="54" t="s">
        <v>129</v>
      </c>
      <c r="K2950" s="56">
        <v>43448.640347222223</v>
      </c>
      <c r="L2950" s="56">
        <v>43448.733634259261</v>
      </c>
      <c r="M2950" s="57">
        <v>2.238888888</v>
      </c>
      <c r="N2950" s="58">
        <v>0</v>
      </c>
      <c r="O2950" s="58">
        <v>3</v>
      </c>
      <c r="P2950" s="58">
        <v>0</v>
      </c>
      <c r="Q2950" s="58">
        <v>0</v>
      </c>
      <c r="R2950" s="59">
        <v>0</v>
      </c>
      <c r="S2950" s="59">
        <v>6.7166670000000002</v>
      </c>
      <c r="T2950" s="59">
        <v>0</v>
      </c>
      <c r="U2950" s="59">
        <v>0</v>
      </c>
    </row>
    <row r="2951" spans="1:21" x14ac:dyDescent="0.3">
      <c r="A2951" s="61">
        <v>86269</v>
      </c>
      <c r="B2951" s="54">
        <v>1</v>
      </c>
      <c r="C2951" s="54" t="s">
        <v>79</v>
      </c>
      <c r="D2951" s="54" t="s">
        <v>114</v>
      </c>
      <c r="E2951" s="61" t="s">
        <v>2896</v>
      </c>
      <c r="F2951" s="61" t="s">
        <v>137</v>
      </c>
      <c r="G2951" s="54" t="s">
        <v>71</v>
      </c>
      <c r="H2951" s="54" t="s">
        <v>128</v>
      </c>
      <c r="I2951" s="54" t="s">
        <v>22</v>
      </c>
      <c r="J2951" s="54" t="s">
        <v>129</v>
      </c>
      <c r="K2951" s="56">
        <v>43448.64770833333</v>
      </c>
      <c r="L2951" s="56">
        <v>43448.766030092593</v>
      </c>
      <c r="M2951" s="57">
        <v>2.8397222219999998</v>
      </c>
      <c r="N2951" s="58">
        <v>0</v>
      </c>
      <c r="O2951" s="58">
        <v>0</v>
      </c>
      <c r="P2951" s="58">
        <v>0</v>
      </c>
      <c r="Q2951" s="58">
        <v>6</v>
      </c>
      <c r="R2951" s="59">
        <v>0</v>
      </c>
      <c r="S2951" s="59">
        <v>0</v>
      </c>
      <c r="T2951" s="59">
        <v>0</v>
      </c>
      <c r="U2951" s="59">
        <v>17.038333000000002</v>
      </c>
    </row>
    <row r="2952" spans="1:21" x14ac:dyDescent="0.3">
      <c r="A2952" s="61">
        <v>86270</v>
      </c>
      <c r="B2952" s="54">
        <v>1</v>
      </c>
      <c r="C2952" s="54" t="s">
        <v>78</v>
      </c>
      <c r="D2952" s="54" t="s">
        <v>102</v>
      </c>
      <c r="E2952" s="61" t="s">
        <v>2897</v>
      </c>
      <c r="F2952" s="61" t="s">
        <v>206</v>
      </c>
      <c r="G2952" s="54" t="s">
        <v>72</v>
      </c>
      <c r="H2952" s="54" t="s">
        <v>128</v>
      </c>
      <c r="I2952" s="54" t="s">
        <v>22</v>
      </c>
      <c r="J2952" s="54" t="s">
        <v>129</v>
      </c>
      <c r="K2952" s="56">
        <v>43448.636134259257</v>
      </c>
      <c r="L2952" s="56">
        <v>43448.7</v>
      </c>
      <c r="M2952" s="57">
        <v>1.532777777</v>
      </c>
      <c r="N2952" s="58">
        <v>0</v>
      </c>
      <c r="O2952" s="58">
        <v>1</v>
      </c>
      <c r="P2952" s="58">
        <v>5</v>
      </c>
      <c r="Q2952" s="58">
        <v>339</v>
      </c>
      <c r="R2952" s="59">
        <v>0</v>
      </c>
      <c r="S2952" s="59">
        <v>1.532778</v>
      </c>
      <c r="T2952" s="59">
        <v>7.6638890000000002</v>
      </c>
      <c r="U2952" s="59">
        <v>519.61166600000001</v>
      </c>
    </row>
    <row r="2953" spans="1:21" x14ac:dyDescent="0.3">
      <c r="A2953" s="61">
        <v>86271</v>
      </c>
      <c r="B2953" s="54">
        <v>1</v>
      </c>
      <c r="C2953" s="54" t="s">
        <v>78</v>
      </c>
      <c r="D2953" s="54" t="s">
        <v>80</v>
      </c>
      <c r="E2953" s="61" t="s">
        <v>2898</v>
      </c>
      <c r="F2953" s="61" t="s">
        <v>144</v>
      </c>
      <c r="G2953" s="54" t="s">
        <v>71</v>
      </c>
      <c r="H2953" s="54" t="s">
        <v>128</v>
      </c>
      <c r="I2953" s="54" t="s">
        <v>22</v>
      </c>
      <c r="J2953" s="54" t="s">
        <v>129</v>
      </c>
      <c r="K2953" s="56">
        <v>43448.651701388888</v>
      </c>
      <c r="L2953" s="56">
        <v>43448.764872685184</v>
      </c>
      <c r="M2953" s="57">
        <v>2.716111111</v>
      </c>
      <c r="N2953" s="58">
        <v>0</v>
      </c>
      <c r="O2953" s="58">
        <v>8</v>
      </c>
      <c r="P2953" s="58">
        <v>0</v>
      </c>
      <c r="Q2953" s="58">
        <v>0</v>
      </c>
      <c r="R2953" s="59">
        <v>0</v>
      </c>
      <c r="S2953" s="59">
        <v>21.728888999999999</v>
      </c>
      <c r="T2953" s="59">
        <v>0</v>
      </c>
      <c r="U2953" s="59">
        <v>0</v>
      </c>
    </row>
    <row r="2954" spans="1:21" x14ac:dyDescent="0.3">
      <c r="A2954" s="61">
        <v>86272</v>
      </c>
      <c r="B2954" s="54">
        <v>1</v>
      </c>
      <c r="C2954" s="54" t="s">
        <v>78</v>
      </c>
      <c r="D2954" s="54" t="s">
        <v>98</v>
      </c>
      <c r="E2954" s="61" t="s">
        <v>839</v>
      </c>
      <c r="F2954" s="61" t="s">
        <v>181</v>
      </c>
      <c r="G2954" s="54" t="s">
        <v>71</v>
      </c>
      <c r="H2954" s="54" t="s">
        <v>128</v>
      </c>
      <c r="I2954" s="54" t="s">
        <v>22</v>
      </c>
      <c r="J2954" s="54" t="s">
        <v>129</v>
      </c>
      <c r="K2954" s="56">
        <v>43448.64402777778</v>
      </c>
      <c r="L2954" s="56">
        <v>43448.725185185183</v>
      </c>
      <c r="M2954" s="57">
        <v>1.947777777</v>
      </c>
      <c r="N2954" s="58">
        <v>0</v>
      </c>
      <c r="O2954" s="58">
        <v>61</v>
      </c>
      <c r="P2954" s="58">
        <v>0</v>
      </c>
      <c r="Q2954" s="58">
        <v>0</v>
      </c>
      <c r="R2954" s="59">
        <v>0</v>
      </c>
      <c r="S2954" s="59">
        <v>118.81444399999999</v>
      </c>
      <c r="T2954" s="59">
        <v>0</v>
      </c>
      <c r="U2954" s="59">
        <v>0</v>
      </c>
    </row>
    <row r="2955" spans="1:21" x14ac:dyDescent="0.3">
      <c r="A2955" s="61">
        <v>86281</v>
      </c>
      <c r="B2955" s="54">
        <v>1</v>
      </c>
      <c r="C2955" s="54" t="s">
        <v>78</v>
      </c>
      <c r="D2955" s="54" t="s">
        <v>101</v>
      </c>
      <c r="E2955" s="61" t="s">
        <v>2899</v>
      </c>
      <c r="F2955" s="61" t="s">
        <v>179</v>
      </c>
      <c r="G2955" s="54" t="s">
        <v>72</v>
      </c>
      <c r="H2955" s="54" t="s">
        <v>128</v>
      </c>
      <c r="I2955" s="54" t="s">
        <v>22</v>
      </c>
      <c r="J2955" s="54" t="s">
        <v>129</v>
      </c>
      <c r="K2955" s="56">
        <v>43448.662303240737</v>
      </c>
      <c r="L2955" s="56">
        <v>43448.701469907406</v>
      </c>
      <c r="M2955" s="57">
        <v>0.94</v>
      </c>
      <c r="N2955" s="58">
        <v>2</v>
      </c>
      <c r="O2955" s="58">
        <v>1958</v>
      </c>
      <c r="P2955" s="58">
        <v>0</v>
      </c>
      <c r="Q2955" s="58">
        <v>1</v>
      </c>
      <c r="R2955" s="59">
        <v>1.88</v>
      </c>
      <c r="S2955" s="59">
        <v>1840.52</v>
      </c>
      <c r="T2955" s="59">
        <v>0</v>
      </c>
      <c r="U2955" s="59">
        <v>0.94</v>
      </c>
    </row>
    <row r="2956" spans="1:21" x14ac:dyDescent="0.3">
      <c r="A2956" s="61">
        <v>86283</v>
      </c>
      <c r="B2956" s="54">
        <v>1</v>
      </c>
      <c r="C2956" s="54" t="s">
        <v>78</v>
      </c>
      <c r="D2956" s="54" t="s">
        <v>81</v>
      </c>
      <c r="E2956" s="61" t="s">
        <v>2900</v>
      </c>
      <c r="F2956" s="61" t="s">
        <v>137</v>
      </c>
      <c r="G2956" s="54" t="s">
        <v>71</v>
      </c>
      <c r="H2956" s="54" t="s">
        <v>128</v>
      </c>
      <c r="I2956" s="54" t="s">
        <v>22</v>
      </c>
      <c r="J2956" s="54" t="s">
        <v>129</v>
      </c>
      <c r="K2956" s="56">
        <v>43448.606979166667</v>
      </c>
      <c r="L2956" s="56">
        <v>43448.711354166669</v>
      </c>
      <c r="M2956" s="57">
        <v>2.5049999999999999</v>
      </c>
      <c r="N2956" s="58">
        <v>0</v>
      </c>
      <c r="O2956" s="58">
        <v>1</v>
      </c>
      <c r="P2956" s="58">
        <v>0</v>
      </c>
      <c r="Q2956" s="58">
        <v>0</v>
      </c>
      <c r="R2956" s="59">
        <v>0</v>
      </c>
      <c r="S2956" s="59">
        <v>2.5049999999999999</v>
      </c>
      <c r="T2956" s="59">
        <v>0</v>
      </c>
      <c r="U2956" s="59">
        <v>0</v>
      </c>
    </row>
    <row r="2957" spans="1:21" x14ac:dyDescent="0.3">
      <c r="A2957" s="61">
        <v>86286</v>
      </c>
      <c r="B2957" s="54">
        <v>1</v>
      </c>
      <c r="C2957" s="54" t="s">
        <v>78</v>
      </c>
      <c r="D2957" s="54" t="s">
        <v>83</v>
      </c>
      <c r="E2957" s="61" t="s">
        <v>2901</v>
      </c>
      <c r="F2957" s="61" t="s">
        <v>130</v>
      </c>
      <c r="G2957" s="54" t="s">
        <v>71</v>
      </c>
      <c r="H2957" s="54" t="s">
        <v>128</v>
      </c>
      <c r="I2957" s="54" t="s">
        <v>22</v>
      </c>
      <c r="J2957" s="54" t="s">
        <v>129</v>
      </c>
      <c r="K2957" s="56">
        <v>43448.653287037036</v>
      </c>
      <c r="L2957" s="56">
        <v>43448.692418981482</v>
      </c>
      <c r="M2957" s="57">
        <v>0.93916666599999998</v>
      </c>
      <c r="N2957" s="58">
        <v>0</v>
      </c>
      <c r="O2957" s="58">
        <v>19</v>
      </c>
      <c r="P2957" s="58">
        <v>0</v>
      </c>
      <c r="Q2957" s="58">
        <v>0</v>
      </c>
      <c r="R2957" s="59">
        <v>0</v>
      </c>
      <c r="S2957" s="59">
        <v>17.844166999999999</v>
      </c>
      <c r="T2957" s="59">
        <v>0</v>
      </c>
      <c r="U2957" s="59">
        <v>0</v>
      </c>
    </row>
    <row r="2958" spans="1:21" x14ac:dyDescent="0.3">
      <c r="A2958" s="61">
        <v>86287</v>
      </c>
      <c r="B2958" s="54">
        <v>1</v>
      </c>
      <c r="C2958" s="54" t="s">
        <v>78</v>
      </c>
      <c r="D2958" s="54" t="s">
        <v>102</v>
      </c>
      <c r="E2958" s="61" t="s">
        <v>2902</v>
      </c>
      <c r="F2958" s="61" t="s">
        <v>156</v>
      </c>
      <c r="G2958" s="54" t="s">
        <v>71</v>
      </c>
      <c r="H2958" s="54" t="s">
        <v>128</v>
      </c>
      <c r="I2958" s="54" t="s">
        <v>22</v>
      </c>
      <c r="J2958" s="54" t="s">
        <v>129</v>
      </c>
      <c r="K2958" s="56">
        <v>43448.613194444442</v>
      </c>
      <c r="L2958" s="56">
        <v>43448.731805555552</v>
      </c>
      <c r="M2958" s="57">
        <v>2.846666666</v>
      </c>
      <c r="N2958" s="58">
        <v>0</v>
      </c>
      <c r="O2958" s="58">
        <v>14</v>
      </c>
      <c r="P2958" s="58">
        <v>0</v>
      </c>
      <c r="Q2958" s="58">
        <v>0</v>
      </c>
      <c r="R2958" s="59">
        <v>0</v>
      </c>
      <c r="S2958" s="59">
        <v>39.853332999999999</v>
      </c>
      <c r="T2958" s="59">
        <v>0</v>
      </c>
      <c r="U2958" s="59">
        <v>0</v>
      </c>
    </row>
    <row r="2959" spans="1:21" x14ac:dyDescent="0.3">
      <c r="A2959" s="61">
        <v>86290</v>
      </c>
      <c r="B2959" s="54">
        <v>1</v>
      </c>
      <c r="C2959" s="54" t="s">
        <v>78</v>
      </c>
      <c r="D2959" s="54" t="s">
        <v>93</v>
      </c>
      <c r="E2959" s="61" t="s">
        <v>2903</v>
      </c>
      <c r="F2959" s="61" t="s">
        <v>140</v>
      </c>
      <c r="G2959" s="54" t="s">
        <v>72</v>
      </c>
      <c r="H2959" s="54" t="s">
        <v>128</v>
      </c>
      <c r="I2959" s="54" t="s">
        <v>22</v>
      </c>
      <c r="J2959" s="54" t="s">
        <v>129</v>
      </c>
      <c r="K2959" s="56">
        <v>43448.66978009259</v>
      </c>
      <c r="L2959" s="56">
        <v>43448.702777777777</v>
      </c>
      <c r="M2959" s="57">
        <v>0.79194444399999997</v>
      </c>
      <c r="N2959" s="58">
        <v>0</v>
      </c>
      <c r="O2959" s="58">
        <v>23</v>
      </c>
      <c r="P2959" s="58">
        <v>0</v>
      </c>
      <c r="Q2959" s="58">
        <v>0</v>
      </c>
      <c r="R2959" s="59">
        <v>0</v>
      </c>
      <c r="S2959" s="59">
        <v>18.214721999999998</v>
      </c>
      <c r="T2959" s="59">
        <v>0</v>
      </c>
      <c r="U2959" s="59">
        <v>0</v>
      </c>
    </row>
    <row r="2960" spans="1:21" x14ac:dyDescent="0.3">
      <c r="A2960" s="61">
        <v>86291</v>
      </c>
      <c r="B2960" s="54">
        <v>1</v>
      </c>
      <c r="C2960" s="54" t="s">
        <v>79</v>
      </c>
      <c r="D2960" s="54" t="s">
        <v>108</v>
      </c>
      <c r="E2960" s="61" t="s">
        <v>197</v>
      </c>
      <c r="F2960" s="61" t="s">
        <v>140</v>
      </c>
      <c r="G2960" s="54" t="s">
        <v>72</v>
      </c>
      <c r="H2960" s="54" t="s">
        <v>128</v>
      </c>
      <c r="I2960" s="54" t="s">
        <v>22</v>
      </c>
      <c r="J2960" s="54" t="s">
        <v>129</v>
      </c>
      <c r="K2960" s="56">
        <v>43448.679444444446</v>
      </c>
      <c r="L2960" s="56">
        <v>43448.707129629627</v>
      </c>
      <c r="M2960" s="57">
        <v>0.66444444400000002</v>
      </c>
      <c r="N2960" s="58">
        <v>0</v>
      </c>
      <c r="O2960" s="58">
        <v>48</v>
      </c>
      <c r="P2960" s="58">
        <v>0</v>
      </c>
      <c r="Q2960" s="58">
        <v>14</v>
      </c>
      <c r="R2960" s="59">
        <v>0</v>
      </c>
      <c r="S2960" s="59">
        <v>31.893332999999998</v>
      </c>
      <c r="T2960" s="59">
        <v>0</v>
      </c>
      <c r="U2960" s="59">
        <v>9.3022220000000004</v>
      </c>
    </row>
    <row r="2961" spans="1:21" x14ac:dyDescent="0.3">
      <c r="A2961" s="61">
        <v>86299</v>
      </c>
      <c r="B2961" s="54">
        <v>1</v>
      </c>
      <c r="C2961" s="54" t="s">
        <v>78</v>
      </c>
      <c r="D2961" s="54" t="s">
        <v>83</v>
      </c>
      <c r="E2961" s="61" t="s">
        <v>2904</v>
      </c>
      <c r="F2961" s="61" t="s">
        <v>141</v>
      </c>
      <c r="G2961" s="54" t="s">
        <v>71</v>
      </c>
      <c r="H2961" s="54" t="s">
        <v>128</v>
      </c>
      <c r="I2961" s="54" t="s">
        <v>22</v>
      </c>
      <c r="J2961" s="54" t="s">
        <v>129</v>
      </c>
      <c r="K2961" s="56">
        <v>43448.683333333334</v>
      </c>
      <c r="L2961" s="56">
        <v>43448.693252314813</v>
      </c>
      <c r="M2961" s="57">
        <v>0.238055555</v>
      </c>
      <c r="N2961" s="58">
        <v>0</v>
      </c>
      <c r="O2961" s="58">
        <v>167</v>
      </c>
      <c r="P2961" s="58">
        <v>0</v>
      </c>
      <c r="Q2961" s="58">
        <v>0</v>
      </c>
      <c r="R2961" s="59">
        <v>0</v>
      </c>
      <c r="S2961" s="59">
        <v>39.755277999999997</v>
      </c>
      <c r="T2961" s="59">
        <v>0</v>
      </c>
      <c r="U2961" s="59">
        <v>0</v>
      </c>
    </row>
    <row r="2962" spans="1:21" x14ac:dyDescent="0.3">
      <c r="A2962" s="61">
        <v>86300</v>
      </c>
      <c r="B2962" s="54">
        <v>1</v>
      </c>
      <c r="C2962" s="54" t="s">
        <v>79</v>
      </c>
      <c r="D2962" s="54" t="s">
        <v>120</v>
      </c>
      <c r="E2962" s="61" t="s">
        <v>2905</v>
      </c>
      <c r="F2962" s="61" t="s">
        <v>140</v>
      </c>
      <c r="G2962" s="54" t="s">
        <v>72</v>
      </c>
      <c r="H2962" s="54" t="s">
        <v>128</v>
      </c>
      <c r="I2962" s="54" t="s">
        <v>22</v>
      </c>
      <c r="J2962" s="54" t="s">
        <v>129</v>
      </c>
      <c r="K2962" s="56">
        <v>43448.683368055557</v>
      </c>
      <c r="L2962" s="56">
        <v>43448.7034837963</v>
      </c>
      <c r="M2962" s="57">
        <v>0.48277777700000002</v>
      </c>
      <c r="N2962" s="58">
        <v>0</v>
      </c>
      <c r="O2962" s="58">
        <v>138</v>
      </c>
      <c r="P2962" s="58">
        <v>0</v>
      </c>
      <c r="Q2962" s="58">
        <v>33</v>
      </c>
      <c r="R2962" s="59">
        <v>0</v>
      </c>
      <c r="S2962" s="59">
        <v>66.623333000000002</v>
      </c>
      <c r="T2962" s="59">
        <v>0</v>
      </c>
      <c r="U2962" s="59">
        <v>15.931666999999999</v>
      </c>
    </row>
    <row r="2963" spans="1:21" x14ac:dyDescent="0.3">
      <c r="A2963" s="61">
        <v>86302</v>
      </c>
      <c r="B2963" s="54">
        <v>1</v>
      </c>
      <c r="C2963" s="54" t="s">
        <v>78</v>
      </c>
      <c r="D2963" s="54" t="s">
        <v>80</v>
      </c>
      <c r="E2963" s="61" t="s">
        <v>758</v>
      </c>
      <c r="F2963" s="61" t="s">
        <v>130</v>
      </c>
      <c r="G2963" s="54" t="s">
        <v>71</v>
      </c>
      <c r="H2963" s="54" t="s">
        <v>128</v>
      </c>
      <c r="I2963" s="54" t="s">
        <v>22</v>
      </c>
      <c r="J2963" s="54" t="s">
        <v>129</v>
      </c>
      <c r="K2963" s="56">
        <v>43448.685127314813</v>
      </c>
      <c r="L2963" s="56">
        <v>43448.695833333331</v>
      </c>
      <c r="M2963" s="57">
        <v>0.25694444399999999</v>
      </c>
      <c r="N2963" s="58">
        <v>0</v>
      </c>
      <c r="O2963" s="58">
        <v>11</v>
      </c>
      <c r="P2963" s="58">
        <v>0</v>
      </c>
      <c r="Q2963" s="58">
        <v>0</v>
      </c>
      <c r="R2963" s="59">
        <v>0</v>
      </c>
      <c r="S2963" s="59">
        <v>2.8263889999999998</v>
      </c>
      <c r="T2963" s="59">
        <v>0</v>
      </c>
      <c r="U2963" s="59">
        <v>0</v>
      </c>
    </row>
    <row r="2964" spans="1:21" x14ac:dyDescent="0.3">
      <c r="A2964" s="61">
        <v>86303</v>
      </c>
      <c r="B2964" s="54">
        <v>1</v>
      </c>
      <c r="C2964" s="54" t="s">
        <v>78</v>
      </c>
      <c r="D2964" s="54" t="s">
        <v>103</v>
      </c>
      <c r="E2964" s="61" t="s">
        <v>2906</v>
      </c>
      <c r="F2964" s="61" t="s">
        <v>184</v>
      </c>
      <c r="G2964" s="54" t="s">
        <v>71</v>
      </c>
      <c r="H2964" s="54" t="s">
        <v>128</v>
      </c>
      <c r="I2964" s="54" t="s">
        <v>22</v>
      </c>
      <c r="J2964" s="54" t="s">
        <v>129</v>
      </c>
      <c r="K2964" s="56">
        <v>43448.689583333333</v>
      </c>
      <c r="L2964" s="56">
        <v>43448.735868055555</v>
      </c>
      <c r="M2964" s="57">
        <v>1.110833333</v>
      </c>
      <c r="N2964" s="58">
        <v>0</v>
      </c>
      <c r="O2964" s="58">
        <v>4</v>
      </c>
      <c r="P2964" s="58">
        <v>0</v>
      </c>
      <c r="Q2964" s="58">
        <v>0</v>
      </c>
      <c r="R2964" s="59">
        <v>0</v>
      </c>
      <c r="S2964" s="59">
        <v>4.443333</v>
      </c>
      <c r="T2964" s="59">
        <v>0</v>
      </c>
      <c r="U2964" s="59">
        <v>0</v>
      </c>
    </row>
    <row r="2965" spans="1:21" x14ac:dyDescent="0.3">
      <c r="A2965" s="61">
        <v>86304</v>
      </c>
      <c r="B2965" s="54">
        <v>1</v>
      </c>
      <c r="C2965" s="54" t="s">
        <v>78</v>
      </c>
      <c r="D2965" s="54" t="s">
        <v>80</v>
      </c>
      <c r="E2965" s="61" t="s">
        <v>2907</v>
      </c>
      <c r="F2965" s="61" t="s">
        <v>144</v>
      </c>
      <c r="G2965" s="54" t="s">
        <v>71</v>
      </c>
      <c r="H2965" s="54" t="s">
        <v>128</v>
      </c>
      <c r="I2965" s="54" t="s">
        <v>22</v>
      </c>
      <c r="J2965" s="54" t="s">
        <v>129</v>
      </c>
      <c r="K2965" s="56">
        <v>43448.685740740737</v>
      </c>
      <c r="L2965" s="56">
        <v>43448.820787037039</v>
      </c>
      <c r="M2965" s="57">
        <v>3.2411111109999999</v>
      </c>
      <c r="N2965" s="58">
        <v>0</v>
      </c>
      <c r="O2965" s="58">
        <v>2</v>
      </c>
      <c r="P2965" s="58">
        <v>0</v>
      </c>
      <c r="Q2965" s="58">
        <v>0</v>
      </c>
      <c r="R2965" s="59">
        <v>0</v>
      </c>
      <c r="S2965" s="59">
        <v>6.4822220000000002</v>
      </c>
      <c r="T2965" s="59">
        <v>0</v>
      </c>
      <c r="U2965" s="59">
        <v>0</v>
      </c>
    </row>
    <row r="2966" spans="1:21" x14ac:dyDescent="0.3">
      <c r="A2966" s="61">
        <v>86305</v>
      </c>
      <c r="B2966" s="54">
        <v>1</v>
      </c>
      <c r="C2966" s="54" t="s">
        <v>78</v>
      </c>
      <c r="D2966" s="54" t="s">
        <v>105</v>
      </c>
      <c r="E2966" s="61" t="s">
        <v>633</v>
      </c>
      <c r="F2966" s="61" t="s">
        <v>140</v>
      </c>
      <c r="G2966" s="54" t="s">
        <v>72</v>
      </c>
      <c r="H2966" s="54" t="s">
        <v>128</v>
      </c>
      <c r="I2966" s="54" t="s">
        <v>22</v>
      </c>
      <c r="J2966" s="54" t="s">
        <v>129</v>
      </c>
      <c r="K2966" s="56">
        <v>43448.687361111108</v>
      </c>
      <c r="L2966" s="56">
        <v>43448.712557870371</v>
      </c>
      <c r="M2966" s="57">
        <v>0.60472222200000003</v>
      </c>
      <c r="N2966" s="58">
        <v>4</v>
      </c>
      <c r="O2966" s="58">
        <v>509</v>
      </c>
      <c r="P2966" s="58">
        <v>0</v>
      </c>
      <c r="Q2966" s="58">
        <v>1</v>
      </c>
      <c r="R2966" s="59">
        <v>2.4188890000000001</v>
      </c>
      <c r="S2966" s="59">
        <v>307.80361099999999</v>
      </c>
      <c r="T2966" s="59">
        <v>0</v>
      </c>
      <c r="U2966" s="59">
        <v>0.60472199999999998</v>
      </c>
    </row>
    <row r="2967" spans="1:21" x14ac:dyDescent="0.3">
      <c r="A2967" s="61">
        <v>86307</v>
      </c>
      <c r="B2967" s="54">
        <v>1</v>
      </c>
      <c r="C2967" s="54" t="s">
        <v>78</v>
      </c>
      <c r="D2967" s="54" t="s">
        <v>101</v>
      </c>
      <c r="E2967" s="61" t="s">
        <v>2908</v>
      </c>
      <c r="F2967" s="61" t="s">
        <v>171</v>
      </c>
      <c r="G2967" s="54" t="s">
        <v>72</v>
      </c>
      <c r="H2967" s="54" t="s">
        <v>128</v>
      </c>
      <c r="I2967" s="54" t="s">
        <v>22</v>
      </c>
      <c r="J2967" s="54" t="s">
        <v>129</v>
      </c>
      <c r="K2967" s="56">
        <v>43448.692997685182</v>
      </c>
      <c r="L2967" s="56">
        <v>43448.707094907411</v>
      </c>
      <c r="M2967" s="57">
        <v>0.33833333300000001</v>
      </c>
      <c r="N2967" s="58">
        <v>0</v>
      </c>
      <c r="O2967" s="58">
        <v>561</v>
      </c>
      <c r="P2967" s="58">
        <v>0</v>
      </c>
      <c r="Q2967" s="58">
        <v>0</v>
      </c>
      <c r="R2967" s="59">
        <v>0</v>
      </c>
      <c r="S2967" s="59">
        <v>189.80500000000001</v>
      </c>
      <c r="T2967" s="59">
        <v>0</v>
      </c>
      <c r="U2967" s="59">
        <v>0</v>
      </c>
    </row>
    <row r="2968" spans="1:21" x14ac:dyDescent="0.3">
      <c r="A2968" s="61">
        <v>86309</v>
      </c>
      <c r="B2968" s="54">
        <v>1</v>
      </c>
      <c r="C2968" s="54" t="s">
        <v>79</v>
      </c>
      <c r="D2968" s="54" t="s">
        <v>108</v>
      </c>
      <c r="E2968" s="61" t="s">
        <v>2909</v>
      </c>
      <c r="F2968" s="61" t="s">
        <v>145</v>
      </c>
      <c r="G2968" s="54" t="s">
        <v>72</v>
      </c>
      <c r="H2968" s="54" t="s">
        <v>128</v>
      </c>
      <c r="I2968" s="54" t="s">
        <v>22</v>
      </c>
      <c r="J2968" s="54" t="s">
        <v>129</v>
      </c>
      <c r="K2968" s="56">
        <v>43448.693622685183</v>
      </c>
      <c r="L2968" s="56">
        <v>43448.844837962963</v>
      </c>
      <c r="M2968" s="57">
        <v>3.6291666660000002</v>
      </c>
      <c r="N2968" s="58">
        <v>0</v>
      </c>
      <c r="O2968" s="58">
        <v>14</v>
      </c>
      <c r="P2968" s="58">
        <v>0</v>
      </c>
      <c r="Q2968" s="58">
        <v>0</v>
      </c>
      <c r="R2968" s="59">
        <v>0</v>
      </c>
      <c r="S2968" s="59">
        <v>50.808332999999998</v>
      </c>
      <c r="T2968" s="59">
        <v>0</v>
      </c>
      <c r="U2968" s="59">
        <v>0</v>
      </c>
    </row>
    <row r="2969" spans="1:21" x14ac:dyDescent="0.3">
      <c r="A2969" s="61">
        <v>86310</v>
      </c>
      <c r="B2969" s="54">
        <v>1</v>
      </c>
      <c r="C2969" s="54" t="s">
        <v>78</v>
      </c>
      <c r="D2969" s="54" t="s">
        <v>99</v>
      </c>
      <c r="E2969" s="61" t="s">
        <v>2910</v>
      </c>
      <c r="F2969" s="61" t="s">
        <v>137</v>
      </c>
      <c r="G2969" s="54" t="s">
        <v>71</v>
      </c>
      <c r="H2969" s="54" t="s">
        <v>128</v>
      </c>
      <c r="I2969" s="54" t="s">
        <v>22</v>
      </c>
      <c r="J2969" s="54" t="s">
        <v>129</v>
      </c>
      <c r="K2969" s="56">
        <v>43448.685983796298</v>
      </c>
      <c r="L2969" s="56">
        <v>43448.777858796297</v>
      </c>
      <c r="M2969" s="57">
        <v>2.2050000000000001</v>
      </c>
      <c r="N2969" s="58">
        <v>0</v>
      </c>
      <c r="O2969" s="58">
        <v>0</v>
      </c>
      <c r="P2969" s="58">
        <v>0</v>
      </c>
      <c r="Q2969" s="58">
        <v>243</v>
      </c>
      <c r="R2969" s="59">
        <v>0</v>
      </c>
      <c r="S2969" s="59">
        <v>0</v>
      </c>
      <c r="T2969" s="59">
        <v>0</v>
      </c>
      <c r="U2969" s="59">
        <v>535.81500000000005</v>
      </c>
    </row>
    <row r="2970" spans="1:21" x14ac:dyDescent="0.3">
      <c r="A2970" s="61">
        <v>86311</v>
      </c>
      <c r="B2970" s="54">
        <v>1</v>
      </c>
      <c r="C2970" s="54" t="s">
        <v>78</v>
      </c>
      <c r="D2970" s="54" t="s">
        <v>86</v>
      </c>
      <c r="E2970" s="61" t="s">
        <v>2911</v>
      </c>
      <c r="F2970" s="61" t="s">
        <v>137</v>
      </c>
      <c r="G2970" s="54" t="s">
        <v>71</v>
      </c>
      <c r="H2970" s="54" t="s">
        <v>128</v>
      </c>
      <c r="I2970" s="54" t="s">
        <v>22</v>
      </c>
      <c r="J2970" s="54" t="s">
        <v>129</v>
      </c>
      <c r="K2970" s="56">
        <v>43448.659282407411</v>
      </c>
      <c r="L2970" s="56">
        <v>43448.787766203706</v>
      </c>
      <c r="M2970" s="57">
        <v>3.0836111110000002</v>
      </c>
      <c r="N2970" s="58">
        <v>0</v>
      </c>
      <c r="O2970" s="58">
        <v>1</v>
      </c>
      <c r="P2970" s="58">
        <v>0</v>
      </c>
      <c r="Q2970" s="58">
        <v>0</v>
      </c>
      <c r="R2970" s="59">
        <v>0</v>
      </c>
      <c r="S2970" s="59">
        <v>3.0836109999999999</v>
      </c>
      <c r="T2970" s="59">
        <v>0</v>
      </c>
      <c r="U2970" s="59">
        <v>0</v>
      </c>
    </row>
    <row r="2971" spans="1:21" x14ac:dyDescent="0.3">
      <c r="A2971" s="61">
        <v>86315</v>
      </c>
      <c r="B2971" s="54">
        <v>1</v>
      </c>
      <c r="C2971" s="54" t="s">
        <v>78</v>
      </c>
      <c r="D2971" s="54" t="s">
        <v>94</v>
      </c>
      <c r="E2971" s="61" t="s">
        <v>2912</v>
      </c>
      <c r="F2971" s="61" t="s">
        <v>151</v>
      </c>
      <c r="G2971" s="54" t="s">
        <v>71</v>
      </c>
      <c r="H2971" s="54" t="s">
        <v>128</v>
      </c>
      <c r="I2971" s="54" t="s">
        <v>22</v>
      </c>
      <c r="J2971" s="54" t="s">
        <v>129</v>
      </c>
      <c r="K2971" s="56">
        <v>43448.711354166669</v>
      </c>
      <c r="L2971" s="56">
        <v>43448.742349537039</v>
      </c>
      <c r="M2971" s="57">
        <v>0.74388888799999997</v>
      </c>
      <c r="N2971" s="58">
        <v>0</v>
      </c>
      <c r="O2971" s="58">
        <v>93</v>
      </c>
      <c r="P2971" s="58">
        <v>0</v>
      </c>
      <c r="Q2971" s="58">
        <v>0</v>
      </c>
      <c r="R2971" s="59">
        <v>0</v>
      </c>
      <c r="S2971" s="59">
        <v>69.181667000000004</v>
      </c>
      <c r="T2971" s="59">
        <v>0</v>
      </c>
      <c r="U2971" s="59">
        <v>0</v>
      </c>
    </row>
    <row r="2972" spans="1:21" x14ac:dyDescent="0.3">
      <c r="A2972" s="61">
        <v>86316</v>
      </c>
      <c r="B2972" s="54">
        <v>1</v>
      </c>
      <c r="C2972" s="54" t="s">
        <v>79</v>
      </c>
      <c r="D2972" s="54" t="s">
        <v>117</v>
      </c>
      <c r="E2972" s="61" t="s">
        <v>2913</v>
      </c>
      <c r="F2972" s="61" t="s">
        <v>145</v>
      </c>
      <c r="G2972" s="54" t="s">
        <v>72</v>
      </c>
      <c r="H2972" s="54" t="s">
        <v>128</v>
      </c>
      <c r="I2972" s="54" t="s">
        <v>22</v>
      </c>
      <c r="J2972" s="54" t="s">
        <v>129</v>
      </c>
      <c r="K2972" s="56">
        <v>43448.694872685184</v>
      </c>
      <c r="L2972" s="56">
        <v>43448.739664351851</v>
      </c>
      <c r="M2972" s="57">
        <v>1.075</v>
      </c>
      <c r="N2972" s="58">
        <v>0</v>
      </c>
      <c r="O2972" s="58">
        <v>0</v>
      </c>
      <c r="P2972" s="58">
        <v>0</v>
      </c>
      <c r="Q2972" s="58">
        <v>32</v>
      </c>
      <c r="R2972" s="59">
        <v>0</v>
      </c>
      <c r="S2972" s="59">
        <v>0</v>
      </c>
      <c r="T2972" s="59">
        <v>0</v>
      </c>
      <c r="U2972" s="59">
        <v>34.4</v>
      </c>
    </row>
    <row r="2973" spans="1:21" x14ac:dyDescent="0.3">
      <c r="A2973" s="61">
        <v>86317</v>
      </c>
      <c r="B2973" s="54">
        <v>1</v>
      </c>
      <c r="C2973" s="54" t="s">
        <v>78</v>
      </c>
      <c r="D2973" s="54" t="s">
        <v>125</v>
      </c>
      <c r="E2973" s="61" t="s">
        <v>2914</v>
      </c>
      <c r="F2973" s="61" t="s">
        <v>137</v>
      </c>
      <c r="G2973" s="54" t="s">
        <v>71</v>
      </c>
      <c r="H2973" s="54" t="s">
        <v>128</v>
      </c>
      <c r="I2973" s="54" t="s">
        <v>22</v>
      </c>
      <c r="J2973" s="54" t="s">
        <v>129</v>
      </c>
      <c r="K2973" s="56">
        <v>43448.681192129632</v>
      </c>
      <c r="L2973" s="56">
        <v>43448.810081018521</v>
      </c>
      <c r="M2973" s="57">
        <v>3.0933333329999999</v>
      </c>
      <c r="N2973" s="58">
        <v>0</v>
      </c>
      <c r="O2973" s="58">
        <v>2</v>
      </c>
      <c r="P2973" s="58">
        <v>0</v>
      </c>
      <c r="Q2973" s="58">
        <v>0</v>
      </c>
      <c r="R2973" s="59">
        <v>0</v>
      </c>
      <c r="S2973" s="59">
        <v>6.1866669999999999</v>
      </c>
      <c r="T2973" s="59">
        <v>0</v>
      </c>
      <c r="U2973" s="59">
        <v>0</v>
      </c>
    </row>
    <row r="2974" spans="1:21" x14ac:dyDescent="0.3">
      <c r="A2974" s="61">
        <v>86321</v>
      </c>
      <c r="B2974" s="54">
        <v>1</v>
      </c>
      <c r="C2974" s="54" t="s">
        <v>79</v>
      </c>
      <c r="D2974" s="54" t="s">
        <v>124</v>
      </c>
      <c r="E2974" s="61" t="s">
        <v>302</v>
      </c>
      <c r="F2974" s="61" t="s">
        <v>145</v>
      </c>
      <c r="G2974" s="54" t="s">
        <v>72</v>
      </c>
      <c r="H2974" s="54" t="s">
        <v>128</v>
      </c>
      <c r="I2974" s="54" t="s">
        <v>22</v>
      </c>
      <c r="J2974" s="54" t="s">
        <v>129</v>
      </c>
      <c r="K2974" s="56">
        <v>43448.710682870369</v>
      </c>
      <c r="L2974" s="56">
        <v>43448.747928240744</v>
      </c>
      <c r="M2974" s="57">
        <v>0.89388888799999999</v>
      </c>
      <c r="N2974" s="58">
        <v>1</v>
      </c>
      <c r="O2974" s="58">
        <v>0</v>
      </c>
      <c r="P2974" s="58">
        <v>0</v>
      </c>
      <c r="Q2974" s="58">
        <v>96</v>
      </c>
      <c r="R2974" s="59">
        <v>0.89388900000000004</v>
      </c>
      <c r="S2974" s="59">
        <v>0</v>
      </c>
      <c r="T2974" s="59">
        <v>0</v>
      </c>
      <c r="U2974" s="59">
        <v>85.813333</v>
      </c>
    </row>
    <row r="2975" spans="1:21" x14ac:dyDescent="0.3">
      <c r="A2975" s="61">
        <v>86323</v>
      </c>
      <c r="B2975" s="54">
        <v>1</v>
      </c>
      <c r="C2975" s="54" t="s">
        <v>78</v>
      </c>
      <c r="D2975" s="54" t="s">
        <v>96</v>
      </c>
      <c r="E2975" s="61" t="s">
        <v>1659</v>
      </c>
      <c r="F2975" s="61" t="s">
        <v>140</v>
      </c>
      <c r="G2975" s="54" t="s">
        <v>72</v>
      </c>
      <c r="H2975" s="54" t="s">
        <v>128</v>
      </c>
      <c r="I2975" s="54" t="s">
        <v>22</v>
      </c>
      <c r="J2975" s="54" t="s">
        <v>129</v>
      </c>
      <c r="K2975" s="56">
        <v>43448.683668981481</v>
      </c>
      <c r="L2975" s="56">
        <v>43448.701388888891</v>
      </c>
      <c r="M2975" s="57">
        <v>0.42527777700000002</v>
      </c>
      <c r="N2975" s="58">
        <v>0</v>
      </c>
      <c r="O2975" s="58">
        <v>512</v>
      </c>
      <c r="P2975" s="58">
        <v>0</v>
      </c>
      <c r="Q2975" s="58">
        <v>16</v>
      </c>
      <c r="R2975" s="59">
        <v>0</v>
      </c>
      <c r="S2975" s="59">
        <v>217.742222</v>
      </c>
      <c r="T2975" s="59">
        <v>0</v>
      </c>
      <c r="U2975" s="59">
        <v>6.8044440000000002</v>
      </c>
    </row>
    <row r="2976" spans="1:21" x14ac:dyDescent="0.3">
      <c r="A2976" s="61">
        <v>86326</v>
      </c>
      <c r="B2976" s="54">
        <v>1</v>
      </c>
      <c r="C2976" s="54" t="s">
        <v>78</v>
      </c>
      <c r="D2976" s="54" t="s">
        <v>83</v>
      </c>
      <c r="E2976" s="61" t="s">
        <v>2915</v>
      </c>
      <c r="F2976" s="61" t="s">
        <v>144</v>
      </c>
      <c r="G2976" s="54" t="s">
        <v>71</v>
      </c>
      <c r="H2976" s="54" t="s">
        <v>128</v>
      </c>
      <c r="I2976" s="54" t="s">
        <v>22</v>
      </c>
      <c r="J2976" s="54" t="s">
        <v>129</v>
      </c>
      <c r="K2976" s="56">
        <v>43448.711504629631</v>
      </c>
      <c r="L2976" s="56">
        <v>43448.740266203706</v>
      </c>
      <c r="M2976" s="57">
        <v>0.69027777700000004</v>
      </c>
      <c r="N2976" s="58">
        <v>0</v>
      </c>
      <c r="O2976" s="58">
        <v>388</v>
      </c>
      <c r="P2976" s="58">
        <v>0</v>
      </c>
      <c r="Q2976" s="58">
        <v>0</v>
      </c>
      <c r="R2976" s="59">
        <v>0</v>
      </c>
      <c r="S2976" s="59">
        <v>267.82777700000003</v>
      </c>
      <c r="T2976" s="59">
        <v>0</v>
      </c>
      <c r="U2976" s="59">
        <v>0</v>
      </c>
    </row>
    <row r="2977" spans="1:21" x14ac:dyDescent="0.3">
      <c r="A2977" s="61">
        <v>86327</v>
      </c>
      <c r="B2977" s="54">
        <v>1</v>
      </c>
      <c r="C2977" s="54" t="s">
        <v>79</v>
      </c>
      <c r="D2977" s="54" t="s">
        <v>118</v>
      </c>
      <c r="E2977" s="61" t="s">
        <v>2916</v>
      </c>
      <c r="F2977" s="61" t="s">
        <v>137</v>
      </c>
      <c r="G2977" s="54" t="s">
        <v>71</v>
      </c>
      <c r="H2977" s="54" t="s">
        <v>128</v>
      </c>
      <c r="I2977" s="54" t="s">
        <v>22</v>
      </c>
      <c r="J2977" s="54" t="s">
        <v>129</v>
      </c>
      <c r="K2977" s="56">
        <v>43448.719305555554</v>
      </c>
      <c r="L2977" s="56">
        <v>43448.755752314813</v>
      </c>
      <c r="M2977" s="57">
        <v>0.87472222200000005</v>
      </c>
      <c r="N2977" s="58">
        <v>0</v>
      </c>
      <c r="O2977" s="58">
        <v>1</v>
      </c>
      <c r="P2977" s="58">
        <v>0</v>
      </c>
      <c r="Q2977" s="58">
        <v>0</v>
      </c>
      <c r="R2977" s="59">
        <v>0</v>
      </c>
      <c r="S2977" s="59">
        <v>0.874722</v>
      </c>
      <c r="T2977" s="59">
        <v>0</v>
      </c>
      <c r="U2977" s="59">
        <v>0</v>
      </c>
    </row>
    <row r="2978" spans="1:21" x14ac:dyDescent="0.3">
      <c r="A2978" s="61">
        <v>86331</v>
      </c>
      <c r="B2978" s="54">
        <v>1</v>
      </c>
      <c r="C2978" s="54" t="s">
        <v>79</v>
      </c>
      <c r="D2978" s="54" t="s">
        <v>113</v>
      </c>
      <c r="E2978" s="61" t="s">
        <v>2917</v>
      </c>
      <c r="F2978" s="61" t="s">
        <v>145</v>
      </c>
      <c r="G2978" s="54" t="s">
        <v>72</v>
      </c>
      <c r="H2978" s="54" t="s">
        <v>128</v>
      </c>
      <c r="I2978" s="54" t="s">
        <v>22</v>
      </c>
      <c r="J2978" s="54" t="s">
        <v>129</v>
      </c>
      <c r="K2978" s="56">
        <v>43448.70685185185</v>
      </c>
      <c r="L2978" s="56">
        <v>43448.741053240738</v>
      </c>
      <c r="M2978" s="57">
        <v>0.82083333300000005</v>
      </c>
      <c r="N2978" s="58">
        <v>0</v>
      </c>
      <c r="O2978" s="58">
        <v>0</v>
      </c>
      <c r="P2978" s="58">
        <v>0</v>
      </c>
      <c r="Q2978" s="58">
        <v>109</v>
      </c>
      <c r="R2978" s="59">
        <v>0</v>
      </c>
      <c r="S2978" s="59">
        <v>0</v>
      </c>
      <c r="T2978" s="59">
        <v>0</v>
      </c>
      <c r="U2978" s="59">
        <v>89.470832999999999</v>
      </c>
    </row>
    <row r="2979" spans="1:21" x14ac:dyDescent="0.3">
      <c r="A2979" s="61">
        <v>86335</v>
      </c>
      <c r="B2979" s="54">
        <v>1</v>
      </c>
      <c r="C2979" s="54" t="s">
        <v>79</v>
      </c>
      <c r="D2979" s="54" t="s">
        <v>114</v>
      </c>
      <c r="E2979" s="61" t="s">
        <v>2918</v>
      </c>
      <c r="F2979" s="61" t="s">
        <v>137</v>
      </c>
      <c r="G2979" s="54" t="s">
        <v>71</v>
      </c>
      <c r="H2979" s="54" t="s">
        <v>128</v>
      </c>
      <c r="I2979" s="54" t="s">
        <v>22</v>
      </c>
      <c r="J2979" s="54" t="s">
        <v>129</v>
      </c>
      <c r="K2979" s="56">
        <v>43448.727777777778</v>
      </c>
      <c r="L2979" s="56">
        <v>43448.752696759257</v>
      </c>
      <c r="M2979" s="57">
        <v>0.59805555499999996</v>
      </c>
      <c r="N2979" s="58">
        <v>0</v>
      </c>
      <c r="O2979" s="58">
        <v>22</v>
      </c>
      <c r="P2979" s="58">
        <v>0</v>
      </c>
      <c r="Q2979" s="58">
        <v>0</v>
      </c>
      <c r="R2979" s="59">
        <v>0</v>
      </c>
      <c r="S2979" s="59">
        <v>13.157222000000001</v>
      </c>
      <c r="T2979" s="59">
        <v>0</v>
      </c>
      <c r="U2979" s="59">
        <v>0</v>
      </c>
    </row>
    <row r="2980" spans="1:21" x14ac:dyDescent="0.3">
      <c r="A2980" s="61">
        <v>86337</v>
      </c>
      <c r="B2980" s="54">
        <v>1</v>
      </c>
      <c r="C2980" s="54" t="s">
        <v>78</v>
      </c>
      <c r="D2980" s="54" t="s">
        <v>125</v>
      </c>
      <c r="E2980" s="61" t="s">
        <v>587</v>
      </c>
      <c r="F2980" s="61" t="s">
        <v>137</v>
      </c>
      <c r="G2980" s="54" t="s">
        <v>71</v>
      </c>
      <c r="H2980" s="54" t="s">
        <v>128</v>
      </c>
      <c r="I2980" s="54" t="s">
        <v>22</v>
      </c>
      <c r="J2980" s="54" t="s">
        <v>129</v>
      </c>
      <c r="K2980" s="56">
        <v>43448.719155092593</v>
      </c>
      <c r="L2980" s="56">
        <v>43448.756944444445</v>
      </c>
      <c r="M2980" s="57">
        <v>0.90694444399999996</v>
      </c>
      <c r="N2980" s="58">
        <v>0</v>
      </c>
      <c r="O2980" s="58">
        <v>323</v>
      </c>
      <c r="P2980" s="58">
        <v>0</v>
      </c>
      <c r="Q2980" s="58">
        <v>0</v>
      </c>
      <c r="R2980" s="59">
        <v>0</v>
      </c>
      <c r="S2980" s="59">
        <v>292.94305500000002</v>
      </c>
      <c r="T2980" s="59">
        <v>0</v>
      </c>
      <c r="U2980" s="59">
        <v>0</v>
      </c>
    </row>
    <row r="2981" spans="1:21" x14ac:dyDescent="0.3">
      <c r="A2981" s="61">
        <v>86338</v>
      </c>
      <c r="B2981" s="54">
        <v>1</v>
      </c>
      <c r="C2981" s="54" t="s">
        <v>78</v>
      </c>
      <c r="D2981" s="54" t="s">
        <v>80</v>
      </c>
      <c r="E2981" s="61" t="s">
        <v>2898</v>
      </c>
      <c r="F2981" s="61" t="s">
        <v>144</v>
      </c>
      <c r="G2981" s="54" t="s">
        <v>71</v>
      </c>
      <c r="H2981" s="54" t="s">
        <v>128</v>
      </c>
      <c r="I2981" s="54" t="s">
        <v>22</v>
      </c>
      <c r="J2981" s="54" t="s">
        <v>129</v>
      </c>
      <c r="K2981" s="56">
        <v>43448.717546296299</v>
      </c>
      <c r="L2981" s="56">
        <v>43448.780370370368</v>
      </c>
      <c r="M2981" s="57">
        <v>1.507777777</v>
      </c>
      <c r="N2981" s="58">
        <v>0</v>
      </c>
      <c r="O2981" s="58">
        <v>8</v>
      </c>
      <c r="P2981" s="58">
        <v>0</v>
      </c>
      <c r="Q2981" s="58">
        <v>0</v>
      </c>
      <c r="R2981" s="59">
        <v>0</v>
      </c>
      <c r="S2981" s="59">
        <v>12.062222</v>
      </c>
      <c r="T2981" s="59">
        <v>0</v>
      </c>
      <c r="U2981" s="59">
        <v>0</v>
      </c>
    </row>
    <row r="2982" spans="1:21" x14ac:dyDescent="0.3">
      <c r="A2982" s="61">
        <v>86339</v>
      </c>
      <c r="B2982" s="54">
        <v>1</v>
      </c>
      <c r="C2982" s="54" t="s">
        <v>79</v>
      </c>
      <c r="D2982" s="54" t="s">
        <v>108</v>
      </c>
      <c r="E2982" s="61" t="s">
        <v>2919</v>
      </c>
      <c r="F2982" s="61" t="s">
        <v>159</v>
      </c>
      <c r="G2982" s="54" t="s">
        <v>71</v>
      </c>
      <c r="H2982" s="54" t="s">
        <v>128</v>
      </c>
      <c r="I2982" s="54" t="s">
        <v>22</v>
      </c>
      <c r="J2982" s="54" t="s">
        <v>129</v>
      </c>
      <c r="K2982" s="56">
        <v>43448.730034722219</v>
      </c>
      <c r="L2982" s="56">
        <v>43448.766250000001</v>
      </c>
      <c r="M2982" s="57">
        <v>0.86916666600000003</v>
      </c>
      <c r="N2982" s="58">
        <v>0</v>
      </c>
      <c r="O2982" s="58">
        <v>66</v>
      </c>
      <c r="P2982" s="58">
        <v>0</v>
      </c>
      <c r="Q2982" s="58">
        <v>0</v>
      </c>
      <c r="R2982" s="59">
        <v>0</v>
      </c>
      <c r="S2982" s="59">
        <v>57.365000000000002</v>
      </c>
      <c r="T2982" s="59">
        <v>0</v>
      </c>
      <c r="U2982" s="59">
        <v>0</v>
      </c>
    </row>
    <row r="2983" spans="1:21" x14ac:dyDescent="0.3">
      <c r="A2983" s="61">
        <v>86347</v>
      </c>
      <c r="B2983" s="54">
        <v>1</v>
      </c>
      <c r="C2983" s="54" t="s">
        <v>78</v>
      </c>
      <c r="D2983" s="54" t="s">
        <v>98</v>
      </c>
      <c r="E2983" s="61" t="s">
        <v>736</v>
      </c>
      <c r="F2983" s="61" t="s">
        <v>137</v>
      </c>
      <c r="G2983" s="54" t="s">
        <v>71</v>
      </c>
      <c r="H2983" s="54" t="s">
        <v>128</v>
      </c>
      <c r="I2983" s="54" t="s">
        <v>22</v>
      </c>
      <c r="J2983" s="54" t="s">
        <v>129</v>
      </c>
      <c r="K2983" s="56">
        <v>43448.745555555557</v>
      </c>
      <c r="L2983" s="56">
        <v>43448.810902777775</v>
      </c>
      <c r="M2983" s="57">
        <v>1.568333333</v>
      </c>
      <c r="N2983" s="58">
        <v>0</v>
      </c>
      <c r="O2983" s="58">
        <v>69</v>
      </c>
      <c r="P2983" s="58">
        <v>0</v>
      </c>
      <c r="Q2983" s="58">
        <v>0</v>
      </c>
      <c r="R2983" s="59">
        <v>0</v>
      </c>
      <c r="S2983" s="59">
        <v>108.215</v>
      </c>
      <c r="T2983" s="59">
        <v>0</v>
      </c>
      <c r="U2983" s="59">
        <v>0</v>
      </c>
    </row>
    <row r="2984" spans="1:21" x14ac:dyDescent="0.3">
      <c r="A2984" s="61">
        <v>86348</v>
      </c>
      <c r="B2984" s="54">
        <v>1</v>
      </c>
      <c r="C2984" s="54" t="s">
        <v>78</v>
      </c>
      <c r="D2984" s="54" t="s">
        <v>95</v>
      </c>
      <c r="E2984" s="61" t="s">
        <v>2208</v>
      </c>
      <c r="F2984" s="61" t="s">
        <v>144</v>
      </c>
      <c r="G2984" s="54" t="s">
        <v>71</v>
      </c>
      <c r="H2984" s="54" t="s">
        <v>128</v>
      </c>
      <c r="I2984" s="54" t="s">
        <v>22</v>
      </c>
      <c r="J2984" s="54" t="s">
        <v>129</v>
      </c>
      <c r="K2984" s="56">
        <v>43448.71266203704</v>
      </c>
      <c r="L2984" s="56">
        <v>43448.785150462965</v>
      </c>
      <c r="M2984" s="57">
        <v>1.7397222219999999</v>
      </c>
      <c r="N2984" s="58">
        <v>0</v>
      </c>
      <c r="O2984" s="58">
        <v>152</v>
      </c>
      <c r="P2984" s="58">
        <v>0</v>
      </c>
      <c r="Q2984" s="58">
        <v>1</v>
      </c>
      <c r="R2984" s="59">
        <v>0</v>
      </c>
      <c r="S2984" s="59">
        <v>264.43777799999998</v>
      </c>
      <c r="T2984" s="59">
        <v>0</v>
      </c>
      <c r="U2984" s="59">
        <v>1.739722</v>
      </c>
    </row>
    <row r="2985" spans="1:21" x14ac:dyDescent="0.3">
      <c r="A2985" s="61">
        <v>86351</v>
      </c>
      <c r="B2985" s="54">
        <v>1</v>
      </c>
      <c r="C2985" s="54" t="s">
        <v>78</v>
      </c>
      <c r="D2985" s="54" t="s">
        <v>98</v>
      </c>
      <c r="E2985" s="61" t="s">
        <v>2920</v>
      </c>
      <c r="F2985" s="61" t="s">
        <v>145</v>
      </c>
      <c r="G2985" s="54" t="s">
        <v>72</v>
      </c>
      <c r="H2985" s="54" t="s">
        <v>128</v>
      </c>
      <c r="I2985" s="54" t="s">
        <v>22</v>
      </c>
      <c r="J2985" s="54" t="s">
        <v>129</v>
      </c>
      <c r="K2985" s="56">
        <v>43448.748217592591</v>
      </c>
      <c r="L2985" s="56">
        <v>43448.769849537035</v>
      </c>
      <c r="M2985" s="57">
        <v>0.51916666600000005</v>
      </c>
      <c r="N2985" s="58">
        <v>0</v>
      </c>
      <c r="O2985" s="58">
        <v>139</v>
      </c>
      <c r="P2985" s="58">
        <v>0</v>
      </c>
      <c r="Q2985" s="58">
        <v>0</v>
      </c>
      <c r="R2985" s="59">
        <v>0</v>
      </c>
      <c r="S2985" s="59">
        <v>72.164167000000006</v>
      </c>
      <c r="T2985" s="59">
        <v>0</v>
      </c>
      <c r="U2985" s="59">
        <v>0</v>
      </c>
    </row>
    <row r="2986" spans="1:21" x14ac:dyDescent="0.3">
      <c r="A2986" s="61">
        <v>86354</v>
      </c>
      <c r="B2986" s="54">
        <v>1</v>
      </c>
      <c r="C2986" s="54" t="s">
        <v>79</v>
      </c>
      <c r="D2986" s="54" t="s">
        <v>111</v>
      </c>
      <c r="E2986" s="61" t="s">
        <v>2507</v>
      </c>
      <c r="F2986" s="61" t="s">
        <v>145</v>
      </c>
      <c r="G2986" s="54" t="s">
        <v>72</v>
      </c>
      <c r="H2986" s="54" t="s">
        <v>128</v>
      </c>
      <c r="I2986" s="54" t="s">
        <v>22</v>
      </c>
      <c r="J2986" s="54" t="s">
        <v>129</v>
      </c>
      <c r="K2986" s="56">
        <v>43448.752291666664</v>
      </c>
      <c r="L2986" s="56">
        <v>43448.810740740737</v>
      </c>
      <c r="M2986" s="57">
        <v>1.4027777770000001</v>
      </c>
      <c r="N2986" s="58">
        <v>0</v>
      </c>
      <c r="O2986" s="58">
        <v>0</v>
      </c>
      <c r="P2986" s="58">
        <v>0</v>
      </c>
      <c r="Q2986" s="58">
        <v>14</v>
      </c>
      <c r="R2986" s="59">
        <v>0</v>
      </c>
      <c r="S2986" s="59">
        <v>0</v>
      </c>
      <c r="T2986" s="59">
        <v>0</v>
      </c>
      <c r="U2986" s="59">
        <v>19.638888999999999</v>
      </c>
    </row>
    <row r="2987" spans="1:21" x14ac:dyDescent="0.3">
      <c r="A2987" s="61">
        <v>86356</v>
      </c>
      <c r="B2987" s="54">
        <v>1</v>
      </c>
      <c r="C2987" s="54" t="s">
        <v>78</v>
      </c>
      <c r="D2987" s="54" t="s">
        <v>88</v>
      </c>
      <c r="E2987" s="61" t="s">
        <v>2921</v>
      </c>
      <c r="F2987" s="61" t="s">
        <v>137</v>
      </c>
      <c r="G2987" s="54" t="s">
        <v>71</v>
      </c>
      <c r="H2987" s="54" t="s">
        <v>128</v>
      </c>
      <c r="I2987" s="54" t="s">
        <v>22</v>
      </c>
      <c r="J2987" s="54" t="s">
        <v>129</v>
      </c>
      <c r="K2987" s="56">
        <v>43448.75209490741</v>
      </c>
      <c r="L2987" s="56">
        <v>43448.784618055557</v>
      </c>
      <c r="M2987" s="57">
        <v>0.78055555499999996</v>
      </c>
      <c r="N2987" s="58">
        <v>0</v>
      </c>
      <c r="O2987" s="58">
        <v>3</v>
      </c>
      <c r="P2987" s="58">
        <v>0</v>
      </c>
      <c r="Q2987" s="58">
        <v>0</v>
      </c>
      <c r="R2987" s="59">
        <v>0</v>
      </c>
      <c r="S2987" s="59">
        <v>2.3416670000000002</v>
      </c>
      <c r="T2987" s="59">
        <v>0</v>
      </c>
      <c r="U2987" s="59">
        <v>0</v>
      </c>
    </row>
    <row r="2988" spans="1:21" x14ac:dyDescent="0.3">
      <c r="A2988" s="61">
        <v>86357</v>
      </c>
      <c r="B2988" s="54">
        <v>1</v>
      </c>
      <c r="C2988" s="54" t="s">
        <v>78</v>
      </c>
      <c r="D2988" s="54" t="s">
        <v>92</v>
      </c>
      <c r="E2988" s="61" t="s">
        <v>2768</v>
      </c>
      <c r="F2988" s="61" t="s">
        <v>172</v>
      </c>
      <c r="G2988" s="54" t="s">
        <v>71</v>
      </c>
      <c r="H2988" s="54" t="s">
        <v>128</v>
      </c>
      <c r="I2988" s="54" t="s">
        <v>22</v>
      </c>
      <c r="J2988" s="54" t="s">
        <v>129</v>
      </c>
      <c r="K2988" s="56">
        <v>43448.754270833335</v>
      </c>
      <c r="L2988" s="56">
        <v>43448.830034722225</v>
      </c>
      <c r="M2988" s="57">
        <v>1.818333333</v>
      </c>
      <c r="N2988" s="58">
        <v>0</v>
      </c>
      <c r="O2988" s="58">
        <v>652</v>
      </c>
      <c r="P2988" s="58">
        <v>0</v>
      </c>
      <c r="Q2988" s="58">
        <v>0</v>
      </c>
      <c r="R2988" s="59">
        <v>0</v>
      </c>
      <c r="S2988" s="59">
        <v>1185.5533330000001</v>
      </c>
      <c r="T2988" s="59">
        <v>0</v>
      </c>
      <c r="U2988" s="59">
        <v>0</v>
      </c>
    </row>
    <row r="2989" spans="1:21" x14ac:dyDescent="0.3">
      <c r="A2989" s="61">
        <v>86358</v>
      </c>
      <c r="B2989" s="54">
        <v>1</v>
      </c>
      <c r="C2989" s="54" t="s">
        <v>79</v>
      </c>
      <c r="D2989" s="54" t="s">
        <v>117</v>
      </c>
      <c r="E2989" s="61" t="s">
        <v>386</v>
      </c>
      <c r="F2989" s="61" t="s">
        <v>145</v>
      </c>
      <c r="G2989" s="54" t="s">
        <v>72</v>
      </c>
      <c r="H2989" s="54" t="s">
        <v>128</v>
      </c>
      <c r="I2989" s="54" t="s">
        <v>22</v>
      </c>
      <c r="J2989" s="54" t="s">
        <v>129</v>
      </c>
      <c r="K2989" s="56">
        <v>43448.746215277781</v>
      </c>
      <c r="L2989" s="56">
        <v>43448.79482638889</v>
      </c>
      <c r="M2989" s="57">
        <v>1.166666666</v>
      </c>
      <c r="N2989" s="58">
        <v>0</v>
      </c>
      <c r="O2989" s="58">
        <v>0</v>
      </c>
      <c r="P2989" s="58">
        <v>0</v>
      </c>
      <c r="Q2989" s="58">
        <v>36</v>
      </c>
      <c r="R2989" s="59">
        <v>0</v>
      </c>
      <c r="S2989" s="59">
        <v>0</v>
      </c>
      <c r="T2989" s="59">
        <v>0</v>
      </c>
      <c r="U2989" s="59">
        <v>42</v>
      </c>
    </row>
    <row r="2990" spans="1:21" x14ac:dyDescent="0.3">
      <c r="A2990" s="61">
        <v>86359</v>
      </c>
      <c r="B2990" s="54">
        <v>1</v>
      </c>
      <c r="C2990" s="54" t="s">
        <v>78</v>
      </c>
      <c r="D2990" s="54" t="s">
        <v>83</v>
      </c>
      <c r="E2990" s="61" t="s">
        <v>2922</v>
      </c>
      <c r="F2990" s="61" t="s">
        <v>144</v>
      </c>
      <c r="G2990" s="54" t="s">
        <v>71</v>
      </c>
      <c r="H2990" s="54" t="s">
        <v>128</v>
      </c>
      <c r="I2990" s="54" t="s">
        <v>22</v>
      </c>
      <c r="J2990" s="54" t="s">
        <v>129</v>
      </c>
      <c r="K2990" s="56">
        <v>43448.771469907406</v>
      </c>
      <c r="L2990" s="56">
        <v>43448.84337962963</v>
      </c>
      <c r="M2990" s="57">
        <v>1.725833333</v>
      </c>
      <c r="N2990" s="58">
        <v>0</v>
      </c>
      <c r="O2990" s="58">
        <v>1</v>
      </c>
      <c r="P2990" s="58">
        <v>0</v>
      </c>
      <c r="Q2990" s="58">
        <v>0</v>
      </c>
      <c r="R2990" s="59">
        <v>0</v>
      </c>
      <c r="S2990" s="59">
        <v>1.725833</v>
      </c>
      <c r="T2990" s="59">
        <v>0</v>
      </c>
      <c r="U2990" s="59">
        <v>0</v>
      </c>
    </row>
    <row r="2991" spans="1:21" x14ac:dyDescent="0.3">
      <c r="A2991" s="61">
        <v>86360</v>
      </c>
      <c r="B2991" s="54">
        <v>1</v>
      </c>
      <c r="C2991" s="54" t="s">
        <v>79</v>
      </c>
      <c r="D2991" s="54" t="s">
        <v>121</v>
      </c>
      <c r="E2991" s="61" t="s">
        <v>2923</v>
      </c>
      <c r="F2991" s="61" t="s">
        <v>137</v>
      </c>
      <c r="G2991" s="54" t="s">
        <v>71</v>
      </c>
      <c r="H2991" s="54" t="s">
        <v>128</v>
      </c>
      <c r="I2991" s="54" t="s">
        <v>22</v>
      </c>
      <c r="J2991" s="54" t="s">
        <v>129</v>
      </c>
      <c r="K2991" s="56">
        <v>43448.758055555554</v>
      </c>
      <c r="L2991" s="56">
        <v>43448.808865740742</v>
      </c>
      <c r="M2991" s="57">
        <v>1.2194444440000001</v>
      </c>
      <c r="N2991" s="58">
        <v>0</v>
      </c>
      <c r="O2991" s="58">
        <v>0</v>
      </c>
      <c r="P2991" s="58">
        <v>0</v>
      </c>
      <c r="Q2991" s="58">
        <v>1</v>
      </c>
      <c r="R2991" s="59">
        <v>0</v>
      </c>
      <c r="S2991" s="59">
        <v>0</v>
      </c>
      <c r="T2991" s="59">
        <v>0</v>
      </c>
      <c r="U2991" s="59">
        <v>1.219444</v>
      </c>
    </row>
    <row r="2992" spans="1:21" x14ac:dyDescent="0.3">
      <c r="A2992" s="61">
        <v>86363</v>
      </c>
      <c r="B2992" s="54">
        <v>1</v>
      </c>
      <c r="C2992" s="54" t="s">
        <v>79</v>
      </c>
      <c r="D2992" s="54" t="s">
        <v>118</v>
      </c>
      <c r="E2992" s="61" t="s">
        <v>2924</v>
      </c>
      <c r="F2992" s="61" t="s">
        <v>137</v>
      </c>
      <c r="G2992" s="54" t="s">
        <v>71</v>
      </c>
      <c r="H2992" s="54" t="s">
        <v>128</v>
      </c>
      <c r="I2992" s="54" t="s">
        <v>22</v>
      </c>
      <c r="J2992" s="54" t="s">
        <v>129</v>
      </c>
      <c r="K2992" s="56">
        <v>43448.759618055556</v>
      </c>
      <c r="L2992" s="56">
        <v>43448.7893287037</v>
      </c>
      <c r="M2992" s="57">
        <v>0.71305555499999995</v>
      </c>
      <c r="N2992" s="58">
        <v>0</v>
      </c>
      <c r="O2992" s="58">
        <v>1</v>
      </c>
      <c r="P2992" s="58">
        <v>0</v>
      </c>
      <c r="Q2992" s="58">
        <v>0</v>
      </c>
      <c r="R2992" s="59">
        <v>0</v>
      </c>
      <c r="S2992" s="59">
        <v>0.71305600000000002</v>
      </c>
      <c r="T2992" s="59">
        <v>0</v>
      </c>
      <c r="U2992" s="59">
        <v>0</v>
      </c>
    </row>
    <row r="2993" spans="1:21" x14ac:dyDescent="0.3">
      <c r="A2993" s="61">
        <v>86364</v>
      </c>
      <c r="B2993" s="54">
        <v>1</v>
      </c>
      <c r="C2993" s="54" t="s">
        <v>79</v>
      </c>
      <c r="D2993" s="54" t="s">
        <v>109</v>
      </c>
      <c r="E2993" s="61" t="s">
        <v>2925</v>
      </c>
      <c r="F2993" s="61" t="s">
        <v>136</v>
      </c>
      <c r="G2993" s="54" t="s">
        <v>71</v>
      </c>
      <c r="H2993" s="54" t="s">
        <v>128</v>
      </c>
      <c r="I2993" s="54" t="s">
        <v>22</v>
      </c>
      <c r="J2993" s="54" t="s">
        <v>129</v>
      </c>
      <c r="K2993" s="56">
        <v>43448.757719907408</v>
      </c>
      <c r="L2993" s="56">
        <v>43448.803611111114</v>
      </c>
      <c r="M2993" s="57">
        <v>1.101388888</v>
      </c>
      <c r="N2993" s="58">
        <v>0</v>
      </c>
      <c r="O2993" s="58">
        <v>0</v>
      </c>
      <c r="P2993" s="58">
        <v>0</v>
      </c>
      <c r="Q2993" s="58">
        <v>36</v>
      </c>
      <c r="R2993" s="59">
        <v>0</v>
      </c>
      <c r="S2993" s="59">
        <v>0</v>
      </c>
      <c r="T2993" s="59">
        <v>0</v>
      </c>
      <c r="U2993" s="59">
        <v>39.65</v>
      </c>
    </row>
    <row r="2994" spans="1:21" x14ac:dyDescent="0.3">
      <c r="A2994" s="61">
        <v>86367</v>
      </c>
      <c r="B2994" s="54">
        <v>1</v>
      </c>
      <c r="C2994" s="54" t="s">
        <v>79</v>
      </c>
      <c r="D2994" s="54" t="s">
        <v>114</v>
      </c>
      <c r="E2994" s="61" t="s">
        <v>2777</v>
      </c>
      <c r="F2994" s="61" t="s">
        <v>172</v>
      </c>
      <c r="G2994" s="54" t="s">
        <v>71</v>
      </c>
      <c r="H2994" s="54" t="s">
        <v>128</v>
      </c>
      <c r="I2994" s="54" t="s">
        <v>22</v>
      </c>
      <c r="J2994" s="54" t="s">
        <v>129</v>
      </c>
      <c r="K2994" s="56">
        <v>43448.76284722222</v>
      </c>
      <c r="L2994" s="56">
        <v>43448.805856481486</v>
      </c>
      <c r="M2994" s="57">
        <v>1.0322222219999999</v>
      </c>
      <c r="N2994" s="58">
        <v>0</v>
      </c>
      <c r="O2994" s="58">
        <v>126</v>
      </c>
      <c r="P2994" s="58">
        <v>0</v>
      </c>
      <c r="Q2994" s="58">
        <v>0</v>
      </c>
      <c r="R2994" s="59">
        <v>0</v>
      </c>
      <c r="S2994" s="59">
        <v>130.06</v>
      </c>
      <c r="T2994" s="59">
        <v>0</v>
      </c>
      <c r="U2994" s="59">
        <v>0</v>
      </c>
    </row>
    <row r="2995" spans="1:21" x14ac:dyDescent="0.3">
      <c r="A2995" s="61">
        <v>86369</v>
      </c>
      <c r="B2995" s="54">
        <v>1</v>
      </c>
      <c r="C2995" s="54" t="s">
        <v>78</v>
      </c>
      <c r="D2995" s="54" t="s">
        <v>97</v>
      </c>
      <c r="E2995" s="61" t="s">
        <v>662</v>
      </c>
      <c r="F2995" s="61" t="s">
        <v>137</v>
      </c>
      <c r="G2995" s="54" t="s">
        <v>71</v>
      </c>
      <c r="H2995" s="54" t="s">
        <v>128</v>
      </c>
      <c r="I2995" s="54" t="s">
        <v>22</v>
      </c>
      <c r="J2995" s="54" t="s">
        <v>129</v>
      </c>
      <c r="K2995" s="56">
        <v>43448.765972222223</v>
      </c>
      <c r="L2995" s="56">
        <v>43448.839131944442</v>
      </c>
      <c r="M2995" s="57">
        <v>1.755833333</v>
      </c>
      <c r="N2995" s="58">
        <v>0</v>
      </c>
      <c r="O2995" s="58">
        <v>239</v>
      </c>
      <c r="P2995" s="58">
        <v>0</v>
      </c>
      <c r="Q2995" s="58">
        <v>0</v>
      </c>
      <c r="R2995" s="59">
        <v>0</v>
      </c>
      <c r="S2995" s="59">
        <v>419.64416699999998</v>
      </c>
      <c r="T2995" s="59">
        <v>0</v>
      </c>
      <c r="U2995" s="59">
        <v>0</v>
      </c>
    </row>
    <row r="2996" spans="1:21" x14ac:dyDescent="0.3">
      <c r="A2996" s="61">
        <v>86372</v>
      </c>
      <c r="B2996" s="54">
        <v>1</v>
      </c>
      <c r="C2996" s="54" t="s">
        <v>79</v>
      </c>
      <c r="D2996" s="54" t="s">
        <v>109</v>
      </c>
      <c r="E2996" s="61" t="s">
        <v>2926</v>
      </c>
      <c r="F2996" s="61" t="s">
        <v>137</v>
      </c>
      <c r="G2996" s="54" t="s">
        <v>71</v>
      </c>
      <c r="H2996" s="54" t="s">
        <v>128</v>
      </c>
      <c r="I2996" s="54" t="s">
        <v>22</v>
      </c>
      <c r="J2996" s="54" t="s">
        <v>129</v>
      </c>
      <c r="K2996" s="56">
        <v>43448.770532407405</v>
      </c>
      <c r="L2996" s="56">
        <v>43448.831412037034</v>
      </c>
      <c r="M2996" s="57">
        <v>1.4611111109999999</v>
      </c>
      <c r="N2996" s="58">
        <v>0</v>
      </c>
      <c r="O2996" s="58">
        <v>0</v>
      </c>
      <c r="P2996" s="58">
        <v>0</v>
      </c>
      <c r="Q2996" s="58">
        <v>1</v>
      </c>
      <c r="R2996" s="59">
        <v>0</v>
      </c>
      <c r="S2996" s="59">
        <v>0</v>
      </c>
      <c r="T2996" s="59">
        <v>0</v>
      </c>
      <c r="U2996" s="59">
        <v>1.461111</v>
      </c>
    </row>
    <row r="2997" spans="1:21" x14ac:dyDescent="0.3">
      <c r="A2997" s="61">
        <v>86373</v>
      </c>
      <c r="B2997" s="54">
        <v>1</v>
      </c>
      <c r="C2997" s="54" t="s">
        <v>78</v>
      </c>
      <c r="D2997" s="54" t="s">
        <v>96</v>
      </c>
      <c r="E2997" s="61" t="s">
        <v>1659</v>
      </c>
      <c r="F2997" s="61" t="s">
        <v>145</v>
      </c>
      <c r="G2997" s="54" t="s">
        <v>72</v>
      </c>
      <c r="H2997" s="54" t="s">
        <v>128</v>
      </c>
      <c r="I2997" s="54" t="s">
        <v>22</v>
      </c>
      <c r="J2997" s="54" t="s">
        <v>129</v>
      </c>
      <c r="K2997" s="56">
        <v>43448.740335648152</v>
      </c>
      <c r="L2997" s="56">
        <v>43448.780555555553</v>
      </c>
      <c r="M2997" s="57">
        <v>0.96527777699999995</v>
      </c>
      <c r="N2997" s="58">
        <v>0</v>
      </c>
      <c r="O2997" s="58">
        <v>512</v>
      </c>
      <c r="P2997" s="58">
        <v>0</v>
      </c>
      <c r="Q2997" s="58">
        <v>16</v>
      </c>
      <c r="R2997" s="59">
        <v>0</v>
      </c>
      <c r="S2997" s="59">
        <v>494.22222199999999</v>
      </c>
      <c r="T2997" s="59">
        <v>0</v>
      </c>
      <c r="U2997" s="59">
        <v>15.444444000000001</v>
      </c>
    </row>
    <row r="2998" spans="1:21" x14ac:dyDescent="0.3">
      <c r="A2998" s="61">
        <v>86374</v>
      </c>
      <c r="B2998" s="54">
        <v>1</v>
      </c>
      <c r="C2998" s="54" t="s">
        <v>78</v>
      </c>
      <c r="D2998" s="54" t="s">
        <v>96</v>
      </c>
      <c r="E2998" s="61" t="s">
        <v>2927</v>
      </c>
      <c r="F2998" s="61" t="s">
        <v>137</v>
      </c>
      <c r="G2998" s="54" t="s">
        <v>71</v>
      </c>
      <c r="H2998" s="54" t="s">
        <v>128</v>
      </c>
      <c r="I2998" s="54" t="s">
        <v>22</v>
      </c>
      <c r="J2998" s="54" t="s">
        <v>129</v>
      </c>
      <c r="K2998" s="56">
        <v>43448.718217592592</v>
      </c>
      <c r="L2998" s="56">
        <v>43448.780555555553</v>
      </c>
      <c r="M2998" s="57">
        <v>1.496111111</v>
      </c>
      <c r="N2998" s="58">
        <v>0</v>
      </c>
      <c r="O2998" s="58">
        <v>71</v>
      </c>
      <c r="P2998" s="58">
        <v>0</v>
      </c>
      <c r="Q2998" s="58">
        <v>0</v>
      </c>
      <c r="R2998" s="59">
        <v>0</v>
      </c>
      <c r="S2998" s="59">
        <v>106.223889</v>
      </c>
      <c r="T2998" s="59">
        <v>0</v>
      </c>
      <c r="U2998" s="59">
        <v>0</v>
      </c>
    </row>
    <row r="2999" spans="1:21" x14ac:dyDescent="0.3">
      <c r="A2999" s="61">
        <v>86375</v>
      </c>
      <c r="B2999" s="54">
        <v>1</v>
      </c>
      <c r="C2999" s="54" t="s">
        <v>78</v>
      </c>
      <c r="D2999" s="54" t="s">
        <v>102</v>
      </c>
      <c r="E2999" s="61" t="s">
        <v>2928</v>
      </c>
      <c r="F2999" s="61" t="s">
        <v>144</v>
      </c>
      <c r="G2999" s="54" t="s">
        <v>71</v>
      </c>
      <c r="H2999" s="54" t="s">
        <v>128</v>
      </c>
      <c r="I2999" s="54" t="s">
        <v>22</v>
      </c>
      <c r="J2999" s="54" t="s">
        <v>129</v>
      </c>
      <c r="K2999" s="56">
        <v>43448.670856481483</v>
      </c>
      <c r="L2999" s="56">
        <v>43448.844791666663</v>
      </c>
      <c r="M2999" s="57">
        <v>4.1744444439999997</v>
      </c>
      <c r="N2999" s="58">
        <v>0</v>
      </c>
      <c r="O2999" s="58">
        <v>1</v>
      </c>
      <c r="P2999" s="58">
        <v>0</v>
      </c>
      <c r="Q2999" s="58">
        <v>0</v>
      </c>
      <c r="R2999" s="59">
        <v>0</v>
      </c>
      <c r="S2999" s="59">
        <v>4.1744440000000003</v>
      </c>
      <c r="T2999" s="59">
        <v>0</v>
      </c>
      <c r="U2999" s="59">
        <v>0</v>
      </c>
    </row>
    <row r="3000" spans="1:21" x14ac:dyDescent="0.3">
      <c r="A3000" s="61">
        <v>86378</v>
      </c>
      <c r="B3000" s="54">
        <v>1</v>
      </c>
      <c r="C3000" s="54" t="s">
        <v>78</v>
      </c>
      <c r="D3000" s="54" t="s">
        <v>104</v>
      </c>
      <c r="E3000" s="61" t="s">
        <v>2929</v>
      </c>
      <c r="F3000" s="61" t="s">
        <v>136</v>
      </c>
      <c r="G3000" s="54" t="s">
        <v>71</v>
      </c>
      <c r="H3000" s="54" t="s">
        <v>128</v>
      </c>
      <c r="I3000" s="54" t="s">
        <v>22</v>
      </c>
      <c r="J3000" s="54" t="s">
        <v>129</v>
      </c>
      <c r="K3000" s="56">
        <v>43448.744525462964</v>
      </c>
      <c r="L3000" s="56">
        <v>43448.803472222222</v>
      </c>
      <c r="M3000" s="57">
        <v>1.414722222</v>
      </c>
      <c r="N3000" s="58">
        <v>0</v>
      </c>
      <c r="O3000" s="58">
        <v>0</v>
      </c>
      <c r="P3000" s="58">
        <v>0</v>
      </c>
      <c r="Q3000" s="58">
        <v>27</v>
      </c>
      <c r="R3000" s="59">
        <v>0</v>
      </c>
      <c r="S3000" s="59">
        <v>0</v>
      </c>
      <c r="T3000" s="59">
        <v>0</v>
      </c>
      <c r="U3000" s="59">
        <v>38.197499999999998</v>
      </c>
    </row>
    <row r="3001" spans="1:21" x14ac:dyDescent="0.3">
      <c r="A3001" s="61">
        <v>86380</v>
      </c>
      <c r="B3001" s="54">
        <v>1</v>
      </c>
      <c r="C3001" s="54" t="s">
        <v>78</v>
      </c>
      <c r="D3001" s="54" t="s">
        <v>80</v>
      </c>
      <c r="E3001" s="61" t="s">
        <v>2930</v>
      </c>
      <c r="F3001" s="61" t="s">
        <v>625</v>
      </c>
      <c r="G3001" s="54" t="s">
        <v>71</v>
      </c>
      <c r="H3001" s="54" t="s">
        <v>128</v>
      </c>
      <c r="I3001" s="54" t="s">
        <v>22</v>
      </c>
      <c r="J3001" s="54" t="s">
        <v>129</v>
      </c>
      <c r="K3001" s="56">
        <v>43448.787361111114</v>
      </c>
      <c r="L3001" s="56">
        <v>43448.93855324074</v>
      </c>
      <c r="M3001" s="57">
        <v>3.6286111110000001</v>
      </c>
      <c r="N3001" s="58">
        <v>0</v>
      </c>
      <c r="O3001" s="58">
        <v>2</v>
      </c>
      <c r="P3001" s="58">
        <v>0</v>
      </c>
      <c r="Q3001" s="58">
        <v>0</v>
      </c>
      <c r="R3001" s="59">
        <v>0</v>
      </c>
      <c r="S3001" s="59">
        <v>7.2572219999999996</v>
      </c>
      <c r="T3001" s="59">
        <v>0</v>
      </c>
      <c r="U3001" s="59">
        <v>0</v>
      </c>
    </row>
    <row r="3002" spans="1:21" x14ac:dyDescent="0.3">
      <c r="A3002" s="61">
        <v>86381</v>
      </c>
      <c r="B3002" s="54">
        <v>1</v>
      </c>
      <c r="C3002" s="54" t="s">
        <v>78</v>
      </c>
      <c r="D3002" s="54" t="s">
        <v>80</v>
      </c>
      <c r="E3002" s="61" t="s">
        <v>2931</v>
      </c>
      <c r="F3002" s="61" t="s">
        <v>144</v>
      </c>
      <c r="G3002" s="54" t="s">
        <v>71</v>
      </c>
      <c r="H3002" s="54" t="s">
        <v>128</v>
      </c>
      <c r="I3002" s="54" t="s">
        <v>22</v>
      </c>
      <c r="J3002" s="54" t="s">
        <v>129</v>
      </c>
      <c r="K3002" s="56">
        <v>43448.790127314816</v>
      </c>
      <c r="L3002" s="56">
        <v>43448.805486111109</v>
      </c>
      <c r="M3002" s="57">
        <v>0.36861111099999999</v>
      </c>
      <c r="N3002" s="58">
        <v>0</v>
      </c>
      <c r="O3002" s="58">
        <v>15</v>
      </c>
      <c r="P3002" s="58">
        <v>0</v>
      </c>
      <c r="Q3002" s="58">
        <v>0</v>
      </c>
      <c r="R3002" s="59">
        <v>0</v>
      </c>
      <c r="S3002" s="59">
        <v>5.5291670000000002</v>
      </c>
      <c r="T3002" s="59">
        <v>0</v>
      </c>
      <c r="U3002" s="59">
        <v>0</v>
      </c>
    </row>
    <row r="3003" spans="1:21" x14ac:dyDescent="0.3">
      <c r="A3003" s="61">
        <v>86385</v>
      </c>
      <c r="B3003" s="54">
        <v>1</v>
      </c>
      <c r="C3003" s="54" t="s">
        <v>78</v>
      </c>
      <c r="D3003" s="54" t="s">
        <v>95</v>
      </c>
      <c r="E3003" s="61" t="s">
        <v>2784</v>
      </c>
      <c r="F3003" s="61" t="s">
        <v>172</v>
      </c>
      <c r="G3003" s="54" t="s">
        <v>71</v>
      </c>
      <c r="H3003" s="54" t="s">
        <v>128</v>
      </c>
      <c r="I3003" s="54" t="s">
        <v>22</v>
      </c>
      <c r="J3003" s="54" t="s">
        <v>129</v>
      </c>
      <c r="K3003" s="56">
        <v>43448.800439814819</v>
      </c>
      <c r="L3003" s="56">
        <v>43448.820555555554</v>
      </c>
      <c r="M3003" s="57">
        <v>0.48277777700000002</v>
      </c>
      <c r="N3003" s="58">
        <v>0</v>
      </c>
      <c r="O3003" s="58">
        <v>189</v>
      </c>
      <c r="P3003" s="58">
        <v>0</v>
      </c>
      <c r="Q3003" s="58">
        <v>0</v>
      </c>
      <c r="R3003" s="59">
        <v>0</v>
      </c>
      <c r="S3003" s="59">
        <v>91.245000000000005</v>
      </c>
      <c r="T3003" s="59">
        <v>0</v>
      </c>
      <c r="U3003" s="59">
        <v>0</v>
      </c>
    </row>
    <row r="3004" spans="1:21" x14ac:dyDescent="0.3">
      <c r="A3004" s="61">
        <v>86387</v>
      </c>
      <c r="B3004" s="54">
        <v>1</v>
      </c>
      <c r="C3004" s="54" t="s">
        <v>78</v>
      </c>
      <c r="D3004" s="54" t="s">
        <v>125</v>
      </c>
      <c r="E3004" s="61" t="s">
        <v>2932</v>
      </c>
      <c r="F3004" s="61" t="s">
        <v>137</v>
      </c>
      <c r="G3004" s="54" t="s">
        <v>71</v>
      </c>
      <c r="H3004" s="54" t="s">
        <v>128</v>
      </c>
      <c r="I3004" s="54" t="s">
        <v>22</v>
      </c>
      <c r="J3004" s="54" t="s">
        <v>129</v>
      </c>
      <c r="K3004" s="56">
        <v>43448.654849537037</v>
      </c>
      <c r="L3004" s="56">
        <v>43448.86854166667</v>
      </c>
      <c r="M3004" s="57">
        <v>5.1286111109999997</v>
      </c>
      <c r="N3004" s="58">
        <v>0</v>
      </c>
      <c r="O3004" s="58">
        <v>1</v>
      </c>
      <c r="P3004" s="58">
        <v>0</v>
      </c>
      <c r="Q3004" s="58">
        <v>0</v>
      </c>
      <c r="R3004" s="59">
        <v>0</v>
      </c>
      <c r="S3004" s="59">
        <v>5.1286110000000003</v>
      </c>
      <c r="T3004" s="59">
        <v>0</v>
      </c>
      <c r="U3004" s="59">
        <v>0</v>
      </c>
    </row>
    <row r="3005" spans="1:21" x14ac:dyDescent="0.3">
      <c r="A3005" s="61">
        <v>86393</v>
      </c>
      <c r="B3005" s="54">
        <v>1</v>
      </c>
      <c r="C3005" s="54" t="s">
        <v>78</v>
      </c>
      <c r="D3005" s="54" t="s">
        <v>91</v>
      </c>
      <c r="E3005" s="61" t="s">
        <v>2933</v>
      </c>
      <c r="F3005" s="61" t="s">
        <v>151</v>
      </c>
      <c r="G3005" s="54" t="s">
        <v>71</v>
      </c>
      <c r="H3005" s="54" t="s">
        <v>128</v>
      </c>
      <c r="I3005" s="54" t="s">
        <v>22</v>
      </c>
      <c r="J3005" s="54" t="s">
        <v>129</v>
      </c>
      <c r="K3005" s="56">
        <v>43448.695625</v>
      </c>
      <c r="L3005" s="56">
        <v>43448.825694444444</v>
      </c>
      <c r="M3005" s="57">
        <v>3.1216666659999999</v>
      </c>
      <c r="N3005" s="58">
        <v>0</v>
      </c>
      <c r="O3005" s="58">
        <v>0</v>
      </c>
      <c r="P3005" s="58">
        <v>0</v>
      </c>
      <c r="Q3005" s="58">
        <v>18</v>
      </c>
      <c r="R3005" s="59">
        <v>0</v>
      </c>
      <c r="S3005" s="59">
        <v>0</v>
      </c>
      <c r="T3005" s="59">
        <v>0</v>
      </c>
      <c r="U3005" s="59">
        <v>56.19</v>
      </c>
    </row>
    <row r="3006" spans="1:21" x14ac:dyDescent="0.3">
      <c r="A3006" s="61">
        <v>86403</v>
      </c>
      <c r="B3006" s="54">
        <v>1</v>
      </c>
      <c r="C3006" s="54" t="s">
        <v>78</v>
      </c>
      <c r="D3006" s="54" t="s">
        <v>81</v>
      </c>
      <c r="E3006" s="61" t="s">
        <v>2934</v>
      </c>
      <c r="F3006" s="61" t="s">
        <v>144</v>
      </c>
      <c r="G3006" s="54" t="s">
        <v>71</v>
      </c>
      <c r="H3006" s="54" t="s">
        <v>128</v>
      </c>
      <c r="I3006" s="54" t="s">
        <v>22</v>
      </c>
      <c r="J3006" s="54" t="s">
        <v>129</v>
      </c>
      <c r="K3006" s="56">
        <v>43448.826689814814</v>
      </c>
      <c r="L3006" s="56">
        <v>43448.866273148145</v>
      </c>
      <c r="M3006" s="57">
        <v>0.95</v>
      </c>
      <c r="N3006" s="58">
        <v>0</v>
      </c>
      <c r="O3006" s="58">
        <v>1</v>
      </c>
      <c r="P3006" s="58">
        <v>0</v>
      </c>
      <c r="Q3006" s="58">
        <v>0</v>
      </c>
      <c r="R3006" s="59">
        <v>0</v>
      </c>
      <c r="S3006" s="59">
        <v>0.95</v>
      </c>
      <c r="T3006" s="59">
        <v>0</v>
      </c>
      <c r="U3006" s="59">
        <v>0</v>
      </c>
    </row>
    <row r="3007" spans="1:21" x14ac:dyDescent="0.3">
      <c r="A3007" s="61">
        <v>86404</v>
      </c>
      <c r="B3007" s="54">
        <v>1</v>
      </c>
      <c r="C3007" s="54" t="s">
        <v>78</v>
      </c>
      <c r="D3007" s="54" t="s">
        <v>106</v>
      </c>
      <c r="E3007" s="61" t="s">
        <v>2935</v>
      </c>
      <c r="F3007" s="61" t="s">
        <v>137</v>
      </c>
      <c r="G3007" s="54" t="s">
        <v>71</v>
      </c>
      <c r="H3007" s="54" t="s">
        <v>128</v>
      </c>
      <c r="I3007" s="54" t="s">
        <v>22</v>
      </c>
      <c r="J3007" s="54" t="s">
        <v>129</v>
      </c>
      <c r="K3007" s="56">
        <v>43448.790231481486</v>
      </c>
      <c r="L3007" s="56">
        <v>43448.841188622682</v>
      </c>
      <c r="M3007" s="57">
        <v>1.2229711110000001</v>
      </c>
      <c r="N3007" s="58">
        <v>0</v>
      </c>
      <c r="O3007" s="58">
        <v>5</v>
      </c>
      <c r="P3007" s="58">
        <v>0</v>
      </c>
      <c r="Q3007" s="58">
        <v>1</v>
      </c>
      <c r="R3007" s="59">
        <v>0</v>
      </c>
      <c r="S3007" s="59">
        <v>6.1148559999999996</v>
      </c>
      <c r="T3007" s="59">
        <v>0</v>
      </c>
      <c r="U3007" s="59">
        <v>1.222971</v>
      </c>
    </row>
    <row r="3008" spans="1:21" x14ac:dyDescent="0.3">
      <c r="A3008" s="61">
        <v>86405</v>
      </c>
      <c r="B3008" s="54">
        <v>1</v>
      </c>
      <c r="C3008" s="54" t="s">
        <v>78</v>
      </c>
      <c r="D3008" s="54" t="s">
        <v>95</v>
      </c>
      <c r="E3008" s="61" t="s">
        <v>2784</v>
      </c>
      <c r="F3008" s="61" t="s">
        <v>172</v>
      </c>
      <c r="G3008" s="54" t="s">
        <v>71</v>
      </c>
      <c r="H3008" s="54" t="s">
        <v>128</v>
      </c>
      <c r="I3008" s="54" t="s">
        <v>22</v>
      </c>
      <c r="J3008" s="54" t="s">
        <v>129</v>
      </c>
      <c r="K3008" s="56">
        <v>43448.833761574075</v>
      </c>
      <c r="L3008" s="56">
        <v>43448.850069444445</v>
      </c>
      <c r="M3008" s="57">
        <v>0.39138888799999999</v>
      </c>
      <c r="N3008" s="58">
        <v>0</v>
      </c>
      <c r="O3008" s="58">
        <v>189</v>
      </c>
      <c r="P3008" s="58">
        <v>0</v>
      </c>
      <c r="Q3008" s="58">
        <v>0</v>
      </c>
      <c r="R3008" s="59">
        <v>0</v>
      </c>
      <c r="S3008" s="59">
        <v>73.972499999999997</v>
      </c>
      <c r="T3008" s="59">
        <v>0</v>
      </c>
      <c r="U3008" s="59">
        <v>0</v>
      </c>
    </row>
    <row r="3009" spans="1:21" x14ac:dyDescent="0.3">
      <c r="A3009" s="61">
        <v>86406</v>
      </c>
      <c r="B3009" s="54">
        <v>1</v>
      </c>
      <c r="C3009" s="54" t="s">
        <v>78</v>
      </c>
      <c r="D3009" s="54" t="s">
        <v>92</v>
      </c>
      <c r="E3009" s="61" t="s">
        <v>2768</v>
      </c>
      <c r="F3009" s="61" t="s">
        <v>172</v>
      </c>
      <c r="G3009" s="54" t="s">
        <v>71</v>
      </c>
      <c r="H3009" s="54" t="s">
        <v>128</v>
      </c>
      <c r="I3009" s="54" t="s">
        <v>22</v>
      </c>
      <c r="J3009" s="54" t="s">
        <v>129</v>
      </c>
      <c r="K3009" s="56">
        <v>43448.835509259261</v>
      </c>
      <c r="L3009" s="56">
        <v>43448.878287037034</v>
      </c>
      <c r="M3009" s="57">
        <v>1.0266666659999999</v>
      </c>
      <c r="N3009" s="58">
        <v>0</v>
      </c>
      <c r="O3009" s="58">
        <v>652</v>
      </c>
      <c r="P3009" s="58">
        <v>0</v>
      </c>
      <c r="Q3009" s="58">
        <v>0</v>
      </c>
      <c r="R3009" s="59">
        <v>0</v>
      </c>
      <c r="S3009" s="59">
        <v>669.38666599999999</v>
      </c>
      <c r="T3009" s="59">
        <v>0</v>
      </c>
      <c r="U3009" s="59">
        <v>0</v>
      </c>
    </row>
    <row r="3010" spans="1:21" x14ac:dyDescent="0.3">
      <c r="A3010" s="61">
        <v>86407</v>
      </c>
      <c r="B3010" s="54">
        <v>1</v>
      </c>
      <c r="C3010" s="54" t="s">
        <v>78</v>
      </c>
      <c r="D3010" s="54" t="s">
        <v>90</v>
      </c>
      <c r="E3010" s="61" t="s">
        <v>2299</v>
      </c>
      <c r="F3010" s="61" t="s">
        <v>130</v>
      </c>
      <c r="G3010" s="54" t="s">
        <v>71</v>
      </c>
      <c r="H3010" s="54" t="s">
        <v>128</v>
      </c>
      <c r="I3010" s="54" t="s">
        <v>22</v>
      </c>
      <c r="J3010" s="54" t="s">
        <v>129</v>
      </c>
      <c r="K3010" s="56">
        <v>43448.831828703704</v>
      </c>
      <c r="L3010" s="56">
        <v>43448.853194444448</v>
      </c>
      <c r="M3010" s="57">
        <v>0.51277777700000005</v>
      </c>
      <c r="N3010" s="58">
        <v>0</v>
      </c>
      <c r="O3010" s="58">
        <v>328</v>
      </c>
      <c r="P3010" s="58">
        <v>0</v>
      </c>
      <c r="Q3010" s="58">
        <v>0</v>
      </c>
      <c r="R3010" s="59">
        <v>0</v>
      </c>
      <c r="S3010" s="59">
        <v>168.19111100000001</v>
      </c>
      <c r="T3010" s="59">
        <v>0</v>
      </c>
      <c r="U3010" s="59">
        <v>0</v>
      </c>
    </row>
    <row r="3011" spans="1:21" x14ac:dyDescent="0.3">
      <c r="A3011" s="61">
        <v>86408</v>
      </c>
      <c r="B3011" s="54">
        <v>1</v>
      </c>
      <c r="C3011" s="54" t="s">
        <v>78</v>
      </c>
      <c r="D3011" s="54" t="s">
        <v>90</v>
      </c>
      <c r="E3011" s="61" t="s">
        <v>2936</v>
      </c>
      <c r="F3011" s="61" t="s">
        <v>136</v>
      </c>
      <c r="G3011" s="54" t="s">
        <v>71</v>
      </c>
      <c r="H3011" s="54" t="s">
        <v>128</v>
      </c>
      <c r="I3011" s="54" t="s">
        <v>22</v>
      </c>
      <c r="J3011" s="54" t="s">
        <v>129</v>
      </c>
      <c r="K3011" s="56">
        <v>43448.844085648147</v>
      </c>
      <c r="L3011" s="56">
        <v>43448.862199074072</v>
      </c>
      <c r="M3011" s="57">
        <v>0.43472222199999999</v>
      </c>
      <c r="N3011" s="58">
        <v>0</v>
      </c>
      <c r="O3011" s="58">
        <v>111</v>
      </c>
      <c r="P3011" s="58">
        <v>0</v>
      </c>
      <c r="Q3011" s="58">
        <v>0</v>
      </c>
      <c r="R3011" s="59">
        <v>0</v>
      </c>
      <c r="S3011" s="59">
        <v>48.254167000000002</v>
      </c>
      <c r="T3011" s="59">
        <v>0</v>
      </c>
      <c r="U3011" s="59">
        <v>0</v>
      </c>
    </row>
    <row r="3012" spans="1:21" x14ac:dyDescent="0.3">
      <c r="A3012" s="61">
        <v>86409</v>
      </c>
      <c r="B3012" s="54">
        <v>1</v>
      </c>
      <c r="C3012" s="54" t="s">
        <v>78</v>
      </c>
      <c r="D3012" s="54" t="s">
        <v>83</v>
      </c>
      <c r="E3012" s="61" t="s">
        <v>2937</v>
      </c>
      <c r="F3012" s="61" t="s">
        <v>144</v>
      </c>
      <c r="G3012" s="54" t="s">
        <v>71</v>
      </c>
      <c r="H3012" s="54" t="s">
        <v>128</v>
      </c>
      <c r="I3012" s="54" t="s">
        <v>22</v>
      </c>
      <c r="J3012" s="54" t="s">
        <v>129</v>
      </c>
      <c r="K3012" s="56">
        <v>43448.843831018516</v>
      </c>
      <c r="L3012" s="56">
        <v>43448.879166666666</v>
      </c>
      <c r="M3012" s="57">
        <v>0.84805555499999996</v>
      </c>
      <c r="N3012" s="58">
        <v>0</v>
      </c>
      <c r="O3012" s="58">
        <v>16</v>
      </c>
      <c r="P3012" s="58">
        <v>0</v>
      </c>
      <c r="Q3012" s="58">
        <v>0</v>
      </c>
      <c r="R3012" s="59">
        <v>0</v>
      </c>
      <c r="S3012" s="59">
        <v>13.568889</v>
      </c>
      <c r="T3012" s="59">
        <v>0</v>
      </c>
      <c r="U3012" s="59">
        <v>0</v>
      </c>
    </row>
    <row r="3013" spans="1:21" x14ac:dyDescent="0.3">
      <c r="A3013" s="61">
        <v>86414</v>
      </c>
      <c r="B3013" s="54">
        <v>1</v>
      </c>
      <c r="C3013" s="54" t="s">
        <v>78</v>
      </c>
      <c r="D3013" s="54" t="s">
        <v>82</v>
      </c>
      <c r="E3013" s="61" t="s">
        <v>1269</v>
      </c>
      <c r="F3013" s="61" t="s">
        <v>136</v>
      </c>
      <c r="G3013" s="54" t="s">
        <v>71</v>
      </c>
      <c r="H3013" s="54" t="s">
        <v>128</v>
      </c>
      <c r="I3013" s="54" t="s">
        <v>22</v>
      </c>
      <c r="J3013" s="54" t="s">
        <v>129</v>
      </c>
      <c r="K3013" s="56">
        <v>43448.868981481479</v>
      </c>
      <c r="L3013" s="56">
        <v>43448.909814814819</v>
      </c>
      <c r="M3013" s="57">
        <v>0.98</v>
      </c>
      <c r="N3013" s="58">
        <v>0</v>
      </c>
      <c r="O3013" s="58">
        <v>14</v>
      </c>
      <c r="P3013" s="58">
        <v>0</v>
      </c>
      <c r="Q3013" s="58">
        <v>59</v>
      </c>
      <c r="R3013" s="59">
        <v>0</v>
      </c>
      <c r="S3013" s="59">
        <v>13.72</v>
      </c>
      <c r="T3013" s="59">
        <v>0</v>
      </c>
      <c r="U3013" s="59">
        <v>57.82</v>
      </c>
    </row>
    <row r="3014" spans="1:21" x14ac:dyDescent="0.3">
      <c r="A3014" s="61">
        <v>86416</v>
      </c>
      <c r="B3014" s="54">
        <v>1</v>
      </c>
      <c r="C3014" s="54" t="s">
        <v>78</v>
      </c>
      <c r="D3014" s="54" t="s">
        <v>87</v>
      </c>
      <c r="E3014" s="61" t="s">
        <v>2270</v>
      </c>
      <c r="F3014" s="61" t="s">
        <v>130</v>
      </c>
      <c r="G3014" s="54" t="s">
        <v>71</v>
      </c>
      <c r="H3014" s="54" t="s">
        <v>128</v>
      </c>
      <c r="I3014" s="54" t="s">
        <v>22</v>
      </c>
      <c r="J3014" s="54" t="s">
        <v>129</v>
      </c>
      <c r="K3014" s="56">
        <v>43448.871608796297</v>
      </c>
      <c r="L3014" s="56">
        <v>43448.89943287037</v>
      </c>
      <c r="M3014" s="57">
        <v>0.66777777699999996</v>
      </c>
      <c r="N3014" s="58">
        <v>0</v>
      </c>
      <c r="O3014" s="58">
        <v>91</v>
      </c>
      <c r="P3014" s="58">
        <v>0</v>
      </c>
      <c r="Q3014" s="58">
        <v>0</v>
      </c>
      <c r="R3014" s="59">
        <v>0</v>
      </c>
      <c r="S3014" s="59">
        <v>60.767778</v>
      </c>
      <c r="T3014" s="59">
        <v>0</v>
      </c>
      <c r="U3014" s="59">
        <v>0</v>
      </c>
    </row>
    <row r="3015" spans="1:21" x14ac:dyDescent="0.3">
      <c r="A3015" s="61">
        <v>86421</v>
      </c>
      <c r="B3015" s="54">
        <v>1</v>
      </c>
      <c r="C3015" s="54" t="s">
        <v>78</v>
      </c>
      <c r="D3015" s="54" t="s">
        <v>94</v>
      </c>
      <c r="E3015" s="61" t="s">
        <v>2562</v>
      </c>
      <c r="F3015" s="61" t="s">
        <v>136</v>
      </c>
      <c r="G3015" s="54" t="s">
        <v>71</v>
      </c>
      <c r="H3015" s="54" t="s">
        <v>128</v>
      </c>
      <c r="I3015" s="54" t="s">
        <v>22</v>
      </c>
      <c r="J3015" s="54" t="s">
        <v>129</v>
      </c>
      <c r="K3015" s="56">
        <v>43448.883125</v>
      </c>
      <c r="L3015" s="56">
        <v>43448.948645833334</v>
      </c>
      <c r="M3015" s="57">
        <v>1.5725</v>
      </c>
      <c r="N3015" s="58">
        <v>0</v>
      </c>
      <c r="O3015" s="58">
        <v>27</v>
      </c>
      <c r="P3015" s="58">
        <v>0</v>
      </c>
      <c r="Q3015" s="58">
        <v>0</v>
      </c>
      <c r="R3015" s="59">
        <v>0</v>
      </c>
      <c r="S3015" s="59">
        <v>42.457500000000003</v>
      </c>
      <c r="T3015" s="59">
        <v>0</v>
      </c>
      <c r="U3015" s="59">
        <v>0</v>
      </c>
    </row>
    <row r="3016" spans="1:21" x14ac:dyDescent="0.3">
      <c r="A3016" s="61">
        <v>86424</v>
      </c>
      <c r="B3016" s="54">
        <v>1</v>
      </c>
      <c r="C3016" s="54" t="s">
        <v>79</v>
      </c>
      <c r="D3016" s="54" t="s">
        <v>119</v>
      </c>
      <c r="E3016" s="61" t="s">
        <v>2938</v>
      </c>
      <c r="F3016" s="61" t="s">
        <v>159</v>
      </c>
      <c r="G3016" s="54" t="s">
        <v>71</v>
      </c>
      <c r="H3016" s="54" t="s">
        <v>128</v>
      </c>
      <c r="I3016" s="54" t="s">
        <v>22</v>
      </c>
      <c r="J3016" s="54" t="s">
        <v>129</v>
      </c>
      <c r="K3016" s="56">
        <v>43448.84584490741</v>
      </c>
      <c r="L3016" s="56">
        <v>43448.913101851853</v>
      </c>
      <c r="M3016" s="57">
        <v>1.614166666</v>
      </c>
      <c r="N3016" s="58">
        <v>0</v>
      </c>
      <c r="O3016" s="58">
        <v>246</v>
      </c>
      <c r="P3016" s="58">
        <v>0</v>
      </c>
      <c r="Q3016" s="58">
        <v>159</v>
      </c>
      <c r="R3016" s="59">
        <v>0</v>
      </c>
      <c r="S3016" s="59">
        <v>397.08499999999998</v>
      </c>
      <c r="T3016" s="59">
        <v>0</v>
      </c>
      <c r="U3016" s="59">
        <v>256.65249999999997</v>
      </c>
    </row>
    <row r="3017" spans="1:21" x14ac:dyDescent="0.3">
      <c r="A3017" s="61">
        <v>86428</v>
      </c>
      <c r="B3017" s="54">
        <v>1</v>
      </c>
      <c r="C3017" s="54" t="s">
        <v>78</v>
      </c>
      <c r="D3017" s="54" t="s">
        <v>104</v>
      </c>
      <c r="E3017" s="61" t="s">
        <v>2939</v>
      </c>
      <c r="F3017" s="61" t="s">
        <v>136</v>
      </c>
      <c r="G3017" s="54" t="s">
        <v>71</v>
      </c>
      <c r="H3017" s="54" t="s">
        <v>128</v>
      </c>
      <c r="I3017" s="54" t="s">
        <v>22</v>
      </c>
      <c r="J3017" s="54" t="s">
        <v>129</v>
      </c>
      <c r="K3017" s="56">
        <v>43448.743159722224</v>
      </c>
      <c r="L3017" s="56">
        <v>43448.900694444441</v>
      </c>
      <c r="M3017" s="57">
        <v>3.7808333329999999</v>
      </c>
      <c r="N3017" s="58">
        <v>0</v>
      </c>
      <c r="O3017" s="58">
        <v>0</v>
      </c>
      <c r="P3017" s="58">
        <v>0</v>
      </c>
      <c r="Q3017" s="58">
        <v>2</v>
      </c>
      <c r="R3017" s="59">
        <v>0</v>
      </c>
      <c r="S3017" s="59">
        <v>0</v>
      </c>
      <c r="T3017" s="59">
        <v>0</v>
      </c>
      <c r="U3017" s="59">
        <v>7.5616669999999999</v>
      </c>
    </row>
    <row r="3018" spans="1:21" x14ac:dyDescent="0.3">
      <c r="A3018" s="61">
        <v>86429</v>
      </c>
      <c r="B3018" s="54">
        <v>1</v>
      </c>
      <c r="C3018" s="54" t="s">
        <v>78</v>
      </c>
      <c r="D3018" s="54" t="s">
        <v>93</v>
      </c>
      <c r="E3018" s="61" t="s">
        <v>2940</v>
      </c>
      <c r="F3018" s="61" t="s">
        <v>136</v>
      </c>
      <c r="G3018" s="54" t="s">
        <v>71</v>
      </c>
      <c r="H3018" s="54" t="s">
        <v>128</v>
      </c>
      <c r="I3018" s="54" t="s">
        <v>22</v>
      </c>
      <c r="J3018" s="54" t="s">
        <v>129</v>
      </c>
      <c r="K3018" s="56">
        <v>43448.888969907406</v>
      </c>
      <c r="L3018" s="56">
        <v>43448.954328703701</v>
      </c>
      <c r="M3018" s="57">
        <v>1.5686111110000001</v>
      </c>
      <c r="N3018" s="58">
        <v>0</v>
      </c>
      <c r="O3018" s="58">
        <v>227</v>
      </c>
      <c r="P3018" s="58">
        <v>0</v>
      </c>
      <c r="Q3018" s="58">
        <v>0</v>
      </c>
      <c r="R3018" s="59">
        <v>0</v>
      </c>
      <c r="S3018" s="59">
        <v>356.07472200000001</v>
      </c>
      <c r="T3018" s="59">
        <v>0</v>
      </c>
      <c r="U3018" s="59">
        <v>0</v>
      </c>
    </row>
    <row r="3019" spans="1:21" x14ac:dyDescent="0.3">
      <c r="A3019" s="61">
        <v>86431</v>
      </c>
      <c r="B3019" s="54">
        <v>1</v>
      </c>
      <c r="C3019" s="54" t="s">
        <v>79</v>
      </c>
      <c r="D3019" s="54" t="s">
        <v>124</v>
      </c>
      <c r="E3019" s="61" t="s">
        <v>547</v>
      </c>
      <c r="F3019" s="61" t="s">
        <v>151</v>
      </c>
      <c r="G3019" s="54" t="s">
        <v>71</v>
      </c>
      <c r="H3019" s="54" t="s">
        <v>128</v>
      </c>
      <c r="I3019" s="54" t="s">
        <v>22</v>
      </c>
      <c r="J3019" s="54" t="s">
        <v>129</v>
      </c>
      <c r="K3019" s="56">
        <v>43448.901273148149</v>
      </c>
      <c r="L3019" s="56">
        <v>43448.947708333333</v>
      </c>
      <c r="M3019" s="57">
        <v>1.1144444440000001</v>
      </c>
      <c r="N3019" s="58">
        <v>0</v>
      </c>
      <c r="O3019" s="58">
        <v>274</v>
      </c>
      <c r="P3019" s="58">
        <v>0</v>
      </c>
      <c r="Q3019" s="58">
        <v>1</v>
      </c>
      <c r="R3019" s="59">
        <v>0</v>
      </c>
      <c r="S3019" s="59">
        <v>305.357778</v>
      </c>
      <c r="T3019" s="59">
        <v>0</v>
      </c>
      <c r="U3019" s="59">
        <v>1.114444</v>
      </c>
    </row>
    <row r="3020" spans="1:21" x14ac:dyDescent="0.3">
      <c r="A3020" s="61">
        <v>86432</v>
      </c>
      <c r="B3020" s="54">
        <v>1</v>
      </c>
      <c r="C3020" s="54" t="s">
        <v>78</v>
      </c>
      <c r="D3020" s="54" t="s">
        <v>96</v>
      </c>
      <c r="E3020" s="61" t="s">
        <v>2941</v>
      </c>
      <c r="F3020" s="61" t="s">
        <v>139</v>
      </c>
      <c r="G3020" s="54" t="s">
        <v>71</v>
      </c>
      <c r="H3020" s="54" t="s">
        <v>128</v>
      </c>
      <c r="I3020" s="54" t="s">
        <v>22</v>
      </c>
      <c r="J3020" s="54" t="s">
        <v>129</v>
      </c>
      <c r="K3020" s="56">
        <v>43448.807581018518</v>
      </c>
      <c r="L3020" s="56">
        <v>43448.907638888886</v>
      </c>
      <c r="M3020" s="57">
        <v>2.4013888880000001</v>
      </c>
      <c r="N3020" s="58">
        <v>0</v>
      </c>
      <c r="O3020" s="58">
        <v>7</v>
      </c>
      <c r="P3020" s="58">
        <v>0</v>
      </c>
      <c r="Q3020" s="58">
        <v>0</v>
      </c>
      <c r="R3020" s="59">
        <v>0</v>
      </c>
      <c r="S3020" s="59">
        <v>16.809722000000001</v>
      </c>
      <c r="T3020" s="59">
        <v>0</v>
      </c>
      <c r="U3020" s="59">
        <v>0</v>
      </c>
    </row>
    <row r="3021" spans="1:21" x14ac:dyDescent="0.3">
      <c r="A3021" s="61">
        <v>86433</v>
      </c>
      <c r="B3021" s="54">
        <v>1</v>
      </c>
      <c r="C3021" s="54" t="s">
        <v>78</v>
      </c>
      <c r="D3021" s="54" t="s">
        <v>105</v>
      </c>
      <c r="E3021" s="61" t="s">
        <v>2942</v>
      </c>
      <c r="F3021" s="61" t="s">
        <v>136</v>
      </c>
      <c r="G3021" s="54" t="s">
        <v>71</v>
      </c>
      <c r="H3021" s="54" t="s">
        <v>128</v>
      </c>
      <c r="I3021" s="54" t="s">
        <v>22</v>
      </c>
      <c r="J3021" s="54" t="s">
        <v>129</v>
      </c>
      <c r="K3021" s="56">
        <v>43448.909849537034</v>
      </c>
      <c r="L3021" s="56">
        <v>43448.934560185182</v>
      </c>
      <c r="M3021" s="57">
        <v>0.59305555499999996</v>
      </c>
      <c r="N3021" s="58">
        <v>0</v>
      </c>
      <c r="O3021" s="58">
        <v>188</v>
      </c>
      <c r="P3021" s="58">
        <v>0</v>
      </c>
      <c r="Q3021" s="58">
        <v>0</v>
      </c>
      <c r="R3021" s="59">
        <v>0</v>
      </c>
      <c r="S3021" s="59">
        <v>111.494444</v>
      </c>
      <c r="T3021" s="59">
        <v>0</v>
      </c>
      <c r="U3021" s="59">
        <v>0</v>
      </c>
    </row>
    <row r="3022" spans="1:21" x14ac:dyDescent="0.3">
      <c r="A3022" s="61">
        <v>86434</v>
      </c>
      <c r="B3022" s="54">
        <v>1</v>
      </c>
      <c r="C3022" s="54" t="s">
        <v>78</v>
      </c>
      <c r="D3022" s="54" t="s">
        <v>104</v>
      </c>
      <c r="E3022" s="61" t="s">
        <v>2943</v>
      </c>
      <c r="F3022" s="61" t="s">
        <v>172</v>
      </c>
      <c r="G3022" s="54" t="s">
        <v>71</v>
      </c>
      <c r="H3022" s="54" t="s">
        <v>128</v>
      </c>
      <c r="I3022" s="54" t="s">
        <v>22</v>
      </c>
      <c r="J3022" s="54" t="s">
        <v>129</v>
      </c>
      <c r="K3022" s="56">
        <v>43448.790439814817</v>
      </c>
      <c r="L3022" s="56">
        <v>43448.915972222225</v>
      </c>
      <c r="M3022" s="57">
        <v>3.0127777770000002</v>
      </c>
      <c r="N3022" s="58">
        <v>0</v>
      </c>
      <c r="O3022" s="58">
        <v>308</v>
      </c>
      <c r="P3022" s="58">
        <v>0</v>
      </c>
      <c r="Q3022" s="58">
        <v>0</v>
      </c>
      <c r="R3022" s="59">
        <v>0</v>
      </c>
      <c r="S3022" s="59">
        <v>927.93555500000002</v>
      </c>
      <c r="T3022" s="59">
        <v>0</v>
      </c>
      <c r="U3022" s="59">
        <v>0</v>
      </c>
    </row>
    <row r="3023" spans="1:21" x14ac:dyDescent="0.3">
      <c r="A3023" s="61">
        <v>86435</v>
      </c>
      <c r="B3023" s="54">
        <v>1</v>
      </c>
      <c r="C3023" s="54" t="s">
        <v>78</v>
      </c>
      <c r="D3023" s="54" t="s">
        <v>104</v>
      </c>
      <c r="E3023" s="61" t="s">
        <v>2944</v>
      </c>
      <c r="F3023" s="61" t="s">
        <v>181</v>
      </c>
      <c r="G3023" s="54" t="s">
        <v>71</v>
      </c>
      <c r="H3023" s="54" t="s">
        <v>128</v>
      </c>
      <c r="I3023" s="54" t="s">
        <v>22</v>
      </c>
      <c r="J3023" s="54" t="s">
        <v>129</v>
      </c>
      <c r="K3023" s="56">
        <v>43448.790219907409</v>
      </c>
      <c r="L3023" s="56">
        <v>43448.918055555558</v>
      </c>
      <c r="M3023" s="57">
        <v>3.0680555549999999</v>
      </c>
      <c r="N3023" s="58">
        <v>0</v>
      </c>
      <c r="O3023" s="58">
        <v>442</v>
      </c>
      <c r="P3023" s="58">
        <v>0</v>
      </c>
      <c r="Q3023" s="58">
        <v>0</v>
      </c>
      <c r="R3023" s="59">
        <v>0</v>
      </c>
      <c r="S3023" s="59">
        <v>1356.080555</v>
      </c>
      <c r="T3023" s="59">
        <v>0</v>
      </c>
      <c r="U3023" s="59">
        <v>0</v>
      </c>
    </row>
    <row r="3024" spans="1:21" x14ac:dyDescent="0.3">
      <c r="A3024" s="61">
        <v>86437</v>
      </c>
      <c r="B3024" s="54">
        <v>1</v>
      </c>
      <c r="C3024" s="54" t="s">
        <v>78</v>
      </c>
      <c r="D3024" s="54" t="s">
        <v>88</v>
      </c>
      <c r="E3024" s="61" t="s">
        <v>986</v>
      </c>
      <c r="F3024" s="61" t="s">
        <v>136</v>
      </c>
      <c r="G3024" s="54" t="s">
        <v>71</v>
      </c>
      <c r="H3024" s="54" t="s">
        <v>128</v>
      </c>
      <c r="I3024" s="54" t="s">
        <v>22</v>
      </c>
      <c r="J3024" s="54" t="s">
        <v>129</v>
      </c>
      <c r="K3024" s="56">
        <v>43448.891423611109</v>
      </c>
      <c r="L3024" s="56">
        <v>43448.928263888891</v>
      </c>
      <c r="M3024" s="57">
        <v>0.88416666600000005</v>
      </c>
      <c r="N3024" s="58">
        <v>0</v>
      </c>
      <c r="O3024" s="58">
        <v>244</v>
      </c>
      <c r="P3024" s="58">
        <v>0</v>
      </c>
      <c r="Q3024" s="58">
        <v>0</v>
      </c>
      <c r="R3024" s="59">
        <v>0</v>
      </c>
      <c r="S3024" s="59">
        <v>215.73666700000001</v>
      </c>
      <c r="T3024" s="59">
        <v>0</v>
      </c>
      <c r="U3024" s="59">
        <v>0</v>
      </c>
    </row>
    <row r="3025" spans="1:21" x14ac:dyDescent="0.3">
      <c r="A3025" s="61">
        <v>86438</v>
      </c>
      <c r="B3025" s="54">
        <v>1</v>
      </c>
      <c r="C3025" s="54" t="s">
        <v>79</v>
      </c>
      <c r="D3025" s="54" t="s">
        <v>113</v>
      </c>
      <c r="E3025" s="61" t="s">
        <v>2783</v>
      </c>
      <c r="F3025" s="61" t="s">
        <v>137</v>
      </c>
      <c r="G3025" s="54" t="s">
        <v>71</v>
      </c>
      <c r="H3025" s="54" t="s">
        <v>128</v>
      </c>
      <c r="I3025" s="54" t="s">
        <v>22</v>
      </c>
      <c r="J3025" s="54" t="s">
        <v>129</v>
      </c>
      <c r="K3025" s="56">
        <v>43448.920486111114</v>
      </c>
      <c r="L3025" s="56">
        <v>43449.032129629632</v>
      </c>
      <c r="M3025" s="57">
        <v>2.679444444</v>
      </c>
      <c r="N3025" s="58">
        <v>0</v>
      </c>
      <c r="O3025" s="58">
        <v>0</v>
      </c>
      <c r="P3025" s="58">
        <v>0</v>
      </c>
      <c r="Q3025" s="58">
        <v>1</v>
      </c>
      <c r="R3025" s="59">
        <v>0</v>
      </c>
      <c r="S3025" s="59">
        <v>0</v>
      </c>
      <c r="T3025" s="59">
        <v>0</v>
      </c>
      <c r="U3025" s="59">
        <v>2.6794440000000002</v>
      </c>
    </row>
    <row r="3026" spans="1:21" x14ac:dyDescent="0.3">
      <c r="A3026" s="61">
        <v>86441</v>
      </c>
      <c r="B3026" s="54">
        <v>1</v>
      </c>
      <c r="C3026" s="54" t="s">
        <v>79</v>
      </c>
      <c r="D3026" s="54" t="s">
        <v>118</v>
      </c>
      <c r="E3026" s="61" t="s">
        <v>238</v>
      </c>
      <c r="F3026" s="61" t="s">
        <v>948</v>
      </c>
      <c r="G3026" s="54" t="s">
        <v>72</v>
      </c>
      <c r="H3026" s="54" t="s">
        <v>128</v>
      </c>
      <c r="I3026" s="54" t="s">
        <v>22</v>
      </c>
      <c r="J3026" s="54" t="s">
        <v>129</v>
      </c>
      <c r="K3026" s="56">
        <v>43448.927615740744</v>
      </c>
      <c r="L3026" s="56">
        <v>43448.990937499999</v>
      </c>
      <c r="M3026" s="57">
        <v>1.519722222</v>
      </c>
      <c r="N3026" s="58">
        <v>0</v>
      </c>
      <c r="O3026" s="58">
        <v>0</v>
      </c>
      <c r="P3026" s="58">
        <v>1</v>
      </c>
      <c r="Q3026" s="58">
        <v>59</v>
      </c>
      <c r="R3026" s="59">
        <v>0</v>
      </c>
      <c r="S3026" s="59">
        <v>0</v>
      </c>
      <c r="T3026" s="59">
        <v>1.519722</v>
      </c>
      <c r="U3026" s="59">
        <v>89.663611000000003</v>
      </c>
    </row>
    <row r="3027" spans="1:21" x14ac:dyDescent="0.3">
      <c r="A3027" s="61">
        <v>86444</v>
      </c>
      <c r="B3027" s="54">
        <v>1</v>
      </c>
      <c r="C3027" s="54" t="s">
        <v>78</v>
      </c>
      <c r="D3027" s="54" t="s">
        <v>104</v>
      </c>
      <c r="E3027" s="61" t="s">
        <v>2945</v>
      </c>
      <c r="F3027" s="61" t="s">
        <v>137</v>
      </c>
      <c r="G3027" s="54" t="s">
        <v>71</v>
      </c>
      <c r="H3027" s="54" t="s">
        <v>128</v>
      </c>
      <c r="I3027" s="54" t="s">
        <v>22</v>
      </c>
      <c r="J3027" s="54" t="s">
        <v>129</v>
      </c>
      <c r="K3027" s="56">
        <v>43448.920451388891</v>
      </c>
      <c r="L3027" s="56">
        <v>43448.955555555556</v>
      </c>
      <c r="M3027" s="57">
        <v>0.84250000000000003</v>
      </c>
      <c r="N3027" s="58">
        <v>0</v>
      </c>
      <c r="O3027" s="58">
        <v>3</v>
      </c>
      <c r="P3027" s="58">
        <v>0</v>
      </c>
      <c r="Q3027" s="58">
        <v>0</v>
      </c>
      <c r="R3027" s="59">
        <v>0</v>
      </c>
      <c r="S3027" s="59">
        <v>2.5274999999999999</v>
      </c>
      <c r="T3027" s="59">
        <v>0</v>
      </c>
      <c r="U3027" s="59">
        <v>0</v>
      </c>
    </row>
    <row r="3028" spans="1:21" x14ac:dyDescent="0.3">
      <c r="A3028" s="61">
        <v>86450</v>
      </c>
      <c r="B3028" s="54">
        <v>1</v>
      </c>
      <c r="C3028" s="54" t="s">
        <v>78</v>
      </c>
      <c r="D3028" s="54" t="s">
        <v>104</v>
      </c>
      <c r="E3028" s="61" t="s">
        <v>2929</v>
      </c>
      <c r="F3028" s="61" t="s">
        <v>152</v>
      </c>
      <c r="G3028" s="54" t="s">
        <v>71</v>
      </c>
      <c r="H3028" s="54" t="s">
        <v>128</v>
      </c>
      <c r="I3028" s="54" t="s">
        <v>22</v>
      </c>
      <c r="J3028" s="54" t="s">
        <v>129</v>
      </c>
      <c r="K3028" s="56">
        <v>43448.818993055553</v>
      </c>
      <c r="L3028" s="56">
        <v>43449.006249999999</v>
      </c>
      <c r="M3028" s="57">
        <v>4.4941666659999999</v>
      </c>
      <c r="N3028" s="58">
        <v>0</v>
      </c>
      <c r="O3028" s="58">
        <v>0</v>
      </c>
      <c r="P3028" s="58">
        <v>0</v>
      </c>
      <c r="Q3028" s="58">
        <v>27</v>
      </c>
      <c r="R3028" s="59">
        <v>0</v>
      </c>
      <c r="S3028" s="59">
        <v>0</v>
      </c>
      <c r="T3028" s="59">
        <v>0</v>
      </c>
      <c r="U3028" s="59">
        <v>121.3425</v>
      </c>
    </row>
    <row r="3029" spans="1:21" x14ac:dyDescent="0.3">
      <c r="A3029" s="61">
        <v>86452</v>
      </c>
      <c r="B3029" s="54">
        <v>1</v>
      </c>
      <c r="C3029" s="54" t="s">
        <v>78</v>
      </c>
      <c r="D3029" s="54" t="s">
        <v>80</v>
      </c>
      <c r="E3029" s="61" t="s">
        <v>2946</v>
      </c>
      <c r="F3029" s="61" t="s">
        <v>137</v>
      </c>
      <c r="G3029" s="54" t="s">
        <v>71</v>
      </c>
      <c r="H3029" s="54" t="s">
        <v>128</v>
      </c>
      <c r="I3029" s="54" t="s">
        <v>22</v>
      </c>
      <c r="J3029" s="54" t="s">
        <v>129</v>
      </c>
      <c r="K3029" s="56">
        <v>43448.982581018521</v>
      </c>
      <c r="L3029" s="56">
        <v>43449.059548611112</v>
      </c>
      <c r="M3029" s="57">
        <v>1.8472222220000001</v>
      </c>
      <c r="N3029" s="58">
        <v>0</v>
      </c>
      <c r="O3029" s="58">
        <v>1</v>
      </c>
      <c r="P3029" s="58">
        <v>0</v>
      </c>
      <c r="Q3029" s="58">
        <v>0</v>
      </c>
      <c r="R3029" s="59">
        <v>0</v>
      </c>
      <c r="S3029" s="59">
        <v>1.8472219999999999</v>
      </c>
      <c r="T3029" s="59">
        <v>0</v>
      </c>
      <c r="U3029" s="59">
        <v>0</v>
      </c>
    </row>
    <row r="3030" spans="1:21" x14ac:dyDescent="0.3">
      <c r="A3030" s="61">
        <v>86455</v>
      </c>
      <c r="B3030" s="54">
        <v>1</v>
      </c>
      <c r="C3030" s="54" t="s">
        <v>78</v>
      </c>
      <c r="D3030" s="54" t="s">
        <v>88</v>
      </c>
      <c r="E3030" s="61" t="s">
        <v>2947</v>
      </c>
      <c r="F3030" s="61" t="s">
        <v>144</v>
      </c>
      <c r="G3030" s="54" t="s">
        <v>71</v>
      </c>
      <c r="H3030" s="54" t="s">
        <v>128</v>
      </c>
      <c r="I3030" s="54" t="s">
        <v>22</v>
      </c>
      <c r="J3030" s="54" t="s">
        <v>129</v>
      </c>
      <c r="K3030" s="56">
        <v>43449.003333333334</v>
      </c>
      <c r="L3030" s="56">
        <v>43449.068067129629</v>
      </c>
      <c r="M3030" s="57">
        <v>1.5536111109999999</v>
      </c>
      <c r="N3030" s="58">
        <v>0</v>
      </c>
      <c r="O3030" s="58">
        <v>13</v>
      </c>
      <c r="P3030" s="58">
        <v>0</v>
      </c>
      <c r="Q3030" s="58">
        <v>0</v>
      </c>
      <c r="R3030" s="59">
        <v>0</v>
      </c>
      <c r="S3030" s="59">
        <v>20.196943999999998</v>
      </c>
      <c r="T3030" s="59">
        <v>0</v>
      </c>
      <c r="U3030" s="59">
        <v>0</v>
      </c>
    </row>
    <row r="3031" spans="1:21" x14ac:dyDescent="0.3">
      <c r="A3031" s="61">
        <v>86457</v>
      </c>
      <c r="B3031" s="54">
        <v>1</v>
      </c>
      <c r="C3031" s="54" t="s">
        <v>78</v>
      </c>
      <c r="D3031" s="54" t="s">
        <v>94</v>
      </c>
      <c r="E3031" s="61" t="s">
        <v>2948</v>
      </c>
      <c r="F3031" s="61" t="s">
        <v>137</v>
      </c>
      <c r="G3031" s="54" t="s">
        <v>71</v>
      </c>
      <c r="H3031" s="54" t="s">
        <v>128</v>
      </c>
      <c r="I3031" s="54" t="s">
        <v>22</v>
      </c>
      <c r="J3031" s="54" t="s">
        <v>129</v>
      </c>
      <c r="K3031" s="56">
        <v>43448.967719907407</v>
      </c>
      <c r="L3031" s="56">
        <v>43449.070300925923</v>
      </c>
      <c r="M3031" s="57">
        <v>2.4619444439999998</v>
      </c>
      <c r="N3031" s="58">
        <v>0</v>
      </c>
      <c r="O3031" s="58">
        <v>1</v>
      </c>
      <c r="P3031" s="58">
        <v>0</v>
      </c>
      <c r="Q3031" s="58">
        <v>0</v>
      </c>
      <c r="R3031" s="59">
        <v>0</v>
      </c>
      <c r="S3031" s="59">
        <v>2.4619439999999999</v>
      </c>
      <c r="T3031" s="59">
        <v>0</v>
      </c>
      <c r="U3031" s="59">
        <v>0</v>
      </c>
    </row>
    <row r="3032" spans="1:21" x14ac:dyDescent="0.3">
      <c r="A3032" s="61">
        <v>86458</v>
      </c>
      <c r="B3032" s="54">
        <v>1</v>
      </c>
      <c r="C3032" s="54" t="s">
        <v>78</v>
      </c>
      <c r="D3032" s="54" t="s">
        <v>94</v>
      </c>
      <c r="E3032" s="61" t="s">
        <v>2949</v>
      </c>
      <c r="F3032" s="61" t="s">
        <v>137</v>
      </c>
      <c r="G3032" s="54" t="s">
        <v>71</v>
      </c>
      <c r="H3032" s="54" t="s">
        <v>128</v>
      </c>
      <c r="I3032" s="54" t="s">
        <v>22</v>
      </c>
      <c r="J3032" s="54" t="s">
        <v>129</v>
      </c>
      <c r="K3032" s="56">
        <v>43449.003935185188</v>
      </c>
      <c r="L3032" s="56">
        <v>43449.039583333331</v>
      </c>
      <c r="M3032" s="57">
        <v>0.85555555500000002</v>
      </c>
      <c r="N3032" s="58">
        <v>0</v>
      </c>
      <c r="O3032" s="58">
        <v>1</v>
      </c>
      <c r="P3032" s="58">
        <v>0</v>
      </c>
      <c r="Q3032" s="58">
        <v>0</v>
      </c>
      <c r="R3032" s="59">
        <v>0</v>
      </c>
      <c r="S3032" s="59">
        <v>0.85555599999999998</v>
      </c>
      <c r="T3032" s="59">
        <v>0</v>
      </c>
      <c r="U3032" s="59">
        <v>0</v>
      </c>
    </row>
    <row r="3033" spans="1:21" x14ac:dyDescent="0.3">
      <c r="A3033" s="61">
        <v>86461</v>
      </c>
      <c r="B3033" s="54">
        <v>1</v>
      </c>
      <c r="C3033" s="54" t="s">
        <v>79</v>
      </c>
      <c r="D3033" s="54" t="s">
        <v>124</v>
      </c>
      <c r="E3033" s="61" t="s">
        <v>2950</v>
      </c>
      <c r="F3033" s="61" t="s">
        <v>156</v>
      </c>
      <c r="G3033" s="54" t="s">
        <v>71</v>
      </c>
      <c r="H3033" s="54" t="s">
        <v>128</v>
      </c>
      <c r="I3033" s="54" t="s">
        <v>22</v>
      </c>
      <c r="J3033" s="54" t="s">
        <v>129</v>
      </c>
      <c r="K3033" s="56">
        <v>43449.001226851855</v>
      </c>
      <c r="L3033" s="56">
        <v>43449.06313657407</v>
      </c>
      <c r="M3033" s="57">
        <v>1.485833333</v>
      </c>
      <c r="N3033" s="58">
        <v>0</v>
      </c>
      <c r="O3033" s="58">
        <v>1</v>
      </c>
      <c r="P3033" s="58">
        <v>0</v>
      </c>
      <c r="Q3033" s="58">
        <v>0</v>
      </c>
      <c r="R3033" s="59">
        <v>0</v>
      </c>
      <c r="S3033" s="59">
        <v>1.485833</v>
      </c>
      <c r="T3033" s="59">
        <v>0</v>
      </c>
      <c r="U3033" s="59">
        <v>0</v>
      </c>
    </row>
    <row r="3034" spans="1:21" x14ac:dyDescent="0.3">
      <c r="A3034" s="61">
        <v>86462</v>
      </c>
      <c r="B3034" s="54">
        <v>1</v>
      </c>
      <c r="C3034" s="54" t="s">
        <v>78</v>
      </c>
      <c r="D3034" s="54" t="s">
        <v>83</v>
      </c>
      <c r="E3034" s="61" t="s">
        <v>2951</v>
      </c>
      <c r="F3034" s="61" t="s">
        <v>640</v>
      </c>
      <c r="G3034" s="54" t="s">
        <v>72</v>
      </c>
      <c r="H3034" s="54" t="s">
        <v>128</v>
      </c>
      <c r="I3034" s="54" t="s">
        <v>22</v>
      </c>
      <c r="J3034" s="54" t="s">
        <v>129</v>
      </c>
      <c r="K3034" s="56">
        <v>43449.021527777775</v>
      </c>
      <c r="L3034" s="56">
        <v>43449.035995370374</v>
      </c>
      <c r="M3034" s="57">
        <v>0.34722222200000002</v>
      </c>
      <c r="N3034" s="58">
        <v>0</v>
      </c>
      <c r="O3034" s="58">
        <v>831</v>
      </c>
      <c r="P3034" s="58">
        <v>0</v>
      </c>
      <c r="Q3034" s="58">
        <v>0</v>
      </c>
      <c r="R3034" s="59">
        <v>0</v>
      </c>
      <c r="S3034" s="59">
        <v>288.54166600000002</v>
      </c>
      <c r="T3034" s="59">
        <v>0</v>
      </c>
      <c r="U3034" s="59">
        <v>0</v>
      </c>
    </row>
    <row r="3035" spans="1:21" x14ac:dyDescent="0.3">
      <c r="A3035" s="61">
        <v>86466</v>
      </c>
      <c r="B3035" s="54">
        <v>1</v>
      </c>
      <c r="C3035" s="54" t="s">
        <v>79</v>
      </c>
      <c r="D3035" s="54" t="s">
        <v>118</v>
      </c>
      <c r="E3035" s="61" t="s">
        <v>2952</v>
      </c>
      <c r="F3035" s="61" t="s">
        <v>137</v>
      </c>
      <c r="G3035" s="54" t="s">
        <v>71</v>
      </c>
      <c r="H3035" s="54" t="s">
        <v>128</v>
      </c>
      <c r="I3035" s="54" t="s">
        <v>22</v>
      </c>
      <c r="J3035" s="54" t="s">
        <v>129</v>
      </c>
      <c r="K3035" s="56">
        <v>43449.030324074076</v>
      </c>
      <c r="L3035" s="56">
        <v>43449.071689814817</v>
      </c>
      <c r="M3035" s="57">
        <v>0.99277777700000003</v>
      </c>
      <c r="N3035" s="58">
        <v>0</v>
      </c>
      <c r="O3035" s="58">
        <v>2</v>
      </c>
      <c r="P3035" s="58">
        <v>0</v>
      </c>
      <c r="Q3035" s="58">
        <v>0</v>
      </c>
      <c r="R3035" s="59">
        <v>0</v>
      </c>
      <c r="S3035" s="59">
        <v>1.9855560000000001</v>
      </c>
      <c r="T3035" s="59">
        <v>0</v>
      </c>
      <c r="U3035" s="59">
        <v>0</v>
      </c>
    </row>
    <row r="3036" spans="1:21" x14ac:dyDescent="0.3">
      <c r="A3036" s="61">
        <v>86467</v>
      </c>
      <c r="B3036" s="54">
        <v>1</v>
      </c>
      <c r="C3036" s="54" t="s">
        <v>78</v>
      </c>
      <c r="D3036" s="54" t="s">
        <v>125</v>
      </c>
      <c r="E3036" s="61" t="s">
        <v>2953</v>
      </c>
      <c r="F3036" s="61" t="s">
        <v>640</v>
      </c>
      <c r="G3036" s="54" t="s">
        <v>72</v>
      </c>
      <c r="H3036" s="54" t="s">
        <v>128</v>
      </c>
      <c r="I3036" s="54" t="s">
        <v>22</v>
      </c>
      <c r="J3036" s="54" t="s">
        <v>129</v>
      </c>
      <c r="K3036" s="56">
        <v>43449.036805555559</v>
      </c>
      <c r="L3036" s="56">
        <v>43449.065532407411</v>
      </c>
      <c r="M3036" s="57">
        <v>0.68944444400000005</v>
      </c>
      <c r="N3036" s="58">
        <v>1</v>
      </c>
      <c r="O3036" s="58">
        <v>2510</v>
      </c>
      <c r="P3036" s="58">
        <v>0</v>
      </c>
      <c r="Q3036" s="58">
        <v>0</v>
      </c>
      <c r="R3036" s="59">
        <v>0.68944399999999995</v>
      </c>
      <c r="S3036" s="59">
        <v>1730.5055540000001</v>
      </c>
      <c r="T3036" s="59">
        <v>0</v>
      </c>
      <c r="U3036" s="59">
        <v>0</v>
      </c>
    </row>
    <row r="3037" spans="1:21" x14ac:dyDescent="0.3">
      <c r="A3037" s="61">
        <v>86469</v>
      </c>
      <c r="B3037" s="54">
        <v>1</v>
      </c>
      <c r="C3037" s="54" t="s">
        <v>78</v>
      </c>
      <c r="D3037" s="54" t="s">
        <v>84</v>
      </c>
      <c r="E3037" s="61" t="s">
        <v>336</v>
      </c>
      <c r="F3037" s="61" t="s">
        <v>154</v>
      </c>
      <c r="G3037" s="54" t="s">
        <v>72</v>
      </c>
      <c r="H3037" s="54" t="s">
        <v>128</v>
      </c>
      <c r="I3037" s="54" t="s">
        <v>24</v>
      </c>
      <c r="J3037" s="54" t="s">
        <v>129</v>
      </c>
      <c r="K3037" s="56">
        <v>43449.054594907408</v>
      </c>
      <c r="L3037" s="56">
        <v>43449.087812500002</v>
      </c>
      <c r="M3037" s="57">
        <v>0.79722222200000004</v>
      </c>
      <c r="N3037" s="58">
        <v>1</v>
      </c>
      <c r="O3037" s="58">
        <v>2620</v>
      </c>
      <c r="P3037" s="58">
        <v>0</v>
      </c>
      <c r="Q3037" s="58">
        <v>2</v>
      </c>
      <c r="R3037" s="59">
        <v>0.79722199999999999</v>
      </c>
      <c r="S3037" s="59">
        <v>2088.7222219999999</v>
      </c>
      <c r="T3037" s="59">
        <v>0</v>
      </c>
      <c r="U3037" s="59">
        <v>1.594444</v>
      </c>
    </row>
    <row r="3038" spans="1:21" x14ac:dyDescent="0.3">
      <c r="A3038" s="61">
        <v>86472</v>
      </c>
      <c r="B3038" s="54">
        <v>1</v>
      </c>
      <c r="C3038" s="54" t="s">
        <v>78</v>
      </c>
      <c r="D3038" s="54" t="s">
        <v>125</v>
      </c>
      <c r="E3038" s="61" t="s">
        <v>228</v>
      </c>
      <c r="F3038" s="61" t="s">
        <v>159</v>
      </c>
      <c r="G3038" s="54" t="s">
        <v>71</v>
      </c>
      <c r="H3038" s="54" t="s">
        <v>128</v>
      </c>
      <c r="I3038" s="54" t="s">
        <v>22</v>
      </c>
      <c r="J3038" s="54" t="s">
        <v>129</v>
      </c>
      <c r="K3038" s="56">
        <v>43449.06925925926</v>
      </c>
      <c r="L3038" s="56">
        <v>43449.0856712963</v>
      </c>
      <c r="M3038" s="57">
        <v>0.39388888799999999</v>
      </c>
      <c r="N3038" s="58">
        <v>0</v>
      </c>
      <c r="O3038" s="58">
        <v>81</v>
      </c>
      <c r="P3038" s="58">
        <v>0</v>
      </c>
      <c r="Q3038" s="58">
        <v>0</v>
      </c>
      <c r="R3038" s="59">
        <v>0</v>
      </c>
      <c r="S3038" s="59">
        <v>31.905000000000001</v>
      </c>
      <c r="T3038" s="59">
        <v>0</v>
      </c>
      <c r="U3038" s="59">
        <v>0</v>
      </c>
    </row>
    <row r="3039" spans="1:21" x14ac:dyDescent="0.3">
      <c r="A3039" s="61">
        <v>86473</v>
      </c>
      <c r="B3039" s="54">
        <v>1</v>
      </c>
      <c r="C3039" s="54" t="s">
        <v>78</v>
      </c>
      <c r="D3039" s="54" t="s">
        <v>81</v>
      </c>
      <c r="E3039" s="61" t="s">
        <v>2846</v>
      </c>
      <c r="F3039" s="61" t="s">
        <v>274</v>
      </c>
      <c r="G3039" s="54" t="s">
        <v>71</v>
      </c>
      <c r="H3039" s="54" t="s">
        <v>128</v>
      </c>
      <c r="I3039" s="54" t="s">
        <v>22</v>
      </c>
      <c r="J3039" s="54" t="s">
        <v>129</v>
      </c>
      <c r="K3039" s="56">
        <v>43449.06690972222</v>
      </c>
      <c r="L3039" s="56">
        <v>43449.144895833335</v>
      </c>
      <c r="M3039" s="57">
        <v>1.8716666660000001</v>
      </c>
      <c r="N3039" s="58">
        <v>0</v>
      </c>
      <c r="O3039" s="58">
        <v>3</v>
      </c>
      <c r="P3039" s="58">
        <v>0</v>
      </c>
      <c r="Q3039" s="58">
        <v>0</v>
      </c>
      <c r="R3039" s="59">
        <v>0</v>
      </c>
      <c r="S3039" s="59">
        <v>5.6150000000000002</v>
      </c>
      <c r="T3039" s="59">
        <v>0</v>
      </c>
      <c r="U3039" s="59">
        <v>0</v>
      </c>
    </row>
    <row r="3040" spans="1:21" x14ac:dyDescent="0.3">
      <c r="A3040" s="61">
        <v>86474</v>
      </c>
      <c r="B3040" s="54">
        <v>1</v>
      </c>
      <c r="C3040" s="54" t="s">
        <v>78</v>
      </c>
      <c r="D3040" s="54" t="s">
        <v>84</v>
      </c>
      <c r="E3040" s="61" t="s">
        <v>2954</v>
      </c>
      <c r="F3040" s="61" t="s">
        <v>179</v>
      </c>
      <c r="G3040" s="54" t="s">
        <v>72</v>
      </c>
      <c r="H3040" s="54" t="s">
        <v>128</v>
      </c>
      <c r="I3040" s="54" t="s">
        <v>22</v>
      </c>
      <c r="J3040" s="54" t="s">
        <v>129</v>
      </c>
      <c r="K3040" s="56">
        <v>43449.070509259262</v>
      </c>
      <c r="L3040" s="56">
        <v>43449.123472222222</v>
      </c>
      <c r="M3040" s="57">
        <v>1.271111111</v>
      </c>
      <c r="N3040" s="58">
        <v>0</v>
      </c>
      <c r="O3040" s="58">
        <v>54</v>
      </c>
      <c r="P3040" s="58">
        <v>0</v>
      </c>
      <c r="Q3040" s="58">
        <v>0</v>
      </c>
      <c r="R3040" s="59">
        <v>0</v>
      </c>
      <c r="S3040" s="59">
        <v>68.64</v>
      </c>
      <c r="T3040" s="59">
        <v>0</v>
      </c>
      <c r="U3040" s="59">
        <v>0</v>
      </c>
    </row>
    <row r="3041" spans="1:21" x14ac:dyDescent="0.3">
      <c r="A3041" s="61">
        <v>86475</v>
      </c>
      <c r="B3041" s="54">
        <v>1</v>
      </c>
      <c r="C3041" s="54" t="s">
        <v>78</v>
      </c>
      <c r="D3041" s="54" t="s">
        <v>80</v>
      </c>
      <c r="E3041" s="61" t="s">
        <v>2955</v>
      </c>
      <c r="F3041" s="61" t="s">
        <v>156</v>
      </c>
      <c r="G3041" s="54" t="s">
        <v>71</v>
      </c>
      <c r="H3041" s="54" t="s">
        <v>128</v>
      </c>
      <c r="I3041" s="54" t="s">
        <v>22</v>
      </c>
      <c r="J3041" s="54" t="s">
        <v>129</v>
      </c>
      <c r="K3041" s="56">
        <v>43449.075428240743</v>
      </c>
      <c r="L3041" s="56">
        <v>43449.10392361111</v>
      </c>
      <c r="M3041" s="57">
        <v>0.68388888800000003</v>
      </c>
      <c r="N3041" s="58">
        <v>0</v>
      </c>
      <c r="O3041" s="58">
        <v>134</v>
      </c>
      <c r="P3041" s="58">
        <v>0</v>
      </c>
      <c r="Q3041" s="58">
        <v>0</v>
      </c>
      <c r="R3041" s="59">
        <v>0</v>
      </c>
      <c r="S3041" s="59">
        <v>91.641110999999995</v>
      </c>
      <c r="T3041" s="59">
        <v>0</v>
      </c>
      <c r="U3041" s="59">
        <v>0</v>
      </c>
    </row>
    <row r="3042" spans="1:21" x14ac:dyDescent="0.3">
      <c r="A3042" s="61">
        <v>86477</v>
      </c>
      <c r="B3042" s="54">
        <v>1</v>
      </c>
      <c r="C3042" s="54" t="s">
        <v>78</v>
      </c>
      <c r="D3042" s="54" t="s">
        <v>104</v>
      </c>
      <c r="E3042" s="61" t="s">
        <v>2956</v>
      </c>
      <c r="F3042" s="61" t="s">
        <v>127</v>
      </c>
      <c r="G3042" s="54" t="s">
        <v>76</v>
      </c>
      <c r="H3042" s="54" t="s">
        <v>128</v>
      </c>
      <c r="I3042" s="54" t="s">
        <v>22</v>
      </c>
      <c r="J3042" s="54" t="s">
        <v>129</v>
      </c>
      <c r="K3042" s="56">
        <v>43449.082407407404</v>
      </c>
      <c r="L3042" s="56">
        <v>43449.09652777778</v>
      </c>
      <c r="M3042" s="57">
        <v>0.338888888</v>
      </c>
      <c r="N3042" s="58">
        <v>13</v>
      </c>
      <c r="O3042" s="58">
        <v>17658</v>
      </c>
      <c r="P3042" s="58">
        <v>5</v>
      </c>
      <c r="Q3042" s="58">
        <v>1316</v>
      </c>
      <c r="R3042" s="59">
        <v>4.4055559999999998</v>
      </c>
      <c r="S3042" s="59">
        <v>5984.0999840000004</v>
      </c>
      <c r="T3042" s="59">
        <v>1.6944440000000001</v>
      </c>
      <c r="U3042" s="59">
        <v>445.977777</v>
      </c>
    </row>
    <row r="3043" spans="1:21" x14ac:dyDescent="0.3">
      <c r="A3043" s="61">
        <v>86478</v>
      </c>
      <c r="B3043" s="54">
        <v>1</v>
      </c>
      <c r="C3043" s="54" t="s">
        <v>78</v>
      </c>
      <c r="D3043" s="54" t="s">
        <v>102</v>
      </c>
      <c r="E3043" s="61" t="s">
        <v>2536</v>
      </c>
      <c r="F3043" s="61" t="s">
        <v>160</v>
      </c>
      <c r="G3043" s="54" t="s">
        <v>72</v>
      </c>
      <c r="H3043" s="54" t="s">
        <v>128</v>
      </c>
      <c r="I3043" s="54" t="s">
        <v>24</v>
      </c>
      <c r="J3043" s="54" t="s">
        <v>129</v>
      </c>
      <c r="K3043" s="56">
        <v>43449.097731481481</v>
      </c>
      <c r="L3043" s="56">
        <v>43449.136770833335</v>
      </c>
      <c r="M3043" s="57">
        <v>0.93694444399999999</v>
      </c>
      <c r="N3043" s="58">
        <v>1</v>
      </c>
      <c r="O3043" s="58">
        <v>2814</v>
      </c>
      <c r="P3043" s="58">
        <v>0</v>
      </c>
      <c r="Q3043" s="58">
        <v>63</v>
      </c>
      <c r="R3043" s="59">
        <v>0.936944</v>
      </c>
      <c r="S3043" s="59">
        <v>2636.5616650000002</v>
      </c>
      <c r="T3043" s="59">
        <v>0</v>
      </c>
      <c r="U3043" s="59">
        <v>59.027500000000003</v>
      </c>
    </row>
    <row r="3044" spans="1:21" x14ac:dyDescent="0.3">
      <c r="A3044" s="61">
        <v>86480</v>
      </c>
      <c r="B3044" s="54">
        <v>1</v>
      </c>
      <c r="C3044" s="54" t="s">
        <v>78</v>
      </c>
      <c r="D3044" s="54" t="s">
        <v>93</v>
      </c>
      <c r="E3044" s="61" t="s">
        <v>2957</v>
      </c>
      <c r="F3044" s="61" t="s">
        <v>172</v>
      </c>
      <c r="G3044" s="54" t="s">
        <v>71</v>
      </c>
      <c r="H3044" s="54" t="s">
        <v>128</v>
      </c>
      <c r="I3044" s="54" t="s">
        <v>22</v>
      </c>
      <c r="J3044" s="54" t="s">
        <v>129</v>
      </c>
      <c r="K3044" s="56">
        <v>43449.108865740738</v>
      </c>
      <c r="L3044" s="56">
        <v>43449.131678240738</v>
      </c>
      <c r="M3044" s="57">
        <v>0.54749999999999999</v>
      </c>
      <c r="N3044" s="58">
        <v>0</v>
      </c>
      <c r="O3044" s="58">
        <v>270</v>
      </c>
      <c r="P3044" s="58">
        <v>0</v>
      </c>
      <c r="Q3044" s="58">
        <v>0</v>
      </c>
      <c r="R3044" s="59">
        <v>0</v>
      </c>
      <c r="S3044" s="59">
        <v>147.82499999999999</v>
      </c>
      <c r="T3044" s="59">
        <v>0</v>
      </c>
      <c r="U3044" s="59">
        <v>0</v>
      </c>
    </row>
    <row r="3045" spans="1:21" x14ac:dyDescent="0.3">
      <c r="A3045" s="61">
        <v>86482</v>
      </c>
      <c r="B3045" s="54">
        <v>1</v>
      </c>
      <c r="C3045" s="54" t="s">
        <v>79</v>
      </c>
      <c r="D3045" s="54" t="s">
        <v>119</v>
      </c>
      <c r="E3045" s="61" t="s">
        <v>2958</v>
      </c>
      <c r="F3045" s="61" t="s">
        <v>127</v>
      </c>
      <c r="G3045" s="54" t="s">
        <v>72</v>
      </c>
      <c r="H3045" s="54" t="s">
        <v>128</v>
      </c>
      <c r="I3045" s="54" t="s">
        <v>22</v>
      </c>
      <c r="J3045" s="54" t="s">
        <v>129</v>
      </c>
      <c r="K3045" s="56">
        <v>43449.143217592595</v>
      </c>
      <c r="L3045" s="56">
        <v>43449.180821759262</v>
      </c>
      <c r="M3045" s="57">
        <v>0.90249999999999997</v>
      </c>
      <c r="N3045" s="58">
        <v>2</v>
      </c>
      <c r="O3045" s="58">
        <v>399</v>
      </c>
      <c r="P3045" s="58">
        <v>0</v>
      </c>
      <c r="Q3045" s="58">
        <v>279</v>
      </c>
      <c r="R3045" s="59">
        <v>1.8049999999999999</v>
      </c>
      <c r="S3045" s="59">
        <v>360.09750000000003</v>
      </c>
      <c r="T3045" s="59">
        <v>0</v>
      </c>
      <c r="U3045" s="59">
        <v>251.79750000000001</v>
      </c>
    </row>
    <row r="3046" spans="1:21" x14ac:dyDescent="0.3">
      <c r="A3046" s="61">
        <v>86483</v>
      </c>
      <c r="B3046" s="54">
        <v>1</v>
      </c>
      <c r="C3046" s="54" t="s">
        <v>78</v>
      </c>
      <c r="D3046" s="54" t="s">
        <v>93</v>
      </c>
      <c r="E3046" s="61" t="s">
        <v>2959</v>
      </c>
      <c r="F3046" s="61" t="s">
        <v>204</v>
      </c>
      <c r="G3046" s="54" t="s">
        <v>71</v>
      </c>
      <c r="H3046" s="54" t="s">
        <v>128</v>
      </c>
      <c r="I3046" s="54" t="s">
        <v>22</v>
      </c>
      <c r="J3046" s="54" t="s">
        <v>129</v>
      </c>
      <c r="K3046" s="56">
        <v>43449.139814814815</v>
      </c>
      <c r="L3046" s="56">
        <v>43449.47556712963</v>
      </c>
      <c r="M3046" s="57">
        <v>8.0580555549999993</v>
      </c>
      <c r="N3046" s="58">
        <v>0</v>
      </c>
      <c r="O3046" s="58">
        <v>186</v>
      </c>
      <c r="P3046" s="58">
        <v>0</v>
      </c>
      <c r="Q3046" s="58">
        <v>0</v>
      </c>
      <c r="R3046" s="59">
        <v>0</v>
      </c>
      <c r="S3046" s="59">
        <v>1498.798333</v>
      </c>
      <c r="T3046" s="59">
        <v>0</v>
      </c>
      <c r="U3046" s="59">
        <v>0</v>
      </c>
    </row>
    <row r="3047" spans="1:21" x14ac:dyDescent="0.3">
      <c r="A3047" s="61">
        <v>86484</v>
      </c>
      <c r="B3047" s="54">
        <v>1</v>
      </c>
      <c r="C3047" s="54" t="s">
        <v>78</v>
      </c>
      <c r="D3047" s="54" t="s">
        <v>91</v>
      </c>
      <c r="E3047" s="61" t="s">
        <v>2960</v>
      </c>
      <c r="F3047" s="61" t="s">
        <v>140</v>
      </c>
      <c r="G3047" s="54" t="s">
        <v>72</v>
      </c>
      <c r="H3047" s="54" t="s">
        <v>128</v>
      </c>
      <c r="I3047" s="54" t="s">
        <v>22</v>
      </c>
      <c r="J3047" s="54" t="s">
        <v>129</v>
      </c>
      <c r="K3047" s="56">
        <v>43449.142777777779</v>
      </c>
      <c r="L3047" s="56">
        <v>43449.15625</v>
      </c>
      <c r="M3047" s="57">
        <v>0.323333333</v>
      </c>
      <c r="N3047" s="58">
        <v>9</v>
      </c>
      <c r="O3047" s="58">
        <v>10442</v>
      </c>
      <c r="P3047" s="58">
        <v>11</v>
      </c>
      <c r="Q3047" s="58">
        <v>2093</v>
      </c>
      <c r="R3047" s="59">
        <v>2.91</v>
      </c>
      <c r="S3047" s="59">
        <v>3376.2466629999999</v>
      </c>
      <c r="T3047" s="59">
        <v>3.556667</v>
      </c>
      <c r="U3047" s="59">
        <v>676.73666600000001</v>
      </c>
    </row>
    <row r="3048" spans="1:21" x14ac:dyDescent="0.3">
      <c r="A3048" s="61">
        <v>86485</v>
      </c>
      <c r="B3048" s="54">
        <v>1</v>
      </c>
      <c r="C3048" s="54" t="s">
        <v>78</v>
      </c>
      <c r="D3048" s="54" t="s">
        <v>82</v>
      </c>
      <c r="E3048" s="61" t="s">
        <v>2811</v>
      </c>
      <c r="F3048" s="61" t="s">
        <v>127</v>
      </c>
      <c r="G3048" s="54" t="s">
        <v>72</v>
      </c>
      <c r="H3048" s="54" t="s">
        <v>128</v>
      </c>
      <c r="I3048" s="54" t="s">
        <v>22</v>
      </c>
      <c r="J3048" s="54" t="s">
        <v>129</v>
      </c>
      <c r="K3048" s="56">
        <v>43449.167187500003</v>
      </c>
      <c r="L3048" s="56">
        <v>43449.186111111114</v>
      </c>
      <c r="M3048" s="57">
        <v>0.454166666</v>
      </c>
      <c r="N3048" s="58">
        <v>1</v>
      </c>
      <c r="O3048" s="58">
        <v>17693</v>
      </c>
      <c r="P3048" s="58">
        <v>0</v>
      </c>
      <c r="Q3048" s="58">
        <v>0</v>
      </c>
      <c r="R3048" s="59">
        <v>0.45416699999999999</v>
      </c>
      <c r="S3048" s="59">
        <v>8035.5708219999997</v>
      </c>
      <c r="T3048" s="59">
        <v>0</v>
      </c>
      <c r="U3048" s="59">
        <v>0</v>
      </c>
    </row>
    <row r="3049" spans="1:21" x14ac:dyDescent="0.3">
      <c r="A3049" s="61">
        <v>86486</v>
      </c>
      <c r="B3049" s="54">
        <v>1</v>
      </c>
      <c r="C3049" s="54" t="s">
        <v>78</v>
      </c>
      <c r="D3049" s="54" t="s">
        <v>80</v>
      </c>
      <c r="E3049" s="61" t="s">
        <v>2961</v>
      </c>
      <c r="F3049" s="61" t="s">
        <v>144</v>
      </c>
      <c r="G3049" s="54" t="s">
        <v>71</v>
      </c>
      <c r="H3049" s="54" t="s">
        <v>128</v>
      </c>
      <c r="I3049" s="54" t="s">
        <v>22</v>
      </c>
      <c r="J3049" s="54" t="s">
        <v>129</v>
      </c>
      <c r="K3049" s="56">
        <v>43449.175486111111</v>
      </c>
      <c r="L3049" s="56">
        <v>43449.214120370372</v>
      </c>
      <c r="M3049" s="57">
        <v>0.92722222200000004</v>
      </c>
      <c r="N3049" s="58">
        <v>0</v>
      </c>
      <c r="O3049" s="58">
        <v>3</v>
      </c>
      <c r="P3049" s="58">
        <v>0</v>
      </c>
      <c r="Q3049" s="58">
        <v>0</v>
      </c>
      <c r="R3049" s="59">
        <v>0</v>
      </c>
      <c r="S3049" s="59">
        <v>2.7816670000000001</v>
      </c>
      <c r="T3049" s="59">
        <v>0</v>
      </c>
      <c r="U3049" s="59">
        <v>0</v>
      </c>
    </row>
    <row r="3050" spans="1:21" x14ac:dyDescent="0.3">
      <c r="A3050" s="61">
        <v>86487</v>
      </c>
      <c r="B3050" s="54">
        <v>1</v>
      </c>
      <c r="C3050" s="54" t="s">
        <v>78</v>
      </c>
      <c r="D3050" s="54" t="s">
        <v>125</v>
      </c>
      <c r="E3050" s="61" t="s">
        <v>2962</v>
      </c>
      <c r="F3050" s="61" t="s">
        <v>136</v>
      </c>
      <c r="G3050" s="54" t="s">
        <v>71</v>
      </c>
      <c r="H3050" s="54" t="s">
        <v>128</v>
      </c>
      <c r="I3050" s="54" t="s">
        <v>22</v>
      </c>
      <c r="J3050" s="54" t="s">
        <v>129</v>
      </c>
      <c r="K3050" s="56">
        <v>43449.195798611108</v>
      </c>
      <c r="L3050" s="56">
        <v>43449.250532407408</v>
      </c>
      <c r="M3050" s="57">
        <v>1.3136111109999999</v>
      </c>
      <c r="N3050" s="58">
        <v>0</v>
      </c>
      <c r="O3050" s="58">
        <v>294</v>
      </c>
      <c r="P3050" s="58">
        <v>0</v>
      </c>
      <c r="Q3050" s="58">
        <v>0</v>
      </c>
      <c r="R3050" s="59">
        <v>0</v>
      </c>
      <c r="S3050" s="59">
        <v>386.20166699999999</v>
      </c>
      <c r="T3050" s="59">
        <v>0</v>
      </c>
      <c r="U3050" s="59">
        <v>0</v>
      </c>
    </row>
    <row r="3051" spans="1:21" x14ac:dyDescent="0.3">
      <c r="A3051" s="61">
        <v>86488</v>
      </c>
      <c r="B3051" s="54">
        <v>1</v>
      </c>
      <c r="C3051" s="54" t="s">
        <v>79</v>
      </c>
      <c r="D3051" s="54" t="s">
        <v>119</v>
      </c>
      <c r="E3051" s="61" t="s">
        <v>2963</v>
      </c>
      <c r="F3051" s="61" t="s">
        <v>140</v>
      </c>
      <c r="G3051" s="54" t="s">
        <v>72</v>
      </c>
      <c r="H3051" s="54" t="s">
        <v>128</v>
      </c>
      <c r="I3051" s="54" t="s">
        <v>22</v>
      </c>
      <c r="J3051" s="54" t="s">
        <v>129</v>
      </c>
      <c r="K3051" s="56">
        <v>43449.239861111113</v>
      </c>
      <c r="L3051" s="56">
        <v>43449.275057870371</v>
      </c>
      <c r="M3051" s="57">
        <v>0.84472222200000002</v>
      </c>
      <c r="N3051" s="58">
        <v>2</v>
      </c>
      <c r="O3051" s="58">
        <v>260</v>
      </c>
      <c r="P3051" s="58">
        <v>0</v>
      </c>
      <c r="Q3051" s="58">
        <v>188</v>
      </c>
      <c r="R3051" s="59">
        <v>1.6894439999999999</v>
      </c>
      <c r="S3051" s="59">
        <v>219.62777800000001</v>
      </c>
      <c r="T3051" s="59">
        <v>0</v>
      </c>
      <c r="U3051" s="59">
        <v>158.80777800000001</v>
      </c>
    </row>
    <row r="3052" spans="1:21" x14ac:dyDescent="0.3">
      <c r="A3052" s="61">
        <v>86491</v>
      </c>
      <c r="B3052" s="54">
        <v>1</v>
      </c>
      <c r="C3052" s="54" t="s">
        <v>79</v>
      </c>
      <c r="D3052" s="54" t="s">
        <v>124</v>
      </c>
      <c r="E3052" s="61" t="s">
        <v>747</v>
      </c>
      <c r="F3052" s="61" t="s">
        <v>168</v>
      </c>
      <c r="G3052" s="54" t="s">
        <v>72</v>
      </c>
      <c r="H3052" s="54" t="s">
        <v>128</v>
      </c>
      <c r="I3052" s="54" t="s">
        <v>22</v>
      </c>
      <c r="J3052" s="54" t="s">
        <v>129</v>
      </c>
      <c r="K3052" s="56">
        <v>43449.337060185186</v>
      </c>
      <c r="L3052" s="56">
        <v>43449.376736111109</v>
      </c>
      <c r="M3052" s="57">
        <v>0.95222222199999995</v>
      </c>
      <c r="N3052" s="58">
        <v>0</v>
      </c>
      <c r="O3052" s="58">
        <v>145</v>
      </c>
      <c r="P3052" s="58">
        <v>0</v>
      </c>
      <c r="Q3052" s="58">
        <v>0</v>
      </c>
      <c r="R3052" s="59">
        <v>0</v>
      </c>
      <c r="S3052" s="59">
        <v>138.07222200000001</v>
      </c>
      <c r="T3052" s="59">
        <v>0</v>
      </c>
      <c r="U3052" s="59">
        <v>0</v>
      </c>
    </row>
    <row r="3053" spans="1:21" x14ac:dyDescent="0.3">
      <c r="A3053" s="61">
        <v>86493</v>
      </c>
      <c r="B3053" s="54">
        <v>1</v>
      </c>
      <c r="C3053" s="54" t="s">
        <v>78</v>
      </c>
      <c r="D3053" s="54" t="s">
        <v>80</v>
      </c>
      <c r="E3053" s="61" t="s">
        <v>2964</v>
      </c>
      <c r="F3053" s="61" t="s">
        <v>150</v>
      </c>
      <c r="G3053" s="54" t="s">
        <v>72</v>
      </c>
      <c r="H3053" s="54" t="s">
        <v>128</v>
      </c>
      <c r="I3053" s="54" t="s">
        <v>22</v>
      </c>
      <c r="J3053" s="54" t="s">
        <v>147</v>
      </c>
      <c r="K3053" s="56">
        <v>43449.360358796293</v>
      </c>
      <c r="L3053" s="56">
        <v>43449.430555555555</v>
      </c>
      <c r="M3053" s="57">
        <v>1.684722222</v>
      </c>
      <c r="N3053" s="58">
        <v>0</v>
      </c>
      <c r="O3053" s="58">
        <v>575</v>
      </c>
      <c r="P3053" s="58">
        <v>0</v>
      </c>
      <c r="Q3053" s="58">
        <v>0</v>
      </c>
      <c r="R3053" s="59">
        <v>0</v>
      </c>
      <c r="S3053" s="59">
        <v>968.71527800000001</v>
      </c>
      <c r="T3053" s="59">
        <v>0</v>
      </c>
      <c r="U3053" s="59">
        <v>0</v>
      </c>
    </row>
    <row r="3054" spans="1:21" x14ac:dyDescent="0.3">
      <c r="A3054" s="61">
        <v>86497</v>
      </c>
      <c r="B3054" s="54">
        <v>1</v>
      </c>
      <c r="C3054" s="54" t="s">
        <v>78</v>
      </c>
      <c r="D3054" s="54" t="s">
        <v>102</v>
      </c>
      <c r="E3054" s="61" t="s">
        <v>2965</v>
      </c>
      <c r="F3054" s="61" t="s">
        <v>791</v>
      </c>
      <c r="G3054" s="54" t="s">
        <v>72</v>
      </c>
      <c r="H3054" s="54" t="s">
        <v>128</v>
      </c>
      <c r="I3054" s="54" t="s">
        <v>22</v>
      </c>
      <c r="J3054" s="54" t="s">
        <v>129</v>
      </c>
      <c r="K3054" s="56">
        <v>43449.352835648147</v>
      </c>
      <c r="L3054" s="56">
        <v>43449.608761574076</v>
      </c>
      <c r="M3054" s="57">
        <v>6.142222222</v>
      </c>
      <c r="N3054" s="58">
        <v>0</v>
      </c>
      <c r="O3054" s="58">
        <v>0</v>
      </c>
      <c r="P3054" s="58">
        <v>0</v>
      </c>
      <c r="Q3054" s="58">
        <v>1</v>
      </c>
      <c r="R3054" s="59">
        <v>0</v>
      </c>
      <c r="S3054" s="59">
        <v>0</v>
      </c>
      <c r="T3054" s="59">
        <v>0</v>
      </c>
      <c r="U3054" s="59">
        <v>6.1422220000000003</v>
      </c>
    </row>
    <row r="3055" spans="1:21" x14ac:dyDescent="0.3">
      <c r="A3055" s="61">
        <v>86498</v>
      </c>
      <c r="B3055" s="54">
        <v>1</v>
      </c>
      <c r="C3055" s="54" t="s">
        <v>79</v>
      </c>
      <c r="D3055" s="54" t="s">
        <v>108</v>
      </c>
      <c r="E3055" s="61" t="s">
        <v>303</v>
      </c>
      <c r="F3055" s="61" t="s">
        <v>145</v>
      </c>
      <c r="G3055" s="54" t="s">
        <v>72</v>
      </c>
      <c r="H3055" s="54" t="s">
        <v>128</v>
      </c>
      <c r="I3055" s="54" t="s">
        <v>22</v>
      </c>
      <c r="J3055" s="54" t="s">
        <v>129</v>
      </c>
      <c r="K3055" s="56">
        <v>43449.350034722222</v>
      </c>
      <c r="L3055" s="56">
        <v>43449.391886574071</v>
      </c>
      <c r="M3055" s="57">
        <v>1.004444444</v>
      </c>
      <c r="N3055" s="58">
        <v>0</v>
      </c>
      <c r="O3055" s="58">
        <v>5</v>
      </c>
      <c r="P3055" s="58">
        <v>0</v>
      </c>
      <c r="Q3055" s="58">
        <v>0</v>
      </c>
      <c r="R3055" s="59">
        <v>0</v>
      </c>
      <c r="S3055" s="59">
        <v>5.0222220000000002</v>
      </c>
      <c r="T3055" s="59">
        <v>0</v>
      </c>
      <c r="U3055" s="59">
        <v>0</v>
      </c>
    </row>
    <row r="3056" spans="1:21" x14ac:dyDescent="0.3">
      <c r="A3056" s="61">
        <v>86501</v>
      </c>
      <c r="B3056" s="54">
        <v>1</v>
      </c>
      <c r="C3056" s="54" t="s">
        <v>79</v>
      </c>
      <c r="D3056" s="54" t="s">
        <v>114</v>
      </c>
      <c r="E3056" s="61" t="s">
        <v>1056</v>
      </c>
      <c r="F3056" s="61" t="s">
        <v>136</v>
      </c>
      <c r="G3056" s="54" t="s">
        <v>71</v>
      </c>
      <c r="H3056" s="54" t="s">
        <v>128</v>
      </c>
      <c r="I3056" s="54" t="s">
        <v>22</v>
      </c>
      <c r="J3056" s="54" t="s">
        <v>129</v>
      </c>
      <c r="K3056" s="56">
        <v>43449.36787037037</v>
      </c>
      <c r="L3056" s="56">
        <v>43449.404652777775</v>
      </c>
      <c r="M3056" s="57">
        <v>0.88277777700000004</v>
      </c>
      <c r="N3056" s="58">
        <v>0</v>
      </c>
      <c r="O3056" s="58">
        <v>0</v>
      </c>
      <c r="P3056" s="58">
        <v>0</v>
      </c>
      <c r="Q3056" s="58">
        <v>18</v>
      </c>
      <c r="R3056" s="59">
        <v>0</v>
      </c>
      <c r="S3056" s="59">
        <v>0</v>
      </c>
      <c r="T3056" s="59">
        <v>0</v>
      </c>
      <c r="U3056" s="59">
        <v>15.89</v>
      </c>
    </row>
    <row r="3057" spans="1:21" x14ac:dyDescent="0.3">
      <c r="A3057" s="61">
        <v>86504</v>
      </c>
      <c r="B3057" s="54">
        <v>1</v>
      </c>
      <c r="C3057" s="54" t="s">
        <v>79</v>
      </c>
      <c r="D3057" s="54" t="s">
        <v>109</v>
      </c>
      <c r="E3057" s="61" t="s">
        <v>1742</v>
      </c>
      <c r="F3057" s="61" t="s">
        <v>148</v>
      </c>
      <c r="G3057" s="54" t="s">
        <v>71</v>
      </c>
      <c r="H3057" s="54" t="s">
        <v>128</v>
      </c>
      <c r="I3057" s="54" t="s">
        <v>22</v>
      </c>
      <c r="J3057" s="54" t="s">
        <v>147</v>
      </c>
      <c r="K3057" s="56">
        <v>43449.375</v>
      </c>
      <c r="L3057" s="56">
        <v>43449.727731481486</v>
      </c>
      <c r="M3057" s="57">
        <v>8.4655555549999999</v>
      </c>
      <c r="N3057" s="58">
        <v>0</v>
      </c>
      <c r="O3057" s="58">
        <v>0</v>
      </c>
      <c r="P3057" s="58">
        <v>0</v>
      </c>
      <c r="Q3057" s="58">
        <v>89</v>
      </c>
      <c r="R3057" s="59">
        <v>0</v>
      </c>
      <c r="S3057" s="59">
        <v>0</v>
      </c>
      <c r="T3057" s="59">
        <v>0</v>
      </c>
      <c r="U3057" s="59">
        <v>753.43444399999998</v>
      </c>
    </row>
    <row r="3058" spans="1:21" x14ac:dyDescent="0.3">
      <c r="A3058" s="61">
        <v>86505</v>
      </c>
      <c r="B3058" s="54">
        <v>1</v>
      </c>
      <c r="C3058" s="54" t="s">
        <v>79</v>
      </c>
      <c r="D3058" s="54" t="s">
        <v>119</v>
      </c>
      <c r="E3058" s="61" t="s">
        <v>459</v>
      </c>
      <c r="F3058" s="61" t="s">
        <v>150</v>
      </c>
      <c r="G3058" s="54" t="s">
        <v>72</v>
      </c>
      <c r="H3058" s="54" t="s">
        <v>128</v>
      </c>
      <c r="I3058" s="54" t="s">
        <v>22</v>
      </c>
      <c r="J3058" s="54" t="s">
        <v>147</v>
      </c>
      <c r="K3058" s="56">
        <v>43449.380706018521</v>
      </c>
      <c r="L3058" s="56">
        <v>43449.508946759262</v>
      </c>
      <c r="M3058" s="57">
        <v>3.0777777770000001</v>
      </c>
      <c r="N3058" s="58">
        <v>0</v>
      </c>
      <c r="O3058" s="58">
        <v>2480</v>
      </c>
      <c r="P3058" s="58">
        <v>0</v>
      </c>
      <c r="Q3058" s="58">
        <v>600</v>
      </c>
      <c r="R3058" s="59">
        <v>0</v>
      </c>
      <c r="S3058" s="59">
        <v>7632.8888870000001</v>
      </c>
      <c r="T3058" s="59">
        <v>0</v>
      </c>
      <c r="U3058" s="59">
        <v>1846.6666660000001</v>
      </c>
    </row>
    <row r="3059" spans="1:21" x14ac:dyDescent="0.3">
      <c r="A3059" s="61">
        <v>86506</v>
      </c>
      <c r="B3059" s="54">
        <v>1</v>
      </c>
      <c r="C3059" s="54" t="s">
        <v>79</v>
      </c>
      <c r="D3059" s="54" t="s">
        <v>116</v>
      </c>
      <c r="E3059" s="61" t="s">
        <v>2966</v>
      </c>
      <c r="F3059" s="61" t="s">
        <v>148</v>
      </c>
      <c r="G3059" s="54" t="s">
        <v>71</v>
      </c>
      <c r="H3059" s="54" t="s">
        <v>128</v>
      </c>
      <c r="I3059" s="54" t="s">
        <v>22</v>
      </c>
      <c r="J3059" s="54" t="s">
        <v>147</v>
      </c>
      <c r="K3059" s="56">
        <v>43449.389918981484</v>
      </c>
      <c r="L3059" s="56">
        <v>43449.610937500001</v>
      </c>
      <c r="M3059" s="57">
        <v>5.3044444439999996</v>
      </c>
      <c r="N3059" s="58">
        <v>0</v>
      </c>
      <c r="O3059" s="58">
        <v>96</v>
      </c>
      <c r="P3059" s="58">
        <v>0</v>
      </c>
      <c r="Q3059" s="58">
        <v>0</v>
      </c>
      <c r="R3059" s="59">
        <v>0</v>
      </c>
      <c r="S3059" s="59">
        <v>509.22666700000002</v>
      </c>
      <c r="T3059" s="59">
        <v>0</v>
      </c>
      <c r="U3059" s="59">
        <v>0</v>
      </c>
    </row>
    <row r="3060" spans="1:21" x14ac:dyDescent="0.3">
      <c r="A3060" s="61">
        <v>86507</v>
      </c>
      <c r="B3060" s="54">
        <v>1</v>
      </c>
      <c r="C3060" s="54" t="s">
        <v>79</v>
      </c>
      <c r="D3060" s="54" t="s">
        <v>108</v>
      </c>
      <c r="E3060" s="61" t="s">
        <v>2967</v>
      </c>
      <c r="F3060" s="61" t="s">
        <v>150</v>
      </c>
      <c r="G3060" s="54" t="s">
        <v>72</v>
      </c>
      <c r="H3060" s="54" t="s">
        <v>128</v>
      </c>
      <c r="I3060" s="54" t="s">
        <v>22</v>
      </c>
      <c r="J3060" s="54" t="s">
        <v>147</v>
      </c>
      <c r="K3060" s="56">
        <v>43449.376099537039</v>
      </c>
      <c r="L3060" s="56">
        <v>43449.603368055556</v>
      </c>
      <c r="M3060" s="57">
        <v>5.4544444439999999</v>
      </c>
      <c r="N3060" s="58">
        <v>11</v>
      </c>
      <c r="O3060" s="58">
        <v>3423</v>
      </c>
      <c r="P3060" s="58">
        <v>0</v>
      </c>
      <c r="Q3060" s="58">
        <v>20</v>
      </c>
      <c r="R3060" s="59">
        <v>59.998888999999998</v>
      </c>
      <c r="S3060" s="59">
        <v>18670.563332000002</v>
      </c>
      <c r="T3060" s="59">
        <v>0</v>
      </c>
      <c r="U3060" s="59">
        <v>109.08888899999999</v>
      </c>
    </row>
    <row r="3061" spans="1:21" x14ac:dyDescent="0.3">
      <c r="A3061" s="61">
        <v>86508</v>
      </c>
      <c r="B3061" s="54">
        <v>1</v>
      </c>
      <c r="C3061" s="54" t="s">
        <v>78</v>
      </c>
      <c r="D3061" s="54" t="s">
        <v>102</v>
      </c>
      <c r="E3061" s="61" t="s">
        <v>2968</v>
      </c>
      <c r="F3061" s="61" t="s">
        <v>148</v>
      </c>
      <c r="G3061" s="54" t="s">
        <v>71</v>
      </c>
      <c r="H3061" s="54" t="s">
        <v>128</v>
      </c>
      <c r="I3061" s="54" t="s">
        <v>22</v>
      </c>
      <c r="J3061" s="54" t="s">
        <v>147</v>
      </c>
      <c r="K3061" s="56">
        <v>43449.377291666664</v>
      </c>
      <c r="L3061" s="56">
        <v>43449.645914351851</v>
      </c>
      <c r="M3061" s="57">
        <v>6.4469444439999997</v>
      </c>
      <c r="N3061" s="58">
        <v>0</v>
      </c>
      <c r="O3061" s="58">
        <v>101</v>
      </c>
      <c r="P3061" s="58">
        <v>0</v>
      </c>
      <c r="Q3061" s="58">
        <v>0</v>
      </c>
      <c r="R3061" s="59">
        <v>0</v>
      </c>
      <c r="S3061" s="59">
        <v>651.141389</v>
      </c>
      <c r="T3061" s="59">
        <v>0</v>
      </c>
      <c r="U3061" s="59">
        <v>0</v>
      </c>
    </row>
    <row r="3062" spans="1:21" x14ac:dyDescent="0.3">
      <c r="A3062" s="61">
        <v>86512</v>
      </c>
      <c r="B3062" s="54">
        <v>1</v>
      </c>
      <c r="C3062" s="54" t="s">
        <v>79</v>
      </c>
      <c r="D3062" s="54" t="s">
        <v>115</v>
      </c>
      <c r="E3062" s="61" t="s">
        <v>2969</v>
      </c>
      <c r="F3062" s="61" t="s">
        <v>150</v>
      </c>
      <c r="G3062" s="54" t="s">
        <v>72</v>
      </c>
      <c r="H3062" s="54" t="s">
        <v>128</v>
      </c>
      <c r="I3062" s="54" t="s">
        <v>22</v>
      </c>
      <c r="J3062" s="54" t="s">
        <v>147</v>
      </c>
      <c r="K3062" s="56">
        <v>43449.379571759258</v>
      </c>
      <c r="L3062" s="56">
        <v>43449.519861111112</v>
      </c>
      <c r="M3062" s="57">
        <v>3.366944444</v>
      </c>
      <c r="N3062" s="58">
        <v>0</v>
      </c>
      <c r="O3062" s="58">
        <v>5</v>
      </c>
      <c r="P3062" s="58">
        <v>12</v>
      </c>
      <c r="Q3062" s="58">
        <v>3029</v>
      </c>
      <c r="R3062" s="59">
        <v>0</v>
      </c>
      <c r="S3062" s="59">
        <v>16.834721999999999</v>
      </c>
      <c r="T3062" s="59">
        <v>40.403333000000003</v>
      </c>
      <c r="U3062" s="59">
        <v>10198.474721</v>
      </c>
    </row>
    <row r="3063" spans="1:21" x14ac:dyDescent="0.3">
      <c r="A3063" s="61">
        <v>86513</v>
      </c>
      <c r="B3063" s="54">
        <v>1</v>
      </c>
      <c r="C3063" s="54" t="s">
        <v>78</v>
      </c>
      <c r="D3063" s="54" t="s">
        <v>95</v>
      </c>
      <c r="E3063" s="61" t="s">
        <v>2970</v>
      </c>
      <c r="F3063" s="61" t="s">
        <v>162</v>
      </c>
      <c r="G3063" s="54" t="s">
        <v>72</v>
      </c>
      <c r="H3063" s="54" t="s">
        <v>128</v>
      </c>
      <c r="I3063" s="54" t="s">
        <v>22</v>
      </c>
      <c r="J3063" s="54" t="s">
        <v>129</v>
      </c>
      <c r="K3063" s="56">
        <v>43449.383645833332</v>
      </c>
      <c r="L3063" s="56">
        <v>43449.443124999998</v>
      </c>
      <c r="M3063" s="57">
        <v>1.4275</v>
      </c>
      <c r="N3063" s="58">
        <v>5</v>
      </c>
      <c r="O3063" s="58">
        <v>2613</v>
      </c>
      <c r="P3063" s="58">
        <v>0</v>
      </c>
      <c r="Q3063" s="58">
        <v>19</v>
      </c>
      <c r="R3063" s="59">
        <v>7.1375000000000002</v>
      </c>
      <c r="S3063" s="59">
        <v>3730.0574999999999</v>
      </c>
      <c r="T3063" s="59">
        <v>0</v>
      </c>
      <c r="U3063" s="59">
        <v>27.122499999999999</v>
      </c>
    </row>
    <row r="3064" spans="1:21" x14ac:dyDescent="0.3">
      <c r="A3064" s="61">
        <v>86514</v>
      </c>
      <c r="B3064" s="54">
        <v>1</v>
      </c>
      <c r="C3064" s="54" t="s">
        <v>78</v>
      </c>
      <c r="D3064" s="54" t="s">
        <v>125</v>
      </c>
      <c r="E3064" s="61" t="s">
        <v>2971</v>
      </c>
      <c r="F3064" s="61" t="s">
        <v>140</v>
      </c>
      <c r="G3064" s="54" t="s">
        <v>72</v>
      </c>
      <c r="H3064" s="54" t="s">
        <v>128</v>
      </c>
      <c r="I3064" s="54" t="s">
        <v>22</v>
      </c>
      <c r="J3064" s="54" t="s">
        <v>129</v>
      </c>
      <c r="K3064" s="56">
        <v>43449.387870370367</v>
      </c>
      <c r="L3064" s="56">
        <v>43449.398634259262</v>
      </c>
      <c r="M3064" s="57">
        <v>0.258333333</v>
      </c>
      <c r="N3064" s="58">
        <v>2</v>
      </c>
      <c r="O3064" s="58">
        <v>2746</v>
      </c>
      <c r="P3064" s="58">
        <v>0</v>
      </c>
      <c r="Q3064" s="58">
        <v>0</v>
      </c>
      <c r="R3064" s="59">
        <v>0.51666699999999999</v>
      </c>
      <c r="S3064" s="59">
        <v>709.383332</v>
      </c>
      <c r="T3064" s="59">
        <v>0</v>
      </c>
      <c r="U3064" s="59">
        <v>0</v>
      </c>
    </row>
    <row r="3065" spans="1:21" x14ac:dyDescent="0.3">
      <c r="A3065" s="61">
        <v>86515</v>
      </c>
      <c r="B3065" s="54">
        <v>1</v>
      </c>
      <c r="C3065" s="54" t="s">
        <v>78</v>
      </c>
      <c r="D3065" s="54" t="s">
        <v>103</v>
      </c>
      <c r="E3065" s="61" t="s">
        <v>1259</v>
      </c>
      <c r="F3065" s="61" t="s">
        <v>150</v>
      </c>
      <c r="G3065" s="54" t="s">
        <v>72</v>
      </c>
      <c r="H3065" s="54" t="s">
        <v>128</v>
      </c>
      <c r="I3065" s="54" t="s">
        <v>22</v>
      </c>
      <c r="J3065" s="54" t="s">
        <v>147</v>
      </c>
      <c r="K3065" s="56">
        <v>43449.391284722224</v>
      </c>
      <c r="L3065" s="56">
        <v>43449.476388888892</v>
      </c>
      <c r="M3065" s="57">
        <v>2.0425</v>
      </c>
      <c r="N3065" s="58">
        <v>3</v>
      </c>
      <c r="O3065" s="58">
        <v>0</v>
      </c>
      <c r="P3065" s="58">
        <v>0</v>
      </c>
      <c r="Q3065" s="58">
        <v>0</v>
      </c>
      <c r="R3065" s="59">
        <v>6.1275000000000004</v>
      </c>
      <c r="S3065" s="59">
        <v>0</v>
      </c>
      <c r="T3065" s="59">
        <v>0</v>
      </c>
      <c r="U3065" s="59">
        <v>0</v>
      </c>
    </row>
    <row r="3066" spans="1:21" x14ac:dyDescent="0.3">
      <c r="A3066" s="61">
        <v>86518</v>
      </c>
      <c r="B3066" s="54">
        <v>1</v>
      </c>
      <c r="C3066" s="54" t="s">
        <v>79</v>
      </c>
      <c r="D3066" s="54" t="s">
        <v>117</v>
      </c>
      <c r="E3066" s="61" t="s">
        <v>961</v>
      </c>
      <c r="F3066" s="61" t="s">
        <v>148</v>
      </c>
      <c r="G3066" s="54" t="s">
        <v>72</v>
      </c>
      <c r="H3066" s="54" t="s">
        <v>128</v>
      </c>
      <c r="I3066" s="54" t="s">
        <v>22</v>
      </c>
      <c r="J3066" s="54" t="s">
        <v>147</v>
      </c>
      <c r="K3066" s="56">
        <v>43449.433159722219</v>
      </c>
      <c r="L3066" s="56">
        <v>43449.439189814817</v>
      </c>
      <c r="M3066" s="57">
        <v>0.14472222200000001</v>
      </c>
      <c r="N3066" s="58">
        <v>0</v>
      </c>
      <c r="O3066" s="58">
        <v>269</v>
      </c>
      <c r="P3066" s="58">
        <v>0</v>
      </c>
      <c r="Q3066" s="58">
        <v>0</v>
      </c>
      <c r="R3066" s="59">
        <v>0</v>
      </c>
      <c r="S3066" s="59">
        <v>38.930278000000001</v>
      </c>
      <c r="T3066" s="59">
        <v>0</v>
      </c>
      <c r="U3066" s="59">
        <v>0</v>
      </c>
    </row>
    <row r="3067" spans="1:21" x14ac:dyDescent="0.3">
      <c r="A3067" s="61">
        <v>86519</v>
      </c>
      <c r="B3067" s="54">
        <v>1</v>
      </c>
      <c r="C3067" s="54" t="s">
        <v>78</v>
      </c>
      <c r="D3067" s="54" t="s">
        <v>84</v>
      </c>
      <c r="E3067" s="61" t="s">
        <v>2972</v>
      </c>
      <c r="F3067" s="61" t="s">
        <v>150</v>
      </c>
      <c r="G3067" s="54" t="s">
        <v>72</v>
      </c>
      <c r="H3067" s="54" t="s">
        <v>128</v>
      </c>
      <c r="I3067" s="54" t="s">
        <v>22</v>
      </c>
      <c r="J3067" s="54" t="s">
        <v>147</v>
      </c>
      <c r="K3067" s="56">
        <v>43449.40761574074</v>
      </c>
      <c r="L3067" s="56">
        <v>43449.531944444447</v>
      </c>
      <c r="M3067" s="57">
        <v>2.9838888880000001</v>
      </c>
      <c r="N3067" s="58">
        <v>0</v>
      </c>
      <c r="O3067" s="58">
        <v>153</v>
      </c>
      <c r="P3067" s="58">
        <v>0</v>
      </c>
      <c r="Q3067" s="58">
        <v>0</v>
      </c>
      <c r="R3067" s="59">
        <v>0</v>
      </c>
      <c r="S3067" s="59">
        <v>456.53500000000003</v>
      </c>
      <c r="T3067" s="59">
        <v>0</v>
      </c>
      <c r="U3067" s="59">
        <v>0</v>
      </c>
    </row>
    <row r="3068" spans="1:21" x14ac:dyDescent="0.3">
      <c r="A3068" s="61">
        <v>86520</v>
      </c>
      <c r="B3068" s="54">
        <v>1</v>
      </c>
      <c r="C3068" s="54" t="s">
        <v>78</v>
      </c>
      <c r="D3068" s="54" t="s">
        <v>91</v>
      </c>
      <c r="E3068" s="61" t="s">
        <v>2973</v>
      </c>
      <c r="F3068" s="61" t="s">
        <v>148</v>
      </c>
      <c r="G3068" s="54" t="s">
        <v>72</v>
      </c>
      <c r="H3068" s="54" t="s">
        <v>128</v>
      </c>
      <c r="I3068" s="54" t="s">
        <v>22</v>
      </c>
      <c r="J3068" s="54" t="s">
        <v>147</v>
      </c>
      <c r="K3068" s="56">
        <v>43449.38685185185</v>
      </c>
      <c r="L3068" s="56">
        <v>43449.698318518516</v>
      </c>
      <c r="M3068" s="57">
        <v>7.4752000000000001</v>
      </c>
      <c r="N3068" s="58">
        <v>2</v>
      </c>
      <c r="O3068" s="58">
        <v>2613</v>
      </c>
      <c r="P3068" s="58">
        <v>29</v>
      </c>
      <c r="Q3068" s="58">
        <v>4199</v>
      </c>
      <c r="R3068" s="59">
        <v>14.9504</v>
      </c>
      <c r="S3068" s="59">
        <v>19532.6976</v>
      </c>
      <c r="T3068" s="59">
        <v>216.7808</v>
      </c>
      <c r="U3068" s="59">
        <v>31388.364799999999</v>
      </c>
    </row>
    <row r="3069" spans="1:21" x14ac:dyDescent="0.3">
      <c r="A3069" s="61">
        <v>86521</v>
      </c>
      <c r="B3069" s="54">
        <v>1</v>
      </c>
      <c r="C3069" s="54" t="s">
        <v>78</v>
      </c>
      <c r="D3069" s="54" t="s">
        <v>106</v>
      </c>
      <c r="E3069" s="61" t="s">
        <v>2843</v>
      </c>
      <c r="F3069" s="61" t="s">
        <v>148</v>
      </c>
      <c r="G3069" s="54" t="s">
        <v>72</v>
      </c>
      <c r="H3069" s="54" t="s">
        <v>128</v>
      </c>
      <c r="I3069" s="54" t="s">
        <v>22</v>
      </c>
      <c r="J3069" s="54" t="s">
        <v>147</v>
      </c>
      <c r="K3069" s="56">
        <v>43449.390277777777</v>
      </c>
      <c r="L3069" s="56">
        <v>43449.708333333336</v>
      </c>
      <c r="M3069" s="57">
        <v>7.6333333330000004</v>
      </c>
      <c r="N3069" s="58">
        <v>0</v>
      </c>
      <c r="O3069" s="58">
        <v>113</v>
      </c>
      <c r="P3069" s="58">
        <v>0</v>
      </c>
      <c r="Q3069" s="58">
        <v>0</v>
      </c>
      <c r="R3069" s="59">
        <v>0</v>
      </c>
      <c r="S3069" s="59">
        <v>862.56666700000005</v>
      </c>
      <c r="T3069" s="59">
        <v>0</v>
      </c>
      <c r="U3069" s="59">
        <v>0</v>
      </c>
    </row>
    <row r="3070" spans="1:21" x14ac:dyDescent="0.3">
      <c r="A3070" s="61">
        <v>86522</v>
      </c>
      <c r="B3070" s="54">
        <v>1</v>
      </c>
      <c r="C3070" s="54" t="s">
        <v>78</v>
      </c>
      <c r="D3070" s="54" t="s">
        <v>95</v>
      </c>
      <c r="E3070" s="61" t="s">
        <v>1874</v>
      </c>
      <c r="F3070" s="61" t="s">
        <v>148</v>
      </c>
      <c r="G3070" s="54" t="s">
        <v>71</v>
      </c>
      <c r="H3070" s="54" t="s">
        <v>128</v>
      </c>
      <c r="I3070" s="54" t="s">
        <v>22</v>
      </c>
      <c r="J3070" s="54" t="s">
        <v>147</v>
      </c>
      <c r="K3070" s="56">
        <v>43449.391666666663</v>
      </c>
      <c r="L3070" s="56">
        <v>43449.726388888892</v>
      </c>
      <c r="M3070" s="57">
        <v>8.0333333329999999</v>
      </c>
      <c r="N3070" s="58">
        <v>0</v>
      </c>
      <c r="O3070" s="58">
        <v>163</v>
      </c>
      <c r="P3070" s="58">
        <v>0</v>
      </c>
      <c r="Q3070" s="58">
        <v>0</v>
      </c>
      <c r="R3070" s="59">
        <v>0</v>
      </c>
      <c r="S3070" s="59">
        <v>1309.4333329999999</v>
      </c>
      <c r="T3070" s="59">
        <v>0</v>
      </c>
      <c r="U3070" s="59">
        <v>0</v>
      </c>
    </row>
    <row r="3071" spans="1:21" x14ac:dyDescent="0.3">
      <c r="A3071" s="61">
        <v>86523</v>
      </c>
      <c r="B3071" s="54">
        <v>1</v>
      </c>
      <c r="C3071" s="54" t="s">
        <v>78</v>
      </c>
      <c r="D3071" s="54" t="s">
        <v>91</v>
      </c>
      <c r="E3071" s="61" t="s">
        <v>2827</v>
      </c>
      <c r="F3071" s="61" t="s">
        <v>148</v>
      </c>
      <c r="G3071" s="54" t="s">
        <v>71</v>
      </c>
      <c r="H3071" s="54" t="s">
        <v>128</v>
      </c>
      <c r="I3071" s="54" t="s">
        <v>22</v>
      </c>
      <c r="J3071" s="54" t="s">
        <v>147</v>
      </c>
      <c r="K3071" s="56">
        <v>43449.388761574075</v>
      </c>
      <c r="L3071" s="56">
        <v>43449.554166666669</v>
      </c>
      <c r="M3071" s="57">
        <v>3.9697222220000001</v>
      </c>
      <c r="N3071" s="58">
        <v>0</v>
      </c>
      <c r="O3071" s="58">
        <v>441</v>
      </c>
      <c r="P3071" s="58">
        <v>0</v>
      </c>
      <c r="Q3071" s="58">
        <v>4</v>
      </c>
      <c r="R3071" s="59">
        <v>0</v>
      </c>
      <c r="S3071" s="59">
        <v>1750.6475</v>
      </c>
      <c r="T3071" s="59">
        <v>0</v>
      </c>
      <c r="U3071" s="59">
        <v>15.878888999999999</v>
      </c>
    </row>
    <row r="3072" spans="1:21" x14ac:dyDescent="0.3">
      <c r="A3072" s="61">
        <v>86525</v>
      </c>
      <c r="B3072" s="54">
        <v>1</v>
      </c>
      <c r="C3072" s="54" t="s">
        <v>78</v>
      </c>
      <c r="D3072" s="54" t="s">
        <v>82</v>
      </c>
      <c r="E3072" s="61" t="s">
        <v>2974</v>
      </c>
      <c r="F3072" s="61" t="s">
        <v>150</v>
      </c>
      <c r="G3072" s="54" t="s">
        <v>71</v>
      </c>
      <c r="H3072" s="54" t="s">
        <v>128</v>
      </c>
      <c r="I3072" s="54" t="s">
        <v>22</v>
      </c>
      <c r="J3072" s="54" t="s">
        <v>147</v>
      </c>
      <c r="K3072" s="56">
        <v>43449.400995370372</v>
      </c>
      <c r="L3072" s="56">
        <v>43449.503206018519</v>
      </c>
      <c r="M3072" s="57">
        <v>2.4530555550000002</v>
      </c>
      <c r="N3072" s="58">
        <v>0</v>
      </c>
      <c r="O3072" s="58">
        <v>703</v>
      </c>
      <c r="P3072" s="58">
        <v>0</v>
      </c>
      <c r="Q3072" s="58">
        <v>2</v>
      </c>
      <c r="R3072" s="59">
        <v>0</v>
      </c>
      <c r="S3072" s="59">
        <v>1724.498055</v>
      </c>
      <c r="T3072" s="59">
        <v>0</v>
      </c>
      <c r="U3072" s="59">
        <v>4.9061110000000001</v>
      </c>
    </row>
    <row r="3073" spans="1:21" x14ac:dyDescent="0.3">
      <c r="A3073" s="61">
        <v>86527</v>
      </c>
      <c r="B3073" s="54">
        <v>1</v>
      </c>
      <c r="C3073" s="54" t="s">
        <v>79</v>
      </c>
      <c r="D3073" s="54" t="s">
        <v>114</v>
      </c>
      <c r="E3073" s="61" t="s">
        <v>269</v>
      </c>
      <c r="F3073" s="61" t="s">
        <v>148</v>
      </c>
      <c r="G3073" s="54" t="s">
        <v>72</v>
      </c>
      <c r="H3073" s="54" t="s">
        <v>128</v>
      </c>
      <c r="I3073" s="54" t="s">
        <v>22</v>
      </c>
      <c r="J3073" s="54" t="s">
        <v>147</v>
      </c>
      <c r="K3073" s="56">
        <v>43449.547905092593</v>
      </c>
      <c r="L3073" s="56">
        <v>43449.613344907411</v>
      </c>
      <c r="M3073" s="57">
        <v>1.5705555550000001</v>
      </c>
      <c r="N3073" s="58">
        <v>1</v>
      </c>
      <c r="O3073" s="58">
        <v>0</v>
      </c>
      <c r="P3073" s="58">
        <v>0</v>
      </c>
      <c r="Q3073" s="58">
        <v>369</v>
      </c>
      <c r="R3073" s="59">
        <v>1.5705560000000001</v>
      </c>
      <c r="S3073" s="59">
        <v>0</v>
      </c>
      <c r="T3073" s="59">
        <v>0</v>
      </c>
      <c r="U3073" s="59">
        <v>579.53499999999997</v>
      </c>
    </row>
    <row r="3074" spans="1:21" x14ac:dyDescent="0.3">
      <c r="A3074" s="61">
        <v>86530</v>
      </c>
      <c r="B3074" s="54">
        <v>1</v>
      </c>
      <c r="C3074" s="54" t="s">
        <v>78</v>
      </c>
      <c r="D3074" s="54" t="s">
        <v>125</v>
      </c>
      <c r="E3074" s="61" t="s">
        <v>2975</v>
      </c>
      <c r="F3074" s="61" t="s">
        <v>150</v>
      </c>
      <c r="G3074" s="54" t="s">
        <v>72</v>
      </c>
      <c r="H3074" s="54" t="s">
        <v>128</v>
      </c>
      <c r="I3074" s="54" t="s">
        <v>22</v>
      </c>
      <c r="J3074" s="54" t="s">
        <v>147</v>
      </c>
      <c r="K3074" s="56">
        <v>43449.406203703707</v>
      </c>
      <c r="L3074" s="56">
        <v>43449.482638888891</v>
      </c>
      <c r="M3074" s="57">
        <v>1.8344444440000001</v>
      </c>
      <c r="N3074" s="58">
        <v>0</v>
      </c>
      <c r="O3074" s="58">
        <v>1061</v>
      </c>
      <c r="P3074" s="58">
        <v>0</v>
      </c>
      <c r="Q3074" s="58">
        <v>0</v>
      </c>
      <c r="R3074" s="59">
        <v>0</v>
      </c>
      <c r="S3074" s="59">
        <v>1946.3455550000001</v>
      </c>
      <c r="T3074" s="59">
        <v>0</v>
      </c>
      <c r="U3074" s="59">
        <v>0</v>
      </c>
    </row>
    <row r="3075" spans="1:21" x14ac:dyDescent="0.3">
      <c r="A3075" s="61">
        <v>86532</v>
      </c>
      <c r="B3075" s="54">
        <v>1</v>
      </c>
      <c r="C3075" s="54" t="s">
        <v>78</v>
      </c>
      <c r="D3075" s="54" t="s">
        <v>91</v>
      </c>
      <c r="E3075" s="61" t="s">
        <v>389</v>
      </c>
      <c r="F3075" s="61" t="s">
        <v>148</v>
      </c>
      <c r="G3075" s="54" t="s">
        <v>72</v>
      </c>
      <c r="H3075" s="54" t="s">
        <v>128</v>
      </c>
      <c r="I3075" s="54" t="s">
        <v>22</v>
      </c>
      <c r="J3075" s="54" t="s">
        <v>147</v>
      </c>
      <c r="K3075" s="56">
        <v>43449.40053240741</v>
      </c>
      <c r="L3075" s="56">
        <v>43449.710636574076</v>
      </c>
      <c r="M3075" s="57">
        <v>7.4424999999999999</v>
      </c>
      <c r="N3075" s="58">
        <v>0</v>
      </c>
      <c r="O3075" s="58">
        <v>1</v>
      </c>
      <c r="P3075" s="58">
        <v>5</v>
      </c>
      <c r="Q3075" s="58">
        <v>472</v>
      </c>
      <c r="R3075" s="59">
        <v>0</v>
      </c>
      <c r="S3075" s="59">
        <v>7.4424999999999999</v>
      </c>
      <c r="T3075" s="59">
        <v>37.212499999999999</v>
      </c>
      <c r="U3075" s="59">
        <v>3512.86</v>
      </c>
    </row>
    <row r="3076" spans="1:21" x14ac:dyDescent="0.3">
      <c r="A3076" s="61">
        <v>86533</v>
      </c>
      <c r="B3076" s="54">
        <v>1</v>
      </c>
      <c r="C3076" s="54" t="s">
        <v>78</v>
      </c>
      <c r="D3076" s="54" t="s">
        <v>96</v>
      </c>
      <c r="E3076" s="61" t="s">
        <v>572</v>
      </c>
      <c r="F3076" s="61" t="s">
        <v>148</v>
      </c>
      <c r="G3076" s="54" t="s">
        <v>72</v>
      </c>
      <c r="H3076" s="54" t="s">
        <v>128</v>
      </c>
      <c r="I3076" s="54" t="s">
        <v>22</v>
      </c>
      <c r="J3076" s="54" t="s">
        <v>147</v>
      </c>
      <c r="K3076" s="56">
        <v>43449.381944444445</v>
      </c>
      <c r="L3076" s="56">
        <v>43449.708333333336</v>
      </c>
      <c r="M3076" s="57">
        <v>7.8333333329999997</v>
      </c>
      <c r="N3076" s="58">
        <v>2</v>
      </c>
      <c r="O3076" s="58">
        <v>162</v>
      </c>
      <c r="P3076" s="58">
        <v>0</v>
      </c>
      <c r="Q3076" s="58">
        <v>0</v>
      </c>
      <c r="R3076" s="59">
        <v>15.666667</v>
      </c>
      <c r="S3076" s="59">
        <v>1269</v>
      </c>
      <c r="T3076" s="59">
        <v>0</v>
      </c>
      <c r="U3076" s="59">
        <v>0</v>
      </c>
    </row>
    <row r="3077" spans="1:21" x14ac:dyDescent="0.3">
      <c r="A3077" s="61">
        <v>86537</v>
      </c>
      <c r="B3077" s="54">
        <v>1</v>
      </c>
      <c r="C3077" s="54" t="s">
        <v>78</v>
      </c>
      <c r="D3077" s="54" t="s">
        <v>102</v>
      </c>
      <c r="E3077" s="61" t="s">
        <v>2829</v>
      </c>
      <c r="F3077" s="61" t="s">
        <v>144</v>
      </c>
      <c r="G3077" s="54" t="s">
        <v>71</v>
      </c>
      <c r="H3077" s="54" t="s">
        <v>128</v>
      </c>
      <c r="I3077" s="54" t="s">
        <v>22</v>
      </c>
      <c r="J3077" s="54" t="s">
        <v>129</v>
      </c>
      <c r="K3077" s="56">
        <v>43449.408599537041</v>
      </c>
      <c r="L3077" s="56">
        <v>43449.62568287037</v>
      </c>
      <c r="M3077" s="57">
        <v>5.21</v>
      </c>
      <c r="N3077" s="58">
        <v>0</v>
      </c>
      <c r="O3077" s="58">
        <v>1</v>
      </c>
      <c r="P3077" s="58">
        <v>0</v>
      </c>
      <c r="Q3077" s="58">
        <v>0</v>
      </c>
      <c r="R3077" s="59">
        <v>0</v>
      </c>
      <c r="S3077" s="59">
        <v>5.21</v>
      </c>
      <c r="T3077" s="59">
        <v>0</v>
      </c>
      <c r="U3077" s="59">
        <v>0</v>
      </c>
    </row>
    <row r="3078" spans="1:21" x14ac:dyDescent="0.3">
      <c r="A3078" s="61">
        <v>86539</v>
      </c>
      <c r="B3078" s="54">
        <v>1</v>
      </c>
      <c r="C3078" s="54" t="s">
        <v>78</v>
      </c>
      <c r="D3078" s="54" t="s">
        <v>101</v>
      </c>
      <c r="E3078" s="61" t="s">
        <v>1295</v>
      </c>
      <c r="F3078" s="61" t="s">
        <v>144</v>
      </c>
      <c r="G3078" s="54" t="s">
        <v>71</v>
      </c>
      <c r="H3078" s="54" t="s">
        <v>128</v>
      </c>
      <c r="I3078" s="54" t="s">
        <v>22</v>
      </c>
      <c r="J3078" s="54" t="s">
        <v>129</v>
      </c>
      <c r="K3078" s="56">
        <v>43449.411111111112</v>
      </c>
      <c r="L3078" s="56">
        <v>43449.448946759258</v>
      </c>
      <c r="M3078" s="57">
        <v>0.90805555500000001</v>
      </c>
      <c r="N3078" s="58">
        <v>0</v>
      </c>
      <c r="O3078" s="58">
        <v>192</v>
      </c>
      <c r="P3078" s="58">
        <v>0</v>
      </c>
      <c r="Q3078" s="58">
        <v>2</v>
      </c>
      <c r="R3078" s="59">
        <v>0</v>
      </c>
      <c r="S3078" s="59">
        <v>174.346667</v>
      </c>
      <c r="T3078" s="59">
        <v>0</v>
      </c>
      <c r="U3078" s="59">
        <v>1.816111</v>
      </c>
    </row>
    <row r="3079" spans="1:21" x14ac:dyDescent="0.3">
      <c r="A3079" s="61">
        <v>86540</v>
      </c>
      <c r="B3079" s="54">
        <v>1</v>
      </c>
      <c r="C3079" s="54" t="s">
        <v>78</v>
      </c>
      <c r="D3079" s="54" t="s">
        <v>94</v>
      </c>
      <c r="E3079" s="61" t="s">
        <v>1930</v>
      </c>
      <c r="F3079" s="61" t="s">
        <v>159</v>
      </c>
      <c r="G3079" s="54" t="s">
        <v>71</v>
      </c>
      <c r="H3079" s="54" t="s">
        <v>128</v>
      </c>
      <c r="I3079" s="54" t="s">
        <v>22</v>
      </c>
      <c r="J3079" s="54" t="s">
        <v>129</v>
      </c>
      <c r="K3079" s="56">
        <v>43449.410115740742</v>
      </c>
      <c r="L3079" s="56">
        <v>43449.563020833331</v>
      </c>
      <c r="M3079" s="57">
        <v>3.6697222219999999</v>
      </c>
      <c r="N3079" s="58">
        <v>0</v>
      </c>
      <c r="O3079" s="58">
        <v>34</v>
      </c>
      <c r="P3079" s="58">
        <v>0</v>
      </c>
      <c r="Q3079" s="58">
        <v>0</v>
      </c>
      <c r="R3079" s="59">
        <v>0</v>
      </c>
      <c r="S3079" s="59">
        <v>124.770556</v>
      </c>
      <c r="T3079" s="59">
        <v>0</v>
      </c>
      <c r="U3079" s="59">
        <v>0</v>
      </c>
    </row>
    <row r="3080" spans="1:21" x14ac:dyDescent="0.3">
      <c r="A3080" s="61">
        <v>86541</v>
      </c>
      <c r="B3080" s="54">
        <v>1</v>
      </c>
      <c r="C3080" s="54" t="s">
        <v>78</v>
      </c>
      <c r="D3080" s="54" t="s">
        <v>97</v>
      </c>
      <c r="E3080" s="61" t="s">
        <v>2976</v>
      </c>
      <c r="F3080" s="61" t="s">
        <v>137</v>
      </c>
      <c r="G3080" s="54" t="s">
        <v>71</v>
      </c>
      <c r="H3080" s="54" t="s">
        <v>128</v>
      </c>
      <c r="I3080" s="54" t="s">
        <v>22</v>
      </c>
      <c r="J3080" s="54" t="s">
        <v>129</v>
      </c>
      <c r="K3080" s="56">
        <v>43449.414155092592</v>
      </c>
      <c r="L3080" s="56">
        <v>43449.654351851852</v>
      </c>
      <c r="M3080" s="57">
        <v>5.7647222219999996</v>
      </c>
      <c r="N3080" s="58">
        <v>0</v>
      </c>
      <c r="O3080" s="58">
        <v>1</v>
      </c>
      <c r="P3080" s="58">
        <v>0</v>
      </c>
      <c r="Q3080" s="58">
        <v>0</v>
      </c>
      <c r="R3080" s="59">
        <v>0</v>
      </c>
      <c r="S3080" s="59">
        <v>5.7647219999999999</v>
      </c>
      <c r="T3080" s="59">
        <v>0</v>
      </c>
      <c r="U3080" s="59">
        <v>0</v>
      </c>
    </row>
    <row r="3081" spans="1:21" x14ac:dyDescent="0.3">
      <c r="A3081" s="61">
        <v>86542</v>
      </c>
      <c r="B3081" s="54">
        <v>1</v>
      </c>
      <c r="C3081" s="54" t="s">
        <v>78</v>
      </c>
      <c r="D3081" s="54" t="s">
        <v>105</v>
      </c>
      <c r="E3081" s="61" t="s">
        <v>2977</v>
      </c>
      <c r="F3081" s="61" t="s">
        <v>157</v>
      </c>
      <c r="G3081" s="54" t="s">
        <v>71</v>
      </c>
      <c r="H3081" s="54" t="s">
        <v>128</v>
      </c>
      <c r="I3081" s="54" t="s">
        <v>22</v>
      </c>
      <c r="J3081" s="54" t="s">
        <v>129</v>
      </c>
      <c r="K3081" s="56">
        <v>43449.470752314817</v>
      </c>
      <c r="L3081" s="56">
        <v>43449.502083333333</v>
      </c>
      <c r="M3081" s="57">
        <v>0.75194444400000005</v>
      </c>
      <c r="N3081" s="58">
        <v>0</v>
      </c>
      <c r="O3081" s="58">
        <v>150</v>
      </c>
      <c r="P3081" s="58">
        <v>0</v>
      </c>
      <c r="Q3081" s="58">
        <v>0</v>
      </c>
      <c r="R3081" s="59">
        <v>0</v>
      </c>
      <c r="S3081" s="59">
        <v>112.791667</v>
      </c>
      <c r="T3081" s="59">
        <v>0</v>
      </c>
      <c r="U3081" s="59">
        <v>0</v>
      </c>
    </row>
    <row r="3082" spans="1:21" x14ac:dyDescent="0.3">
      <c r="A3082" s="61">
        <v>86545</v>
      </c>
      <c r="B3082" s="54">
        <v>1</v>
      </c>
      <c r="C3082" s="54" t="s">
        <v>78</v>
      </c>
      <c r="D3082" s="54" t="s">
        <v>81</v>
      </c>
      <c r="E3082" s="61" t="s">
        <v>2978</v>
      </c>
      <c r="F3082" s="61" t="s">
        <v>137</v>
      </c>
      <c r="G3082" s="54" t="s">
        <v>71</v>
      </c>
      <c r="H3082" s="54" t="s">
        <v>128</v>
      </c>
      <c r="I3082" s="54" t="s">
        <v>22</v>
      </c>
      <c r="J3082" s="54" t="s">
        <v>129</v>
      </c>
      <c r="K3082" s="56">
        <v>43449.417268518519</v>
      </c>
      <c r="L3082" s="56">
        <v>43449.472002314811</v>
      </c>
      <c r="M3082" s="57">
        <v>1.3136111109999999</v>
      </c>
      <c r="N3082" s="58">
        <v>0</v>
      </c>
      <c r="O3082" s="58">
        <v>2</v>
      </c>
      <c r="P3082" s="58">
        <v>0</v>
      </c>
      <c r="Q3082" s="58">
        <v>0</v>
      </c>
      <c r="R3082" s="59">
        <v>0</v>
      </c>
      <c r="S3082" s="59">
        <v>2.6272220000000002</v>
      </c>
      <c r="T3082" s="59">
        <v>0</v>
      </c>
      <c r="U3082" s="59">
        <v>0</v>
      </c>
    </row>
    <row r="3083" spans="1:21" x14ac:dyDescent="0.3">
      <c r="A3083" s="61">
        <v>86548</v>
      </c>
      <c r="B3083" s="54">
        <v>1</v>
      </c>
      <c r="C3083" s="54" t="s">
        <v>78</v>
      </c>
      <c r="D3083" s="54" t="s">
        <v>80</v>
      </c>
      <c r="E3083" s="61" t="s">
        <v>2979</v>
      </c>
      <c r="F3083" s="61" t="s">
        <v>144</v>
      </c>
      <c r="G3083" s="54" t="s">
        <v>71</v>
      </c>
      <c r="H3083" s="54" t="s">
        <v>128</v>
      </c>
      <c r="I3083" s="54" t="s">
        <v>22</v>
      </c>
      <c r="J3083" s="54" t="s">
        <v>129</v>
      </c>
      <c r="K3083" s="56">
        <v>43449.421296296299</v>
      </c>
      <c r="L3083" s="56">
        <v>43449.484027777777</v>
      </c>
      <c r="M3083" s="57">
        <v>1.5055555549999999</v>
      </c>
      <c r="N3083" s="58">
        <v>0</v>
      </c>
      <c r="O3083" s="58">
        <v>10</v>
      </c>
      <c r="P3083" s="58">
        <v>0</v>
      </c>
      <c r="Q3083" s="58">
        <v>0</v>
      </c>
      <c r="R3083" s="59">
        <v>0</v>
      </c>
      <c r="S3083" s="59">
        <v>15.055555999999999</v>
      </c>
      <c r="T3083" s="59">
        <v>0</v>
      </c>
      <c r="U3083" s="59">
        <v>0</v>
      </c>
    </row>
    <row r="3084" spans="1:21" x14ac:dyDescent="0.3">
      <c r="A3084" s="61">
        <v>86550</v>
      </c>
      <c r="B3084" s="54">
        <v>1</v>
      </c>
      <c r="C3084" s="54" t="s">
        <v>78</v>
      </c>
      <c r="D3084" s="54" t="s">
        <v>125</v>
      </c>
      <c r="E3084" s="61" t="s">
        <v>2971</v>
      </c>
      <c r="F3084" s="61" t="s">
        <v>186</v>
      </c>
      <c r="G3084" s="54" t="s">
        <v>72</v>
      </c>
      <c r="H3084" s="54" t="s">
        <v>128</v>
      </c>
      <c r="I3084" s="54" t="s">
        <v>22</v>
      </c>
      <c r="J3084" s="54" t="s">
        <v>129</v>
      </c>
      <c r="K3084" s="56">
        <v>43449.420810185184</v>
      </c>
      <c r="L3084" s="56">
        <v>43449.520833333336</v>
      </c>
      <c r="M3084" s="57">
        <v>2.400555555</v>
      </c>
      <c r="N3084" s="58">
        <v>2</v>
      </c>
      <c r="O3084" s="58">
        <v>2746</v>
      </c>
      <c r="P3084" s="58">
        <v>0</v>
      </c>
      <c r="Q3084" s="58">
        <v>0</v>
      </c>
      <c r="R3084" s="59">
        <v>4.8011109999999997</v>
      </c>
      <c r="S3084" s="59">
        <v>6591.9255540000004</v>
      </c>
      <c r="T3084" s="59">
        <v>0</v>
      </c>
      <c r="U3084" s="59">
        <v>0</v>
      </c>
    </row>
    <row r="3085" spans="1:21" x14ac:dyDescent="0.3">
      <c r="A3085" s="61">
        <v>86551</v>
      </c>
      <c r="B3085" s="54">
        <v>1</v>
      </c>
      <c r="C3085" s="54" t="s">
        <v>78</v>
      </c>
      <c r="D3085" s="54" t="s">
        <v>95</v>
      </c>
      <c r="E3085" s="61" t="s">
        <v>2980</v>
      </c>
      <c r="F3085" s="61" t="s">
        <v>640</v>
      </c>
      <c r="G3085" s="54" t="s">
        <v>72</v>
      </c>
      <c r="H3085" s="54" t="s">
        <v>128</v>
      </c>
      <c r="I3085" s="54" t="s">
        <v>26</v>
      </c>
      <c r="J3085" s="54" t="s">
        <v>129</v>
      </c>
      <c r="K3085" s="56">
        <v>43449.443310185183</v>
      </c>
      <c r="L3085" s="56">
        <v>43449.504155092596</v>
      </c>
      <c r="M3085" s="57">
        <v>1.4602777769999999</v>
      </c>
      <c r="N3085" s="58">
        <v>0</v>
      </c>
      <c r="O3085" s="58">
        <v>815</v>
      </c>
      <c r="P3085" s="58">
        <v>0</v>
      </c>
      <c r="Q3085" s="58">
        <v>0</v>
      </c>
      <c r="R3085" s="59">
        <v>0</v>
      </c>
      <c r="S3085" s="59">
        <v>1190.1263879999999</v>
      </c>
      <c r="T3085" s="59">
        <v>0</v>
      </c>
      <c r="U3085" s="59">
        <v>0</v>
      </c>
    </row>
    <row r="3086" spans="1:21" x14ac:dyDescent="0.3">
      <c r="A3086" s="61">
        <v>86552</v>
      </c>
      <c r="B3086" s="54">
        <v>1</v>
      </c>
      <c r="C3086" s="54" t="s">
        <v>78</v>
      </c>
      <c r="D3086" s="54" t="s">
        <v>95</v>
      </c>
      <c r="E3086" s="61" t="s">
        <v>993</v>
      </c>
      <c r="F3086" s="61" t="s">
        <v>640</v>
      </c>
      <c r="G3086" s="54" t="s">
        <v>72</v>
      </c>
      <c r="H3086" s="54" t="s">
        <v>128</v>
      </c>
      <c r="I3086" s="54" t="s">
        <v>22</v>
      </c>
      <c r="J3086" s="54" t="s">
        <v>129</v>
      </c>
      <c r="K3086" s="56">
        <v>43449.420717592591</v>
      </c>
      <c r="L3086" s="56">
        <v>43449.502905092595</v>
      </c>
      <c r="M3086" s="57">
        <v>1.9724999999999999</v>
      </c>
      <c r="N3086" s="58">
        <v>0</v>
      </c>
      <c r="O3086" s="58">
        <v>189</v>
      </c>
      <c r="P3086" s="58">
        <v>0</v>
      </c>
      <c r="Q3086" s="58">
        <v>0</v>
      </c>
      <c r="R3086" s="59">
        <v>0</v>
      </c>
      <c r="S3086" s="59">
        <v>372.80250000000001</v>
      </c>
      <c r="T3086" s="59">
        <v>0</v>
      </c>
      <c r="U3086" s="59">
        <v>0</v>
      </c>
    </row>
    <row r="3087" spans="1:21" x14ac:dyDescent="0.3">
      <c r="A3087" s="61">
        <v>86553</v>
      </c>
      <c r="B3087" s="54">
        <v>1</v>
      </c>
      <c r="C3087" s="54" t="s">
        <v>78</v>
      </c>
      <c r="D3087" s="54" t="s">
        <v>82</v>
      </c>
      <c r="E3087" s="61" t="s">
        <v>2981</v>
      </c>
      <c r="F3087" s="61" t="s">
        <v>136</v>
      </c>
      <c r="G3087" s="54" t="s">
        <v>71</v>
      </c>
      <c r="H3087" s="54" t="s">
        <v>128</v>
      </c>
      <c r="I3087" s="54" t="s">
        <v>22</v>
      </c>
      <c r="J3087" s="54" t="s">
        <v>129</v>
      </c>
      <c r="K3087" s="56">
        <v>43449.430254629631</v>
      </c>
      <c r="L3087" s="56">
        <v>43449.484456018516</v>
      </c>
      <c r="M3087" s="57">
        <v>1.3008333329999999</v>
      </c>
      <c r="N3087" s="58">
        <v>0</v>
      </c>
      <c r="O3087" s="58">
        <v>5</v>
      </c>
      <c r="P3087" s="58">
        <v>0</v>
      </c>
      <c r="Q3087" s="58">
        <v>0</v>
      </c>
      <c r="R3087" s="59">
        <v>0</v>
      </c>
      <c r="S3087" s="59">
        <v>6.5041669999999998</v>
      </c>
      <c r="T3087" s="59">
        <v>0</v>
      </c>
      <c r="U3087" s="59">
        <v>0</v>
      </c>
    </row>
    <row r="3088" spans="1:21" x14ac:dyDescent="0.3">
      <c r="A3088" s="61">
        <v>86554</v>
      </c>
      <c r="B3088" s="54">
        <v>1</v>
      </c>
      <c r="C3088" s="54" t="s">
        <v>79</v>
      </c>
      <c r="D3088" s="54" t="s">
        <v>123</v>
      </c>
      <c r="E3088" s="61" t="s">
        <v>216</v>
      </c>
      <c r="F3088" s="61" t="s">
        <v>140</v>
      </c>
      <c r="G3088" s="54" t="s">
        <v>72</v>
      </c>
      <c r="H3088" s="54" t="s">
        <v>128</v>
      </c>
      <c r="I3088" s="54" t="s">
        <v>22</v>
      </c>
      <c r="J3088" s="54" t="s">
        <v>129</v>
      </c>
      <c r="K3088" s="56">
        <v>43449.432083333333</v>
      </c>
      <c r="L3088" s="56">
        <v>43449.458240740743</v>
      </c>
      <c r="M3088" s="57">
        <v>0.62777777700000004</v>
      </c>
      <c r="N3088" s="58">
        <v>11</v>
      </c>
      <c r="O3088" s="58">
        <v>434</v>
      </c>
      <c r="P3088" s="58">
        <v>0</v>
      </c>
      <c r="Q3088" s="58">
        <v>32</v>
      </c>
      <c r="R3088" s="59">
        <v>6.9055559999999998</v>
      </c>
      <c r="S3088" s="59">
        <v>272.455555</v>
      </c>
      <c r="T3088" s="59">
        <v>0</v>
      </c>
      <c r="U3088" s="59">
        <v>20.088889000000002</v>
      </c>
    </row>
    <row r="3089" spans="1:21" x14ac:dyDescent="0.3">
      <c r="A3089" s="61">
        <v>86557</v>
      </c>
      <c r="B3089" s="54">
        <v>1</v>
      </c>
      <c r="C3089" s="54" t="s">
        <v>78</v>
      </c>
      <c r="D3089" s="54" t="s">
        <v>95</v>
      </c>
      <c r="E3089" s="61" t="s">
        <v>360</v>
      </c>
      <c r="F3089" s="61" t="s">
        <v>168</v>
      </c>
      <c r="G3089" s="54" t="s">
        <v>72</v>
      </c>
      <c r="H3089" s="54" t="s">
        <v>128</v>
      </c>
      <c r="I3089" s="54" t="s">
        <v>22</v>
      </c>
      <c r="J3089" s="54" t="s">
        <v>129</v>
      </c>
      <c r="K3089" s="56">
        <v>43449.402499999997</v>
      </c>
      <c r="L3089" s="56">
        <v>43449.501145833332</v>
      </c>
      <c r="M3089" s="57">
        <v>2.3675000000000002</v>
      </c>
      <c r="N3089" s="58">
        <v>0</v>
      </c>
      <c r="O3089" s="58">
        <v>1</v>
      </c>
      <c r="P3089" s="58">
        <v>0</v>
      </c>
      <c r="Q3089" s="58">
        <v>2</v>
      </c>
      <c r="R3089" s="59">
        <v>0</v>
      </c>
      <c r="S3089" s="59">
        <v>2.3675000000000002</v>
      </c>
      <c r="T3089" s="59">
        <v>0</v>
      </c>
      <c r="U3089" s="59">
        <v>4.7350000000000003</v>
      </c>
    </row>
    <row r="3090" spans="1:21" x14ac:dyDescent="0.3">
      <c r="A3090" s="61">
        <v>86559</v>
      </c>
      <c r="B3090" s="54">
        <v>1</v>
      </c>
      <c r="C3090" s="54" t="s">
        <v>79</v>
      </c>
      <c r="D3090" s="54" t="s">
        <v>118</v>
      </c>
      <c r="E3090" s="61" t="s">
        <v>2982</v>
      </c>
      <c r="F3090" s="61" t="s">
        <v>140</v>
      </c>
      <c r="G3090" s="54" t="s">
        <v>72</v>
      </c>
      <c r="H3090" s="54" t="s">
        <v>128</v>
      </c>
      <c r="I3090" s="54" t="s">
        <v>22</v>
      </c>
      <c r="J3090" s="54" t="s">
        <v>129</v>
      </c>
      <c r="K3090" s="56">
        <v>43449.436782407407</v>
      </c>
      <c r="L3090" s="56">
        <v>43449.564189814817</v>
      </c>
      <c r="M3090" s="57">
        <v>3.0577777770000001</v>
      </c>
      <c r="N3090" s="58">
        <v>11</v>
      </c>
      <c r="O3090" s="58">
        <v>16284</v>
      </c>
      <c r="P3090" s="58">
        <v>0</v>
      </c>
      <c r="Q3090" s="58">
        <v>8</v>
      </c>
      <c r="R3090" s="59">
        <v>33.635556000000001</v>
      </c>
      <c r="S3090" s="59">
        <v>49792.853321000002</v>
      </c>
      <c r="T3090" s="59">
        <v>0</v>
      </c>
      <c r="U3090" s="59">
        <v>24.462222000000001</v>
      </c>
    </row>
    <row r="3091" spans="1:21" x14ac:dyDescent="0.3">
      <c r="A3091" s="61">
        <v>86560</v>
      </c>
      <c r="B3091" s="54">
        <v>1</v>
      </c>
      <c r="C3091" s="54" t="s">
        <v>78</v>
      </c>
      <c r="D3091" s="54" t="s">
        <v>80</v>
      </c>
      <c r="E3091" s="61" t="s">
        <v>481</v>
      </c>
      <c r="F3091" s="61" t="s">
        <v>136</v>
      </c>
      <c r="G3091" s="54" t="s">
        <v>71</v>
      </c>
      <c r="H3091" s="54" t="s">
        <v>128</v>
      </c>
      <c r="I3091" s="54" t="s">
        <v>22</v>
      </c>
      <c r="J3091" s="54" t="s">
        <v>129</v>
      </c>
      <c r="K3091" s="56">
        <v>43449.431157407409</v>
      </c>
      <c r="L3091" s="56">
        <v>43449.507974537039</v>
      </c>
      <c r="M3091" s="57">
        <v>1.843611111</v>
      </c>
      <c r="N3091" s="58">
        <v>0</v>
      </c>
      <c r="O3091" s="58">
        <v>253</v>
      </c>
      <c r="P3091" s="58">
        <v>0</v>
      </c>
      <c r="Q3091" s="58">
        <v>0</v>
      </c>
      <c r="R3091" s="59">
        <v>0</v>
      </c>
      <c r="S3091" s="59">
        <v>466.43361099999998</v>
      </c>
      <c r="T3091" s="59">
        <v>0</v>
      </c>
      <c r="U3091" s="59">
        <v>0</v>
      </c>
    </row>
    <row r="3092" spans="1:21" x14ac:dyDescent="0.3">
      <c r="A3092" s="61">
        <v>86562</v>
      </c>
      <c r="B3092" s="54">
        <v>1</v>
      </c>
      <c r="C3092" s="54" t="s">
        <v>78</v>
      </c>
      <c r="D3092" s="54" t="s">
        <v>85</v>
      </c>
      <c r="E3092" s="61" t="s">
        <v>2983</v>
      </c>
      <c r="F3092" s="61" t="s">
        <v>137</v>
      </c>
      <c r="G3092" s="54" t="s">
        <v>71</v>
      </c>
      <c r="H3092" s="54" t="s">
        <v>128</v>
      </c>
      <c r="I3092" s="54" t="s">
        <v>22</v>
      </c>
      <c r="J3092" s="54" t="s">
        <v>129</v>
      </c>
      <c r="K3092" s="56">
        <v>43449.435613425929</v>
      </c>
      <c r="L3092" s="56">
        <v>43449.597071759257</v>
      </c>
      <c r="M3092" s="57">
        <v>3.875</v>
      </c>
      <c r="N3092" s="58">
        <v>0</v>
      </c>
      <c r="O3092" s="58">
        <v>1</v>
      </c>
      <c r="P3092" s="58">
        <v>0</v>
      </c>
      <c r="Q3092" s="58">
        <v>0</v>
      </c>
      <c r="R3092" s="59">
        <v>0</v>
      </c>
      <c r="S3092" s="59">
        <v>3.875</v>
      </c>
      <c r="T3092" s="59">
        <v>0</v>
      </c>
      <c r="U3092" s="59">
        <v>0</v>
      </c>
    </row>
    <row r="3093" spans="1:21" x14ac:dyDescent="0.3">
      <c r="A3093" s="61">
        <v>86564</v>
      </c>
      <c r="B3093" s="54">
        <v>1</v>
      </c>
      <c r="C3093" s="54" t="s">
        <v>78</v>
      </c>
      <c r="D3093" s="54" t="s">
        <v>104</v>
      </c>
      <c r="E3093" s="61" t="s">
        <v>2984</v>
      </c>
      <c r="F3093" s="61" t="s">
        <v>176</v>
      </c>
      <c r="G3093" s="54" t="s">
        <v>71</v>
      </c>
      <c r="H3093" s="54" t="s">
        <v>128</v>
      </c>
      <c r="I3093" s="54" t="s">
        <v>22</v>
      </c>
      <c r="J3093" s="54" t="s">
        <v>129</v>
      </c>
      <c r="K3093" s="56">
        <v>43449.401446759257</v>
      </c>
      <c r="L3093" s="56">
        <v>43449.458333333336</v>
      </c>
      <c r="M3093" s="57">
        <v>1.365277777</v>
      </c>
      <c r="N3093" s="58">
        <v>0</v>
      </c>
      <c r="O3093" s="58">
        <v>0</v>
      </c>
      <c r="P3093" s="58">
        <v>0</v>
      </c>
      <c r="Q3093" s="58">
        <v>10</v>
      </c>
      <c r="R3093" s="59">
        <v>0</v>
      </c>
      <c r="S3093" s="59">
        <v>0</v>
      </c>
      <c r="T3093" s="59">
        <v>0</v>
      </c>
      <c r="U3093" s="59">
        <v>13.652778</v>
      </c>
    </row>
    <row r="3094" spans="1:21" x14ac:dyDescent="0.3">
      <c r="A3094" s="61">
        <v>86566</v>
      </c>
      <c r="B3094" s="54">
        <v>1</v>
      </c>
      <c r="C3094" s="54" t="s">
        <v>78</v>
      </c>
      <c r="D3094" s="54" t="s">
        <v>106</v>
      </c>
      <c r="E3094" s="61" t="s">
        <v>2985</v>
      </c>
      <c r="F3094" s="61" t="s">
        <v>150</v>
      </c>
      <c r="G3094" s="54" t="s">
        <v>71</v>
      </c>
      <c r="H3094" s="54" t="s">
        <v>128</v>
      </c>
      <c r="I3094" s="54" t="s">
        <v>22</v>
      </c>
      <c r="J3094" s="54" t="s">
        <v>147</v>
      </c>
      <c r="K3094" s="56">
        <v>43449.4375</v>
      </c>
      <c r="L3094" s="56">
        <v>43449.551388888889</v>
      </c>
      <c r="M3094" s="57">
        <v>2.733333333</v>
      </c>
      <c r="N3094" s="58">
        <v>0</v>
      </c>
      <c r="O3094" s="58">
        <v>20</v>
      </c>
      <c r="P3094" s="58">
        <v>0</v>
      </c>
      <c r="Q3094" s="58">
        <v>1</v>
      </c>
      <c r="R3094" s="59">
        <v>0</v>
      </c>
      <c r="S3094" s="59">
        <v>54.666666999999997</v>
      </c>
      <c r="T3094" s="59">
        <v>0</v>
      </c>
      <c r="U3094" s="59">
        <v>2.733333</v>
      </c>
    </row>
    <row r="3095" spans="1:21" x14ac:dyDescent="0.3">
      <c r="A3095" s="61">
        <v>86567</v>
      </c>
      <c r="B3095" s="54">
        <v>1</v>
      </c>
      <c r="C3095" s="54" t="s">
        <v>79</v>
      </c>
      <c r="D3095" s="54" t="s">
        <v>110</v>
      </c>
      <c r="E3095" s="61" t="s">
        <v>2986</v>
      </c>
      <c r="F3095" s="61" t="s">
        <v>145</v>
      </c>
      <c r="G3095" s="54" t="s">
        <v>72</v>
      </c>
      <c r="H3095" s="54" t="s">
        <v>128</v>
      </c>
      <c r="I3095" s="54" t="s">
        <v>22</v>
      </c>
      <c r="J3095" s="54" t="s">
        <v>129</v>
      </c>
      <c r="K3095" s="56">
        <v>43449.446053240739</v>
      </c>
      <c r="L3095" s="56">
        <v>43449.529479166667</v>
      </c>
      <c r="M3095" s="57">
        <v>2.0022222219999999</v>
      </c>
      <c r="N3095" s="58">
        <v>0</v>
      </c>
      <c r="O3095" s="58">
        <v>0</v>
      </c>
      <c r="P3095" s="58">
        <v>0</v>
      </c>
      <c r="Q3095" s="58">
        <v>147</v>
      </c>
      <c r="R3095" s="59">
        <v>0</v>
      </c>
      <c r="S3095" s="59">
        <v>0</v>
      </c>
      <c r="T3095" s="59">
        <v>0</v>
      </c>
      <c r="U3095" s="59">
        <v>294.32666699999999</v>
      </c>
    </row>
    <row r="3096" spans="1:21" x14ac:dyDescent="0.3">
      <c r="A3096" s="61">
        <v>86569</v>
      </c>
      <c r="B3096" s="54">
        <v>1</v>
      </c>
      <c r="C3096" s="54" t="s">
        <v>78</v>
      </c>
      <c r="D3096" s="54" t="s">
        <v>91</v>
      </c>
      <c r="E3096" s="61" t="s">
        <v>2987</v>
      </c>
      <c r="F3096" s="61" t="s">
        <v>137</v>
      </c>
      <c r="G3096" s="54" t="s">
        <v>71</v>
      </c>
      <c r="H3096" s="54" t="s">
        <v>128</v>
      </c>
      <c r="I3096" s="54" t="s">
        <v>22</v>
      </c>
      <c r="J3096" s="54" t="s">
        <v>129</v>
      </c>
      <c r="K3096" s="56">
        <v>43449.342199074075</v>
      </c>
      <c r="L3096" s="56">
        <v>43449.388888888891</v>
      </c>
      <c r="M3096" s="57">
        <v>1.1205555549999999</v>
      </c>
      <c r="N3096" s="58">
        <v>0</v>
      </c>
      <c r="O3096" s="58">
        <v>0</v>
      </c>
      <c r="P3096" s="58">
        <v>0</v>
      </c>
      <c r="Q3096" s="58">
        <v>1</v>
      </c>
      <c r="R3096" s="59">
        <v>0</v>
      </c>
      <c r="S3096" s="59">
        <v>0</v>
      </c>
      <c r="T3096" s="59">
        <v>0</v>
      </c>
      <c r="U3096" s="59">
        <v>1.1205560000000001</v>
      </c>
    </row>
    <row r="3097" spans="1:21" x14ac:dyDescent="0.3">
      <c r="A3097" s="61">
        <v>86570</v>
      </c>
      <c r="B3097" s="54">
        <v>1</v>
      </c>
      <c r="C3097" s="54" t="s">
        <v>78</v>
      </c>
      <c r="D3097" s="54" t="s">
        <v>99</v>
      </c>
      <c r="E3097" s="61" t="s">
        <v>2988</v>
      </c>
      <c r="F3097" s="61" t="s">
        <v>145</v>
      </c>
      <c r="G3097" s="54" t="s">
        <v>72</v>
      </c>
      <c r="H3097" s="54" t="s">
        <v>128</v>
      </c>
      <c r="I3097" s="54" t="s">
        <v>22</v>
      </c>
      <c r="J3097" s="54" t="s">
        <v>129</v>
      </c>
      <c r="K3097" s="56">
        <v>43449.448495370372</v>
      </c>
      <c r="L3097" s="56">
        <v>43449.489837962959</v>
      </c>
      <c r="M3097" s="57">
        <v>0.99222222199999999</v>
      </c>
      <c r="N3097" s="58">
        <v>1</v>
      </c>
      <c r="O3097" s="58">
        <v>113</v>
      </c>
      <c r="P3097" s="58">
        <v>0</v>
      </c>
      <c r="Q3097" s="58">
        <v>7</v>
      </c>
      <c r="R3097" s="59">
        <v>0.99222200000000005</v>
      </c>
      <c r="S3097" s="59">
        <v>112.121111</v>
      </c>
      <c r="T3097" s="59">
        <v>0</v>
      </c>
      <c r="U3097" s="59">
        <v>6.9455559999999998</v>
      </c>
    </row>
    <row r="3098" spans="1:21" x14ac:dyDescent="0.3">
      <c r="A3098" s="61">
        <v>86571</v>
      </c>
      <c r="B3098" s="54">
        <v>1</v>
      </c>
      <c r="C3098" s="54" t="s">
        <v>79</v>
      </c>
      <c r="D3098" s="54" t="s">
        <v>123</v>
      </c>
      <c r="E3098" s="61" t="s">
        <v>381</v>
      </c>
      <c r="F3098" s="61" t="s">
        <v>140</v>
      </c>
      <c r="G3098" s="54" t="s">
        <v>72</v>
      </c>
      <c r="H3098" s="54" t="s">
        <v>128</v>
      </c>
      <c r="I3098" s="54" t="s">
        <v>22</v>
      </c>
      <c r="J3098" s="54" t="s">
        <v>129</v>
      </c>
      <c r="K3098" s="56">
        <v>43449.455555555556</v>
      </c>
      <c r="L3098" s="56">
        <v>43449.471168981479</v>
      </c>
      <c r="M3098" s="57">
        <v>0.37472222199999999</v>
      </c>
      <c r="N3098" s="58">
        <v>2</v>
      </c>
      <c r="O3098" s="58">
        <v>133</v>
      </c>
      <c r="P3098" s="58">
        <v>0</v>
      </c>
      <c r="Q3098" s="58">
        <v>8</v>
      </c>
      <c r="R3098" s="59">
        <v>0.749444</v>
      </c>
      <c r="S3098" s="59">
        <v>49.838056000000002</v>
      </c>
      <c r="T3098" s="59">
        <v>0</v>
      </c>
      <c r="U3098" s="59">
        <v>2.9977779999999998</v>
      </c>
    </row>
    <row r="3099" spans="1:21" x14ac:dyDescent="0.3">
      <c r="A3099" s="61">
        <v>86572</v>
      </c>
      <c r="B3099" s="54">
        <v>1</v>
      </c>
      <c r="C3099" s="54" t="s">
        <v>79</v>
      </c>
      <c r="D3099" s="54" t="s">
        <v>118</v>
      </c>
      <c r="E3099" s="61" t="s">
        <v>2982</v>
      </c>
      <c r="F3099" s="61" t="s">
        <v>140</v>
      </c>
      <c r="G3099" s="54" t="s">
        <v>72</v>
      </c>
      <c r="H3099" s="54" t="s">
        <v>128</v>
      </c>
      <c r="I3099" s="54" t="s">
        <v>22</v>
      </c>
      <c r="J3099" s="54" t="s">
        <v>129</v>
      </c>
      <c r="K3099" s="56">
        <v>43449.448657407411</v>
      </c>
      <c r="L3099" s="56">
        <v>43449.565497685187</v>
      </c>
      <c r="M3099" s="57">
        <v>2.804166666</v>
      </c>
      <c r="N3099" s="58">
        <v>11</v>
      </c>
      <c r="O3099" s="58">
        <v>16284</v>
      </c>
      <c r="P3099" s="58">
        <v>0</v>
      </c>
      <c r="Q3099" s="58">
        <v>8</v>
      </c>
      <c r="R3099" s="59">
        <v>30.845832999999999</v>
      </c>
      <c r="S3099" s="59">
        <v>45663.049988999999</v>
      </c>
      <c r="T3099" s="59">
        <v>0</v>
      </c>
      <c r="U3099" s="59">
        <v>22.433333000000001</v>
      </c>
    </row>
    <row r="3100" spans="1:21" x14ac:dyDescent="0.3">
      <c r="A3100" s="61">
        <v>86573</v>
      </c>
      <c r="B3100" s="54">
        <v>1</v>
      </c>
      <c r="C3100" s="54" t="s">
        <v>78</v>
      </c>
      <c r="D3100" s="54" t="s">
        <v>94</v>
      </c>
      <c r="E3100" s="61" t="s">
        <v>2989</v>
      </c>
      <c r="F3100" s="61" t="s">
        <v>159</v>
      </c>
      <c r="G3100" s="54" t="s">
        <v>71</v>
      </c>
      <c r="H3100" s="54" t="s">
        <v>128</v>
      </c>
      <c r="I3100" s="54" t="s">
        <v>22</v>
      </c>
      <c r="J3100" s="54" t="s">
        <v>129</v>
      </c>
      <c r="K3100" s="56">
        <v>43449.448703703703</v>
      </c>
      <c r="L3100" s="56">
        <v>43449.611585648148</v>
      </c>
      <c r="M3100" s="57">
        <v>3.909166666</v>
      </c>
      <c r="N3100" s="58">
        <v>0</v>
      </c>
      <c r="O3100" s="58">
        <v>131</v>
      </c>
      <c r="P3100" s="58">
        <v>0</v>
      </c>
      <c r="Q3100" s="58">
        <v>0</v>
      </c>
      <c r="R3100" s="59">
        <v>0</v>
      </c>
      <c r="S3100" s="59">
        <v>512.10083299999997</v>
      </c>
      <c r="T3100" s="59">
        <v>0</v>
      </c>
      <c r="U3100" s="59">
        <v>0</v>
      </c>
    </row>
    <row r="3101" spans="1:21" x14ac:dyDescent="0.3">
      <c r="A3101" s="61">
        <v>86574</v>
      </c>
      <c r="B3101" s="54">
        <v>1</v>
      </c>
      <c r="C3101" s="54" t="s">
        <v>79</v>
      </c>
      <c r="D3101" s="54" t="s">
        <v>112</v>
      </c>
      <c r="E3101" s="61" t="s">
        <v>2990</v>
      </c>
      <c r="F3101" s="61" t="s">
        <v>204</v>
      </c>
      <c r="G3101" s="54" t="s">
        <v>71</v>
      </c>
      <c r="H3101" s="54" t="s">
        <v>128</v>
      </c>
      <c r="I3101" s="54" t="s">
        <v>22</v>
      </c>
      <c r="J3101" s="54" t="s">
        <v>129</v>
      </c>
      <c r="K3101" s="56">
        <v>43449.457071759258</v>
      </c>
      <c r="L3101" s="56">
        <v>43449.646724537037</v>
      </c>
      <c r="M3101" s="57">
        <v>4.551666666</v>
      </c>
      <c r="N3101" s="58">
        <v>0</v>
      </c>
      <c r="O3101" s="58">
        <v>195</v>
      </c>
      <c r="P3101" s="58">
        <v>0</v>
      </c>
      <c r="Q3101" s="58">
        <v>0</v>
      </c>
      <c r="R3101" s="59">
        <v>0</v>
      </c>
      <c r="S3101" s="59">
        <v>887.57500000000005</v>
      </c>
      <c r="T3101" s="59">
        <v>0</v>
      </c>
      <c r="U3101" s="59">
        <v>0</v>
      </c>
    </row>
    <row r="3102" spans="1:21" x14ac:dyDescent="0.3">
      <c r="A3102" s="61">
        <v>86575</v>
      </c>
      <c r="B3102" s="54">
        <v>1</v>
      </c>
      <c r="C3102" s="54" t="s">
        <v>78</v>
      </c>
      <c r="D3102" s="54" t="s">
        <v>91</v>
      </c>
      <c r="E3102" s="61" t="s">
        <v>2991</v>
      </c>
      <c r="F3102" s="61" t="s">
        <v>136</v>
      </c>
      <c r="G3102" s="54" t="s">
        <v>71</v>
      </c>
      <c r="H3102" s="54" t="s">
        <v>128</v>
      </c>
      <c r="I3102" s="54" t="s">
        <v>22</v>
      </c>
      <c r="J3102" s="54" t="s">
        <v>129</v>
      </c>
      <c r="K3102" s="56">
        <v>43449.40834490741</v>
      </c>
      <c r="L3102" s="56">
        <v>43449.466666666667</v>
      </c>
      <c r="M3102" s="57">
        <v>1.3997222220000001</v>
      </c>
      <c r="N3102" s="58">
        <v>0</v>
      </c>
      <c r="O3102" s="58">
        <v>0</v>
      </c>
      <c r="P3102" s="58">
        <v>0</v>
      </c>
      <c r="Q3102" s="58">
        <v>30</v>
      </c>
      <c r="R3102" s="59">
        <v>0</v>
      </c>
      <c r="S3102" s="59">
        <v>0</v>
      </c>
      <c r="T3102" s="59">
        <v>0</v>
      </c>
      <c r="U3102" s="59">
        <v>41.991667</v>
      </c>
    </row>
    <row r="3103" spans="1:21" x14ac:dyDescent="0.3">
      <c r="A3103" s="61">
        <v>86577</v>
      </c>
      <c r="B3103" s="54">
        <v>1</v>
      </c>
      <c r="C3103" s="54" t="s">
        <v>78</v>
      </c>
      <c r="D3103" s="54" t="s">
        <v>80</v>
      </c>
      <c r="E3103" s="61" t="s">
        <v>2992</v>
      </c>
      <c r="F3103" s="61" t="s">
        <v>130</v>
      </c>
      <c r="G3103" s="54" t="s">
        <v>71</v>
      </c>
      <c r="H3103" s="54" t="s">
        <v>128</v>
      </c>
      <c r="I3103" s="54" t="s">
        <v>22</v>
      </c>
      <c r="J3103" s="54" t="s">
        <v>129</v>
      </c>
      <c r="K3103" s="56">
        <v>43449.465150462966</v>
      </c>
      <c r="L3103" s="56">
        <v>43449.553229166668</v>
      </c>
      <c r="M3103" s="57">
        <v>2.113888888</v>
      </c>
      <c r="N3103" s="58">
        <v>0</v>
      </c>
      <c r="O3103" s="58">
        <v>12</v>
      </c>
      <c r="P3103" s="58">
        <v>0</v>
      </c>
      <c r="Q3103" s="58">
        <v>0</v>
      </c>
      <c r="R3103" s="59">
        <v>0</v>
      </c>
      <c r="S3103" s="59">
        <v>25.366667</v>
      </c>
      <c r="T3103" s="59">
        <v>0</v>
      </c>
      <c r="U3103" s="59">
        <v>0</v>
      </c>
    </row>
    <row r="3104" spans="1:21" x14ac:dyDescent="0.3">
      <c r="A3104" s="61">
        <v>86579</v>
      </c>
      <c r="B3104" s="54">
        <v>1</v>
      </c>
      <c r="C3104" s="54" t="s">
        <v>79</v>
      </c>
      <c r="D3104" s="54" t="s">
        <v>117</v>
      </c>
      <c r="E3104" s="61" t="s">
        <v>571</v>
      </c>
      <c r="F3104" s="61" t="s">
        <v>148</v>
      </c>
      <c r="G3104" s="54" t="s">
        <v>72</v>
      </c>
      <c r="H3104" s="54" t="s">
        <v>128</v>
      </c>
      <c r="I3104" s="54" t="s">
        <v>22</v>
      </c>
      <c r="J3104" s="54" t="s">
        <v>147</v>
      </c>
      <c r="K3104" s="56">
        <v>43449.474050925928</v>
      </c>
      <c r="L3104" s="56">
        <v>43449.496053240742</v>
      </c>
      <c r="M3104" s="57">
        <v>0.52805555500000001</v>
      </c>
      <c r="N3104" s="58">
        <v>0</v>
      </c>
      <c r="O3104" s="58">
        <v>81</v>
      </c>
      <c r="P3104" s="58">
        <v>0</v>
      </c>
      <c r="Q3104" s="58">
        <v>0</v>
      </c>
      <c r="R3104" s="59">
        <v>0</v>
      </c>
      <c r="S3104" s="59">
        <v>42.772500000000001</v>
      </c>
      <c r="T3104" s="59">
        <v>0</v>
      </c>
      <c r="U3104" s="59">
        <v>0</v>
      </c>
    </row>
    <row r="3105" spans="1:21" x14ac:dyDescent="0.3">
      <c r="A3105" s="61">
        <v>86580</v>
      </c>
      <c r="B3105" s="54">
        <v>1</v>
      </c>
      <c r="C3105" s="54" t="s">
        <v>78</v>
      </c>
      <c r="D3105" s="54" t="s">
        <v>87</v>
      </c>
      <c r="E3105" s="61" t="s">
        <v>2993</v>
      </c>
      <c r="F3105" s="61" t="s">
        <v>137</v>
      </c>
      <c r="G3105" s="54" t="s">
        <v>71</v>
      </c>
      <c r="H3105" s="54" t="s">
        <v>128</v>
      </c>
      <c r="I3105" s="54" t="s">
        <v>22</v>
      </c>
      <c r="J3105" s="54" t="s">
        <v>129</v>
      </c>
      <c r="K3105" s="56">
        <v>43449.465300925927</v>
      </c>
      <c r="L3105" s="56">
        <v>43449.546782407408</v>
      </c>
      <c r="M3105" s="57">
        <v>1.9555555549999999</v>
      </c>
      <c r="N3105" s="58">
        <v>0</v>
      </c>
      <c r="O3105" s="58">
        <v>1</v>
      </c>
      <c r="P3105" s="58">
        <v>0</v>
      </c>
      <c r="Q3105" s="58">
        <v>0</v>
      </c>
      <c r="R3105" s="59">
        <v>0</v>
      </c>
      <c r="S3105" s="59">
        <v>1.9555560000000001</v>
      </c>
      <c r="T3105" s="59">
        <v>0</v>
      </c>
      <c r="U3105" s="59">
        <v>0</v>
      </c>
    </row>
    <row r="3106" spans="1:21" x14ac:dyDescent="0.3">
      <c r="A3106" s="61">
        <v>86581</v>
      </c>
      <c r="B3106" s="54">
        <v>1</v>
      </c>
      <c r="C3106" s="54" t="s">
        <v>79</v>
      </c>
      <c r="D3106" s="54" t="s">
        <v>118</v>
      </c>
      <c r="E3106" s="61" t="s">
        <v>2994</v>
      </c>
      <c r="F3106" s="61" t="s">
        <v>140</v>
      </c>
      <c r="G3106" s="54" t="s">
        <v>72</v>
      </c>
      <c r="H3106" s="54" t="s">
        <v>128</v>
      </c>
      <c r="I3106" s="54" t="s">
        <v>22</v>
      </c>
      <c r="J3106" s="54" t="s">
        <v>129</v>
      </c>
      <c r="K3106" s="56">
        <v>43449.461736111109</v>
      </c>
      <c r="L3106" s="56">
        <v>43449.566747685181</v>
      </c>
      <c r="M3106" s="57">
        <v>2.520277777</v>
      </c>
      <c r="N3106" s="58">
        <v>1</v>
      </c>
      <c r="O3106" s="58">
        <v>4094</v>
      </c>
      <c r="P3106" s="58">
        <v>0</v>
      </c>
      <c r="Q3106" s="58">
        <v>101</v>
      </c>
      <c r="R3106" s="59">
        <v>2.5202779999999998</v>
      </c>
      <c r="S3106" s="59">
        <v>10318.017218999999</v>
      </c>
      <c r="T3106" s="59">
        <v>0</v>
      </c>
      <c r="U3106" s="59">
        <v>254.54805500000001</v>
      </c>
    </row>
    <row r="3107" spans="1:21" x14ac:dyDescent="0.3">
      <c r="A3107" s="61">
        <v>86582</v>
      </c>
      <c r="B3107" s="54">
        <v>1</v>
      </c>
      <c r="C3107" s="54" t="s">
        <v>78</v>
      </c>
      <c r="D3107" s="54" t="s">
        <v>92</v>
      </c>
      <c r="E3107" s="61" t="s">
        <v>2995</v>
      </c>
      <c r="F3107" s="61" t="s">
        <v>145</v>
      </c>
      <c r="G3107" s="54" t="s">
        <v>72</v>
      </c>
      <c r="H3107" s="54" t="s">
        <v>128</v>
      </c>
      <c r="I3107" s="54" t="s">
        <v>22</v>
      </c>
      <c r="J3107" s="54" t="s">
        <v>129</v>
      </c>
      <c r="K3107" s="56">
        <v>43449.468402777777</v>
      </c>
      <c r="L3107" s="56">
        <v>43449.568692129629</v>
      </c>
      <c r="M3107" s="57">
        <v>2.4069444440000001</v>
      </c>
      <c r="N3107" s="58">
        <v>0</v>
      </c>
      <c r="O3107" s="58">
        <v>0</v>
      </c>
      <c r="P3107" s="58">
        <v>0</v>
      </c>
      <c r="Q3107" s="58">
        <v>61</v>
      </c>
      <c r="R3107" s="59">
        <v>0</v>
      </c>
      <c r="S3107" s="59">
        <v>0</v>
      </c>
      <c r="T3107" s="59">
        <v>0</v>
      </c>
      <c r="U3107" s="59">
        <v>146.823611</v>
      </c>
    </row>
    <row r="3108" spans="1:21" x14ac:dyDescent="0.3">
      <c r="A3108" s="61">
        <v>86584</v>
      </c>
      <c r="B3108" s="54">
        <v>1</v>
      </c>
      <c r="C3108" s="54" t="s">
        <v>78</v>
      </c>
      <c r="D3108" s="54" t="s">
        <v>98</v>
      </c>
      <c r="E3108" s="61" t="s">
        <v>2996</v>
      </c>
      <c r="F3108" s="61" t="s">
        <v>145</v>
      </c>
      <c r="G3108" s="54" t="s">
        <v>72</v>
      </c>
      <c r="H3108" s="54" t="s">
        <v>128</v>
      </c>
      <c r="I3108" s="54" t="s">
        <v>22</v>
      </c>
      <c r="J3108" s="54" t="s">
        <v>129</v>
      </c>
      <c r="K3108" s="56">
        <v>43449.452743055554</v>
      </c>
      <c r="L3108" s="56">
        <v>43449.524456018517</v>
      </c>
      <c r="M3108" s="57">
        <v>1.7211111109999999</v>
      </c>
      <c r="N3108" s="58">
        <v>0</v>
      </c>
      <c r="O3108" s="58">
        <v>93</v>
      </c>
      <c r="P3108" s="58">
        <v>0</v>
      </c>
      <c r="Q3108" s="58">
        <v>0</v>
      </c>
      <c r="R3108" s="59">
        <v>0</v>
      </c>
      <c r="S3108" s="59">
        <v>160.063333</v>
      </c>
      <c r="T3108" s="59">
        <v>0</v>
      </c>
      <c r="U3108" s="59">
        <v>0</v>
      </c>
    </row>
    <row r="3109" spans="1:21" x14ac:dyDescent="0.3">
      <c r="A3109" s="61">
        <v>86589</v>
      </c>
      <c r="B3109" s="54">
        <v>1</v>
      </c>
      <c r="C3109" s="54" t="s">
        <v>78</v>
      </c>
      <c r="D3109" s="54" t="s">
        <v>92</v>
      </c>
      <c r="E3109" s="61" t="s">
        <v>2768</v>
      </c>
      <c r="F3109" s="61" t="s">
        <v>172</v>
      </c>
      <c r="G3109" s="54" t="s">
        <v>71</v>
      </c>
      <c r="H3109" s="54" t="s">
        <v>128</v>
      </c>
      <c r="I3109" s="54" t="s">
        <v>22</v>
      </c>
      <c r="J3109" s="54" t="s">
        <v>129</v>
      </c>
      <c r="K3109" s="56">
        <v>43449.472754629627</v>
      </c>
      <c r="L3109" s="56">
        <v>43449.531053240738</v>
      </c>
      <c r="M3109" s="57">
        <v>1.3991666659999999</v>
      </c>
      <c r="N3109" s="58">
        <v>0</v>
      </c>
      <c r="O3109" s="58">
        <v>652</v>
      </c>
      <c r="P3109" s="58">
        <v>0</v>
      </c>
      <c r="Q3109" s="58">
        <v>0</v>
      </c>
      <c r="R3109" s="59">
        <v>0</v>
      </c>
      <c r="S3109" s="59">
        <v>912.256666</v>
      </c>
      <c r="T3109" s="59">
        <v>0</v>
      </c>
      <c r="U3109" s="59">
        <v>0</v>
      </c>
    </row>
    <row r="3110" spans="1:21" x14ac:dyDescent="0.3">
      <c r="A3110" s="61">
        <v>86593</v>
      </c>
      <c r="B3110" s="54">
        <v>1</v>
      </c>
      <c r="C3110" s="54" t="s">
        <v>79</v>
      </c>
      <c r="D3110" s="54" t="s">
        <v>118</v>
      </c>
      <c r="E3110" s="61" t="s">
        <v>2997</v>
      </c>
      <c r="F3110" s="61" t="s">
        <v>145</v>
      </c>
      <c r="G3110" s="54" t="s">
        <v>72</v>
      </c>
      <c r="H3110" s="54" t="s">
        <v>128</v>
      </c>
      <c r="I3110" s="54" t="s">
        <v>22</v>
      </c>
      <c r="J3110" s="54" t="s">
        <v>129</v>
      </c>
      <c r="K3110" s="56">
        <v>43449.466909722221</v>
      </c>
      <c r="L3110" s="56">
        <v>43449.569374999999</v>
      </c>
      <c r="M3110" s="57">
        <v>2.4591666659999998</v>
      </c>
      <c r="N3110" s="58">
        <v>0</v>
      </c>
      <c r="O3110" s="58">
        <v>259</v>
      </c>
      <c r="P3110" s="58">
        <v>0</v>
      </c>
      <c r="Q3110" s="58">
        <v>0</v>
      </c>
      <c r="R3110" s="59">
        <v>0</v>
      </c>
      <c r="S3110" s="59">
        <v>636.92416600000001</v>
      </c>
      <c r="T3110" s="59">
        <v>0</v>
      </c>
      <c r="U3110" s="59">
        <v>0</v>
      </c>
    </row>
    <row r="3111" spans="1:21" x14ac:dyDescent="0.3">
      <c r="A3111" s="61">
        <v>86595</v>
      </c>
      <c r="B3111" s="54">
        <v>1</v>
      </c>
      <c r="C3111" s="54" t="s">
        <v>78</v>
      </c>
      <c r="D3111" s="54" t="s">
        <v>95</v>
      </c>
      <c r="E3111" s="61" t="s">
        <v>2998</v>
      </c>
      <c r="F3111" s="61" t="s">
        <v>136</v>
      </c>
      <c r="G3111" s="54" t="s">
        <v>71</v>
      </c>
      <c r="H3111" s="54" t="s">
        <v>128</v>
      </c>
      <c r="I3111" s="54" t="s">
        <v>22</v>
      </c>
      <c r="J3111" s="54" t="s">
        <v>129</v>
      </c>
      <c r="K3111" s="56">
        <v>43449.473287037035</v>
      </c>
      <c r="L3111" s="56">
        <v>43449.496631944443</v>
      </c>
      <c r="M3111" s="57">
        <v>0.56027777700000003</v>
      </c>
      <c r="N3111" s="58">
        <v>0</v>
      </c>
      <c r="O3111" s="58">
        <v>271</v>
      </c>
      <c r="P3111" s="58">
        <v>0</v>
      </c>
      <c r="Q3111" s="58">
        <v>0</v>
      </c>
      <c r="R3111" s="59">
        <v>0</v>
      </c>
      <c r="S3111" s="59">
        <v>151.83527799999999</v>
      </c>
      <c r="T3111" s="59">
        <v>0</v>
      </c>
      <c r="U3111" s="59">
        <v>0</v>
      </c>
    </row>
    <row r="3112" spans="1:21" x14ac:dyDescent="0.3">
      <c r="A3112" s="61">
        <v>86596</v>
      </c>
      <c r="B3112" s="54">
        <v>1</v>
      </c>
      <c r="C3112" s="54" t="s">
        <v>79</v>
      </c>
      <c r="D3112" s="54" t="s">
        <v>118</v>
      </c>
      <c r="E3112" s="61" t="s">
        <v>2999</v>
      </c>
      <c r="F3112" s="61" t="s">
        <v>137</v>
      </c>
      <c r="G3112" s="54" t="s">
        <v>71</v>
      </c>
      <c r="H3112" s="54" t="s">
        <v>128</v>
      </c>
      <c r="I3112" s="54" t="s">
        <v>22</v>
      </c>
      <c r="J3112" s="54" t="s">
        <v>129</v>
      </c>
      <c r="K3112" s="56">
        <v>43449.442673611113</v>
      </c>
      <c r="L3112" s="56">
        <v>43449.603750000002</v>
      </c>
      <c r="M3112" s="57">
        <v>3.8658333329999999</v>
      </c>
      <c r="N3112" s="58">
        <v>0</v>
      </c>
      <c r="O3112" s="58">
        <v>4</v>
      </c>
      <c r="P3112" s="58">
        <v>0</v>
      </c>
      <c r="Q3112" s="58">
        <v>0</v>
      </c>
      <c r="R3112" s="59">
        <v>0</v>
      </c>
      <c r="S3112" s="59">
        <v>15.463333</v>
      </c>
      <c r="T3112" s="59">
        <v>0</v>
      </c>
      <c r="U3112" s="59">
        <v>0</v>
      </c>
    </row>
    <row r="3113" spans="1:21" x14ac:dyDescent="0.3">
      <c r="A3113" s="61">
        <v>86597</v>
      </c>
      <c r="B3113" s="54">
        <v>1</v>
      </c>
      <c r="C3113" s="54" t="s">
        <v>78</v>
      </c>
      <c r="D3113" s="54" t="s">
        <v>83</v>
      </c>
      <c r="E3113" s="61" t="s">
        <v>3000</v>
      </c>
      <c r="F3113" s="61" t="s">
        <v>130</v>
      </c>
      <c r="G3113" s="54" t="s">
        <v>71</v>
      </c>
      <c r="H3113" s="54" t="s">
        <v>128</v>
      </c>
      <c r="I3113" s="54" t="s">
        <v>22</v>
      </c>
      <c r="J3113" s="54" t="s">
        <v>129</v>
      </c>
      <c r="K3113" s="56">
        <v>43449.446597222224</v>
      </c>
      <c r="L3113" s="56">
        <v>43449.516041666669</v>
      </c>
      <c r="M3113" s="57">
        <v>1.666666666</v>
      </c>
      <c r="N3113" s="58">
        <v>0</v>
      </c>
      <c r="O3113" s="58">
        <v>37</v>
      </c>
      <c r="P3113" s="58">
        <v>0</v>
      </c>
      <c r="Q3113" s="58">
        <v>0</v>
      </c>
      <c r="R3113" s="59">
        <v>0</v>
      </c>
      <c r="S3113" s="59">
        <v>61.666666999999997</v>
      </c>
      <c r="T3113" s="59">
        <v>0</v>
      </c>
      <c r="U3113" s="59">
        <v>0</v>
      </c>
    </row>
    <row r="3114" spans="1:21" x14ac:dyDescent="0.3">
      <c r="A3114" s="61">
        <v>86598</v>
      </c>
      <c r="B3114" s="54">
        <v>1</v>
      </c>
      <c r="C3114" s="54" t="s">
        <v>78</v>
      </c>
      <c r="D3114" s="54" t="s">
        <v>87</v>
      </c>
      <c r="E3114" s="61" t="s">
        <v>3001</v>
      </c>
      <c r="F3114" s="61" t="s">
        <v>150</v>
      </c>
      <c r="G3114" s="54" t="s">
        <v>72</v>
      </c>
      <c r="H3114" s="54" t="s">
        <v>128</v>
      </c>
      <c r="I3114" s="54" t="s">
        <v>22</v>
      </c>
      <c r="J3114" s="54" t="s">
        <v>147</v>
      </c>
      <c r="K3114" s="56">
        <v>43449.486111111109</v>
      </c>
      <c r="L3114" s="56">
        <v>43449.589583333334</v>
      </c>
      <c r="M3114" s="57">
        <v>2.483333333</v>
      </c>
      <c r="N3114" s="58">
        <v>0</v>
      </c>
      <c r="O3114" s="58">
        <v>337</v>
      </c>
      <c r="P3114" s="58">
        <v>0</v>
      </c>
      <c r="Q3114" s="58">
        <v>0</v>
      </c>
      <c r="R3114" s="59">
        <v>0</v>
      </c>
      <c r="S3114" s="59">
        <v>836.88333299999999</v>
      </c>
      <c r="T3114" s="59">
        <v>0</v>
      </c>
      <c r="U3114" s="59">
        <v>0</v>
      </c>
    </row>
    <row r="3115" spans="1:21" x14ac:dyDescent="0.3">
      <c r="A3115" s="61">
        <v>86599</v>
      </c>
      <c r="B3115" s="54">
        <v>1</v>
      </c>
      <c r="C3115" s="54" t="s">
        <v>79</v>
      </c>
      <c r="D3115" s="54" t="s">
        <v>124</v>
      </c>
      <c r="E3115" s="61" t="s">
        <v>3002</v>
      </c>
      <c r="F3115" s="61" t="s">
        <v>144</v>
      </c>
      <c r="G3115" s="54" t="s">
        <v>71</v>
      </c>
      <c r="H3115" s="54" t="s">
        <v>128</v>
      </c>
      <c r="I3115" s="54" t="s">
        <v>22</v>
      </c>
      <c r="J3115" s="54" t="s">
        <v>129</v>
      </c>
      <c r="K3115" s="56">
        <v>43449.486805555556</v>
      </c>
      <c r="L3115" s="56">
        <v>43449.530069444445</v>
      </c>
      <c r="M3115" s="57">
        <v>1.038333333</v>
      </c>
      <c r="N3115" s="58">
        <v>0</v>
      </c>
      <c r="O3115" s="58">
        <v>1</v>
      </c>
      <c r="P3115" s="58">
        <v>0</v>
      </c>
      <c r="Q3115" s="58">
        <v>0</v>
      </c>
      <c r="R3115" s="59">
        <v>0</v>
      </c>
      <c r="S3115" s="59">
        <v>1.038333</v>
      </c>
      <c r="T3115" s="59">
        <v>0</v>
      </c>
      <c r="U3115" s="59">
        <v>0</v>
      </c>
    </row>
    <row r="3116" spans="1:21" x14ac:dyDescent="0.3">
      <c r="A3116" s="61">
        <v>86600</v>
      </c>
      <c r="B3116" s="54">
        <v>1</v>
      </c>
      <c r="C3116" s="54" t="s">
        <v>79</v>
      </c>
      <c r="D3116" s="54" t="s">
        <v>113</v>
      </c>
      <c r="E3116" s="61" t="s">
        <v>3003</v>
      </c>
      <c r="F3116" s="61" t="s">
        <v>148</v>
      </c>
      <c r="G3116" s="54" t="s">
        <v>72</v>
      </c>
      <c r="H3116" s="54" t="s">
        <v>128</v>
      </c>
      <c r="I3116" s="54" t="s">
        <v>22</v>
      </c>
      <c r="J3116" s="54" t="s">
        <v>147</v>
      </c>
      <c r="K3116" s="56">
        <v>43449.510462962964</v>
      </c>
      <c r="L3116" s="56">
        <v>43449.539456018516</v>
      </c>
      <c r="M3116" s="57">
        <v>0.69583333300000005</v>
      </c>
      <c r="N3116" s="58">
        <v>0</v>
      </c>
      <c r="O3116" s="58">
        <v>0</v>
      </c>
      <c r="P3116" s="58">
        <v>0</v>
      </c>
      <c r="Q3116" s="58">
        <v>46</v>
      </c>
      <c r="R3116" s="59">
        <v>0</v>
      </c>
      <c r="S3116" s="59">
        <v>0</v>
      </c>
      <c r="T3116" s="59">
        <v>0</v>
      </c>
      <c r="U3116" s="59">
        <v>32.008333</v>
      </c>
    </row>
    <row r="3117" spans="1:21" x14ac:dyDescent="0.3">
      <c r="A3117" s="61">
        <v>86601</v>
      </c>
      <c r="B3117" s="54">
        <v>1</v>
      </c>
      <c r="C3117" s="54" t="s">
        <v>79</v>
      </c>
      <c r="D3117" s="54" t="s">
        <v>124</v>
      </c>
      <c r="E3117" s="61" t="s">
        <v>3004</v>
      </c>
      <c r="F3117" s="61" t="s">
        <v>144</v>
      </c>
      <c r="G3117" s="54" t="s">
        <v>71</v>
      </c>
      <c r="H3117" s="54" t="s">
        <v>128</v>
      </c>
      <c r="I3117" s="54" t="s">
        <v>22</v>
      </c>
      <c r="J3117" s="54" t="s">
        <v>129</v>
      </c>
      <c r="K3117" s="56">
        <v>43449.488194444442</v>
      </c>
      <c r="L3117" s="56">
        <v>43449.616886574076</v>
      </c>
      <c r="M3117" s="57">
        <v>3.0886111110000001</v>
      </c>
      <c r="N3117" s="58">
        <v>0</v>
      </c>
      <c r="O3117" s="58">
        <v>395</v>
      </c>
      <c r="P3117" s="58">
        <v>0</v>
      </c>
      <c r="Q3117" s="58">
        <v>0</v>
      </c>
      <c r="R3117" s="59">
        <v>0</v>
      </c>
      <c r="S3117" s="59">
        <v>1220.001389</v>
      </c>
      <c r="T3117" s="59">
        <v>0</v>
      </c>
      <c r="U3117" s="59">
        <v>0</v>
      </c>
    </row>
    <row r="3118" spans="1:21" x14ac:dyDescent="0.3">
      <c r="A3118" s="61">
        <v>86608</v>
      </c>
      <c r="B3118" s="54">
        <v>1</v>
      </c>
      <c r="C3118" s="54" t="s">
        <v>78</v>
      </c>
      <c r="D3118" s="54" t="s">
        <v>80</v>
      </c>
      <c r="E3118" s="61" t="s">
        <v>3005</v>
      </c>
      <c r="F3118" s="61" t="s">
        <v>137</v>
      </c>
      <c r="G3118" s="54" t="s">
        <v>71</v>
      </c>
      <c r="H3118" s="54" t="s">
        <v>128</v>
      </c>
      <c r="I3118" s="54" t="s">
        <v>22</v>
      </c>
      <c r="J3118" s="54" t="s">
        <v>129</v>
      </c>
      <c r="K3118" s="56">
        <v>43449.48883101852</v>
      </c>
      <c r="L3118" s="56">
        <v>43449.696805555555</v>
      </c>
      <c r="M3118" s="57">
        <v>4.9913888880000004</v>
      </c>
      <c r="N3118" s="58">
        <v>0</v>
      </c>
      <c r="O3118" s="58">
        <v>2</v>
      </c>
      <c r="P3118" s="58">
        <v>0</v>
      </c>
      <c r="Q3118" s="58">
        <v>0</v>
      </c>
      <c r="R3118" s="59">
        <v>0</v>
      </c>
      <c r="S3118" s="59">
        <v>9.9827779999999997</v>
      </c>
      <c r="T3118" s="59">
        <v>0</v>
      </c>
      <c r="U3118" s="59">
        <v>0</v>
      </c>
    </row>
    <row r="3119" spans="1:21" x14ac:dyDescent="0.3">
      <c r="A3119" s="61">
        <v>86609</v>
      </c>
      <c r="B3119" s="54">
        <v>1</v>
      </c>
      <c r="C3119" s="54" t="s">
        <v>78</v>
      </c>
      <c r="D3119" s="54" t="s">
        <v>102</v>
      </c>
      <c r="E3119" s="61" t="s">
        <v>1894</v>
      </c>
      <c r="F3119" s="61" t="s">
        <v>140</v>
      </c>
      <c r="G3119" s="54" t="s">
        <v>72</v>
      </c>
      <c r="H3119" s="54" t="s">
        <v>128</v>
      </c>
      <c r="I3119" s="54" t="s">
        <v>22</v>
      </c>
      <c r="J3119" s="54" t="s">
        <v>129</v>
      </c>
      <c r="K3119" s="56">
        <v>43449.495335648149</v>
      </c>
      <c r="L3119" s="56">
        <v>43449.555555555555</v>
      </c>
      <c r="M3119" s="57">
        <v>1.445277777</v>
      </c>
      <c r="N3119" s="58">
        <v>0</v>
      </c>
      <c r="O3119" s="58">
        <v>0</v>
      </c>
      <c r="P3119" s="58">
        <v>17</v>
      </c>
      <c r="Q3119" s="58">
        <v>184</v>
      </c>
      <c r="R3119" s="59">
        <v>0</v>
      </c>
      <c r="S3119" s="59">
        <v>0</v>
      </c>
      <c r="T3119" s="59">
        <v>24.569721999999999</v>
      </c>
      <c r="U3119" s="59">
        <v>265.93111099999999</v>
      </c>
    </row>
    <row r="3120" spans="1:21" x14ac:dyDescent="0.3">
      <c r="A3120" s="61">
        <v>86610</v>
      </c>
      <c r="B3120" s="54">
        <v>1</v>
      </c>
      <c r="C3120" s="54" t="s">
        <v>78</v>
      </c>
      <c r="D3120" s="54" t="s">
        <v>82</v>
      </c>
      <c r="E3120" s="61" t="s">
        <v>3006</v>
      </c>
      <c r="F3120" s="61" t="s">
        <v>136</v>
      </c>
      <c r="G3120" s="54" t="s">
        <v>71</v>
      </c>
      <c r="H3120" s="54" t="s">
        <v>128</v>
      </c>
      <c r="I3120" s="54" t="s">
        <v>22</v>
      </c>
      <c r="J3120" s="54" t="s">
        <v>129</v>
      </c>
      <c r="K3120" s="56">
        <v>43449.486435185187</v>
      </c>
      <c r="L3120" s="56">
        <v>43449.591666666667</v>
      </c>
      <c r="M3120" s="57">
        <v>2.525555555</v>
      </c>
      <c r="N3120" s="58">
        <v>0</v>
      </c>
      <c r="O3120" s="58">
        <v>502</v>
      </c>
      <c r="P3120" s="58">
        <v>0</v>
      </c>
      <c r="Q3120" s="58">
        <v>0</v>
      </c>
      <c r="R3120" s="59">
        <v>0</v>
      </c>
      <c r="S3120" s="59">
        <v>1267.8288889999999</v>
      </c>
      <c r="T3120" s="59">
        <v>0</v>
      </c>
      <c r="U3120" s="59">
        <v>0</v>
      </c>
    </row>
    <row r="3121" spans="1:21" x14ac:dyDescent="0.3">
      <c r="A3121" s="61">
        <v>86617</v>
      </c>
      <c r="B3121" s="54">
        <v>1</v>
      </c>
      <c r="C3121" s="54" t="s">
        <v>78</v>
      </c>
      <c r="D3121" s="54" t="s">
        <v>101</v>
      </c>
      <c r="E3121" s="61" t="s">
        <v>2006</v>
      </c>
      <c r="F3121" s="61" t="s">
        <v>181</v>
      </c>
      <c r="G3121" s="54" t="s">
        <v>71</v>
      </c>
      <c r="H3121" s="54" t="s">
        <v>128</v>
      </c>
      <c r="I3121" s="54" t="s">
        <v>22</v>
      </c>
      <c r="J3121" s="54" t="s">
        <v>129</v>
      </c>
      <c r="K3121" s="56">
        <v>43449.504884259259</v>
      </c>
      <c r="L3121" s="56">
        <v>43449.529074074075</v>
      </c>
      <c r="M3121" s="57">
        <v>0.580555555</v>
      </c>
      <c r="N3121" s="58">
        <v>0</v>
      </c>
      <c r="O3121" s="58">
        <v>66</v>
      </c>
      <c r="P3121" s="58">
        <v>0</v>
      </c>
      <c r="Q3121" s="58">
        <v>10</v>
      </c>
      <c r="R3121" s="59">
        <v>0</v>
      </c>
      <c r="S3121" s="59">
        <v>38.316667000000002</v>
      </c>
      <c r="T3121" s="59">
        <v>0</v>
      </c>
      <c r="U3121" s="59">
        <v>5.8055560000000002</v>
      </c>
    </row>
    <row r="3122" spans="1:21" x14ac:dyDescent="0.3">
      <c r="A3122" s="61">
        <v>86619</v>
      </c>
      <c r="B3122" s="54">
        <v>1</v>
      </c>
      <c r="C3122" s="54" t="s">
        <v>79</v>
      </c>
      <c r="D3122" s="54" t="s">
        <v>109</v>
      </c>
      <c r="E3122" s="61" t="s">
        <v>3007</v>
      </c>
      <c r="F3122" s="61" t="s">
        <v>137</v>
      </c>
      <c r="G3122" s="54" t="s">
        <v>71</v>
      </c>
      <c r="H3122" s="54" t="s">
        <v>128</v>
      </c>
      <c r="I3122" s="54" t="s">
        <v>22</v>
      </c>
      <c r="J3122" s="54" t="s">
        <v>129</v>
      </c>
      <c r="K3122" s="56">
        <v>43449.503888888888</v>
      </c>
      <c r="L3122" s="56">
        <v>43449.551805555559</v>
      </c>
      <c r="M3122" s="57">
        <v>1.1499999999999999</v>
      </c>
      <c r="N3122" s="58">
        <v>0</v>
      </c>
      <c r="O3122" s="58">
        <v>1</v>
      </c>
      <c r="P3122" s="58">
        <v>0</v>
      </c>
      <c r="Q3122" s="58">
        <v>0</v>
      </c>
      <c r="R3122" s="59">
        <v>0</v>
      </c>
      <c r="S3122" s="59">
        <v>1.1499999999999999</v>
      </c>
      <c r="T3122" s="59">
        <v>0</v>
      </c>
      <c r="U3122" s="59">
        <v>0</v>
      </c>
    </row>
    <row r="3123" spans="1:21" x14ac:dyDescent="0.3">
      <c r="A3123" s="61">
        <v>86621</v>
      </c>
      <c r="B3123" s="54">
        <v>1</v>
      </c>
      <c r="C3123" s="54" t="s">
        <v>78</v>
      </c>
      <c r="D3123" s="54" t="s">
        <v>81</v>
      </c>
      <c r="E3123" s="61" t="s">
        <v>3008</v>
      </c>
      <c r="F3123" s="61" t="s">
        <v>159</v>
      </c>
      <c r="G3123" s="54" t="s">
        <v>71</v>
      </c>
      <c r="H3123" s="54" t="s">
        <v>128</v>
      </c>
      <c r="I3123" s="54" t="s">
        <v>22</v>
      </c>
      <c r="J3123" s="54" t="s">
        <v>129</v>
      </c>
      <c r="K3123" s="56">
        <v>43449.499583333331</v>
      </c>
      <c r="L3123" s="56">
        <v>43449.551759259259</v>
      </c>
      <c r="M3123" s="57">
        <v>1.2522222220000001</v>
      </c>
      <c r="N3123" s="58">
        <v>0</v>
      </c>
      <c r="O3123" s="58">
        <v>63</v>
      </c>
      <c r="P3123" s="58">
        <v>0</v>
      </c>
      <c r="Q3123" s="58">
        <v>0</v>
      </c>
      <c r="R3123" s="59">
        <v>0</v>
      </c>
      <c r="S3123" s="59">
        <v>78.89</v>
      </c>
      <c r="T3123" s="59">
        <v>0</v>
      </c>
      <c r="U3123" s="59">
        <v>0</v>
      </c>
    </row>
    <row r="3124" spans="1:21" x14ac:dyDescent="0.3">
      <c r="A3124" s="61">
        <v>86627</v>
      </c>
      <c r="B3124" s="54">
        <v>1</v>
      </c>
      <c r="C3124" s="54" t="s">
        <v>78</v>
      </c>
      <c r="D3124" s="54" t="s">
        <v>125</v>
      </c>
      <c r="E3124" s="61" t="s">
        <v>3009</v>
      </c>
      <c r="F3124" s="61" t="s">
        <v>150</v>
      </c>
      <c r="G3124" s="54" t="s">
        <v>71</v>
      </c>
      <c r="H3124" s="54" t="s">
        <v>128</v>
      </c>
      <c r="I3124" s="54" t="s">
        <v>22</v>
      </c>
      <c r="J3124" s="54" t="s">
        <v>147</v>
      </c>
      <c r="K3124" s="56">
        <v>43449.51697916667</v>
      </c>
      <c r="L3124" s="56">
        <v>43449.636111111111</v>
      </c>
      <c r="M3124" s="57">
        <v>2.8591666660000001</v>
      </c>
      <c r="N3124" s="58">
        <v>0</v>
      </c>
      <c r="O3124" s="58">
        <v>754</v>
      </c>
      <c r="P3124" s="58">
        <v>0</v>
      </c>
      <c r="Q3124" s="58">
        <v>0</v>
      </c>
      <c r="R3124" s="59">
        <v>0</v>
      </c>
      <c r="S3124" s="59">
        <v>2155.8116660000001</v>
      </c>
      <c r="T3124" s="59">
        <v>0</v>
      </c>
      <c r="U3124" s="59">
        <v>0</v>
      </c>
    </row>
    <row r="3125" spans="1:21" x14ac:dyDescent="0.3">
      <c r="A3125" s="61">
        <v>86628</v>
      </c>
      <c r="B3125" s="54">
        <v>1</v>
      </c>
      <c r="C3125" s="54" t="s">
        <v>79</v>
      </c>
      <c r="D3125" s="54" t="s">
        <v>114</v>
      </c>
      <c r="E3125" s="61" t="s">
        <v>3010</v>
      </c>
      <c r="F3125" s="61" t="s">
        <v>186</v>
      </c>
      <c r="G3125" s="54" t="s">
        <v>72</v>
      </c>
      <c r="H3125" s="54" t="s">
        <v>128</v>
      </c>
      <c r="I3125" s="54" t="s">
        <v>22</v>
      </c>
      <c r="J3125" s="54" t="s">
        <v>129</v>
      </c>
      <c r="K3125" s="56">
        <v>43449.536724537036</v>
      </c>
      <c r="L3125" s="56">
        <v>43449.548854166664</v>
      </c>
      <c r="M3125" s="57">
        <v>0.29111111099999998</v>
      </c>
      <c r="N3125" s="58">
        <v>0</v>
      </c>
      <c r="O3125" s="58">
        <v>423</v>
      </c>
      <c r="P3125" s="58">
        <v>0</v>
      </c>
      <c r="Q3125" s="58">
        <v>0</v>
      </c>
      <c r="R3125" s="59">
        <v>0</v>
      </c>
      <c r="S3125" s="59">
        <v>123.14</v>
      </c>
      <c r="T3125" s="59">
        <v>0</v>
      </c>
      <c r="U3125" s="59">
        <v>0</v>
      </c>
    </row>
    <row r="3126" spans="1:21" x14ac:dyDescent="0.3">
      <c r="A3126" s="61">
        <v>86632</v>
      </c>
      <c r="B3126" s="54">
        <v>1</v>
      </c>
      <c r="C3126" s="54" t="s">
        <v>78</v>
      </c>
      <c r="D3126" s="54" t="s">
        <v>94</v>
      </c>
      <c r="E3126" s="61" t="s">
        <v>3011</v>
      </c>
      <c r="F3126" s="61" t="s">
        <v>136</v>
      </c>
      <c r="G3126" s="54" t="s">
        <v>71</v>
      </c>
      <c r="H3126" s="54" t="s">
        <v>128</v>
      </c>
      <c r="I3126" s="54" t="s">
        <v>22</v>
      </c>
      <c r="J3126" s="54" t="s">
        <v>129</v>
      </c>
      <c r="K3126" s="56">
        <v>43449.500219907408</v>
      </c>
      <c r="L3126" s="56">
        <v>43449.559490740743</v>
      </c>
      <c r="M3126" s="57">
        <v>1.4225000000000001</v>
      </c>
      <c r="N3126" s="58">
        <v>0</v>
      </c>
      <c r="O3126" s="58">
        <v>25</v>
      </c>
      <c r="P3126" s="58">
        <v>0</v>
      </c>
      <c r="Q3126" s="58">
        <v>0</v>
      </c>
      <c r="R3126" s="59">
        <v>0</v>
      </c>
      <c r="S3126" s="59">
        <v>35.5625</v>
      </c>
      <c r="T3126" s="59">
        <v>0</v>
      </c>
      <c r="U3126" s="59">
        <v>0</v>
      </c>
    </row>
    <row r="3127" spans="1:21" x14ac:dyDescent="0.3">
      <c r="A3127" s="61">
        <v>86633</v>
      </c>
      <c r="B3127" s="54">
        <v>1</v>
      </c>
      <c r="C3127" s="54" t="s">
        <v>79</v>
      </c>
      <c r="D3127" s="54" t="s">
        <v>109</v>
      </c>
      <c r="E3127" s="61" t="s">
        <v>3012</v>
      </c>
      <c r="F3127" s="61" t="s">
        <v>137</v>
      </c>
      <c r="G3127" s="54" t="s">
        <v>71</v>
      </c>
      <c r="H3127" s="54" t="s">
        <v>128</v>
      </c>
      <c r="I3127" s="54" t="s">
        <v>22</v>
      </c>
      <c r="J3127" s="54" t="s">
        <v>129</v>
      </c>
      <c r="K3127" s="56">
        <v>43449.521018518521</v>
      </c>
      <c r="L3127" s="56">
        <v>43449.589930555558</v>
      </c>
      <c r="M3127" s="57">
        <v>1.653888888</v>
      </c>
      <c r="N3127" s="58">
        <v>0</v>
      </c>
      <c r="O3127" s="58">
        <v>0</v>
      </c>
      <c r="P3127" s="58">
        <v>0</v>
      </c>
      <c r="Q3127" s="58">
        <v>2</v>
      </c>
      <c r="R3127" s="59">
        <v>0</v>
      </c>
      <c r="S3127" s="59">
        <v>0</v>
      </c>
      <c r="T3127" s="59">
        <v>0</v>
      </c>
      <c r="U3127" s="59">
        <v>3.3077779999999999</v>
      </c>
    </row>
    <row r="3128" spans="1:21" x14ac:dyDescent="0.3">
      <c r="A3128" s="61">
        <v>86635</v>
      </c>
      <c r="B3128" s="54">
        <v>1</v>
      </c>
      <c r="C3128" s="54" t="s">
        <v>79</v>
      </c>
      <c r="D3128" s="54" t="s">
        <v>111</v>
      </c>
      <c r="E3128" s="61" t="s">
        <v>3013</v>
      </c>
      <c r="F3128" s="61" t="s">
        <v>151</v>
      </c>
      <c r="G3128" s="54" t="s">
        <v>71</v>
      </c>
      <c r="H3128" s="54" t="s">
        <v>128</v>
      </c>
      <c r="I3128" s="54" t="s">
        <v>22</v>
      </c>
      <c r="J3128" s="54" t="s">
        <v>129</v>
      </c>
      <c r="K3128" s="56">
        <v>43449.526388888888</v>
      </c>
      <c r="L3128" s="56">
        <v>43449.567384259259</v>
      </c>
      <c r="M3128" s="57">
        <v>0.98388888799999996</v>
      </c>
      <c r="N3128" s="58">
        <v>0</v>
      </c>
      <c r="O3128" s="58">
        <v>1</v>
      </c>
      <c r="P3128" s="58">
        <v>0</v>
      </c>
      <c r="Q3128" s="58">
        <v>1</v>
      </c>
      <c r="R3128" s="59">
        <v>0</v>
      </c>
      <c r="S3128" s="59">
        <v>0.98388900000000001</v>
      </c>
      <c r="T3128" s="59">
        <v>0</v>
      </c>
      <c r="U3128" s="59">
        <v>0.98388900000000001</v>
      </c>
    </row>
    <row r="3129" spans="1:21" x14ac:dyDescent="0.3">
      <c r="A3129" s="61">
        <v>86636</v>
      </c>
      <c r="B3129" s="54">
        <v>1</v>
      </c>
      <c r="C3129" s="54" t="s">
        <v>78</v>
      </c>
      <c r="D3129" s="54" t="s">
        <v>95</v>
      </c>
      <c r="E3129" s="61" t="s">
        <v>1503</v>
      </c>
      <c r="F3129" s="61" t="s">
        <v>151</v>
      </c>
      <c r="G3129" s="54" t="s">
        <v>71</v>
      </c>
      <c r="H3129" s="54" t="s">
        <v>128</v>
      </c>
      <c r="I3129" s="54" t="s">
        <v>22</v>
      </c>
      <c r="J3129" s="54" t="s">
        <v>129</v>
      </c>
      <c r="K3129" s="56">
        <v>43449.528020833335</v>
      </c>
      <c r="L3129" s="56">
        <v>43449.585659722223</v>
      </c>
      <c r="M3129" s="57">
        <v>1.3833333329999999</v>
      </c>
      <c r="N3129" s="58">
        <v>0</v>
      </c>
      <c r="O3129" s="58">
        <v>95</v>
      </c>
      <c r="P3129" s="58">
        <v>0</v>
      </c>
      <c r="Q3129" s="58">
        <v>0</v>
      </c>
      <c r="R3129" s="59">
        <v>0</v>
      </c>
      <c r="S3129" s="59">
        <v>131.41666699999999</v>
      </c>
      <c r="T3129" s="59">
        <v>0</v>
      </c>
      <c r="U3129" s="59">
        <v>0</v>
      </c>
    </row>
    <row r="3130" spans="1:21" x14ac:dyDescent="0.3">
      <c r="A3130" s="61">
        <v>86637</v>
      </c>
      <c r="B3130" s="54">
        <v>1</v>
      </c>
      <c r="C3130" s="54" t="s">
        <v>78</v>
      </c>
      <c r="D3130" s="54" t="s">
        <v>101</v>
      </c>
      <c r="E3130" s="61" t="s">
        <v>3014</v>
      </c>
      <c r="F3130" s="61" t="s">
        <v>181</v>
      </c>
      <c r="G3130" s="54" t="s">
        <v>71</v>
      </c>
      <c r="H3130" s="54" t="s">
        <v>128</v>
      </c>
      <c r="I3130" s="54" t="s">
        <v>22</v>
      </c>
      <c r="J3130" s="54" t="s">
        <v>129</v>
      </c>
      <c r="K3130" s="56">
        <v>43449.537800925929</v>
      </c>
      <c r="L3130" s="56">
        <v>43449.600104166668</v>
      </c>
      <c r="M3130" s="57">
        <v>1.4952777770000001</v>
      </c>
      <c r="N3130" s="58">
        <v>0</v>
      </c>
      <c r="O3130" s="58">
        <v>46</v>
      </c>
      <c r="P3130" s="58">
        <v>0</v>
      </c>
      <c r="Q3130" s="58">
        <v>0</v>
      </c>
      <c r="R3130" s="59">
        <v>0</v>
      </c>
      <c r="S3130" s="59">
        <v>68.782777999999993</v>
      </c>
      <c r="T3130" s="59">
        <v>0</v>
      </c>
      <c r="U3130" s="59">
        <v>0</v>
      </c>
    </row>
    <row r="3131" spans="1:21" x14ac:dyDescent="0.3">
      <c r="A3131" s="61">
        <v>86640</v>
      </c>
      <c r="B3131" s="54">
        <v>1</v>
      </c>
      <c r="C3131" s="54" t="s">
        <v>78</v>
      </c>
      <c r="D3131" s="54" t="s">
        <v>106</v>
      </c>
      <c r="E3131" s="61" t="s">
        <v>314</v>
      </c>
      <c r="F3131" s="61" t="s">
        <v>140</v>
      </c>
      <c r="G3131" s="54" t="s">
        <v>72</v>
      </c>
      <c r="H3131" s="54" t="s">
        <v>128</v>
      </c>
      <c r="I3131" s="54" t="s">
        <v>22</v>
      </c>
      <c r="J3131" s="54" t="s">
        <v>129</v>
      </c>
      <c r="K3131" s="56">
        <v>43449.510416666664</v>
      </c>
      <c r="L3131" s="56">
        <v>43449.543055555558</v>
      </c>
      <c r="M3131" s="57">
        <v>0.78333333299999997</v>
      </c>
      <c r="N3131" s="58">
        <v>5</v>
      </c>
      <c r="O3131" s="58">
        <v>515</v>
      </c>
      <c r="P3131" s="58">
        <v>0</v>
      </c>
      <c r="Q3131" s="58">
        <v>7</v>
      </c>
      <c r="R3131" s="59">
        <v>3.9166669999999999</v>
      </c>
      <c r="S3131" s="59">
        <v>403.41666600000002</v>
      </c>
      <c r="T3131" s="59">
        <v>0</v>
      </c>
      <c r="U3131" s="59">
        <v>5.483333</v>
      </c>
    </row>
    <row r="3132" spans="1:21" x14ac:dyDescent="0.3">
      <c r="A3132" s="61">
        <v>86643</v>
      </c>
      <c r="B3132" s="54">
        <v>1</v>
      </c>
      <c r="C3132" s="54" t="s">
        <v>78</v>
      </c>
      <c r="D3132" s="54" t="s">
        <v>101</v>
      </c>
      <c r="E3132" s="61" t="s">
        <v>223</v>
      </c>
      <c r="F3132" s="61" t="s">
        <v>168</v>
      </c>
      <c r="G3132" s="54" t="s">
        <v>72</v>
      </c>
      <c r="H3132" s="54" t="s">
        <v>128</v>
      </c>
      <c r="I3132" s="54" t="s">
        <v>22</v>
      </c>
      <c r="J3132" s="54" t="s">
        <v>129</v>
      </c>
      <c r="K3132" s="56">
        <v>43449.540219907409</v>
      </c>
      <c r="L3132" s="56">
        <v>43449.636087962965</v>
      </c>
      <c r="M3132" s="57">
        <v>2.3008333329999999</v>
      </c>
      <c r="N3132" s="58">
        <v>2</v>
      </c>
      <c r="O3132" s="58">
        <v>84</v>
      </c>
      <c r="P3132" s="58">
        <v>0</v>
      </c>
      <c r="Q3132" s="58">
        <v>0</v>
      </c>
      <c r="R3132" s="59">
        <v>4.601667</v>
      </c>
      <c r="S3132" s="59">
        <v>193.27</v>
      </c>
      <c r="T3132" s="59">
        <v>0</v>
      </c>
      <c r="U3132" s="59">
        <v>0</v>
      </c>
    </row>
    <row r="3133" spans="1:21" x14ac:dyDescent="0.3">
      <c r="A3133" s="61">
        <v>86644</v>
      </c>
      <c r="B3133" s="54">
        <v>1</v>
      </c>
      <c r="C3133" s="54" t="s">
        <v>78</v>
      </c>
      <c r="D3133" s="54" t="s">
        <v>100</v>
      </c>
      <c r="E3133" s="61" t="s">
        <v>3015</v>
      </c>
      <c r="F3133" s="61" t="s">
        <v>145</v>
      </c>
      <c r="G3133" s="54" t="s">
        <v>72</v>
      </c>
      <c r="H3133" s="54" t="s">
        <v>128</v>
      </c>
      <c r="I3133" s="54" t="s">
        <v>22</v>
      </c>
      <c r="J3133" s="54" t="s">
        <v>129</v>
      </c>
      <c r="K3133" s="56">
        <v>43449.550439814819</v>
      </c>
      <c r="L3133" s="56">
        <v>43449.568703703706</v>
      </c>
      <c r="M3133" s="57">
        <v>0.43833333299999999</v>
      </c>
      <c r="N3133" s="58">
        <v>0</v>
      </c>
      <c r="O3133" s="58">
        <v>59</v>
      </c>
      <c r="P3133" s="58">
        <v>0</v>
      </c>
      <c r="Q3133" s="58">
        <v>0</v>
      </c>
      <c r="R3133" s="59">
        <v>0</v>
      </c>
      <c r="S3133" s="59">
        <v>25.861667000000001</v>
      </c>
      <c r="T3133" s="59">
        <v>0</v>
      </c>
      <c r="U3133" s="59">
        <v>0</v>
      </c>
    </row>
    <row r="3134" spans="1:21" x14ac:dyDescent="0.3">
      <c r="A3134" s="61">
        <v>86645</v>
      </c>
      <c r="B3134" s="54">
        <v>1</v>
      </c>
      <c r="C3134" s="54" t="s">
        <v>78</v>
      </c>
      <c r="D3134" s="54" t="s">
        <v>95</v>
      </c>
      <c r="E3134" s="61" t="s">
        <v>3016</v>
      </c>
      <c r="F3134" s="61" t="s">
        <v>130</v>
      </c>
      <c r="G3134" s="54" t="s">
        <v>71</v>
      </c>
      <c r="H3134" s="54" t="s">
        <v>128</v>
      </c>
      <c r="I3134" s="54" t="s">
        <v>22</v>
      </c>
      <c r="J3134" s="54" t="s">
        <v>129</v>
      </c>
      <c r="K3134" s="56">
        <v>43449.549791666665</v>
      </c>
      <c r="L3134" s="56">
        <v>43449.62127314815</v>
      </c>
      <c r="M3134" s="57">
        <v>1.7155555549999999</v>
      </c>
      <c r="N3134" s="58">
        <v>0</v>
      </c>
      <c r="O3134" s="58">
        <v>48</v>
      </c>
      <c r="P3134" s="58">
        <v>0</v>
      </c>
      <c r="Q3134" s="58">
        <v>0</v>
      </c>
      <c r="R3134" s="59">
        <v>0</v>
      </c>
      <c r="S3134" s="59">
        <v>82.346666999999997</v>
      </c>
      <c r="T3134" s="59">
        <v>0</v>
      </c>
      <c r="U3134" s="59">
        <v>0</v>
      </c>
    </row>
    <row r="3135" spans="1:21" x14ac:dyDescent="0.3">
      <c r="A3135" s="61">
        <v>86646</v>
      </c>
      <c r="B3135" s="54">
        <v>1</v>
      </c>
      <c r="C3135" s="54" t="s">
        <v>78</v>
      </c>
      <c r="D3135" s="54" t="s">
        <v>82</v>
      </c>
      <c r="E3135" s="61" t="s">
        <v>3017</v>
      </c>
      <c r="F3135" s="61" t="s">
        <v>137</v>
      </c>
      <c r="G3135" s="54" t="s">
        <v>71</v>
      </c>
      <c r="H3135" s="54" t="s">
        <v>128</v>
      </c>
      <c r="I3135" s="54" t="s">
        <v>22</v>
      </c>
      <c r="J3135" s="54" t="s">
        <v>129</v>
      </c>
      <c r="K3135" s="56">
        <v>43449.532534722224</v>
      </c>
      <c r="L3135" s="56">
        <v>43449.703923611109</v>
      </c>
      <c r="M3135" s="57">
        <v>4.1133333329999999</v>
      </c>
      <c r="N3135" s="58">
        <v>0</v>
      </c>
      <c r="O3135" s="58">
        <v>1254</v>
      </c>
      <c r="P3135" s="58">
        <v>0</v>
      </c>
      <c r="Q3135" s="58">
        <v>0</v>
      </c>
      <c r="R3135" s="59">
        <v>0</v>
      </c>
      <c r="S3135" s="59">
        <v>5158.12</v>
      </c>
      <c r="T3135" s="59">
        <v>0</v>
      </c>
      <c r="U3135" s="59">
        <v>0</v>
      </c>
    </row>
    <row r="3136" spans="1:21" x14ac:dyDescent="0.3">
      <c r="A3136" s="61">
        <v>86648</v>
      </c>
      <c r="B3136" s="54">
        <v>1</v>
      </c>
      <c r="C3136" s="54" t="s">
        <v>78</v>
      </c>
      <c r="D3136" s="54" t="s">
        <v>98</v>
      </c>
      <c r="E3136" s="61" t="s">
        <v>3018</v>
      </c>
      <c r="F3136" s="61" t="s">
        <v>181</v>
      </c>
      <c r="G3136" s="54" t="s">
        <v>71</v>
      </c>
      <c r="H3136" s="54" t="s">
        <v>128</v>
      </c>
      <c r="I3136" s="54" t="s">
        <v>22</v>
      </c>
      <c r="J3136" s="54" t="s">
        <v>129</v>
      </c>
      <c r="K3136" s="56">
        <v>43449.554571759261</v>
      </c>
      <c r="L3136" s="56">
        <v>43449.602407407408</v>
      </c>
      <c r="M3136" s="57">
        <v>1.148055555</v>
      </c>
      <c r="N3136" s="58">
        <v>0</v>
      </c>
      <c r="O3136" s="58">
        <v>9</v>
      </c>
      <c r="P3136" s="58">
        <v>0</v>
      </c>
      <c r="Q3136" s="58">
        <v>0</v>
      </c>
      <c r="R3136" s="59">
        <v>0</v>
      </c>
      <c r="S3136" s="59">
        <v>10.3325</v>
      </c>
      <c r="T3136" s="59">
        <v>0</v>
      </c>
      <c r="U3136" s="59">
        <v>0</v>
      </c>
    </row>
    <row r="3137" spans="1:21" x14ac:dyDescent="0.3">
      <c r="A3137" s="61">
        <v>86649</v>
      </c>
      <c r="B3137" s="54">
        <v>1</v>
      </c>
      <c r="C3137" s="54" t="s">
        <v>78</v>
      </c>
      <c r="D3137" s="54" t="s">
        <v>99</v>
      </c>
      <c r="E3137" s="61" t="s">
        <v>3019</v>
      </c>
      <c r="F3137" s="61" t="s">
        <v>156</v>
      </c>
      <c r="G3137" s="54" t="s">
        <v>71</v>
      </c>
      <c r="H3137" s="54" t="s">
        <v>128</v>
      </c>
      <c r="I3137" s="54" t="s">
        <v>22</v>
      </c>
      <c r="J3137" s="54" t="s">
        <v>129</v>
      </c>
      <c r="K3137" s="56">
        <v>43449.556643518517</v>
      </c>
      <c r="L3137" s="56">
        <v>43449.588969907411</v>
      </c>
      <c r="M3137" s="57">
        <v>0.77583333300000001</v>
      </c>
      <c r="N3137" s="58">
        <v>0</v>
      </c>
      <c r="O3137" s="58">
        <v>15</v>
      </c>
      <c r="P3137" s="58">
        <v>0</v>
      </c>
      <c r="Q3137" s="58">
        <v>0</v>
      </c>
      <c r="R3137" s="59">
        <v>0</v>
      </c>
      <c r="S3137" s="59">
        <v>11.637499999999999</v>
      </c>
      <c r="T3137" s="59">
        <v>0</v>
      </c>
      <c r="U3137" s="59">
        <v>0</v>
      </c>
    </row>
    <row r="3138" spans="1:21" x14ac:dyDescent="0.3">
      <c r="A3138" s="61">
        <v>86653</v>
      </c>
      <c r="B3138" s="54">
        <v>1</v>
      </c>
      <c r="C3138" s="54" t="s">
        <v>78</v>
      </c>
      <c r="D3138" s="54" t="s">
        <v>104</v>
      </c>
      <c r="E3138" s="61" t="s">
        <v>3020</v>
      </c>
      <c r="F3138" s="61" t="s">
        <v>181</v>
      </c>
      <c r="G3138" s="54" t="s">
        <v>71</v>
      </c>
      <c r="H3138" s="54" t="s">
        <v>128</v>
      </c>
      <c r="I3138" s="54" t="s">
        <v>22</v>
      </c>
      <c r="J3138" s="54" t="s">
        <v>129</v>
      </c>
      <c r="K3138" s="56">
        <v>43449.51835648148</v>
      </c>
      <c r="L3138" s="56">
        <v>43449.5625</v>
      </c>
      <c r="M3138" s="57">
        <v>1.0594444439999999</v>
      </c>
      <c r="N3138" s="58">
        <v>0</v>
      </c>
      <c r="O3138" s="58">
        <v>0</v>
      </c>
      <c r="P3138" s="58">
        <v>0</v>
      </c>
      <c r="Q3138" s="58">
        <v>35</v>
      </c>
      <c r="R3138" s="59">
        <v>0</v>
      </c>
      <c r="S3138" s="59">
        <v>0</v>
      </c>
      <c r="T3138" s="59">
        <v>0</v>
      </c>
      <c r="U3138" s="59">
        <v>37.080556000000001</v>
      </c>
    </row>
    <row r="3139" spans="1:21" x14ac:dyDescent="0.3">
      <c r="A3139" s="61">
        <v>86654</v>
      </c>
      <c r="B3139" s="54">
        <v>1</v>
      </c>
      <c r="C3139" s="54" t="s">
        <v>78</v>
      </c>
      <c r="D3139" s="54" t="s">
        <v>94</v>
      </c>
      <c r="E3139" s="61" t="s">
        <v>3021</v>
      </c>
      <c r="F3139" s="61" t="s">
        <v>137</v>
      </c>
      <c r="G3139" s="54" t="s">
        <v>71</v>
      </c>
      <c r="H3139" s="54" t="s">
        <v>128</v>
      </c>
      <c r="I3139" s="54" t="s">
        <v>22</v>
      </c>
      <c r="J3139" s="54" t="s">
        <v>129</v>
      </c>
      <c r="K3139" s="56">
        <v>43449.548668981479</v>
      </c>
      <c r="L3139" s="56">
        <v>43449.708356481482</v>
      </c>
      <c r="M3139" s="57">
        <v>3.8325</v>
      </c>
      <c r="N3139" s="58">
        <v>0</v>
      </c>
      <c r="O3139" s="58">
        <v>1</v>
      </c>
      <c r="P3139" s="58">
        <v>0</v>
      </c>
      <c r="Q3139" s="58">
        <v>0</v>
      </c>
      <c r="R3139" s="59">
        <v>0</v>
      </c>
      <c r="S3139" s="59">
        <v>3.8325</v>
      </c>
      <c r="T3139" s="59">
        <v>0</v>
      </c>
      <c r="U3139" s="59">
        <v>0</v>
      </c>
    </row>
    <row r="3140" spans="1:21" x14ac:dyDescent="0.3">
      <c r="A3140" s="61">
        <v>86655</v>
      </c>
      <c r="B3140" s="54">
        <v>1</v>
      </c>
      <c r="C3140" s="54" t="s">
        <v>78</v>
      </c>
      <c r="D3140" s="54" t="s">
        <v>86</v>
      </c>
      <c r="E3140" s="61" t="s">
        <v>3022</v>
      </c>
      <c r="F3140" s="61" t="s">
        <v>172</v>
      </c>
      <c r="G3140" s="54" t="s">
        <v>71</v>
      </c>
      <c r="H3140" s="54" t="s">
        <v>128</v>
      </c>
      <c r="I3140" s="54" t="s">
        <v>22</v>
      </c>
      <c r="J3140" s="54" t="s">
        <v>129</v>
      </c>
      <c r="K3140" s="56">
        <v>43449.555567129632</v>
      </c>
      <c r="L3140" s="56">
        <v>43449.634942129633</v>
      </c>
      <c r="M3140" s="57">
        <v>1.905</v>
      </c>
      <c r="N3140" s="58">
        <v>0</v>
      </c>
      <c r="O3140" s="58">
        <v>307</v>
      </c>
      <c r="P3140" s="58">
        <v>0</v>
      </c>
      <c r="Q3140" s="58">
        <v>0</v>
      </c>
      <c r="R3140" s="59">
        <v>0</v>
      </c>
      <c r="S3140" s="59">
        <v>584.83500000000004</v>
      </c>
      <c r="T3140" s="59">
        <v>0</v>
      </c>
      <c r="U3140" s="59">
        <v>0</v>
      </c>
    </row>
    <row r="3141" spans="1:21" x14ac:dyDescent="0.3">
      <c r="A3141" s="61">
        <v>86658</v>
      </c>
      <c r="B3141" s="54">
        <v>1</v>
      </c>
      <c r="C3141" s="54" t="s">
        <v>78</v>
      </c>
      <c r="D3141" s="54" t="s">
        <v>80</v>
      </c>
      <c r="E3141" s="61" t="s">
        <v>3023</v>
      </c>
      <c r="F3141" s="61" t="s">
        <v>137</v>
      </c>
      <c r="G3141" s="54" t="s">
        <v>71</v>
      </c>
      <c r="H3141" s="54" t="s">
        <v>128</v>
      </c>
      <c r="I3141" s="54" t="s">
        <v>22</v>
      </c>
      <c r="J3141" s="54" t="s">
        <v>129</v>
      </c>
      <c r="K3141" s="56">
        <v>43449.549259259256</v>
      </c>
      <c r="L3141" s="56">
        <v>43449.737650462965</v>
      </c>
      <c r="M3141" s="57">
        <v>4.5213888879999997</v>
      </c>
      <c r="N3141" s="58">
        <v>0</v>
      </c>
      <c r="O3141" s="58">
        <v>9</v>
      </c>
      <c r="P3141" s="58">
        <v>0</v>
      </c>
      <c r="Q3141" s="58">
        <v>0</v>
      </c>
      <c r="R3141" s="59">
        <v>0</v>
      </c>
      <c r="S3141" s="59">
        <v>40.692500000000003</v>
      </c>
      <c r="T3141" s="59">
        <v>0</v>
      </c>
      <c r="U3141" s="59">
        <v>0</v>
      </c>
    </row>
    <row r="3142" spans="1:21" x14ac:dyDescent="0.3">
      <c r="A3142" s="61">
        <v>86660</v>
      </c>
      <c r="B3142" s="54">
        <v>1</v>
      </c>
      <c r="C3142" s="54" t="s">
        <v>78</v>
      </c>
      <c r="D3142" s="54" t="s">
        <v>80</v>
      </c>
      <c r="E3142" s="61" t="s">
        <v>3024</v>
      </c>
      <c r="F3142" s="61" t="s">
        <v>144</v>
      </c>
      <c r="G3142" s="54" t="s">
        <v>71</v>
      </c>
      <c r="H3142" s="54" t="s">
        <v>128</v>
      </c>
      <c r="I3142" s="54" t="s">
        <v>22</v>
      </c>
      <c r="J3142" s="54" t="s">
        <v>129</v>
      </c>
      <c r="K3142" s="56">
        <v>43449.56763888889</v>
      </c>
      <c r="L3142" s="56">
        <v>43449.629803240743</v>
      </c>
      <c r="M3142" s="57">
        <v>1.491944444</v>
      </c>
      <c r="N3142" s="58">
        <v>0</v>
      </c>
      <c r="O3142" s="58">
        <v>10</v>
      </c>
      <c r="P3142" s="58">
        <v>0</v>
      </c>
      <c r="Q3142" s="58">
        <v>0</v>
      </c>
      <c r="R3142" s="59">
        <v>0</v>
      </c>
      <c r="S3142" s="59">
        <v>14.919444</v>
      </c>
      <c r="T3142" s="59">
        <v>0</v>
      </c>
      <c r="U3142" s="59">
        <v>0</v>
      </c>
    </row>
    <row r="3143" spans="1:21" x14ac:dyDescent="0.3">
      <c r="A3143" s="61">
        <v>86662</v>
      </c>
      <c r="B3143" s="54">
        <v>1</v>
      </c>
      <c r="C3143" s="54" t="s">
        <v>79</v>
      </c>
      <c r="D3143" s="54" t="s">
        <v>113</v>
      </c>
      <c r="E3143" s="61" t="s">
        <v>3025</v>
      </c>
      <c r="F3143" s="61" t="s">
        <v>137</v>
      </c>
      <c r="G3143" s="54" t="s">
        <v>71</v>
      </c>
      <c r="H3143" s="54" t="s">
        <v>128</v>
      </c>
      <c r="I3143" s="54" t="s">
        <v>22</v>
      </c>
      <c r="J3143" s="54" t="s">
        <v>129</v>
      </c>
      <c r="K3143" s="56">
        <v>43449.544351851851</v>
      </c>
      <c r="L3143" s="56">
        <v>43449.605543981481</v>
      </c>
      <c r="M3143" s="57">
        <v>1.468611111</v>
      </c>
      <c r="N3143" s="58">
        <v>0</v>
      </c>
      <c r="O3143" s="58">
        <v>1</v>
      </c>
      <c r="P3143" s="58">
        <v>0</v>
      </c>
      <c r="Q3143" s="58">
        <v>0</v>
      </c>
      <c r="R3143" s="59">
        <v>0</v>
      </c>
      <c r="S3143" s="59">
        <v>1.4686110000000001</v>
      </c>
      <c r="T3143" s="59">
        <v>0</v>
      </c>
      <c r="U3143" s="59">
        <v>0</v>
      </c>
    </row>
    <row r="3144" spans="1:21" x14ac:dyDescent="0.3">
      <c r="A3144" s="61">
        <v>86663</v>
      </c>
      <c r="B3144" s="54">
        <v>1</v>
      </c>
      <c r="C3144" s="54" t="s">
        <v>78</v>
      </c>
      <c r="D3144" s="54" t="s">
        <v>90</v>
      </c>
      <c r="E3144" s="61" t="s">
        <v>3026</v>
      </c>
      <c r="F3144" s="61" t="s">
        <v>137</v>
      </c>
      <c r="G3144" s="54" t="s">
        <v>71</v>
      </c>
      <c r="H3144" s="54" t="s">
        <v>128</v>
      </c>
      <c r="I3144" s="54" t="s">
        <v>22</v>
      </c>
      <c r="J3144" s="54" t="s">
        <v>129</v>
      </c>
      <c r="K3144" s="56">
        <v>43449.564166666663</v>
      </c>
      <c r="L3144" s="56">
        <v>43449.661099537036</v>
      </c>
      <c r="M3144" s="57">
        <v>2.3263888879999999</v>
      </c>
      <c r="N3144" s="58">
        <v>0</v>
      </c>
      <c r="O3144" s="58">
        <v>1</v>
      </c>
      <c r="P3144" s="58">
        <v>0</v>
      </c>
      <c r="Q3144" s="58">
        <v>0</v>
      </c>
      <c r="R3144" s="59">
        <v>0</v>
      </c>
      <c r="S3144" s="59">
        <v>2.3263889999999998</v>
      </c>
      <c r="T3144" s="59">
        <v>0</v>
      </c>
      <c r="U3144" s="59">
        <v>0</v>
      </c>
    </row>
    <row r="3145" spans="1:21" x14ac:dyDescent="0.3">
      <c r="A3145" s="61">
        <v>86664</v>
      </c>
      <c r="B3145" s="54">
        <v>1</v>
      </c>
      <c r="C3145" s="54" t="s">
        <v>78</v>
      </c>
      <c r="D3145" s="54" t="s">
        <v>83</v>
      </c>
      <c r="E3145" s="61" t="s">
        <v>3027</v>
      </c>
      <c r="F3145" s="61" t="s">
        <v>130</v>
      </c>
      <c r="G3145" s="54" t="s">
        <v>71</v>
      </c>
      <c r="H3145" s="54" t="s">
        <v>128</v>
      </c>
      <c r="I3145" s="54" t="s">
        <v>22</v>
      </c>
      <c r="J3145" s="54" t="s">
        <v>129</v>
      </c>
      <c r="K3145" s="56">
        <v>43449.568182870367</v>
      </c>
      <c r="L3145" s="56">
        <v>43449.677488425928</v>
      </c>
      <c r="M3145" s="57">
        <v>2.6233333330000002</v>
      </c>
      <c r="N3145" s="58">
        <v>0</v>
      </c>
      <c r="O3145" s="58">
        <v>6</v>
      </c>
      <c r="P3145" s="58">
        <v>0</v>
      </c>
      <c r="Q3145" s="58">
        <v>0</v>
      </c>
      <c r="R3145" s="59">
        <v>0</v>
      </c>
      <c r="S3145" s="59">
        <v>15.74</v>
      </c>
      <c r="T3145" s="59">
        <v>0</v>
      </c>
      <c r="U3145" s="59">
        <v>0</v>
      </c>
    </row>
    <row r="3146" spans="1:21" x14ac:dyDescent="0.3">
      <c r="A3146" s="61">
        <v>86665</v>
      </c>
      <c r="B3146" s="54">
        <v>1</v>
      </c>
      <c r="C3146" s="54" t="s">
        <v>78</v>
      </c>
      <c r="D3146" s="54" t="s">
        <v>104</v>
      </c>
      <c r="E3146" s="61" t="s">
        <v>3028</v>
      </c>
      <c r="F3146" s="61" t="s">
        <v>130</v>
      </c>
      <c r="G3146" s="54" t="s">
        <v>71</v>
      </c>
      <c r="H3146" s="54" t="s">
        <v>128</v>
      </c>
      <c r="I3146" s="54" t="s">
        <v>22</v>
      </c>
      <c r="J3146" s="54" t="s">
        <v>129</v>
      </c>
      <c r="K3146" s="56">
        <v>43449.418865740743</v>
      </c>
      <c r="L3146" s="56">
        <v>43449.504166666666</v>
      </c>
      <c r="M3146" s="57">
        <v>2.0472222219999998</v>
      </c>
      <c r="N3146" s="58">
        <v>0</v>
      </c>
      <c r="O3146" s="58">
        <v>77</v>
      </c>
      <c r="P3146" s="58">
        <v>0</v>
      </c>
      <c r="Q3146" s="58">
        <v>0</v>
      </c>
      <c r="R3146" s="59">
        <v>0</v>
      </c>
      <c r="S3146" s="59">
        <v>157.636111</v>
      </c>
      <c r="T3146" s="59">
        <v>0</v>
      </c>
      <c r="U3146" s="59">
        <v>0</v>
      </c>
    </row>
    <row r="3147" spans="1:21" x14ac:dyDescent="0.3">
      <c r="A3147" s="61">
        <v>86666</v>
      </c>
      <c r="B3147" s="54">
        <v>1</v>
      </c>
      <c r="C3147" s="54" t="s">
        <v>78</v>
      </c>
      <c r="D3147" s="54" t="s">
        <v>99</v>
      </c>
      <c r="E3147" s="61" t="s">
        <v>3029</v>
      </c>
      <c r="F3147" s="61" t="s">
        <v>144</v>
      </c>
      <c r="G3147" s="54" t="s">
        <v>71</v>
      </c>
      <c r="H3147" s="54" t="s">
        <v>128</v>
      </c>
      <c r="I3147" s="54" t="s">
        <v>22</v>
      </c>
      <c r="J3147" s="54" t="s">
        <v>129</v>
      </c>
      <c r="K3147" s="56">
        <v>43449.575162037036</v>
      </c>
      <c r="L3147" s="56">
        <v>43449.623229166667</v>
      </c>
      <c r="M3147" s="57">
        <v>1.153611111</v>
      </c>
      <c r="N3147" s="58">
        <v>0</v>
      </c>
      <c r="O3147" s="58">
        <v>127</v>
      </c>
      <c r="P3147" s="58">
        <v>0</v>
      </c>
      <c r="Q3147" s="58">
        <v>0</v>
      </c>
      <c r="R3147" s="59">
        <v>0</v>
      </c>
      <c r="S3147" s="59">
        <v>146.508611</v>
      </c>
      <c r="T3147" s="59">
        <v>0</v>
      </c>
      <c r="U3147" s="59">
        <v>0</v>
      </c>
    </row>
    <row r="3148" spans="1:21" x14ac:dyDescent="0.3">
      <c r="A3148" s="61">
        <v>86668</v>
      </c>
      <c r="B3148" s="54">
        <v>1</v>
      </c>
      <c r="C3148" s="54" t="s">
        <v>78</v>
      </c>
      <c r="D3148" s="54" t="s">
        <v>106</v>
      </c>
      <c r="E3148" s="61" t="s">
        <v>314</v>
      </c>
      <c r="F3148" s="61" t="s">
        <v>140</v>
      </c>
      <c r="G3148" s="54" t="s">
        <v>72</v>
      </c>
      <c r="H3148" s="54" t="s">
        <v>128</v>
      </c>
      <c r="I3148" s="54" t="s">
        <v>22</v>
      </c>
      <c r="J3148" s="54" t="s">
        <v>129</v>
      </c>
      <c r="K3148" s="56">
        <v>43449.564097222225</v>
      </c>
      <c r="L3148" s="56">
        <v>43449.581607638887</v>
      </c>
      <c r="M3148" s="57">
        <v>0.42025000000000001</v>
      </c>
      <c r="N3148" s="58">
        <v>5</v>
      </c>
      <c r="O3148" s="58">
        <v>515</v>
      </c>
      <c r="P3148" s="58">
        <v>0</v>
      </c>
      <c r="Q3148" s="58">
        <v>7</v>
      </c>
      <c r="R3148" s="59">
        <v>2.1012499999999998</v>
      </c>
      <c r="S3148" s="59">
        <v>216.42875000000001</v>
      </c>
      <c r="T3148" s="59">
        <v>0</v>
      </c>
      <c r="U3148" s="59">
        <v>2.9417499999999999</v>
      </c>
    </row>
    <row r="3149" spans="1:21" x14ac:dyDescent="0.3">
      <c r="A3149" s="61">
        <v>86669</v>
      </c>
      <c r="B3149" s="54">
        <v>1</v>
      </c>
      <c r="C3149" s="54" t="s">
        <v>78</v>
      </c>
      <c r="D3149" s="54" t="s">
        <v>85</v>
      </c>
      <c r="E3149" s="61" t="s">
        <v>3030</v>
      </c>
      <c r="F3149" s="61" t="s">
        <v>144</v>
      </c>
      <c r="G3149" s="54" t="s">
        <v>71</v>
      </c>
      <c r="H3149" s="54" t="s">
        <v>128</v>
      </c>
      <c r="I3149" s="54" t="s">
        <v>22</v>
      </c>
      <c r="J3149" s="54" t="s">
        <v>129</v>
      </c>
      <c r="K3149" s="56">
        <v>43449.577719907407</v>
      </c>
      <c r="L3149" s="56">
        <v>43449.658715277779</v>
      </c>
      <c r="M3149" s="57">
        <v>1.943888888</v>
      </c>
      <c r="N3149" s="58">
        <v>0</v>
      </c>
      <c r="O3149" s="58">
        <v>16</v>
      </c>
      <c r="P3149" s="58">
        <v>0</v>
      </c>
      <c r="Q3149" s="58">
        <v>0</v>
      </c>
      <c r="R3149" s="59">
        <v>0</v>
      </c>
      <c r="S3149" s="59">
        <v>31.102222000000001</v>
      </c>
      <c r="T3149" s="59">
        <v>0</v>
      </c>
      <c r="U3149" s="59">
        <v>0</v>
      </c>
    </row>
    <row r="3150" spans="1:21" x14ac:dyDescent="0.3">
      <c r="A3150" s="61">
        <v>86671</v>
      </c>
      <c r="B3150" s="54">
        <v>1</v>
      </c>
      <c r="C3150" s="54" t="s">
        <v>78</v>
      </c>
      <c r="D3150" s="54" t="s">
        <v>103</v>
      </c>
      <c r="E3150" s="61" t="s">
        <v>3031</v>
      </c>
      <c r="F3150" s="61" t="s">
        <v>136</v>
      </c>
      <c r="G3150" s="54" t="s">
        <v>71</v>
      </c>
      <c r="H3150" s="54" t="s">
        <v>128</v>
      </c>
      <c r="I3150" s="54" t="s">
        <v>22</v>
      </c>
      <c r="J3150" s="54" t="s">
        <v>129</v>
      </c>
      <c r="K3150" s="56">
        <v>43449.585104166668</v>
      </c>
      <c r="L3150" s="56">
        <v>43449.612256944441</v>
      </c>
      <c r="M3150" s="57">
        <v>0.65166666600000001</v>
      </c>
      <c r="N3150" s="58">
        <v>0</v>
      </c>
      <c r="O3150" s="58">
        <v>71</v>
      </c>
      <c r="P3150" s="58">
        <v>0</v>
      </c>
      <c r="Q3150" s="58">
        <v>0</v>
      </c>
      <c r="R3150" s="59">
        <v>0</v>
      </c>
      <c r="S3150" s="59">
        <v>46.268332999999998</v>
      </c>
      <c r="T3150" s="59">
        <v>0</v>
      </c>
      <c r="U3150" s="59">
        <v>0</v>
      </c>
    </row>
    <row r="3151" spans="1:21" x14ac:dyDescent="0.3">
      <c r="A3151" s="61">
        <v>86672</v>
      </c>
      <c r="B3151" s="54">
        <v>1</v>
      </c>
      <c r="C3151" s="54" t="s">
        <v>78</v>
      </c>
      <c r="D3151" s="54" t="s">
        <v>95</v>
      </c>
      <c r="E3151" s="61" t="s">
        <v>3032</v>
      </c>
      <c r="F3151" s="61" t="s">
        <v>140</v>
      </c>
      <c r="G3151" s="54" t="s">
        <v>72</v>
      </c>
      <c r="H3151" s="54" t="s">
        <v>128</v>
      </c>
      <c r="I3151" s="54" t="s">
        <v>22</v>
      </c>
      <c r="J3151" s="54" t="s">
        <v>129</v>
      </c>
      <c r="K3151" s="56">
        <v>43449.580069444448</v>
      </c>
      <c r="L3151" s="56">
        <v>43449.626782407409</v>
      </c>
      <c r="M3151" s="57">
        <v>1.121111111</v>
      </c>
      <c r="N3151" s="58">
        <v>1</v>
      </c>
      <c r="O3151" s="58">
        <v>86</v>
      </c>
      <c r="P3151" s="58">
        <v>0</v>
      </c>
      <c r="Q3151" s="58">
        <v>0</v>
      </c>
      <c r="R3151" s="59">
        <v>1.121111</v>
      </c>
      <c r="S3151" s="59">
        <v>96.415555999999995</v>
      </c>
      <c r="T3151" s="59">
        <v>0</v>
      </c>
      <c r="U3151" s="59">
        <v>0</v>
      </c>
    </row>
    <row r="3152" spans="1:21" x14ac:dyDescent="0.3">
      <c r="A3152" s="61">
        <v>86675</v>
      </c>
      <c r="B3152" s="54">
        <v>1</v>
      </c>
      <c r="C3152" s="54" t="s">
        <v>78</v>
      </c>
      <c r="D3152" s="54" t="s">
        <v>86</v>
      </c>
      <c r="E3152" s="61" t="s">
        <v>3033</v>
      </c>
      <c r="F3152" s="61" t="s">
        <v>130</v>
      </c>
      <c r="G3152" s="54" t="s">
        <v>71</v>
      </c>
      <c r="H3152" s="54" t="s">
        <v>128</v>
      </c>
      <c r="I3152" s="54" t="s">
        <v>22</v>
      </c>
      <c r="J3152" s="54" t="s">
        <v>129</v>
      </c>
      <c r="K3152" s="56">
        <v>43449.517453703702</v>
      </c>
      <c r="L3152" s="56">
        <v>43449.686319444445</v>
      </c>
      <c r="M3152" s="57">
        <v>4.0527777770000002</v>
      </c>
      <c r="N3152" s="58">
        <v>0</v>
      </c>
      <c r="O3152" s="58">
        <v>31</v>
      </c>
      <c r="P3152" s="58">
        <v>0</v>
      </c>
      <c r="Q3152" s="58">
        <v>0</v>
      </c>
      <c r="R3152" s="59">
        <v>0</v>
      </c>
      <c r="S3152" s="59">
        <v>125.636111</v>
      </c>
      <c r="T3152" s="59">
        <v>0</v>
      </c>
      <c r="U3152" s="59">
        <v>0</v>
      </c>
    </row>
    <row r="3153" spans="1:21" x14ac:dyDescent="0.3">
      <c r="A3153" s="61">
        <v>86677</v>
      </c>
      <c r="B3153" s="54">
        <v>1</v>
      </c>
      <c r="C3153" s="54" t="s">
        <v>79</v>
      </c>
      <c r="D3153" s="54" t="s">
        <v>112</v>
      </c>
      <c r="E3153" s="61" t="s">
        <v>3034</v>
      </c>
      <c r="F3153" s="61" t="s">
        <v>137</v>
      </c>
      <c r="G3153" s="54" t="s">
        <v>71</v>
      </c>
      <c r="H3153" s="54" t="s">
        <v>128</v>
      </c>
      <c r="I3153" s="54" t="s">
        <v>22</v>
      </c>
      <c r="J3153" s="54" t="s">
        <v>129</v>
      </c>
      <c r="K3153" s="56">
        <v>43449.593055555553</v>
      </c>
      <c r="L3153" s="56">
        <v>43449.614872685182</v>
      </c>
      <c r="M3153" s="57">
        <v>0.52361111100000002</v>
      </c>
      <c r="N3153" s="58">
        <v>0</v>
      </c>
      <c r="O3153" s="58">
        <v>1</v>
      </c>
      <c r="P3153" s="58">
        <v>0</v>
      </c>
      <c r="Q3153" s="58">
        <v>0</v>
      </c>
      <c r="R3153" s="59">
        <v>0</v>
      </c>
      <c r="S3153" s="59">
        <v>0.52361100000000005</v>
      </c>
      <c r="T3153" s="59">
        <v>0</v>
      </c>
      <c r="U3153" s="59">
        <v>0</v>
      </c>
    </row>
    <row r="3154" spans="1:21" x14ac:dyDescent="0.3">
      <c r="A3154" s="61">
        <v>86678</v>
      </c>
      <c r="B3154" s="54">
        <v>1</v>
      </c>
      <c r="C3154" s="54" t="s">
        <v>78</v>
      </c>
      <c r="D3154" s="54" t="s">
        <v>88</v>
      </c>
      <c r="E3154" s="61" t="s">
        <v>3035</v>
      </c>
      <c r="F3154" s="61" t="s">
        <v>141</v>
      </c>
      <c r="G3154" s="54" t="s">
        <v>71</v>
      </c>
      <c r="H3154" s="54" t="s">
        <v>128</v>
      </c>
      <c r="I3154" s="54" t="s">
        <v>22</v>
      </c>
      <c r="J3154" s="54" t="s">
        <v>129</v>
      </c>
      <c r="K3154" s="56">
        <v>43449.592453703706</v>
      </c>
      <c r="L3154" s="56">
        <v>43449.626805555556</v>
      </c>
      <c r="M3154" s="57">
        <v>0.82444444400000005</v>
      </c>
      <c r="N3154" s="58">
        <v>0</v>
      </c>
      <c r="O3154" s="58">
        <v>5</v>
      </c>
      <c r="P3154" s="58">
        <v>0</v>
      </c>
      <c r="Q3154" s="58">
        <v>0</v>
      </c>
      <c r="R3154" s="59">
        <v>0</v>
      </c>
      <c r="S3154" s="59">
        <v>4.1222219999999998</v>
      </c>
      <c r="T3154" s="59">
        <v>0</v>
      </c>
      <c r="U3154" s="59">
        <v>0</v>
      </c>
    </row>
    <row r="3155" spans="1:21" x14ac:dyDescent="0.3">
      <c r="A3155" s="61">
        <v>86681</v>
      </c>
      <c r="B3155" s="54">
        <v>1</v>
      </c>
      <c r="C3155" s="54" t="s">
        <v>79</v>
      </c>
      <c r="D3155" s="54" t="s">
        <v>118</v>
      </c>
      <c r="E3155" s="61" t="s">
        <v>3036</v>
      </c>
      <c r="F3155" s="61" t="s">
        <v>144</v>
      </c>
      <c r="G3155" s="54" t="s">
        <v>71</v>
      </c>
      <c r="H3155" s="54" t="s">
        <v>128</v>
      </c>
      <c r="I3155" s="54" t="s">
        <v>22</v>
      </c>
      <c r="J3155" s="54" t="s">
        <v>129</v>
      </c>
      <c r="K3155" s="56">
        <v>43449.561481481483</v>
      </c>
      <c r="L3155" s="56">
        <v>43449.622685185182</v>
      </c>
      <c r="M3155" s="57">
        <v>1.4688888879999999</v>
      </c>
      <c r="N3155" s="58">
        <v>0</v>
      </c>
      <c r="O3155" s="58">
        <v>10</v>
      </c>
      <c r="P3155" s="58">
        <v>0</v>
      </c>
      <c r="Q3155" s="58">
        <v>0</v>
      </c>
      <c r="R3155" s="59">
        <v>0</v>
      </c>
      <c r="S3155" s="59">
        <v>14.688889</v>
      </c>
      <c r="T3155" s="59">
        <v>0</v>
      </c>
      <c r="U3155" s="59">
        <v>0</v>
      </c>
    </row>
    <row r="3156" spans="1:21" x14ac:dyDescent="0.3">
      <c r="A3156" s="61">
        <v>86682</v>
      </c>
      <c r="B3156" s="54">
        <v>1</v>
      </c>
      <c r="C3156" s="54" t="s">
        <v>78</v>
      </c>
      <c r="D3156" s="54" t="s">
        <v>81</v>
      </c>
      <c r="E3156" s="61" t="s">
        <v>3037</v>
      </c>
      <c r="F3156" s="61" t="s">
        <v>148</v>
      </c>
      <c r="G3156" s="54" t="s">
        <v>71</v>
      </c>
      <c r="H3156" s="54" t="s">
        <v>128</v>
      </c>
      <c r="I3156" s="54" t="s">
        <v>22</v>
      </c>
      <c r="J3156" s="54" t="s">
        <v>147</v>
      </c>
      <c r="K3156" s="56">
        <v>43449.600694444445</v>
      </c>
      <c r="L3156" s="56">
        <v>43449.689583333333</v>
      </c>
      <c r="M3156" s="57">
        <v>2.1333333329999999</v>
      </c>
      <c r="N3156" s="58">
        <v>0</v>
      </c>
      <c r="O3156" s="58">
        <v>10</v>
      </c>
      <c r="P3156" s="58">
        <v>0</v>
      </c>
      <c r="Q3156" s="58">
        <v>0</v>
      </c>
      <c r="R3156" s="59">
        <v>0</v>
      </c>
      <c r="S3156" s="59">
        <v>21.333333</v>
      </c>
      <c r="T3156" s="59">
        <v>0</v>
      </c>
      <c r="U3156" s="59">
        <v>0</v>
      </c>
    </row>
    <row r="3157" spans="1:21" x14ac:dyDescent="0.3">
      <c r="A3157" s="61">
        <v>86685</v>
      </c>
      <c r="B3157" s="54">
        <v>1</v>
      </c>
      <c r="C3157" s="54" t="s">
        <v>78</v>
      </c>
      <c r="D3157" s="54" t="s">
        <v>98</v>
      </c>
      <c r="E3157" s="61" t="s">
        <v>514</v>
      </c>
      <c r="F3157" s="61" t="s">
        <v>140</v>
      </c>
      <c r="G3157" s="54" t="s">
        <v>72</v>
      </c>
      <c r="H3157" s="54" t="s">
        <v>128</v>
      </c>
      <c r="I3157" s="54" t="s">
        <v>22</v>
      </c>
      <c r="J3157" s="54" t="s">
        <v>129</v>
      </c>
      <c r="K3157" s="56">
        <v>43449.596631944441</v>
      </c>
      <c r="L3157" s="56">
        <v>43449.636469791665</v>
      </c>
      <c r="M3157" s="57">
        <v>0.95610833299999998</v>
      </c>
      <c r="N3157" s="58">
        <v>0</v>
      </c>
      <c r="O3157" s="58">
        <v>188</v>
      </c>
      <c r="P3157" s="58">
        <v>0</v>
      </c>
      <c r="Q3157" s="58">
        <v>7</v>
      </c>
      <c r="R3157" s="59">
        <v>0</v>
      </c>
      <c r="S3157" s="59">
        <v>179.748367</v>
      </c>
      <c r="T3157" s="59">
        <v>0</v>
      </c>
      <c r="U3157" s="59">
        <v>6.6927580000000004</v>
      </c>
    </row>
    <row r="3158" spans="1:21" x14ac:dyDescent="0.3">
      <c r="A3158" s="61">
        <v>86686</v>
      </c>
      <c r="B3158" s="54">
        <v>1</v>
      </c>
      <c r="C3158" s="54" t="s">
        <v>79</v>
      </c>
      <c r="D3158" s="54" t="s">
        <v>119</v>
      </c>
      <c r="E3158" s="61" t="s">
        <v>3038</v>
      </c>
      <c r="F3158" s="61" t="s">
        <v>181</v>
      </c>
      <c r="G3158" s="54" t="s">
        <v>71</v>
      </c>
      <c r="H3158" s="54" t="s">
        <v>128</v>
      </c>
      <c r="I3158" s="54" t="s">
        <v>22</v>
      </c>
      <c r="J3158" s="54" t="s">
        <v>129</v>
      </c>
      <c r="K3158" s="56">
        <v>43449.598761574074</v>
      </c>
      <c r="L3158" s="56">
        <v>43449.67833333333</v>
      </c>
      <c r="M3158" s="57">
        <v>1.9097222220000001</v>
      </c>
      <c r="N3158" s="58">
        <v>0</v>
      </c>
      <c r="O3158" s="58">
        <v>24</v>
      </c>
      <c r="P3158" s="58">
        <v>0</v>
      </c>
      <c r="Q3158" s="58">
        <v>26</v>
      </c>
      <c r="R3158" s="59">
        <v>0</v>
      </c>
      <c r="S3158" s="59">
        <v>45.833333000000003</v>
      </c>
      <c r="T3158" s="59">
        <v>0</v>
      </c>
      <c r="U3158" s="59">
        <v>49.652777999999998</v>
      </c>
    </row>
    <row r="3159" spans="1:21" x14ac:dyDescent="0.3">
      <c r="A3159" s="61">
        <v>86689</v>
      </c>
      <c r="B3159" s="54">
        <v>1</v>
      </c>
      <c r="C3159" s="54" t="s">
        <v>78</v>
      </c>
      <c r="D3159" s="54" t="s">
        <v>80</v>
      </c>
      <c r="E3159" s="61" t="s">
        <v>3039</v>
      </c>
      <c r="F3159" s="61" t="s">
        <v>137</v>
      </c>
      <c r="G3159" s="54" t="s">
        <v>71</v>
      </c>
      <c r="H3159" s="54" t="s">
        <v>128</v>
      </c>
      <c r="I3159" s="54" t="s">
        <v>22</v>
      </c>
      <c r="J3159" s="54" t="s">
        <v>129</v>
      </c>
      <c r="K3159" s="56">
        <v>43449.606053240743</v>
      </c>
      <c r="L3159" s="56">
        <v>43449.664155092592</v>
      </c>
      <c r="M3159" s="57">
        <v>1.3944444439999999</v>
      </c>
      <c r="N3159" s="58">
        <v>0</v>
      </c>
      <c r="O3159" s="58">
        <v>1</v>
      </c>
      <c r="P3159" s="58">
        <v>0</v>
      </c>
      <c r="Q3159" s="58">
        <v>0</v>
      </c>
      <c r="R3159" s="59">
        <v>0</v>
      </c>
      <c r="S3159" s="59">
        <v>1.394444</v>
      </c>
      <c r="T3159" s="59">
        <v>0</v>
      </c>
      <c r="U3159" s="59">
        <v>0</v>
      </c>
    </row>
    <row r="3160" spans="1:21" x14ac:dyDescent="0.3">
      <c r="A3160" s="61">
        <v>86690</v>
      </c>
      <c r="B3160" s="54">
        <v>1</v>
      </c>
      <c r="C3160" s="54" t="s">
        <v>79</v>
      </c>
      <c r="D3160" s="54" t="s">
        <v>109</v>
      </c>
      <c r="E3160" s="61" t="s">
        <v>3040</v>
      </c>
      <c r="F3160" s="61" t="s">
        <v>137</v>
      </c>
      <c r="G3160" s="54" t="s">
        <v>71</v>
      </c>
      <c r="H3160" s="54" t="s">
        <v>128</v>
      </c>
      <c r="I3160" s="54" t="s">
        <v>22</v>
      </c>
      <c r="J3160" s="54" t="s">
        <v>129</v>
      </c>
      <c r="K3160" s="56">
        <v>43449.614884259259</v>
      </c>
      <c r="L3160" s="56">
        <v>43449.684872685182</v>
      </c>
      <c r="M3160" s="57">
        <v>1.6797222220000001</v>
      </c>
      <c r="N3160" s="58">
        <v>0</v>
      </c>
      <c r="O3160" s="58">
        <v>0</v>
      </c>
      <c r="P3160" s="58">
        <v>0</v>
      </c>
      <c r="Q3160" s="58">
        <v>1</v>
      </c>
      <c r="R3160" s="59">
        <v>0</v>
      </c>
      <c r="S3160" s="59">
        <v>0</v>
      </c>
      <c r="T3160" s="59">
        <v>0</v>
      </c>
      <c r="U3160" s="59">
        <v>1.6797219999999999</v>
      </c>
    </row>
    <row r="3161" spans="1:21" x14ac:dyDescent="0.3">
      <c r="A3161" s="61">
        <v>86691</v>
      </c>
      <c r="B3161" s="54">
        <v>1</v>
      </c>
      <c r="C3161" s="54" t="s">
        <v>79</v>
      </c>
      <c r="D3161" s="54" t="s">
        <v>116</v>
      </c>
      <c r="E3161" s="61" t="s">
        <v>2966</v>
      </c>
      <c r="F3161" s="61" t="s">
        <v>148</v>
      </c>
      <c r="G3161" s="54" t="s">
        <v>71</v>
      </c>
      <c r="H3161" s="54" t="s">
        <v>128</v>
      </c>
      <c r="I3161" s="54" t="s">
        <v>22</v>
      </c>
      <c r="J3161" s="54" t="s">
        <v>147</v>
      </c>
      <c r="K3161" s="56">
        <v>43449.598715277782</v>
      </c>
      <c r="L3161" s="56">
        <v>43449.704212962963</v>
      </c>
      <c r="M3161" s="57">
        <v>2.5319444440000001</v>
      </c>
      <c r="N3161" s="58">
        <v>0</v>
      </c>
      <c r="O3161" s="58">
        <v>96</v>
      </c>
      <c r="P3161" s="58">
        <v>0</v>
      </c>
      <c r="Q3161" s="58">
        <v>0</v>
      </c>
      <c r="R3161" s="59">
        <v>0</v>
      </c>
      <c r="S3161" s="59">
        <v>243.066667</v>
      </c>
      <c r="T3161" s="59">
        <v>0</v>
      </c>
      <c r="U3161" s="59">
        <v>0</v>
      </c>
    </row>
    <row r="3162" spans="1:21" x14ac:dyDescent="0.3">
      <c r="A3162" s="61">
        <v>86692</v>
      </c>
      <c r="B3162" s="54">
        <v>1</v>
      </c>
      <c r="C3162" s="54" t="s">
        <v>78</v>
      </c>
      <c r="D3162" s="54" t="s">
        <v>95</v>
      </c>
      <c r="E3162" s="61" t="s">
        <v>251</v>
      </c>
      <c r="F3162" s="61" t="s">
        <v>140</v>
      </c>
      <c r="G3162" s="54" t="s">
        <v>72</v>
      </c>
      <c r="H3162" s="54" t="s">
        <v>128</v>
      </c>
      <c r="I3162" s="54" t="s">
        <v>22</v>
      </c>
      <c r="J3162" s="54" t="s">
        <v>129</v>
      </c>
      <c r="K3162" s="56">
        <v>43449.605949074074</v>
      </c>
      <c r="L3162" s="56">
        <v>43449.627962962964</v>
      </c>
      <c r="M3162" s="57">
        <v>0.52833333299999996</v>
      </c>
      <c r="N3162" s="58">
        <v>4</v>
      </c>
      <c r="O3162" s="58">
        <v>1101</v>
      </c>
      <c r="P3162" s="58">
        <v>0</v>
      </c>
      <c r="Q3162" s="58">
        <v>30</v>
      </c>
      <c r="R3162" s="59">
        <v>2.1133329999999999</v>
      </c>
      <c r="S3162" s="59">
        <v>581.69500000000005</v>
      </c>
      <c r="T3162" s="59">
        <v>0</v>
      </c>
      <c r="U3162" s="59">
        <v>15.85</v>
      </c>
    </row>
    <row r="3163" spans="1:21" x14ac:dyDescent="0.3">
      <c r="A3163" s="61">
        <v>86693</v>
      </c>
      <c r="B3163" s="54">
        <v>1</v>
      </c>
      <c r="C3163" s="54" t="s">
        <v>78</v>
      </c>
      <c r="D3163" s="54" t="s">
        <v>88</v>
      </c>
      <c r="E3163" s="61" t="s">
        <v>3041</v>
      </c>
      <c r="F3163" s="61" t="s">
        <v>137</v>
      </c>
      <c r="G3163" s="54" t="s">
        <v>71</v>
      </c>
      <c r="H3163" s="54" t="s">
        <v>128</v>
      </c>
      <c r="I3163" s="54" t="s">
        <v>22</v>
      </c>
      <c r="J3163" s="54" t="s">
        <v>129</v>
      </c>
      <c r="K3163" s="56">
        <v>43449.621550925927</v>
      </c>
      <c r="L3163" s="56">
        <v>43449.706747685188</v>
      </c>
      <c r="M3163" s="57">
        <v>2.0447222219999999</v>
      </c>
      <c r="N3163" s="58">
        <v>0</v>
      </c>
      <c r="O3163" s="58">
        <v>3</v>
      </c>
      <c r="P3163" s="58">
        <v>0</v>
      </c>
      <c r="Q3163" s="58">
        <v>0</v>
      </c>
      <c r="R3163" s="59">
        <v>0</v>
      </c>
      <c r="S3163" s="59">
        <v>6.1341669999999997</v>
      </c>
      <c r="T3163" s="59">
        <v>0</v>
      </c>
      <c r="U3163" s="59">
        <v>0</v>
      </c>
    </row>
    <row r="3164" spans="1:21" x14ac:dyDescent="0.3">
      <c r="A3164" s="61">
        <v>86696</v>
      </c>
      <c r="B3164" s="54">
        <v>1</v>
      </c>
      <c r="C3164" s="54" t="s">
        <v>79</v>
      </c>
      <c r="D3164" s="54" t="s">
        <v>116</v>
      </c>
      <c r="E3164" s="61" t="s">
        <v>1333</v>
      </c>
      <c r="F3164" s="61" t="s">
        <v>140</v>
      </c>
      <c r="G3164" s="54" t="s">
        <v>72</v>
      </c>
      <c r="H3164" s="54" t="s">
        <v>128</v>
      </c>
      <c r="I3164" s="54" t="s">
        <v>22</v>
      </c>
      <c r="J3164" s="54" t="s">
        <v>129</v>
      </c>
      <c r="K3164" s="56">
        <v>43449.623032407406</v>
      </c>
      <c r="L3164" s="56">
        <v>43449.650451388887</v>
      </c>
      <c r="M3164" s="57">
        <v>0.65805555500000001</v>
      </c>
      <c r="N3164" s="58">
        <v>0</v>
      </c>
      <c r="O3164" s="58">
        <v>477</v>
      </c>
      <c r="P3164" s="58">
        <v>0</v>
      </c>
      <c r="Q3164" s="58">
        <v>0</v>
      </c>
      <c r="R3164" s="59">
        <v>0</v>
      </c>
      <c r="S3164" s="59">
        <v>313.89249999999998</v>
      </c>
      <c r="T3164" s="59">
        <v>0</v>
      </c>
      <c r="U3164" s="59">
        <v>0</v>
      </c>
    </row>
    <row r="3165" spans="1:21" x14ac:dyDescent="0.3">
      <c r="A3165" s="61">
        <v>86697</v>
      </c>
      <c r="B3165" s="54">
        <v>1</v>
      </c>
      <c r="C3165" s="54" t="s">
        <v>78</v>
      </c>
      <c r="D3165" s="54" t="s">
        <v>82</v>
      </c>
      <c r="E3165" s="61" t="s">
        <v>3042</v>
      </c>
      <c r="F3165" s="61" t="s">
        <v>144</v>
      </c>
      <c r="G3165" s="54" t="s">
        <v>71</v>
      </c>
      <c r="H3165" s="54" t="s">
        <v>128</v>
      </c>
      <c r="I3165" s="54" t="s">
        <v>22</v>
      </c>
      <c r="J3165" s="54" t="s">
        <v>129</v>
      </c>
      <c r="K3165" s="56">
        <v>43449.629166666666</v>
      </c>
      <c r="L3165" s="56">
        <v>43449.780474537038</v>
      </c>
      <c r="M3165" s="57">
        <v>3.631388888</v>
      </c>
      <c r="N3165" s="58">
        <v>0</v>
      </c>
      <c r="O3165" s="58">
        <v>5</v>
      </c>
      <c r="P3165" s="58">
        <v>0</v>
      </c>
      <c r="Q3165" s="58">
        <v>0</v>
      </c>
      <c r="R3165" s="59">
        <v>0</v>
      </c>
      <c r="S3165" s="59">
        <v>18.156943999999999</v>
      </c>
      <c r="T3165" s="59">
        <v>0</v>
      </c>
      <c r="U3165" s="59">
        <v>0</v>
      </c>
    </row>
    <row r="3166" spans="1:21" x14ac:dyDescent="0.3">
      <c r="A3166" s="61">
        <v>86699</v>
      </c>
      <c r="B3166" s="54">
        <v>1</v>
      </c>
      <c r="C3166" s="54" t="s">
        <v>79</v>
      </c>
      <c r="D3166" s="54" t="s">
        <v>119</v>
      </c>
      <c r="E3166" s="61" t="s">
        <v>3043</v>
      </c>
      <c r="F3166" s="61" t="s">
        <v>145</v>
      </c>
      <c r="G3166" s="54" t="s">
        <v>72</v>
      </c>
      <c r="H3166" s="54" t="s">
        <v>128</v>
      </c>
      <c r="I3166" s="54" t="s">
        <v>22</v>
      </c>
      <c r="J3166" s="54" t="s">
        <v>129</v>
      </c>
      <c r="K3166" s="56">
        <v>43449.622094907405</v>
      </c>
      <c r="L3166" s="56">
        <v>43449.729143518518</v>
      </c>
      <c r="M3166" s="57">
        <v>2.5691666660000001</v>
      </c>
      <c r="N3166" s="58">
        <v>0</v>
      </c>
      <c r="O3166" s="58">
        <v>58</v>
      </c>
      <c r="P3166" s="58">
        <v>0</v>
      </c>
      <c r="Q3166" s="58">
        <v>7</v>
      </c>
      <c r="R3166" s="59">
        <v>0</v>
      </c>
      <c r="S3166" s="59">
        <v>149.01166699999999</v>
      </c>
      <c r="T3166" s="59">
        <v>0</v>
      </c>
      <c r="U3166" s="59">
        <v>17.984166999999999</v>
      </c>
    </row>
    <row r="3167" spans="1:21" x14ac:dyDescent="0.3">
      <c r="A3167" s="61">
        <v>86705</v>
      </c>
      <c r="B3167" s="54">
        <v>1</v>
      </c>
      <c r="C3167" s="54" t="s">
        <v>78</v>
      </c>
      <c r="D3167" s="54" t="s">
        <v>102</v>
      </c>
      <c r="E3167" s="61" t="s">
        <v>701</v>
      </c>
      <c r="F3167" s="61" t="s">
        <v>148</v>
      </c>
      <c r="G3167" s="54" t="s">
        <v>71</v>
      </c>
      <c r="H3167" s="54" t="s">
        <v>128</v>
      </c>
      <c r="I3167" s="54" t="s">
        <v>22</v>
      </c>
      <c r="J3167" s="54" t="s">
        <v>147</v>
      </c>
      <c r="K3167" s="56">
        <v>43449.631307870368</v>
      </c>
      <c r="L3167" s="56">
        <v>43449.723192858793</v>
      </c>
      <c r="M3167" s="57">
        <v>2.205239722</v>
      </c>
      <c r="N3167" s="58">
        <v>0</v>
      </c>
      <c r="O3167" s="58">
        <v>150</v>
      </c>
      <c r="P3167" s="58">
        <v>0</v>
      </c>
      <c r="Q3167" s="58">
        <v>0</v>
      </c>
      <c r="R3167" s="59">
        <v>0</v>
      </c>
      <c r="S3167" s="59">
        <v>330.78595799999999</v>
      </c>
      <c r="T3167" s="59">
        <v>0</v>
      </c>
      <c r="U3167" s="59">
        <v>0</v>
      </c>
    </row>
    <row r="3168" spans="1:21" x14ac:dyDescent="0.3">
      <c r="A3168" s="61">
        <v>86706</v>
      </c>
      <c r="B3168" s="54">
        <v>1</v>
      </c>
      <c r="C3168" s="54" t="s">
        <v>79</v>
      </c>
      <c r="D3168" s="54" t="s">
        <v>114</v>
      </c>
      <c r="E3168" s="61" t="s">
        <v>3044</v>
      </c>
      <c r="F3168" s="61" t="s">
        <v>168</v>
      </c>
      <c r="G3168" s="54" t="s">
        <v>72</v>
      </c>
      <c r="H3168" s="54" t="s">
        <v>128</v>
      </c>
      <c r="I3168" s="54" t="s">
        <v>22</v>
      </c>
      <c r="J3168" s="54" t="s">
        <v>129</v>
      </c>
      <c r="K3168" s="56">
        <v>43449.623414351852</v>
      </c>
      <c r="L3168" s="56">
        <v>43449.70248842593</v>
      </c>
      <c r="M3168" s="57">
        <v>1.8977777769999999</v>
      </c>
      <c r="N3168" s="58">
        <v>8</v>
      </c>
      <c r="O3168" s="58">
        <v>12024</v>
      </c>
      <c r="P3168" s="58">
        <v>0</v>
      </c>
      <c r="Q3168" s="58">
        <v>4</v>
      </c>
      <c r="R3168" s="59">
        <v>15.182221999999999</v>
      </c>
      <c r="S3168" s="59">
        <v>22818.879991000002</v>
      </c>
      <c r="T3168" s="59">
        <v>0</v>
      </c>
      <c r="U3168" s="59">
        <v>7.5911109999999997</v>
      </c>
    </row>
    <row r="3169" spans="1:21" x14ac:dyDescent="0.3">
      <c r="A3169" s="61">
        <v>86709</v>
      </c>
      <c r="B3169" s="54">
        <v>1</v>
      </c>
      <c r="C3169" s="54" t="s">
        <v>78</v>
      </c>
      <c r="D3169" s="54" t="s">
        <v>101</v>
      </c>
      <c r="E3169" s="61" t="s">
        <v>3045</v>
      </c>
      <c r="F3169" s="61" t="s">
        <v>137</v>
      </c>
      <c r="G3169" s="54" t="s">
        <v>71</v>
      </c>
      <c r="H3169" s="54" t="s">
        <v>128</v>
      </c>
      <c r="I3169" s="54" t="s">
        <v>22</v>
      </c>
      <c r="J3169" s="54" t="s">
        <v>129</v>
      </c>
      <c r="K3169" s="56">
        <v>43449.641168981485</v>
      </c>
      <c r="L3169" s="56">
        <v>43449.72074074074</v>
      </c>
      <c r="M3169" s="57">
        <v>1.9097222220000001</v>
      </c>
      <c r="N3169" s="58">
        <v>0</v>
      </c>
      <c r="O3169" s="58">
        <v>86</v>
      </c>
      <c r="P3169" s="58">
        <v>0</v>
      </c>
      <c r="Q3169" s="58">
        <v>0</v>
      </c>
      <c r="R3169" s="59">
        <v>0</v>
      </c>
      <c r="S3169" s="59">
        <v>164.23611099999999</v>
      </c>
      <c r="T3169" s="59">
        <v>0</v>
      </c>
      <c r="U3169" s="59">
        <v>0</v>
      </c>
    </row>
    <row r="3170" spans="1:21" x14ac:dyDescent="0.3">
      <c r="A3170" s="61">
        <v>86711</v>
      </c>
      <c r="B3170" s="54">
        <v>1</v>
      </c>
      <c r="C3170" s="54" t="s">
        <v>79</v>
      </c>
      <c r="D3170" s="54" t="s">
        <v>111</v>
      </c>
      <c r="E3170" s="61" t="s">
        <v>3046</v>
      </c>
      <c r="F3170" s="61" t="s">
        <v>137</v>
      </c>
      <c r="G3170" s="54" t="s">
        <v>71</v>
      </c>
      <c r="H3170" s="54" t="s">
        <v>128</v>
      </c>
      <c r="I3170" s="54" t="s">
        <v>22</v>
      </c>
      <c r="J3170" s="54" t="s">
        <v>129</v>
      </c>
      <c r="K3170" s="56">
        <v>43449.646412037036</v>
      </c>
      <c r="L3170" s="56">
        <v>43449.699328703704</v>
      </c>
      <c r="M3170" s="57">
        <v>1.27</v>
      </c>
      <c r="N3170" s="58">
        <v>0</v>
      </c>
      <c r="O3170" s="58">
        <v>0</v>
      </c>
      <c r="P3170" s="58">
        <v>0</v>
      </c>
      <c r="Q3170" s="58">
        <v>1</v>
      </c>
      <c r="R3170" s="59">
        <v>0</v>
      </c>
      <c r="S3170" s="59">
        <v>0</v>
      </c>
      <c r="T3170" s="59">
        <v>0</v>
      </c>
      <c r="U3170" s="59">
        <v>1.27</v>
      </c>
    </row>
    <row r="3171" spans="1:21" x14ac:dyDescent="0.3">
      <c r="A3171" s="61">
        <v>86713</v>
      </c>
      <c r="B3171" s="54">
        <v>1</v>
      </c>
      <c r="C3171" s="54" t="s">
        <v>78</v>
      </c>
      <c r="D3171" s="54" t="s">
        <v>94</v>
      </c>
      <c r="E3171" s="61" t="s">
        <v>3047</v>
      </c>
      <c r="F3171" s="61" t="s">
        <v>137</v>
      </c>
      <c r="G3171" s="54" t="s">
        <v>71</v>
      </c>
      <c r="H3171" s="54" t="s">
        <v>128</v>
      </c>
      <c r="I3171" s="54" t="s">
        <v>22</v>
      </c>
      <c r="J3171" s="54" t="s">
        <v>129</v>
      </c>
      <c r="K3171" s="56">
        <v>43449.635891203703</v>
      </c>
      <c r="L3171" s="56">
        <v>43449.739814814813</v>
      </c>
      <c r="M3171" s="57">
        <v>2.4941666659999999</v>
      </c>
      <c r="N3171" s="58">
        <v>0</v>
      </c>
      <c r="O3171" s="58">
        <v>1</v>
      </c>
      <c r="P3171" s="58">
        <v>0</v>
      </c>
      <c r="Q3171" s="58">
        <v>0</v>
      </c>
      <c r="R3171" s="59">
        <v>0</v>
      </c>
      <c r="S3171" s="59">
        <v>2.494167</v>
      </c>
      <c r="T3171" s="59">
        <v>0</v>
      </c>
      <c r="U3171" s="59">
        <v>0</v>
      </c>
    </row>
    <row r="3172" spans="1:21" x14ac:dyDescent="0.3">
      <c r="A3172" s="61">
        <v>86714</v>
      </c>
      <c r="B3172" s="54">
        <v>1</v>
      </c>
      <c r="C3172" s="54" t="s">
        <v>78</v>
      </c>
      <c r="D3172" s="54" t="s">
        <v>125</v>
      </c>
      <c r="E3172" s="61" t="s">
        <v>3048</v>
      </c>
      <c r="F3172" s="61" t="s">
        <v>136</v>
      </c>
      <c r="G3172" s="54" t="s">
        <v>71</v>
      </c>
      <c r="H3172" s="54" t="s">
        <v>128</v>
      </c>
      <c r="I3172" s="54" t="s">
        <v>22</v>
      </c>
      <c r="J3172" s="54" t="s">
        <v>129</v>
      </c>
      <c r="K3172" s="56">
        <v>43449.60560185185</v>
      </c>
      <c r="L3172" s="56">
        <v>43449.686469907407</v>
      </c>
      <c r="M3172" s="57">
        <v>1.940833333</v>
      </c>
      <c r="N3172" s="58">
        <v>0</v>
      </c>
      <c r="O3172" s="58">
        <v>241</v>
      </c>
      <c r="P3172" s="58">
        <v>0</v>
      </c>
      <c r="Q3172" s="58">
        <v>0</v>
      </c>
      <c r="R3172" s="59">
        <v>0</v>
      </c>
      <c r="S3172" s="59">
        <v>467.74083300000001</v>
      </c>
      <c r="T3172" s="59">
        <v>0</v>
      </c>
      <c r="U3172" s="59">
        <v>0</v>
      </c>
    </row>
    <row r="3173" spans="1:21" x14ac:dyDescent="0.3">
      <c r="A3173" s="61">
        <v>86715</v>
      </c>
      <c r="B3173" s="54">
        <v>1</v>
      </c>
      <c r="C3173" s="54" t="s">
        <v>78</v>
      </c>
      <c r="D3173" s="54" t="s">
        <v>98</v>
      </c>
      <c r="E3173" s="61" t="s">
        <v>3049</v>
      </c>
      <c r="F3173" s="61" t="s">
        <v>144</v>
      </c>
      <c r="G3173" s="54" t="s">
        <v>71</v>
      </c>
      <c r="H3173" s="54" t="s">
        <v>128</v>
      </c>
      <c r="I3173" s="54" t="s">
        <v>22</v>
      </c>
      <c r="J3173" s="54" t="s">
        <v>129</v>
      </c>
      <c r="K3173" s="56">
        <v>43449.647615740738</v>
      </c>
      <c r="L3173" s="56">
        <v>43449.697199074071</v>
      </c>
      <c r="M3173" s="57">
        <v>1.19</v>
      </c>
      <c r="N3173" s="58">
        <v>0</v>
      </c>
      <c r="O3173" s="58">
        <v>278</v>
      </c>
      <c r="P3173" s="58">
        <v>0</v>
      </c>
      <c r="Q3173" s="58">
        <v>0</v>
      </c>
      <c r="R3173" s="59">
        <v>0</v>
      </c>
      <c r="S3173" s="59">
        <v>330.82</v>
      </c>
      <c r="T3173" s="59">
        <v>0</v>
      </c>
      <c r="U3173" s="59">
        <v>0</v>
      </c>
    </row>
    <row r="3174" spans="1:21" x14ac:dyDescent="0.3">
      <c r="A3174" s="61">
        <v>86717</v>
      </c>
      <c r="B3174" s="54">
        <v>1</v>
      </c>
      <c r="C3174" s="54" t="s">
        <v>79</v>
      </c>
      <c r="D3174" s="54" t="s">
        <v>118</v>
      </c>
      <c r="E3174" s="61" t="s">
        <v>3050</v>
      </c>
      <c r="F3174" s="61" t="s">
        <v>144</v>
      </c>
      <c r="G3174" s="54" t="s">
        <v>71</v>
      </c>
      <c r="H3174" s="54" t="s">
        <v>128</v>
      </c>
      <c r="I3174" s="54" t="s">
        <v>22</v>
      </c>
      <c r="J3174" s="54" t="s">
        <v>129</v>
      </c>
      <c r="K3174" s="56">
        <v>43449.656759259262</v>
      </c>
      <c r="L3174" s="56">
        <v>43449.740011574075</v>
      </c>
      <c r="M3174" s="57">
        <v>1.9980555550000001</v>
      </c>
      <c r="N3174" s="58">
        <v>0</v>
      </c>
      <c r="O3174" s="58">
        <v>8</v>
      </c>
      <c r="P3174" s="58">
        <v>0</v>
      </c>
      <c r="Q3174" s="58">
        <v>0</v>
      </c>
      <c r="R3174" s="59">
        <v>0</v>
      </c>
      <c r="S3174" s="59">
        <v>15.984444</v>
      </c>
      <c r="T3174" s="59">
        <v>0</v>
      </c>
      <c r="U3174" s="59">
        <v>0</v>
      </c>
    </row>
    <row r="3175" spans="1:21" x14ac:dyDescent="0.3">
      <c r="A3175" s="61">
        <v>86721</v>
      </c>
      <c r="B3175" s="54">
        <v>1</v>
      </c>
      <c r="C3175" s="54" t="s">
        <v>78</v>
      </c>
      <c r="D3175" s="54" t="s">
        <v>107</v>
      </c>
      <c r="E3175" s="61" t="s">
        <v>3051</v>
      </c>
      <c r="F3175" s="61" t="s">
        <v>151</v>
      </c>
      <c r="G3175" s="54" t="s">
        <v>71</v>
      </c>
      <c r="H3175" s="54" t="s">
        <v>128</v>
      </c>
      <c r="I3175" s="54" t="s">
        <v>22</v>
      </c>
      <c r="J3175" s="54" t="s">
        <v>129</v>
      </c>
      <c r="K3175" s="56">
        <v>43449.647222222222</v>
      </c>
      <c r="L3175" s="56">
        <v>43449.665972222225</v>
      </c>
      <c r="M3175" s="57">
        <v>0.45</v>
      </c>
      <c r="N3175" s="58">
        <v>0</v>
      </c>
      <c r="O3175" s="58">
        <v>0</v>
      </c>
      <c r="P3175" s="58">
        <v>0</v>
      </c>
      <c r="Q3175" s="58">
        <v>12</v>
      </c>
      <c r="R3175" s="59">
        <v>0</v>
      </c>
      <c r="S3175" s="59">
        <v>0</v>
      </c>
      <c r="T3175" s="59">
        <v>0</v>
      </c>
      <c r="U3175" s="59">
        <v>5.4</v>
      </c>
    </row>
    <row r="3176" spans="1:21" x14ac:dyDescent="0.3">
      <c r="A3176" s="61">
        <v>86722</v>
      </c>
      <c r="B3176" s="54">
        <v>1</v>
      </c>
      <c r="C3176" s="54" t="s">
        <v>78</v>
      </c>
      <c r="D3176" s="54" t="s">
        <v>125</v>
      </c>
      <c r="E3176" s="61" t="s">
        <v>3052</v>
      </c>
      <c r="F3176" s="61" t="s">
        <v>144</v>
      </c>
      <c r="G3176" s="54" t="s">
        <v>71</v>
      </c>
      <c r="H3176" s="54" t="s">
        <v>128</v>
      </c>
      <c r="I3176" s="54" t="s">
        <v>22</v>
      </c>
      <c r="J3176" s="54" t="s">
        <v>129</v>
      </c>
      <c r="K3176" s="56">
        <v>43449.606249999997</v>
      </c>
      <c r="L3176" s="56">
        <v>43449.706944444442</v>
      </c>
      <c r="M3176" s="57">
        <v>2.4166666659999998</v>
      </c>
      <c r="N3176" s="58">
        <v>0</v>
      </c>
      <c r="O3176" s="58">
        <v>22</v>
      </c>
      <c r="P3176" s="58">
        <v>0</v>
      </c>
      <c r="Q3176" s="58">
        <v>0</v>
      </c>
      <c r="R3176" s="59">
        <v>0</v>
      </c>
      <c r="S3176" s="59">
        <v>53.166666999999997</v>
      </c>
      <c r="T3176" s="59">
        <v>0</v>
      </c>
      <c r="U3176" s="59">
        <v>0</v>
      </c>
    </row>
    <row r="3177" spans="1:21" x14ac:dyDescent="0.3">
      <c r="A3177" s="61">
        <v>86724</v>
      </c>
      <c r="B3177" s="54">
        <v>1</v>
      </c>
      <c r="C3177" s="54" t="s">
        <v>78</v>
      </c>
      <c r="D3177" s="54" t="s">
        <v>105</v>
      </c>
      <c r="E3177" s="61" t="s">
        <v>603</v>
      </c>
      <c r="F3177" s="61" t="s">
        <v>151</v>
      </c>
      <c r="G3177" s="54" t="s">
        <v>71</v>
      </c>
      <c r="H3177" s="54" t="s">
        <v>128</v>
      </c>
      <c r="I3177" s="54" t="s">
        <v>22</v>
      </c>
      <c r="J3177" s="54" t="s">
        <v>129</v>
      </c>
      <c r="K3177" s="56">
        <v>43449.656273148146</v>
      </c>
      <c r="L3177" s="56">
        <v>43449.699641203704</v>
      </c>
      <c r="M3177" s="57">
        <v>1.0408333329999999</v>
      </c>
      <c r="N3177" s="58">
        <v>0</v>
      </c>
      <c r="O3177" s="58">
        <v>107</v>
      </c>
      <c r="P3177" s="58">
        <v>0</v>
      </c>
      <c r="Q3177" s="58">
        <v>0</v>
      </c>
      <c r="R3177" s="59">
        <v>0</v>
      </c>
      <c r="S3177" s="59">
        <v>111.369167</v>
      </c>
      <c r="T3177" s="59">
        <v>0</v>
      </c>
      <c r="U3177" s="59">
        <v>0</v>
      </c>
    </row>
    <row r="3178" spans="1:21" x14ac:dyDescent="0.3">
      <c r="A3178" s="61">
        <v>86725</v>
      </c>
      <c r="B3178" s="54">
        <v>1</v>
      </c>
      <c r="C3178" s="54" t="s">
        <v>79</v>
      </c>
      <c r="D3178" s="54" t="s">
        <v>115</v>
      </c>
      <c r="E3178" s="61" t="s">
        <v>3053</v>
      </c>
      <c r="F3178" s="61" t="s">
        <v>145</v>
      </c>
      <c r="G3178" s="54" t="s">
        <v>72</v>
      </c>
      <c r="H3178" s="54" t="s">
        <v>128</v>
      </c>
      <c r="I3178" s="54" t="s">
        <v>22</v>
      </c>
      <c r="J3178" s="54" t="s">
        <v>129</v>
      </c>
      <c r="K3178" s="56">
        <v>43449.660254629627</v>
      </c>
      <c r="L3178" s="56">
        <v>43449.700682870374</v>
      </c>
      <c r="M3178" s="57">
        <v>0.97027777699999995</v>
      </c>
      <c r="N3178" s="58">
        <v>0</v>
      </c>
      <c r="O3178" s="58">
        <v>0</v>
      </c>
      <c r="P3178" s="58">
        <v>0</v>
      </c>
      <c r="Q3178" s="58">
        <v>36</v>
      </c>
      <c r="R3178" s="59">
        <v>0</v>
      </c>
      <c r="S3178" s="59">
        <v>0</v>
      </c>
      <c r="T3178" s="59">
        <v>0</v>
      </c>
      <c r="U3178" s="59">
        <v>34.93</v>
      </c>
    </row>
    <row r="3179" spans="1:21" x14ac:dyDescent="0.3">
      <c r="A3179" s="61">
        <v>86727</v>
      </c>
      <c r="B3179" s="54">
        <v>1</v>
      </c>
      <c r="C3179" s="54" t="s">
        <v>78</v>
      </c>
      <c r="D3179" s="54" t="s">
        <v>95</v>
      </c>
      <c r="E3179" s="61" t="s">
        <v>3054</v>
      </c>
      <c r="F3179" s="61" t="s">
        <v>130</v>
      </c>
      <c r="G3179" s="54" t="s">
        <v>71</v>
      </c>
      <c r="H3179" s="54" t="s">
        <v>128</v>
      </c>
      <c r="I3179" s="54" t="s">
        <v>22</v>
      </c>
      <c r="J3179" s="54" t="s">
        <v>129</v>
      </c>
      <c r="K3179" s="56">
        <v>43449.662673611114</v>
      </c>
      <c r="L3179" s="56">
        <v>43449.705590277779</v>
      </c>
      <c r="M3179" s="57">
        <v>1.03</v>
      </c>
      <c r="N3179" s="58">
        <v>0</v>
      </c>
      <c r="O3179" s="58">
        <v>37</v>
      </c>
      <c r="P3179" s="58">
        <v>0</v>
      </c>
      <c r="Q3179" s="58">
        <v>0</v>
      </c>
      <c r="R3179" s="59">
        <v>0</v>
      </c>
      <c r="S3179" s="59">
        <v>38.11</v>
      </c>
      <c r="T3179" s="59">
        <v>0</v>
      </c>
      <c r="U3179" s="59">
        <v>0</v>
      </c>
    </row>
    <row r="3180" spans="1:21" x14ac:dyDescent="0.3">
      <c r="A3180" s="61">
        <v>86729</v>
      </c>
      <c r="B3180" s="54">
        <v>1</v>
      </c>
      <c r="C3180" s="54" t="s">
        <v>78</v>
      </c>
      <c r="D3180" s="54" t="s">
        <v>97</v>
      </c>
      <c r="E3180" s="61" t="s">
        <v>3055</v>
      </c>
      <c r="F3180" s="61" t="s">
        <v>172</v>
      </c>
      <c r="G3180" s="54" t="s">
        <v>71</v>
      </c>
      <c r="H3180" s="54" t="s">
        <v>128</v>
      </c>
      <c r="I3180" s="54" t="s">
        <v>22</v>
      </c>
      <c r="J3180" s="54" t="s">
        <v>129</v>
      </c>
      <c r="K3180" s="56">
        <v>43449.666122685187</v>
      </c>
      <c r="L3180" s="56">
        <v>43449.722893518519</v>
      </c>
      <c r="M3180" s="57">
        <v>1.3625</v>
      </c>
      <c r="N3180" s="58">
        <v>0</v>
      </c>
      <c r="O3180" s="58">
        <v>0</v>
      </c>
      <c r="P3180" s="58">
        <v>0</v>
      </c>
      <c r="Q3180" s="58">
        <v>66</v>
      </c>
      <c r="R3180" s="59">
        <v>0</v>
      </c>
      <c r="S3180" s="59">
        <v>0</v>
      </c>
      <c r="T3180" s="59">
        <v>0</v>
      </c>
      <c r="U3180" s="59">
        <v>89.924999999999997</v>
      </c>
    </row>
    <row r="3181" spans="1:21" x14ac:dyDescent="0.3">
      <c r="A3181" s="61">
        <v>86730</v>
      </c>
      <c r="B3181" s="54">
        <v>1</v>
      </c>
      <c r="C3181" s="54" t="s">
        <v>79</v>
      </c>
      <c r="D3181" s="54" t="s">
        <v>114</v>
      </c>
      <c r="E3181" s="61" t="s">
        <v>3056</v>
      </c>
      <c r="F3181" s="61" t="s">
        <v>140</v>
      </c>
      <c r="G3181" s="54" t="s">
        <v>72</v>
      </c>
      <c r="H3181" s="54" t="s">
        <v>128</v>
      </c>
      <c r="I3181" s="54" t="s">
        <v>22</v>
      </c>
      <c r="J3181" s="54" t="s">
        <v>129</v>
      </c>
      <c r="K3181" s="56">
        <v>43449.645127314812</v>
      </c>
      <c r="L3181" s="56">
        <v>43449.675474537034</v>
      </c>
      <c r="M3181" s="57">
        <v>0.72833333300000003</v>
      </c>
      <c r="N3181" s="58">
        <v>6</v>
      </c>
      <c r="O3181" s="58">
        <v>15277</v>
      </c>
      <c r="P3181" s="58">
        <v>0</v>
      </c>
      <c r="Q3181" s="58">
        <v>8</v>
      </c>
      <c r="R3181" s="59">
        <v>4.37</v>
      </c>
      <c r="S3181" s="59">
        <v>11126.748328</v>
      </c>
      <c r="T3181" s="59">
        <v>0</v>
      </c>
      <c r="U3181" s="59">
        <v>5.8266669999999996</v>
      </c>
    </row>
    <row r="3182" spans="1:21" x14ac:dyDescent="0.3">
      <c r="A3182" s="61">
        <v>86731</v>
      </c>
      <c r="B3182" s="54">
        <v>1</v>
      </c>
      <c r="C3182" s="54" t="s">
        <v>78</v>
      </c>
      <c r="D3182" s="54" t="s">
        <v>104</v>
      </c>
      <c r="E3182" s="61" t="s">
        <v>3057</v>
      </c>
      <c r="F3182" s="61" t="s">
        <v>151</v>
      </c>
      <c r="G3182" s="54" t="s">
        <v>71</v>
      </c>
      <c r="H3182" s="54" t="s">
        <v>128</v>
      </c>
      <c r="I3182" s="54" t="s">
        <v>22</v>
      </c>
      <c r="J3182" s="54" t="s">
        <v>129</v>
      </c>
      <c r="K3182" s="56">
        <v>43449.413194444445</v>
      </c>
      <c r="L3182" s="56">
        <v>43449.670833333337</v>
      </c>
      <c r="M3182" s="57">
        <v>6.1833333330000002</v>
      </c>
      <c r="N3182" s="58">
        <v>0</v>
      </c>
      <c r="O3182" s="58">
        <v>0</v>
      </c>
      <c r="P3182" s="58">
        <v>0</v>
      </c>
      <c r="Q3182" s="58">
        <v>96</v>
      </c>
      <c r="R3182" s="59">
        <v>0</v>
      </c>
      <c r="S3182" s="59">
        <v>0</v>
      </c>
      <c r="T3182" s="59">
        <v>0</v>
      </c>
      <c r="U3182" s="59">
        <v>593.6</v>
      </c>
    </row>
    <row r="3183" spans="1:21" x14ac:dyDescent="0.3">
      <c r="A3183" s="61">
        <v>86732</v>
      </c>
      <c r="B3183" s="54">
        <v>1</v>
      </c>
      <c r="C3183" s="54" t="s">
        <v>78</v>
      </c>
      <c r="D3183" s="54" t="s">
        <v>82</v>
      </c>
      <c r="E3183" s="61" t="s">
        <v>3058</v>
      </c>
      <c r="F3183" s="61" t="s">
        <v>127</v>
      </c>
      <c r="G3183" s="54" t="s">
        <v>72</v>
      </c>
      <c r="H3183" s="54" t="s">
        <v>128</v>
      </c>
      <c r="I3183" s="54" t="s">
        <v>22</v>
      </c>
      <c r="J3183" s="54" t="s">
        <v>129</v>
      </c>
      <c r="K3183" s="56">
        <v>43449.669444444444</v>
      </c>
      <c r="L3183" s="56">
        <v>43449.689189814817</v>
      </c>
      <c r="M3183" s="57">
        <v>0.47388888800000001</v>
      </c>
      <c r="N3183" s="58">
        <v>1</v>
      </c>
      <c r="O3183" s="58">
        <v>6611</v>
      </c>
      <c r="P3183" s="58">
        <v>0</v>
      </c>
      <c r="Q3183" s="58">
        <v>1</v>
      </c>
      <c r="R3183" s="59">
        <v>0.473889</v>
      </c>
      <c r="S3183" s="59">
        <v>3132.8794389999998</v>
      </c>
      <c r="T3183" s="59">
        <v>0</v>
      </c>
      <c r="U3183" s="59">
        <v>0.473889</v>
      </c>
    </row>
    <row r="3184" spans="1:21" x14ac:dyDescent="0.3">
      <c r="A3184" s="61">
        <v>86733</v>
      </c>
      <c r="B3184" s="54">
        <v>1</v>
      </c>
      <c r="C3184" s="54" t="s">
        <v>78</v>
      </c>
      <c r="D3184" s="54" t="s">
        <v>92</v>
      </c>
      <c r="E3184" s="61" t="s">
        <v>3059</v>
      </c>
      <c r="F3184" s="61" t="s">
        <v>145</v>
      </c>
      <c r="G3184" s="54" t="s">
        <v>72</v>
      </c>
      <c r="H3184" s="54" t="s">
        <v>128</v>
      </c>
      <c r="I3184" s="54" t="s">
        <v>22</v>
      </c>
      <c r="J3184" s="54" t="s">
        <v>129</v>
      </c>
      <c r="K3184" s="56">
        <v>43449.66065972222</v>
      </c>
      <c r="L3184" s="56">
        <v>43449.706608796296</v>
      </c>
      <c r="M3184" s="57">
        <v>1.102777777</v>
      </c>
      <c r="N3184" s="58">
        <v>0</v>
      </c>
      <c r="O3184" s="58">
        <v>59</v>
      </c>
      <c r="P3184" s="58">
        <v>0</v>
      </c>
      <c r="Q3184" s="58">
        <v>12</v>
      </c>
      <c r="R3184" s="59">
        <v>0</v>
      </c>
      <c r="S3184" s="59">
        <v>65.063889000000003</v>
      </c>
      <c r="T3184" s="59">
        <v>0</v>
      </c>
      <c r="U3184" s="59">
        <v>13.233333</v>
      </c>
    </row>
    <row r="3185" spans="1:21" x14ac:dyDescent="0.3">
      <c r="A3185" s="61">
        <v>86737</v>
      </c>
      <c r="B3185" s="54">
        <v>1</v>
      </c>
      <c r="C3185" s="54" t="s">
        <v>79</v>
      </c>
      <c r="D3185" s="54" t="s">
        <v>115</v>
      </c>
      <c r="E3185" s="61" t="s">
        <v>3060</v>
      </c>
      <c r="F3185" s="61" t="s">
        <v>136</v>
      </c>
      <c r="G3185" s="54" t="s">
        <v>71</v>
      </c>
      <c r="H3185" s="54" t="s">
        <v>128</v>
      </c>
      <c r="I3185" s="54" t="s">
        <v>22</v>
      </c>
      <c r="J3185" s="54" t="s">
        <v>129</v>
      </c>
      <c r="K3185" s="56">
        <v>43449.671747685185</v>
      </c>
      <c r="L3185" s="56">
        <v>43449.727858796294</v>
      </c>
      <c r="M3185" s="57">
        <v>1.346666666</v>
      </c>
      <c r="N3185" s="58">
        <v>0</v>
      </c>
      <c r="O3185" s="58">
        <v>0</v>
      </c>
      <c r="P3185" s="58">
        <v>0</v>
      </c>
      <c r="Q3185" s="58">
        <v>41</v>
      </c>
      <c r="R3185" s="59">
        <v>0</v>
      </c>
      <c r="S3185" s="59">
        <v>0</v>
      </c>
      <c r="T3185" s="59">
        <v>0</v>
      </c>
      <c r="U3185" s="59">
        <v>55.213332999999999</v>
      </c>
    </row>
    <row r="3186" spans="1:21" x14ac:dyDescent="0.3">
      <c r="A3186" s="61">
        <v>86739</v>
      </c>
      <c r="B3186" s="54">
        <v>1</v>
      </c>
      <c r="C3186" s="54" t="s">
        <v>79</v>
      </c>
      <c r="D3186" s="54" t="s">
        <v>124</v>
      </c>
      <c r="E3186" s="61" t="s">
        <v>3061</v>
      </c>
      <c r="F3186" s="61" t="s">
        <v>137</v>
      </c>
      <c r="G3186" s="54" t="s">
        <v>71</v>
      </c>
      <c r="H3186" s="54" t="s">
        <v>128</v>
      </c>
      <c r="I3186" s="54" t="s">
        <v>22</v>
      </c>
      <c r="J3186" s="54" t="s">
        <v>129</v>
      </c>
      <c r="K3186" s="56">
        <v>43449.64203703704</v>
      </c>
      <c r="L3186" s="56">
        <v>43449.724085648151</v>
      </c>
      <c r="M3186" s="57">
        <v>1.969166666</v>
      </c>
      <c r="N3186" s="58">
        <v>1</v>
      </c>
      <c r="O3186" s="58">
        <v>0</v>
      </c>
      <c r="P3186" s="58">
        <v>0</v>
      </c>
      <c r="Q3186" s="58">
        <v>140</v>
      </c>
      <c r="R3186" s="59">
        <v>1.9691669999999999</v>
      </c>
      <c r="S3186" s="59">
        <v>0</v>
      </c>
      <c r="T3186" s="59">
        <v>0</v>
      </c>
      <c r="U3186" s="59">
        <v>275.683333</v>
      </c>
    </row>
    <row r="3187" spans="1:21" x14ac:dyDescent="0.3">
      <c r="A3187" s="61">
        <v>86740</v>
      </c>
      <c r="B3187" s="54">
        <v>1</v>
      </c>
      <c r="C3187" s="54" t="s">
        <v>78</v>
      </c>
      <c r="D3187" s="54" t="s">
        <v>103</v>
      </c>
      <c r="E3187" s="61" t="s">
        <v>3062</v>
      </c>
      <c r="F3187" s="61" t="s">
        <v>137</v>
      </c>
      <c r="G3187" s="54" t="s">
        <v>71</v>
      </c>
      <c r="H3187" s="54" t="s">
        <v>128</v>
      </c>
      <c r="I3187" s="54" t="s">
        <v>22</v>
      </c>
      <c r="J3187" s="54" t="s">
        <v>129</v>
      </c>
      <c r="K3187" s="56">
        <v>43449.674305555556</v>
      </c>
      <c r="L3187" s="56">
        <v>43449.692245370374</v>
      </c>
      <c r="M3187" s="57">
        <v>0.43055555499999998</v>
      </c>
      <c r="N3187" s="58">
        <v>0</v>
      </c>
      <c r="O3187" s="58">
        <v>4</v>
      </c>
      <c r="P3187" s="58">
        <v>0</v>
      </c>
      <c r="Q3187" s="58">
        <v>0</v>
      </c>
      <c r="R3187" s="59">
        <v>0</v>
      </c>
      <c r="S3187" s="59">
        <v>1.7222219999999999</v>
      </c>
      <c r="T3187" s="59">
        <v>0</v>
      </c>
      <c r="U3187" s="59">
        <v>0</v>
      </c>
    </row>
    <row r="3188" spans="1:21" x14ac:dyDescent="0.3">
      <c r="A3188" s="61">
        <v>86741</v>
      </c>
      <c r="B3188" s="54">
        <v>1</v>
      </c>
      <c r="C3188" s="54" t="s">
        <v>78</v>
      </c>
      <c r="D3188" s="54" t="s">
        <v>102</v>
      </c>
      <c r="E3188" s="61" t="s">
        <v>3063</v>
      </c>
      <c r="F3188" s="61" t="s">
        <v>140</v>
      </c>
      <c r="G3188" s="54" t="s">
        <v>72</v>
      </c>
      <c r="H3188" s="54" t="s">
        <v>128</v>
      </c>
      <c r="I3188" s="54" t="s">
        <v>22</v>
      </c>
      <c r="J3188" s="54" t="s">
        <v>129</v>
      </c>
      <c r="K3188" s="56">
        <v>43449.609895833331</v>
      </c>
      <c r="L3188" s="56">
        <v>43449.72755787037</v>
      </c>
      <c r="M3188" s="57">
        <v>2.8238888879999999</v>
      </c>
      <c r="N3188" s="58">
        <v>0</v>
      </c>
      <c r="O3188" s="58">
        <v>0</v>
      </c>
      <c r="P3188" s="58">
        <v>8</v>
      </c>
      <c r="Q3188" s="58">
        <v>66</v>
      </c>
      <c r="R3188" s="59">
        <v>0</v>
      </c>
      <c r="S3188" s="59">
        <v>0</v>
      </c>
      <c r="T3188" s="59">
        <v>22.591111000000001</v>
      </c>
      <c r="U3188" s="59">
        <v>186.376667</v>
      </c>
    </row>
    <row r="3189" spans="1:21" x14ac:dyDescent="0.3">
      <c r="A3189" s="61">
        <v>86747</v>
      </c>
      <c r="B3189" s="54">
        <v>1</v>
      </c>
      <c r="C3189" s="54" t="s">
        <v>78</v>
      </c>
      <c r="D3189" s="54" t="s">
        <v>90</v>
      </c>
      <c r="E3189" s="61" t="s">
        <v>3064</v>
      </c>
      <c r="F3189" s="61" t="s">
        <v>136</v>
      </c>
      <c r="G3189" s="54" t="s">
        <v>71</v>
      </c>
      <c r="H3189" s="54" t="s">
        <v>128</v>
      </c>
      <c r="I3189" s="54" t="s">
        <v>22</v>
      </c>
      <c r="J3189" s="54" t="s">
        <v>129</v>
      </c>
      <c r="K3189" s="56">
        <v>43449.678726851853</v>
      </c>
      <c r="L3189" s="56">
        <v>43449.701307870368</v>
      </c>
      <c r="M3189" s="57">
        <v>0.54194444399999997</v>
      </c>
      <c r="N3189" s="58">
        <v>0</v>
      </c>
      <c r="O3189" s="58">
        <v>78</v>
      </c>
      <c r="P3189" s="58">
        <v>0</v>
      </c>
      <c r="Q3189" s="58">
        <v>0</v>
      </c>
      <c r="R3189" s="59">
        <v>0</v>
      </c>
      <c r="S3189" s="59">
        <v>42.271667000000001</v>
      </c>
      <c r="T3189" s="59">
        <v>0</v>
      </c>
      <c r="U3189" s="59">
        <v>0</v>
      </c>
    </row>
    <row r="3190" spans="1:21" x14ac:dyDescent="0.3">
      <c r="A3190" s="61">
        <v>86748</v>
      </c>
      <c r="B3190" s="54">
        <v>1</v>
      </c>
      <c r="C3190" s="54" t="s">
        <v>79</v>
      </c>
      <c r="D3190" s="54" t="s">
        <v>114</v>
      </c>
      <c r="E3190" s="61" t="s">
        <v>3056</v>
      </c>
      <c r="F3190" s="61" t="s">
        <v>140</v>
      </c>
      <c r="G3190" s="54" t="s">
        <v>72</v>
      </c>
      <c r="H3190" s="54" t="s">
        <v>128</v>
      </c>
      <c r="I3190" s="54" t="s">
        <v>22</v>
      </c>
      <c r="J3190" s="54" t="s">
        <v>129</v>
      </c>
      <c r="K3190" s="56">
        <v>43449.670844907407</v>
      </c>
      <c r="L3190" s="56">
        <v>43449.703321759262</v>
      </c>
      <c r="M3190" s="57">
        <v>0.77944444400000001</v>
      </c>
      <c r="N3190" s="58">
        <v>6</v>
      </c>
      <c r="O3190" s="58">
        <v>15277</v>
      </c>
      <c r="P3190" s="58">
        <v>0</v>
      </c>
      <c r="Q3190" s="58">
        <v>8</v>
      </c>
      <c r="R3190" s="59">
        <v>4.6766670000000001</v>
      </c>
      <c r="S3190" s="59">
        <v>11907.572770999999</v>
      </c>
      <c r="T3190" s="59">
        <v>0</v>
      </c>
      <c r="U3190" s="59">
        <v>6.2355559999999999</v>
      </c>
    </row>
    <row r="3191" spans="1:21" x14ac:dyDescent="0.3">
      <c r="A3191" s="61">
        <v>86750</v>
      </c>
      <c r="B3191" s="54">
        <v>1</v>
      </c>
      <c r="C3191" s="54" t="s">
        <v>78</v>
      </c>
      <c r="D3191" s="54" t="s">
        <v>94</v>
      </c>
      <c r="E3191" s="61" t="s">
        <v>3065</v>
      </c>
      <c r="F3191" s="61" t="s">
        <v>206</v>
      </c>
      <c r="G3191" s="54" t="s">
        <v>72</v>
      </c>
      <c r="H3191" s="54" t="s">
        <v>128</v>
      </c>
      <c r="I3191" s="54" t="s">
        <v>22</v>
      </c>
      <c r="J3191" s="54" t="s">
        <v>129</v>
      </c>
      <c r="K3191" s="56">
        <v>43449.683831018519</v>
      </c>
      <c r="L3191" s="56">
        <v>43449.730636574073</v>
      </c>
      <c r="M3191" s="57">
        <v>1.1233333329999999</v>
      </c>
      <c r="N3191" s="58">
        <v>1</v>
      </c>
      <c r="O3191" s="58">
        <v>667</v>
      </c>
      <c r="P3191" s="58">
        <v>1</v>
      </c>
      <c r="Q3191" s="58">
        <v>173</v>
      </c>
      <c r="R3191" s="59">
        <v>1.1233329999999999</v>
      </c>
      <c r="S3191" s="59">
        <v>749.26333299999999</v>
      </c>
      <c r="T3191" s="59">
        <v>1.1233329999999999</v>
      </c>
      <c r="U3191" s="59">
        <v>194.33666700000001</v>
      </c>
    </row>
    <row r="3192" spans="1:21" x14ac:dyDescent="0.3">
      <c r="A3192" s="61">
        <v>86753</v>
      </c>
      <c r="B3192" s="54">
        <v>1</v>
      </c>
      <c r="C3192" s="54" t="s">
        <v>78</v>
      </c>
      <c r="D3192" s="54" t="s">
        <v>125</v>
      </c>
      <c r="E3192" s="61" t="s">
        <v>3066</v>
      </c>
      <c r="F3192" s="61" t="s">
        <v>202</v>
      </c>
      <c r="G3192" s="54" t="s">
        <v>71</v>
      </c>
      <c r="H3192" s="54" t="s">
        <v>128</v>
      </c>
      <c r="I3192" s="54" t="s">
        <v>22</v>
      </c>
      <c r="J3192" s="54" t="s">
        <v>129</v>
      </c>
      <c r="K3192" s="56">
        <v>43449.608715277776</v>
      </c>
      <c r="L3192" s="56">
        <v>43449.717118055552</v>
      </c>
      <c r="M3192" s="57">
        <v>2.6016666659999999</v>
      </c>
      <c r="N3192" s="58">
        <v>2</v>
      </c>
      <c r="O3192" s="58">
        <v>692</v>
      </c>
      <c r="P3192" s="58">
        <v>0</v>
      </c>
      <c r="Q3192" s="58">
        <v>0</v>
      </c>
      <c r="R3192" s="59">
        <v>5.2033329999999998</v>
      </c>
      <c r="S3192" s="59">
        <v>1800.353333</v>
      </c>
      <c r="T3192" s="59">
        <v>0</v>
      </c>
      <c r="U3192" s="59">
        <v>0</v>
      </c>
    </row>
    <row r="3193" spans="1:21" x14ac:dyDescent="0.3">
      <c r="A3193" s="61">
        <v>86755</v>
      </c>
      <c r="B3193" s="54">
        <v>1</v>
      </c>
      <c r="C3193" s="54" t="s">
        <v>79</v>
      </c>
      <c r="D3193" s="54" t="s">
        <v>123</v>
      </c>
      <c r="E3193" s="61" t="s">
        <v>3067</v>
      </c>
      <c r="F3193" s="61" t="s">
        <v>144</v>
      </c>
      <c r="G3193" s="54" t="s">
        <v>71</v>
      </c>
      <c r="H3193" s="54" t="s">
        <v>128</v>
      </c>
      <c r="I3193" s="54" t="s">
        <v>22</v>
      </c>
      <c r="J3193" s="54" t="s">
        <v>129</v>
      </c>
      <c r="K3193" s="56">
        <v>43449.6956712963</v>
      </c>
      <c r="L3193" s="56">
        <v>43449.870370370372</v>
      </c>
      <c r="M3193" s="57">
        <v>4.1927777769999999</v>
      </c>
      <c r="N3193" s="58">
        <v>0</v>
      </c>
      <c r="O3193" s="58">
        <v>28</v>
      </c>
      <c r="P3193" s="58">
        <v>3</v>
      </c>
      <c r="Q3193" s="58">
        <v>22</v>
      </c>
      <c r="R3193" s="59">
        <v>0</v>
      </c>
      <c r="S3193" s="59">
        <v>117.397778</v>
      </c>
      <c r="T3193" s="59">
        <v>12.578333000000001</v>
      </c>
      <c r="U3193" s="59">
        <v>92.241111000000004</v>
      </c>
    </row>
    <row r="3194" spans="1:21" x14ac:dyDescent="0.3">
      <c r="A3194" s="61">
        <v>86758</v>
      </c>
      <c r="B3194" s="54">
        <v>1</v>
      </c>
      <c r="C3194" s="54" t="s">
        <v>78</v>
      </c>
      <c r="D3194" s="54" t="s">
        <v>105</v>
      </c>
      <c r="E3194" s="61" t="s">
        <v>526</v>
      </c>
      <c r="F3194" s="61" t="s">
        <v>145</v>
      </c>
      <c r="G3194" s="54" t="s">
        <v>72</v>
      </c>
      <c r="H3194" s="54" t="s">
        <v>128</v>
      </c>
      <c r="I3194" s="54" t="s">
        <v>22</v>
      </c>
      <c r="J3194" s="54" t="s">
        <v>129</v>
      </c>
      <c r="K3194" s="56">
        <v>43449.696886574071</v>
      </c>
      <c r="L3194" s="56">
        <v>43449.75141203704</v>
      </c>
      <c r="M3194" s="57">
        <v>1.308611111</v>
      </c>
      <c r="N3194" s="58">
        <v>0</v>
      </c>
      <c r="O3194" s="58">
        <v>136</v>
      </c>
      <c r="P3194" s="58">
        <v>0</v>
      </c>
      <c r="Q3194" s="58">
        <v>0</v>
      </c>
      <c r="R3194" s="59">
        <v>0</v>
      </c>
      <c r="S3194" s="59">
        <v>177.97111100000001</v>
      </c>
      <c r="T3194" s="59">
        <v>0</v>
      </c>
      <c r="U3194" s="59">
        <v>0</v>
      </c>
    </row>
    <row r="3195" spans="1:21" x14ac:dyDescent="0.3">
      <c r="A3195" s="61">
        <v>86759</v>
      </c>
      <c r="B3195" s="54">
        <v>1</v>
      </c>
      <c r="C3195" s="54" t="s">
        <v>78</v>
      </c>
      <c r="D3195" s="54" t="s">
        <v>99</v>
      </c>
      <c r="E3195" s="61" t="s">
        <v>3068</v>
      </c>
      <c r="F3195" s="61" t="s">
        <v>136</v>
      </c>
      <c r="G3195" s="54" t="s">
        <v>71</v>
      </c>
      <c r="H3195" s="54" t="s">
        <v>128</v>
      </c>
      <c r="I3195" s="54" t="s">
        <v>22</v>
      </c>
      <c r="J3195" s="54" t="s">
        <v>129</v>
      </c>
      <c r="K3195" s="56">
        <v>43449.686898148146</v>
      </c>
      <c r="L3195" s="56">
        <v>43449.748449074075</v>
      </c>
      <c r="M3195" s="57">
        <v>1.477222222</v>
      </c>
      <c r="N3195" s="58">
        <v>0</v>
      </c>
      <c r="O3195" s="58">
        <v>99</v>
      </c>
      <c r="P3195" s="58">
        <v>0</v>
      </c>
      <c r="Q3195" s="58">
        <v>0</v>
      </c>
      <c r="R3195" s="59">
        <v>0</v>
      </c>
      <c r="S3195" s="59">
        <v>146.245</v>
      </c>
      <c r="T3195" s="59">
        <v>0</v>
      </c>
      <c r="U3195" s="59">
        <v>0</v>
      </c>
    </row>
    <row r="3196" spans="1:21" x14ac:dyDescent="0.3">
      <c r="A3196" s="61">
        <v>86761</v>
      </c>
      <c r="B3196" s="54">
        <v>1</v>
      </c>
      <c r="C3196" s="54" t="s">
        <v>79</v>
      </c>
      <c r="D3196" s="54" t="s">
        <v>114</v>
      </c>
      <c r="E3196" s="61" t="s">
        <v>1405</v>
      </c>
      <c r="F3196" s="61" t="s">
        <v>140</v>
      </c>
      <c r="G3196" s="54" t="s">
        <v>72</v>
      </c>
      <c r="H3196" s="54" t="s">
        <v>128</v>
      </c>
      <c r="I3196" s="54" t="s">
        <v>22</v>
      </c>
      <c r="J3196" s="54" t="s">
        <v>129</v>
      </c>
      <c r="K3196" s="56">
        <v>43449.693483796298</v>
      </c>
      <c r="L3196" s="56">
        <v>43449.721134259256</v>
      </c>
      <c r="M3196" s="57">
        <v>0.66361111100000003</v>
      </c>
      <c r="N3196" s="58">
        <v>1</v>
      </c>
      <c r="O3196" s="58">
        <v>1983</v>
      </c>
      <c r="P3196" s="58">
        <v>0</v>
      </c>
      <c r="Q3196" s="58">
        <v>0</v>
      </c>
      <c r="R3196" s="59">
        <v>0.66361099999999995</v>
      </c>
      <c r="S3196" s="59">
        <v>1315.9408330000001</v>
      </c>
      <c r="T3196" s="59">
        <v>0</v>
      </c>
      <c r="U3196" s="59">
        <v>0</v>
      </c>
    </row>
    <row r="3197" spans="1:21" x14ac:dyDescent="0.3">
      <c r="A3197" s="61">
        <v>86763</v>
      </c>
      <c r="B3197" s="54">
        <v>1</v>
      </c>
      <c r="C3197" s="54" t="s">
        <v>78</v>
      </c>
      <c r="D3197" s="54" t="s">
        <v>102</v>
      </c>
      <c r="E3197" s="61" t="s">
        <v>2876</v>
      </c>
      <c r="F3197" s="61" t="s">
        <v>140</v>
      </c>
      <c r="G3197" s="54" t="s">
        <v>72</v>
      </c>
      <c r="H3197" s="54" t="s">
        <v>128</v>
      </c>
      <c r="I3197" s="54" t="s">
        <v>22</v>
      </c>
      <c r="J3197" s="54" t="s">
        <v>129</v>
      </c>
      <c r="K3197" s="56">
        <v>43449.663344907407</v>
      </c>
      <c r="L3197" s="56">
        <v>43449.720613425925</v>
      </c>
      <c r="M3197" s="57">
        <v>1.3744444440000001</v>
      </c>
      <c r="N3197" s="58">
        <v>0</v>
      </c>
      <c r="O3197" s="58">
        <v>0</v>
      </c>
      <c r="P3197" s="58">
        <v>0</v>
      </c>
      <c r="Q3197" s="58">
        <v>20</v>
      </c>
      <c r="R3197" s="59">
        <v>0</v>
      </c>
      <c r="S3197" s="59">
        <v>0</v>
      </c>
      <c r="T3197" s="59">
        <v>0</v>
      </c>
      <c r="U3197" s="59">
        <v>27.488889</v>
      </c>
    </row>
    <row r="3198" spans="1:21" x14ac:dyDescent="0.3">
      <c r="A3198" s="61">
        <v>86765</v>
      </c>
      <c r="B3198" s="54">
        <v>1</v>
      </c>
      <c r="C3198" s="54" t="s">
        <v>78</v>
      </c>
      <c r="D3198" s="54" t="s">
        <v>94</v>
      </c>
      <c r="E3198" s="61" t="s">
        <v>3069</v>
      </c>
      <c r="F3198" s="61" t="s">
        <v>144</v>
      </c>
      <c r="G3198" s="54" t="s">
        <v>71</v>
      </c>
      <c r="H3198" s="54" t="s">
        <v>128</v>
      </c>
      <c r="I3198" s="54" t="s">
        <v>22</v>
      </c>
      <c r="J3198" s="54" t="s">
        <v>129</v>
      </c>
      <c r="K3198" s="56">
        <v>43449.71334490741</v>
      </c>
      <c r="L3198" s="56">
        <v>43449.754317129627</v>
      </c>
      <c r="M3198" s="57">
        <v>0.98333333300000003</v>
      </c>
      <c r="N3198" s="58">
        <v>0</v>
      </c>
      <c r="O3198" s="58">
        <v>1</v>
      </c>
      <c r="P3198" s="58">
        <v>0</v>
      </c>
      <c r="Q3198" s="58">
        <v>0</v>
      </c>
      <c r="R3198" s="59">
        <v>0</v>
      </c>
      <c r="S3198" s="59">
        <v>0.98333300000000001</v>
      </c>
      <c r="T3198" s="59">
        <v>0</v>
      </c>
      <c r="U3198" s="59">
        <v>0</v>
      </c>
    </row>
    <row r="3199" spans="1:21" x14ac:dyDescent="0.3">
      <c r="A3199" s="61">
        <v>86768</v>
      </c>
      <c r="B3199" s="54">
        <v>1</v>
      </c>
      <c r="C3199" s="54" t="s">
        <v>78</v>
      </c>
      <c r="D3199" s="54" t="s">
        <v>83</v>
      </c>
      <c r="E3199" s="61" t="s">
        <v>3070</v>
      </c>
      <c r="F3199" s="61" t="s">
        <v>144</v>
      </c>
      <c r="G3199" s="54" t="s">
        <v>71</v>
      </c>
      <c r="H3199" s="54" t="s">
        <v>128</v>
      </c>
      <c r="I3199" s="54" t="s">
        <v>22</v>
      </c>
      <c r="J3199" s="54" t="s">
        <v>129</v>
      </c>
      <c r="K3199" s="56">
        <v>43449.717615740738</v>
      </c>
      <c r="L3199" s="56">
        <v>43449.754143518519</v>
      </c>
      <c r="M3199" s="57">
        <v>0.87666666599999998</v>
      </c>
      <c r="N3199" s="58">
        <v>0</v>
      </c>
      <c r="O3199" s="58">
        <v>1</v>
      </c>
      <c r="P3199" s="58">
        <v>0</v>
      </c>
      <c r="Q3199" s="58">
        <v>0</v>
      </c>
      <c r="R3199" s="59">
        <v>0</v>
      </c>
      <c r="S3199" s="59">
        <v>0.87666699999999997</v>
      </c>
      <c r="T3199" s="59">
        <v>0</v>
      </c>
      <c r="U3199" s="59">
        <v>0</v>
      </c>
    </row>
    <row r="3200" spans="1:21" x14ac:dyDescent="0.3">
      <c r="A3200" s="61">
        <v>86769</v>
      </c>
      <c r="B3200" s="54">
        <v>1</v>
      </c>
      <c r="C3200" s="54" t="s">
        <v>78</v>
      </c>
      <c r="D3200" s="54" t="s">
        <v>98</v>
      </c>
      <c r="E3200" s="61" t="s">
        <v>1658</v>
      </c>
      <c r="F3200" s="61" t="s">
        <v>137</v>
      </c>
      <c r="G3200" s="54" t="s">
        <v>71</v>
      </c>
      <c r="H3200" s="54" t="s">
        <v>128</v>
      </c>
      <c r="I3200" s="54" t="s">
        <v>22</v>
      </c>
      <c r="J3200" s="54" t="s">
        <v>129</v>
      </c>
      <c r="K3200" s="56">
        <v>43449.719155092593</v>
      </c>
      <c r="L3200" s="56">
        <v>43449.75513888889</v>
      </c>
      <c r="M3200" s="57">
        <v>0.86361111099999999</v>
      </c>
      <c r="N3200" s="58">
        <v>0</v>
      </c>
      <c r="O3200" s="58">
        <v>55</v>
      </c>
      <c r="P3200" s="58">
        <v>0</v>
      </c>
      <c r="Q3200" s="58">
        <v>0</v>
      </c>
      <c r="R3200" s="59">
        <v>0</v>
      </c>
      <c r="S3200" s="59">
        <v>47.498610999999997</v>
      </c>
      <c r="T3200" s="59">
        <v>0</v>
      </c>
      <c r="U3200" s="59">
        <v>0</v>
      </c>
    </row>
    <row r="3201" spans="1:21" x14ac:dyDescent="0.3">
      <c r="A3201" s="61">
        <v>86770</v>
      </c>
      <c r="B3201" s="54">
        <v>1</v>
      </c>
      <c r="C3201" s="54" t="s">
        <v>78</v>
      </c>
      <c r="D3201" s="54" t="s">
        <v>97</v>
      </c>
      <c r="E3201" s="61" t="s">
        <v>3071</v>
      </c>
      <c r="F3201" s="61" t="s">
        <v>137</v>
      </c>
      <c r="G3201" s="54" t="s">
        <v>71</v>
      </c>
      <c r="H3201" s="54" t="s">
        <v>128</v>
      </c>
      <c r="I3201" s="54" t="s">
        <v>22</v>
      </c>
      <c r="J3201" s="54" t="s">
        <v>129</v>
      </c>
      <c r="K3201" s="56">
        <v>43449.718946759262</v>
      </c>
      <c r="L3201" s="56">
        <v>43449.836527777778</v>
      </c>
      <c r="M3201" s="57">
        <v>2.8219444440000001</v>
      </c>
      <c r="N3201" s="58">
        <v>0</v>
      </c>
      <c r="O3201" s="58">
        <v>222</v>
      </c>
      <c r="P3201" s="58">
        <v>0</v>
      </c>
      <c r="Q3201" s="58">
        <v>0</v>
      </c>
      <c r="R3201" s="59">
        <v>0</v>
      </c>
      <c r="S3201" s="59">
        <v>626.47166700000002</v>
      </c>
      <c r="T3201" s="59">
        <v>0</v>
      </c>
      <c r="U3201" s="59">
        <v>0</v>
      </c>
    </row>
    <row r="3202" spans="1:21" x14ac:dyDescent="0.3">
      <c r="A3202" s="61">
        <v>86771</v>
      </c>
      <c r="B3202" s="54">
        <v>1</v>
      </c>
      <c r="C3202" s="54" t="s">
        <v>78</v>
      </c>
      <c r="D3202" s="54" t="s">
        <v>84</v>
      </c>
      <c r="E3202" s="61" t="s">
        <v>632</v>
      </c>
      <c r="F3202" s="61" t="s">
        <v>127</v>
      </c>
      <c r="G3202" s="54" t="s">
        <v>72</v>
      </c>
      <c r="H3202" s="54" t="s">
        <v>128</v>
      </c>
      <c r="I3202" s="54" t="s">
        <v>22</v>
      </c>
      <c r="J3202" s="54" t="s">
        <v>129</v>
      </c>
      <c r="K3202" s="56">
        <v>43449.730115740742</v>
      </c>
      <c r="L3202" s="56">
        <v>43449.753182870372</v>
      </c>
      <c r="M3202" s="57">
        <v>0.55361111100000004</v>
      </c>
      <c r="N3202" s="58">
        <v>1</v>
      </c>
      <c r="O3202" s="58">
        <v>843</v>
      </c>
      <c r="P3202" s="58">
        <v>0</v>
      </c>
      <c r="Q3202" s="58">
        <v>49</v>
      </c>
      <c r="R3202" s="59">
        <v>0.55361099999999996</v>
      </c>
      <c r="S3202" s="59">
        <v>466.69416699999999</v>
      </c>
      <c r="T3202" s="59">
        <v>0</v>
      </c>
      <c r="U3202" s="59">
        <v>27.126944000000002</v>
      </c>
    </row>
    <row r="3203" spans="1:21" x14ac:dyDescent="0.3">
      <c r="A3203" s="61">
        <v>86773</v>
      </c>
      <c r="B3203" s="54">
        <v>1</v>
      </c>
      <c r="C3203" s="54" t="s">
        <v>78</v>
      </c>
      <c r="D3203" s="54" t="s">
        <v>104</v>
      </c>
      <c r="E3203" s="61" t="s">
        <v>3072</v>
      </c>
      <c r="F3203" s="61" t="s">
        <v>140</v>
      </c>
      <c r="G3203" s="54" t="s">
        <v>72</v>
      </c>
      <c r="H3203" s="54" t="s">
        <v>128</v>
      </c>
      <c r="I3203" s="54" t="s">
        <v>22</v>
      </c>
      <c r="J3203" s="54" t="s">
        <v>129</v>
      </c>
      <c r="K3203" s="56">
        <v>43449.707824074074</v>
      </c>
      <c r="L3203" s="56">
        <v>43449.726388888892</v>
      </c>
      <c r="M3203" s="57">
        <v>0.44555555499999999</v>
      </c>
      <c r="N3203" s="58">
        <v>9</v>
      </c>
      <c r="O3203" s="58">
        <v>10376</v>
      </c>
      <c r="P3203" s="58">
        <v>0</v>
      </c>
      <c r="Q3203" s="58">
        <v>2</v>
      </c>
      <c r="R3203" s="59">
        <v>4.01</v>
      </c>
      <c r="S3203" s="59">
        <v>4623.0844390000002</v>
      </c>
      <c r="T3203" s="59">
        <v>0</v>
      </c>
      <c r="U3203" s="59">
        <v>0.89111099999999999</v>
      </c>
    </row>
    <row r="3204" spans="1:21" x14ac:dyDescent="0.3">
      <c r="A3204" s="61">
        <v>86774</v>
      </c>
      <c r="B3204" s="54">
        <v>1</v>
      </c>
      <c r="C3204" s="54" t="s">
        <v>78</v>
      </c>
      <c r="D3204" s="54" t="s">
        <v>88</v>
      </c>
      <c r="E3204" s="61" t="s">
        <v>3073</v>
      </c>
      <c r="F3204" s="61" t="s">
        <v>144</v>
      </c>
      <c r="G3204" s="54" t="s">
        <v>71</v>
      </c>
      <c r="H3204" s="54" t="s">
        <v>128</v>
      </c>
      <c r="I3204" s="54" t="s">
        <v>22</v>
      </c>
      <c r="J3204" s="54" t="s">
        <v>129</v>
      </c>
      <c r="K3204" s="56">
        <v>43449.724398148144</v>
      </c>
      <c r="L3204" s="56">
        <v>43449.823506944442</v>
      </c>
      <c r="M3204" s="57">
        <v>2.3786111110000001</v>
      </c>
      <c r="N3204" s="58">
        <v>0</v>
      </c>
      <c r="O3204" s="58">
        <v>3</v>
      </c>
      <c r="P3204" s="58">
        <v>0</v>
      </c>
      <c r="Q3204" s="58">
        <v>0</v>
      </c>
      <c r="R3204" s="59">
        <v>0</v>
      </c>
      <c r="S3204" s="59">
        <v>7.1358329999999999</v>
      </c>
      <c r="T3204" s="59">
        <v>0</v>
      </c>
      <c r="U3204" s="59">
        <v>0</v>
      </c>
    </row>
    <row r="3205" spans="1:21" x14ac:dyDescent="0.3">
      <c r="A3205" s="61">
        <v>86778</v>
      </c>
      <c r="B3205" s="54">
        <v>1</v>
      </c>
      <c r="C3205" s="54" t="s">
        <v>78</v>
      </c>
      <c r="D3205" s="54" t="s">
        <v>88</v>
      </c>
      <c r="E3205" s="61" t="s">
        <v>3074</v>
      </c>
      <c r="F3205" s="61" t="s">
        <v>137</v>
      </c>
      <c r="G3205" s="54" t="s">
        <v>71</v>
      </c>
      <c r="H3205" s="54" t="s">
        <v>128</v>
      </c>
      <c r="I3205" s="54" t="s">
        <v>22</v>
      </c>
      <c r="J3205" s="54" t="s">
        <v>129</v>
      </c>
      <c r="K3205" s="56">
        <v>43449.720821759256</v>
      </c>
      <c r="L3205" s="56">
        <v>43449.858483796299</v>
      </c>
      <c r="M3205" s="57">
        <v>3.3038888879999999</v>
      </c>
      <c r="N3205" s="58">
        <v>0</v>
      </c>
      <c r="O3205" s="58">
        <v>5</v>
      </c>
      <c r="P3205" s="58">
        <v>0</v>
      </c>
      <c r="Q3205" s="58">
        <v>0</v>
      </c>
      <c r="R3205" s="59">
        <v>0</v>
      </c>
      <c r="S3205" s="59">
        <v>16.519444</v>
      </c>
      <c r="T3205" s="59">
        <v>0</v>
      </c>
      <c r="U3205" s="59">
        <v>0</v>
      </c>
    </row>
    <row r="3206" spans="1:21" x14ac:dyDescent="0.3">
      <c r="A3206" s="61">
        <v>86779</v>
      </c>
      <c r="B3206" s="54">
        <v>1</v>
      </c>
      <c r="C3206" s="54" t="s">
        <v>79</v>
      </c>
      <c r="D3206" s="54" t="s">
        <v>108</v>
      </c>
      <c r="E3206" s="61" t="s">
        <v>3075</v>
      </c>
      <c r="F3206" s="61" t="s">
        <v>157</v>
      </c>
      <c r="G3206" s="54" t="s">
        <v>71</v>
      </c>
      <c r="H3206" s="54" t="s">
        <v>128</v>
      </c>
      <c r="I3206" s="54" t="s">
        <v>22</v>
      </c>
      <c r="J3206" s="54" t="s">
        <v>129</v>
      </c>
      <c r="K3206" s="56">
        <v>43449.727627314816</v>
      </c>
      <c r="L3206" s="56">
        <v>43449.763067129628</v>
      </c>
      <c r="M3206" s="57">
        <v>0.85055555500000002</v>
      </c>
      <c r="N3206" s="58">
        <v>0</v>
      </c>
      <c r="O3206" s="58">
        <v>156</v>
      </c>
      <c r="P3206" s="58">
        <v>0</v>
      </c>
      <c r="Q3206" s="58">
        <v>0</v>
      </c>
      <c r="R3206" s="59">
        <v>0</v>
      </c>
      <c r="S3206" s="59">
        <v>132.686667</v>
      </c>
      <c r="T3206" s="59">
        <v>0</v>
      </c>
      <c r="U3206" s="59">
        <v>0</v>
      </c>
    </row>
    <row r="3207" spans="1:21" x14ac:dyDescent="0.3">
      <c r="A3207" s="61">
        <v>86788</v>
      </c>
      <c r="B3207" s="54">
        <v>1</v>
      </c>
      <c r="C3207" s="54" t="s">
        <v>79</v>
      </c>
      <c r="D3207" s="54" t="s">
        <v>110</v>
      </c>
      <c r="E3207" s="61" t="s">
        <v>2986</v>
      </c>
      <c r="F3207" s="61" t="s">
        <v>181</v>
      </c>
      <c r="G3207" s="54" t="s">
        <v>71</v>
      </c>
      <c r="H3207" s="54" t="s">
        <v>128</v>
      </c>
      <c r="I3207" s="54" t="s">
        <v>22</v>
      </c>
      <c r="J3207" s="54" t="s">
        <v>129</v>
      </c>
      <c r="K3207" s="56">
        <v>43449.743530092594</v>
      </c>
      <c r="L3207" s="56">
        <v>43449.817812499998</v>
      </c>
      <c r="M3207" s="57">
        <v>1.782777777</v>
      </c>
      <c r="N3207" s="58">
        <v>0</v>
      </c>
      <c r="O3207" s="58">
        <v>0</v>
      </c>
      <c r="P3207" s="58">
        <v>0</v>
      </c>
      <c r="Q3207" s="58">
        <v>147</v>
      </c>
      <c r="R3207" s="59">
        <v>0</v>
      </c>
      <c r="S3207" s="59">
        <v>0</v>
      </c>
      <c r="T3207" s="59">
        <v>0</v>
      </c>
      <c r="U3207" s="59">
        <v>262.068333</v>
      </c>
    </row>
    <row r="3208" spans="1:21" x14ac:dyDescent="0.3">
      <c r="A3208" s="61">
        <v>86791</v>
      </c>
      <c r="B3208" s="54">
        <v>1</v>
      </c>
      <c r="C3208" s="54" t="s">
        <v>78</v>
      </c>
      <c r="D3208" s="54" t="s">
        <v>82</v>
      </c>
      <c r="E3208" s="61" t="s">
        <v>3076</v>
      </c>
      <c r="F3208" s="61" t="s">
        <v>141</v>
      </c>
      <c r="G3208" s="54" t="s">
        <v>71</v>
      </c>
      <c r="H3208" s="54" t="s">
        <v>128</v>
      </c>
      <c r="I3208" s="54" t="s">
        <v>22</v>
      </c>
      <c r="J3208" s="54" t="s">
        <v>129</v>
      </c>
      <c r="K3208" s="56">
        <v>43449.74591435185</v>
      </c>
      <c r="L3208" s="56">
        <v>43449.761724537035</v>
      </c>
      <c r="M3208" s="57">
        <v>0.37944444399999999</v>
      </c>
      <c r="N3208" s="58">
        <v>0</v>
      </c>
      <c r="O3208" s="58">
        <v>647</v>
      </c>
      <c r="P3208" s="58">
        <v>0</v>
      </c>
      <c r="Q3208" s="58">
        <v>0</v>
      </c>
      <c r="R3208" s="59">
        <v>0</v>
      </c>
      <c r="S3208" s="59">
        <v>245.50055499999999</v>
      </c>
      <c r="T3208" s="59">
        <v>0</v>
      </c>
      <c r="U3208" s="59">
        <v>0</v>
      </c>
    </row>
    <row r="3209" spans="1:21" x14ac:dyDescent="0.3">
      <c r="A3209" s="61">
        <v>86795</v>
      </c>
      <c r="B3209" s="54">
        <v>1</v>
      </c>
      <c r="C3209" s="54" t="s">
        <v>78</v>
      </c>
      <c r="D3209" s="54" t="s">
        <v>94</v>
      </c>
      <c r="E3209" s="61" t="s">
        <v>708</v>
      </c>
      <c r="F3209" s="61" t="s">
        <v>137</v>
      </c>
      <c r="G3209" s="54" t="s">
        <v>71</v>
      </c>
      <c r="H3209" s="54" t="s">
        <v>128</v>
      </c>
      <c r="I3209" s="54" t="s">
        <v>22</v>
      </c>
      <c r="J3209" s="54" t="s">
        <v>129</v>
      </c>
      <c r="K3209" s="56">
        <v>43449.745763888888</v>
      </c>
      <c r="L3209" s="56">
        <v>43449.809918981482</v>
      </c>
      <c r="M3209" s="57">
        <v>1.539722222</v>
      </c>
      <c r="N3209" s="58">
        <v>0</v>
      </c>
      <c r="O3209" s="58">
        <v>4</v>
      </c>
      <c r="P3209" s="58">
        <v>0</v>
      </c>
      <c r="Q3209" s="58">
        <v>0</v>
      </c>
      <c r="R3209" s="59">
        <v>0</v>
      </c>
      <c r="S3209" s="59">
        <v>6.1588890000000003</v>
      </c>
      <c r="T3209" s="59">
        <v>0</v>
      </c>
      <c r="U3209" s="59">
        <v>0</v>
      </c>
    </row>
    <row r="3210" spans="1:21" x14ac:dyDescent="0.3">
      <c r="A3210" s="61">
        <v>86797</v>
      </c>
      <c r="B3210" s="54">
        <v>1</v>
      </c>
      <c r="C3210" s="54" t="s">
        <v>79</v>
      </c>
      <c r="D3210" s="54" t="s">
        <v>117</v>
      </c>
      <c r="E3210" s="61" t="s">
        <v>3077</v>
      </c>
      <c r="F3210" s="61" t="s">
        <v>136</v>
      </c>
      <c r="G3210" s="54" t="s">
        <v>71</v>
      </c>
      <c r="H3210" s="54" t="s">
        <v>128</v>
      </c>
      <c r="I3210" s="54" t="s">
        <v>22</v>
      </c>
      <c r="J3210" s="54" t="s">
        <v>129</v>
      </c>
      <c r="K3210" s="56">
        <v>43449.74282407407</v>
      </c>
      <c r="L3210" s="56">
        <v>43449.820370370369</v>
      </c>
      <c r="M3210" s="57">
        <v>1.861111111</v>
      </c>
      <c r="N3210" s="58">
        <v>0</v>
      </c>
      <c r="O3210" s="58">
        <v>0</v>
      </c>
      <c r="P3210" s="58">
        <v>0</v>
      </c>
      <c r="Q3210" s="58">
        <v>9</v>
      </c>
      <c r="R3210" s="59">
        <v>0</v>
      </c>
      <c r="S3210" s="59">
        <v>0</v>
      </c>
      <c r="T3210" s="59">
        <v>0</v>
      </c>
      <c r="U3210" s="59">
        <v>16.75</v>
      </c>
    </row>
    <row r="3211" spans="1:21" x14ac:dyDescent="0.3">
      <c r="A3211" s="61">
        <v>86799</v>
      </c>
      <c r="B3211" s="54">
        <v>1</v>
      </c>
      <c r="C3211" s="54" t="s">
        <v>78</v>
      </c>
      <c r="D3211" s="54" t="s">
        <v>94</v>
      </c>
      <c r="E3211" s="61" t="s">
        <v>3078</v>
      </c>
      <c r="F3211" s="61" t="s">
        <v>144</v>
      </c>
      <c r="G3211" s="54" t="s">
        <v>71</v>
      </c>
      <c r="H3211" s="54" t="s">
        <v>128</v>
      </c>
      <c r="I3211" s="54" t="s">
        <v>22</v>
      </c>
      <c r="J3211" s="54" t="s">
        <v>129</v>
      </c>
      <c r="K3211" s="56">
        <v>43449.741527777776</v>
      </c>
      <c r="L3211" s="56">
        <v>43449.780590277776</v>
      </c>
      <c r="M3211" s="57">
        <v>0.9375</v>
      </c>
      <c r="N3211" s="58">
        <v>0</v>
      </c>
      <c r="O3211" s="58">
        <v>1</v>
      </c>
      <c r="P3211" s="58">
        <v>0</v>
      </c>
      <c r="Q3211" s="58">
        <v>0</v>
      </c>
      <c r="R3211" s="59">
        <v>0</v>
      </c>
      <c r="S3211" s="59">
        <v>0.9375</v>
      </c>
      <c r="T3211" s="59">
        <v>0</v>
      </c>
      <c r="U3211" s="59">
        <v>0</v>
      </c>
    </row>
    <row r="3212" spans="1:21" x14ac:dyDescent="0.3">
      <c r="A3212" s="61">
        <v>86800</v>
      </c>
      <c r="B3212" s="54">
        <v>1</v>
      </c>
      <c r="C3212" s="54" t="s">
        <v>79</v>
      </c>
      <c r="D3212" s="54" t="s">
        <v>118</v>
      </c>
      <c r="E3212" s="61" t="s">
        <v>3079</v>
      </c>
      <c r="F3212" s="61" t="s">
        <v>137</v>
      </c>
      <c r="G3212" s="54" t="s">
        <v>71</v>
      </c>
      <c r="H3212" s="54" t="s">
        <v>128</v>
      </c>
      <c r="I3212" s="54" t="s">
        <v>22</v>
      </c>
      <c r="J3212" s="54" t="s">
        <v>129</v>
      </c>
      <c r="K3212" s="56">
        <v>43449.753784722219</v>
      </c>
      <c r="L3212" s="56">
        <v>43449.793090277781</v>
      </c>
      <c r="M3212" s="57">
        <v>0.943333333</v>
      </c>
      <c r="N3212" s="58">
        <v>0</v>
      </c>
      <c r="O3212" s="58">
        <v>1</v>
      </c>
      <c r="P3212" s="58">
        <v>0</v>
      </c>
      <c r="Q3212" s="58">
        <v>0</v>
      </c>
      <c r="R3212" s="59">
        <v>0</v>
      </c>
      <c r="S3212" s="59">
        <v>0.94333299999999998</v>
      </c>
      <c r="T3212" s="59">
        <v>0</v>
      </c>
      <c r="U3212" s="59">
        <v>0</v>
      </c>
    </row>
    <row r="3213" spans="1:21" x14ac:dyDescent="0.3">
      <c r="A3213" s="61">
        <v>86801</v>
      </c>
      <c r="B3213" s="54">
        <v>1</v>
      </c>
      <c r="C3213" s="54" t="s">
        <v>79</v>
      </c>
      <c r="D3213" s="54" t="s">
        <v>113</v>
      </c>
      <c r="E3213" s="61" t="s">
        <v>3080</v>
      </c>
      <c r="F3213" s="61" t="s">
        <v>181</v>
      </c>
      <c r="G3213" s="54" t="s">
        <v>71</v>
      </c>
      <c r="H3213" s="54" t="s">
        <v>128</v>
      </c>
      <c r="I3213" s="54" t="s">
        <v>22</v>
      </c>
      <c r="J3213" s="54" t="s">
        <v>129</v>
      </c>
      <c r="K3213" s="56">
        <v>43449.75513888889</v>
      </c>
      <c r="L3213" s="56">
        <v>43449.805636574078</v>
      </c>
      <c r="M3213" s="57">
        <v>1.211944444</v>
      </c>
      <c r="N3213" s="58">
        <v>0</v>
      </c>
      <c r="O3213" s="58">
        <v>39</v>
      </c>
      <c r="P3213" s="58">
        <v>0</v>
      </c>
      <c r="Q3213" s="58">
        <v>0</v>
      </c>
      <c r="R3213" s="59">
        <v>0</v>
      </c>
      <c r="S3213" s="59">
        <v>47.265833000000001</v>
      </c>
      <c r="T3213" s="59">
        <v>0</v>
      </c>
      <c r="U3213" s="59">
        <v>0</v>
      </c>
    </row>
    <row r="3214" spans="1:21" x14ac:dyDescent="0.3">
      <c r="A3214" s="61">
        <v>86808</v>
      </c>
      <c r="B3214" s="54">
        <v>1</v>
      </c>
      <c r="C3214" s="54" t="s">
        <v>79</v>
      </c>
      <c r="D3214" s="54" t="s">
        <v>114</v>
      </c>
      <c r="E3214" s="61" t="s">
        <v>3081</v>
      </c>
      <c r="F3214" s="61" t="s">
        <v>172</v>
      </c>
      <c r="G3214" s="54" t="s">
        <v>71</v>
      </c>
      <c r="H3214" s="54" t="s">
        <v>128</v>
      </c>
      <c r="I3214" s="54" t="s">
        <v>22</v>
      </c>
      <c r="J3214" s="54" t="s">
        <v>129</v>
      </c>
      <c r="K3214" s="56">
        <v>43449.759062500001</v>
      </c>
      <c r="L3214" s="56">
        <v>43449.825104166666</v>
      </c>
      <c r="M3214" s="57">
        <v>1.585</v>
      </c>
      <c r="N3214" s="58">
        <v>0</v>
      </c>
      <c r="O3214" s="58">
        <v>119</v>
      </c>
      <c r="P3214" s="58">
        <v>0</v>
      </c>
      <c r="Q3214" s="58">
        <v>0</v>
      </c>
      <c r="R3214" s="59">
        <v>0</v>
      </c>
      <c r="S3214" s="59">
        <v>188.61500000000001</v>
      </c>
      <c r="T3214" s="59">
        <v>0</v>
      </c>
      <c r="U3214" s="59">
        <v>0</v>
      </c>
    </row>
    <row r="3215" spans="1:21" x14ac:dyDescent="0.3">
      <c r="A3215" s="61">
        <v>86813</v>
      </c>
      <c r="B3215" s="54">
        <v>1</v>
      </c>
      <c r="C3215" s="54" t="s">
        <v>79</v>
      </c>
      <c r="D3215" s="54" t="s">
        <v>109</v>
      </c>
      <c r="E3215" s="61" t="s">
        <v>3082</v>
      </c>
      <c r="F3215" s="61" t="s">
        <v>145</v>
      </c>
      <c r="G3215" s="54" t="s">
        <v>72</v>
      </c>
      <c r="H3215" s="54" t="s">
        <v>128</v>
      </c>
      <c r="I3215" s="54" t="s">
        <v>22</v>
      </c>
      <c r="J3215" s="54" t="s">
        <v>129</v>
      </c>
      <c r="K3215" s="56">
        <v>43449.721342592595</v>
      </c>
      <c r="L3215" s="56">
        <v>43449.779976851853</v>
      </c>
      <c r="M3215" s="57">
        <v>1.4072222219999999</v>
      </c>
      <c r="N3215" s="58">
        <v>0</v>
      </c>
      <c r="O3215" s="58">
        <v>6</v>
      </c>
      <c r="P3215" s="58">
        <v>0</v>
      </c>
      <c r="Q3215" s="58">
        <v>31</v>
      </c>
      <c r="R3215" s="59">
        <v>0</v>
      </c>
      <c r="S3215" s="59">
        <v>8.4433330000000009</v>
      </c>
      <c r="T3215" s="59">
        <v>0</v>
      </c>
      <c r="U3215" s="59">
        <v>43.623888999999998</v>
      </c>
    </row>
    <row r="3216" spans="1:21" x14ac:dyDescent="0.3">
      <c r="A3216" s="61">
        <v>86814</v>
      </c>
      <c r="B3216" s="54">
        <v>1</v>
      </c>
      <c r="C3216" s="54" t="s">
        <v>78</v>
      </c>
      <c r="D3216" s="54" t="s">
        <v>102</v>
      </c>
      <c r="E3216" s="61" t="s">
        <v>3083</v>
      </c>
      <c r="F3216" s="61" t="s">
        <v>137</v>
      </c>
      <c r="G3216" s="54" t="s">
        <v>71</v>
      </c>
      <c r="H3216" s="54" t="s">
        <v>128</v>
      </c>
      <c r="I3216" s="54" t="s">
        <v>22</v>
      </c>
      <c r="J3216" s="54" t="s">
        <v>129</v>
      </c>
      <c r="K3216" s="56">
        <v>43449.608437499999</v>
      </c>
      <c r="L3216" s="56">
        <v>43449.813321759262</v>
      </c>
      <c r="M3216" s="57">
        <v>4.9172222220000004</v>
      </c>
      <c r="N3216" s="58">
        <v>0</v>
      </c>
      <c r="O3216" s="58">
        <v>1</v>
      </c>
      <c r="P3216" s="58">
        <v>0</v>
      </c>
      <c r="Q3216" s="58">
        <v>0</v>
      </c>
      <c r="R3216" s="59">
        <v>0</v>
      </c>
      <c r="S3216" s="59">
        <v>4.9172219999999998</v>
      </c>
      <c r="T3216" s="59">
        <v>0</v>
      </c>
      <c r="U3216" s="59">
        <v>0</v>
      </c>
    </row>
    <row r="3217" spans="1:21" x14ac:dyDescent="0.3">
      <c r="A3217" s="61">
        <v>86815</v>
      </c>
      <c r="B3217" s="54">
        <v>1</v>
      </c>
      <c r="C3217" s="54" t="s">
        <v>79</v>
      </c>
      <c r="D3217" s="54" t="s">
        <v>110</v>
      </c>
      <c r="E3217" s="61" t="s">
        <v>3084</v>
      </c>
      <c r="F3217" s="61" t="s">
        <v>137</v>
      </c>
      <c r="G3217" s="54" t="s">
        <v>71</v>
      </c>
      <c r="H3217" s="54" t="s">
        <v>128</v>
      </c>
      <c r="I3217" s="54" t="s">
        <v>22</v>
      </c>
      <c r="J3217" s="54" t="s">
        <v>129</v>
      </c>
      <c r="K3217" s="56">
        <v>43449.769594907411</v>
      </c>
      <c r="L3217" s="56">
        <v>43449.867638888885</v>
      </c>
      <c r="M3217" s="57">
        <v>2.3530555550000001</v>
      </c>
      <c r="N3217" s="58">
        <v>0</v>
      </c>
      <c r="O3217" s="58">
        <v>0</v>
      </c>
      <c r="P3217" s="58">
        <v>0</v>
      </c>
      <c r="Q3217" s="58">
        <v>1</v>
      </c>
      <c r="R3217" s="59">
        <v>0</v>
      </c>
      <c r="S3217" s="59">
        <v>0</v>
      </c>
      <c r="T3217" s="59">
        <v>0</v>
      </c>
      <c r="U3217" s="59">
        <v>2.353056</v>
      </c>
    </row>
    <row r="3218" spans="1:21" x14ac:dyDescent="0.3">
      <c r="A3218" s="61">
        <v>86818</v>
      </c>
      <c r="B3218" s="54">
        <v>1</v>
      </c>
      <c r="C3218" s="54" t="s">
        <v>78</v>
      </c>
      <c r="D3218" s="54" t="s">
        <v>80</v>
      </c>
      <c r="E3218" s="61" t="s">
        <v>3085</v>
      </c>
      <c r="F3218" s="61" t="s">
        <v>181</v>
      </c>
      <c r="G3218" s="54" t="s">
        <v>71</v>
      </c>
      <c r="H3218" s="54" t="s">
        <v>128</v>
      </c>
      <c r="I3218" s="54" t="s">
        <v>22</v>
      </c>
      <c r="J3218" s="54" t="s">
        <v>129</v>
      </c>
      <c r="K3218" s="56">
        <v>43449.741678240738</v>
      </c>
      <c r="L3218" s="56">
        <v>43449.883842592593</v>
      </c>
      <c r="M3218" s="57">
        <v>3.411944444</v>
      </c>
      <c r="N3218" s="58">
        <v>0</v>
      </c>
      <c r="O3218" s="58">
        <v>844</v>
      </c>
      <c r="P3218" s="58">
        <v>0</v>
      </c>
      <c r="Q3218" s="58">
        <v>0</v>
      </c>
      <c r="R3218" s="59">
        <v>0</v>
      </c>
      <c r="S3218" s="59">
        <v>2879.6811109999999</v>
      </c>
      <c r="T3218" s="59">
        <v>0</v>
      </c>
      <c r="U3218" s="59">
        <v>0</v>
      </c>
    </row>
    <row r="3219" spans="1:21" x14ac:dyDescent="0.3">
      <c r="A3219" s="61">
        <v>86820</v>
      </c>
      <c r="B3219" s="54">
        <v>1</v>
      </c>
      <c r="C3219" s="54" t="s">
        <v>79</v>
      </c>
      <c r="D3219" s="54" t="s">
        <v>123</v>
      </c>
      <c r="E3219" s="61" t="s">
        <v>3086</v>
      </c>
      <c r="F3219" s="61" t="s">
        <v>156</v>
      </c>
      <c r="G3219" s="54" t="s">
        <v>71</v>
      </c>
      <c r="H3219" s="54" t="s">
        <v>128</v>
      </c>
      <c r="I3219" s="54" t="s">
        <v>22</v>
      </c>
      <c r="J3219" s="54" t="s">
        <v>129</v>
      </c>
      <c r="K3219" s="56">
        <v>43449.772349537037</v>
      </c>
      <c r="L3219" s="56">
        <v>43449.829641203702</v>
      </c>
      <c r="M3219" s="57">
        <v>1.375</v>
      </c>
      <c r="N3219" s="58">
        <v>0</v>
      </c>
      <c r="O3219" s="58">
        <v>21</v>
      </c>
      <c r="P3219" s="58">
        <v>0</v>
      </c>
      <c r="Q3219" s="58">
        <v>0</v>
      </c>
      <c r="R3219" s="59">
        <v>0</v>
      </c>
      <c r="S3219" s="59">
        <v>28.875</v>
      </c>
      <c r="T3219" s="59">
        <v>0</v>
      </c>
      <c r="U3219" s="59">
        <v>0</v>
      </c>
    </row>
    <row r="3220" spans="1:21" x14ac:dyDescent="0.3">
      <c r="A3220" s="61">
        <v>86821</v>
      </c>
      <c r="B3220" s="54">
        <v>1</v>
      </c>
      <c r="C3220" s="54" t="s">
        <v>78</v>
      </c>
      <c r="D3220" s="54" t="s">
        <v>96</v>
      </c>
      <c r="E3220" s="61" t="s">
        <v>3087</v>
      </c>
      <c r="F3220" s="61" t="s">
        <v>137</v>
      </c>
      <c r="G3220" s="54" t="s">
        <v>71</v>
      </c>
      <c r="H3220" s="54" t="s">
        <v>128</v>
      </c>
      <c r="I3220" s="54" t="s">
        <v>22</v>
      </c>
      <c r="J3220" s="54" t="s">
        <v>129</v>
      </c>
      <c r="K3220" s="56">
        <v>43449.74894675926</v>
      </c>
      <c r="L3220" s="56">
        <v>43449.77847222222</v>
      </c>
      <c r="M3220" s="57">
        <v>0.70861111099999996</v>
      </c>
      <c r="N3220" s="58">
        <v>0</v>
      </c>
      <c r="O3220" s="58">
        <v>2</v>
      </c>
      <c r="P3220" s="58">
        <v>0</v>
      </c>
      <c r="Q3220" s="58">
        <v>0</v>
      </c>
      <c r="R3220" s="59">
        <v>0</v>
      </c>
      <c r="S3220" s="59">
        <v>1.417222</v>
      </c>
      <c r="T3220" s="59">
        <v>0</v>
      </c>
      <c r="U3220" s="59">
        <v>0</v>
      </c>
    </row>
    <row r="3221" spans="1:21" x14ac:dyDescent="0.3">
      <c r="A3221" s="61">
        <v>86823</v>
      </c>
      <c r="B3221" s="54">
        <v>1</v>
      </c>
      <c r="C3221" s="54" t="s">
        <v>78</v>
      </c>
      <c r="D3221" s="54" t="s">
        <v>82</v>
      </c>
      <c r="E3221" s="61" t="s">
        <v>3088</v>
      </c>
      <c r="F3221" s="61" t="s">
        <v>156</v>
      </c>
      <c r="G3221" s="54" t="s">
        <v>71</v>
      </c>
      <c r="H3221" s="54" t="s">
        <v>128</v>
      </c>
      <c r="I3221" s="54" t="s">
        <v>22</v>
      </c>
      <c r="J3221" s="54" t="s">
        <v>129</v>
      </c>
      <c r="K3221" s="56">
        <v>43449.779965277776</v>
      </c>
      <c r="L3221" s="56">
        <v>43449.837523148148</v>
      </c>
      <c r="M3221" s="57">
        <v>1.381388888</v>
      </c>
      <c r="N3221" s="58">
        <v>0</v>
      </c>
      <c r="O3221" s="58">
        <v>25</v>
      </c>
      <c r="P3221" s="58">
        <v>0</v>
      </c>
      <c r="Q3221" s="58">
        <v>0</v>
      </c>
      <c r="R3221" s="59">
        <v>0</v>
      </c>
      <c r="S3221" s="59">
        <v>34.534722000000002</v>
      </c>
      <c r="T3221" s="59">
        <v>0</v>
      </c>
      <c r="U3221" s="59">
        <v>0</v>
      </c>
    </row>
    <row r="3222" spans="1:21" x14ac:dyDescent="0.3">
      <c r="A3222" s="61">
        <v>86826</v>
      </c>
      <c r="B3222" s="54">
        <v>1</v>
      </c>
      <c r="C3222" s="54" t="s">
        <v>78</v>
      </c>
      <c r="D3222" s="54" t="s">
        <v>125</v>
      </c>
      <c r="E3222" s="61" t="s">
        <v>2148</v>
      </c>
      <c r="F3222" s="61" t="s">
        <v>136</v>
      </c>
      <c r="G3222" s="54" t="s">
        <v>71</v>
      </c>
      <c r="H3222" s="54" t="s">
        <v>128</v>
      </c>
      <c r="I3222" s="54" t="s">
        <v>22</v>
      </c>
      <c r="J3222" s="54" t="s">
        <v>129</v>
      </c>
      <c r="K3222" s="56">
        <v>43449.777303240742</v>
      </c>
      <c r="L3222" s="56">
        <v>43449.842002314814</v>
      </c>
      <c r="M3222" s="57">
        <v>1.552777777</v>
      </c>
      <c r="N3222" s="58">
        <v>0</v>
      </c>
      <c r="O3222" s="58">
        <v>122</v>
      </c>
      <c r="P3222" s="58">
        <v>0</v>
      </c>
      <c r="Q3222" s="58">
        <v>0</v>
      </c>
      <c r="R3222" s="59">
        <v>0</v>
      </c>
      <c r="S3222" s="59">
        <v>189.43888899999999</v>
      </c>
      <c r="T3222" s="59">
        <v>0</v>
      </c>
      <c r="U3222" s="59">
        <v>0</v>
      </c>
    </row>
    <row r="3223" spans="1:21" x14ac:dyDescent="0.3">
      <c r="A3223" s="61">
        <v>86828</v>
      </c>
      <c r="B3223" s="54">
        <v>1</v>
      </c>
      <c r="C3223" s="54" t="s">
        <v>78</v>
      </c>
      <c r="D3223" s="54" t="s">
        <v>87</v>
      </c>
      <c r="E3223" s="61" t="s">
        <v>3089</v>
      </c>
      <c r="F3223" s="61" t="s">
        <v>156</v>
      </c>
      <c r="G3223" s="54" t="s">
        <v>71</v>
      </c>
      <c r="H3223" s="54" t="s">
        <v>128</v>
      </c>
      <c r="I3223" s="54" t="s">
        <v>22</v>
      </c>
      <c r="J3223" s="54" t="s">
        <v>129</v>
      </c>
      <c r="K3223" s="56">
        <v>43449.78601851852</v>
      </c>
      <c r="L3223" s="56">
        <v>43449.82303240741</v>
      </c>
      <c r="M3223" s="57">
        <v>0.88833333299999995</v>
      </c>
      <c r="N3223" s="58">
        <v>0</v>
      </c>
      <c r="O3223" s="58">
        <v>60</v>
      </c>
      <c r="P3223" s="58">
        <v>0</v>
      </c>
      <c r="Q3223" s="58">
        <v>0</v>
      </c>
      <c r="R3223" s="59">
        <v>0</v>
      </c>
      <c r="S3223" s="59">
        <v>53.3</v>
      </c>
      <c r="T3223" s="59">
        <v>0</v>
      </c>
      <c r="U3223" s="59">
        <v>0</v>
      </c>
    </row>
    <row r="3224" spans="1:21" x14ac:dyDescent="0.3">
      <c r="A3224" s="61">
        <v>86830</v>
      </c>
      <c r="B3224" s="54">
        <v>1</v>
      </c>
      <c r="C3224" s="54" t="s">
        <v>79</v>
      </c>
      <c r="D3224" s="54" t="s">
        <v>113</v>
      </c>
      <c r="E3224" s="61" t="s">
        <v>3090</v>
      </c>
      <c r="F3224" s="61" t="s">
        <v>130</v>
      </c>
      <c r="G3224" s="54" t="s">
        <v>71</v>
      </c>
      <c r="H3224" s="54" t="s">
        <v>128</v>
      </c>
      <c r="I3224" s="54" t="s">
        <v>22</v>
      </c>
      <c r="J3224" s="54" t="s">
        <v>129</v>
      </c>
      <c r="K3224" s="56">
        <v>43449.802847222221</v>
      </c>
      <c r="L3224" s="56">
        <v>43449.826273148152</v>
      </c>
      <c r="M3224" s="57">
        <v>0.56222222200000005</v>
      </c>
      <c r="N3224" s="58">
        <v>0</v>
      </c>
      <c r="O3224" s="58">
        <v>44</v>
      </c>
      <c r="P3224" s="58">
        <v>0</v>
      </c>
      <c r="Q3224" s="58">
        <v>0</v>
      </c>
      <c r="R3224" s="59">
        <v>0</v>
      </c>
      <c r="S3224" s="59">
        <v>24.737777999999999</v>
      </c>
      <c r="T3224" s="59">
        <v>0</v>
      </c>
      <c r="U3224" s="59">
        <v>0</v>
      </c>
    </row>
    <row r="3225" spans="1:21" x14ac:dyDescent="0.3">
      <c r="A3225" s="61">
        <v>86832</v>
      </c>
      <c r="B3225" s="54">
        <v>1</v>
      </c>
      <c r="C3225" s="54" t="s">
        <v>78</v>
      </c>
      <c r="D3225" s="54" t="s">
        <v>80</v>
      </c>
      <c r="E3225" s="61" t="s">
        <v>3091</v>
      </c>
      <c r="F3225" s="61" t="s">
        <v>184</v>
      </c>
      <c r="G3225" s="54" t="s">
        <v>71</v>
      </c>
      <c r="H3225" s="54" t="s">
        <v>128</v>
      </c>
      <c r="I3225" s="54" t="s">
        <v>22</v>
      </c>
      <c r="J3225" s="54" t="s">
        <v>129</v>
      </c>
      <c r="K3225" s="56">
        <v>43449.744652777779</v>
      </c>
      <c r="L3225" s="56">
        <v>43449.923784722225</v>
      </c>
      <c r="M3225" s="57">
        <v>4.2991666659999996</v>
      </c>
      <c r="N3225" s="58">
        <v>0</v>
      </c>
      <c r="O3225" s="58">
        <v>1</v>
      </c>
      <c r="P3225" s="58">
        <v>0</v>
      </c>
      <c r="Q3225" s="58">
        <v>0</v>
      </c>
      <c r="R3225" s="59">
        <v>0</v>
      </c>
      <c r="S3225" s="59">
        <v>4.2991669999999997</v>
      </c>
      <c r="T3225" s="59">
        <v>0</v>
      </c>
      <c r="U3225" s="59">
        <v>0</v>
      </c>
    </row>
    <row r="3226" spans="1:21" x14ac:dyDescent="0.3">
      <c r="A3226" s="61">
        <v>86834</v>
      </c>
      <c r="B3226" s="54">
        <v>1</v>
      </c>
      <c r="C3226" s="54" t="s">
        <v>78</v>
      </c>
      <c r="D3226" s="54" t="s">
        <v>80</v>
      </c>
      <c r="E3226" s="61" t="s">
        <v>3092</v>
      </c>
      <c r="F3226" s="61" t="s">
        <v>137</v>
      </c>
      <c r="G3226" s="54" t="s">
        <v>71</v>
      </c>
      <c r="H3226" s="54" t="s">
        <v>128</v>
      </c>
      <c r="I3226" s="54" t="s">
        <v>22</v>
      </c>
      <c r="J3226" s="54" t="s">
        <v>129</v>
      </c>
      <c r="K3226" s="56">
        <v>43449.766932870371</v>
      </c>
      <c r="L3226" s="56">
        <v>43449.846724537041</v>
      </c>
      <c r="M3226" s="57">
        <v>1.915</v>
      </c>
      <c r="N3226" s="58">
        <v>0</v>
      </c>
      <c r="O3226" s="58">
        <v>4</v>
      </c>
      <c r="P3226" s="58">
        <v>0</v>
      </c>
      <c r="Q3226" s="58">
        <v>0</v>
      </c>
      <c r="R3226" s="59">
        <v>0</v>
      </c>
      <c r="S3226" s="59">
        <v>7.66</v>
      </c>
      <c r="T3226" s="59">
        <v>0</v>
      </c>
      <c r="U3226" s="59">
        <v>0</v>
      </c>
    </row>
    <row r="3227" spans="1:21" x14ac:dyDescent="0.3">
      <c r="A3227" s="61">
        <v>86835</v>
      </c>
      <c r="B3227" s="54">
        <v>1</v>
      </c>
      <c r="C3227" s="54" t="s">
        <v>79</v>
      </c>
      <c r="D3227" s="54" t="s">
        <v>116</v>
      </c>
      <c r="E3227" s="61" t="s">
        <v>3093</v>
      </c>
      <c r="F3227" s="61" t="s">
        <v>145</v>
      </c>
      <c r="G3227" s="54" t="s">
        <v>72</v>
      </c>
      <c r="H3227" s="54" t="s">
        <v>128</v>
      </c>
      <c r="I3227" s="54" t="s">
        <v>22</v>
      </c>
      <c r="J3227" s="54" t="s">
        <v>129</v>
      </c>
      <c r="K3227" s="56">
        <v>43449.808020833334</v>
      </c>
      <c r="L3227" s="56">
        <v>43449.863298611112</v>
      </c>
      <c r="M3227" s="57">
        <v>1.3266666659999999</v>
      </c>
      <c r="N3227" s="58">
        <v>1</v>
      </c>
      <c r="O3227" s="58">
        <v>13</v>
      </c>
      <c r="P3227" s="58">
        <v>0</v>
      </c>
      <c r="Q3227" s="58">
        <v>0</v>
      </c>
      <c r="R3227" s="59">
        <v>1.326667</v>
      </c>
      <c r="S3227" s="59">
        <v>17.246666999999999</v>
      </c>
      <c r="T3227" s="59">
        <v>0</v>
      </c>
      <c r="U3227" s="59">
        <v>0</v>
      </c>
    </row>
    <row r="3228" spans="1:21" x14ac:dyDescent="0.3">
      <c r="A3228" s="61">
        <v>86838</v>
      </c>
      <c r="B3228" s="54">
        <v>1</v>
      </c>
      <c r="C3228" s="54" t="s">
        <v>78</v>
      </c>
      <c r="D3228" s="54" t="s">
        <v>82</v>
      </c>
      <c r="E3228" s="61" t="s">
        <v>3094</v>
      </c>
      <c r="F3228" s="61" t="s">
        <v>156</v>
      </c>
      <c r="G3228" s="54" t="s">
        <v>71</v>
      </c>
      <c r="H3228" s="54" t="s">
        <v>128</v>
      </c>
      <c r="I3228" s="54" t="s">
        <v>22</v>
      </c>
      <c r="J3228" s="54" t="s">
        <v>129</v>
      </c>
      <c r="K3228" s="56">
        <v>43449.813796296294</v>
      </c>
      <c r="L3228" s="56">
        <v>43449.844421296293</v>
      </c>
      <c r="M3228" s="57">
        <v>0.73499999999999999</v>
      </c>
      <c r="N3228" s="58">
        <v>0</v>
      </c>
      <c r="O3228" s="58">
        <v>22</v>
      </c>
      <c r="P3228" s="58">
        <v>0</v>
      </c>
      <c r="Q3228" s="58">
        <v>0</v>
      </c>
      <c r="R3228" s="59">
        <v>0</v>
      </c>
      <c r="S3228" s="59">
        <v>16.170000000000002</v>
      </c>
      <c r="T3228" s="59">
        <v>0</v>
      </c>
      <c r="U3228" s="59">
        <v>0</v>
      </c>
    </row>
    <row r="3229" spans="1:21" x14ac:dyDescent="0.3">
      <c r="A3229" s="61">
        <v>86840</v>
      </c>
      <c r="B3229" s="54">
        <v>1</v>
      </c>
      <c r="C3229" s="54" t="s">
        <v>78</v>
      </c>
      <c r="D3229" s="54" t="s">
        <v>90</v>
      </c>
      <c r="E3229" s="61" t="s">
        <v>3095</v>
      </c>
      <c r="F3229" s="61" t="s">
        <v>130</v>
      </c>
      <c r="G3229" s="54" t="s">
        <v>71</v>
      </c>
      <c r="H3229" s="54" t="s">
        <v>128</v>
      </c>
      <c r="I3229" s="54" t="s">
        <v>22</v>
      </c>
      <c r="J3229" s="54" t="s">
        <v>129</v>
      </c>
      <c r="K3229" s="56">
        <v>43449.819895833331</v>
      </c>
      <c r="L3229" s="56">
        <v>43449.831180555557</v>
      </c>
      <c r="M3229" s="57">
        <v>0.27083333300000001</v>
      </c>
      <c r="N3229" s="58">
        <v>0</v>
      </c>
      <c r="O3229" s="58">
        <v>1</v>
      </c>
      <c r="P3229" s="58">
        <v>0</v>
      </c>
      <c r="Q3229" s="58">
        <v>0</v>
      </c>
      <c r="R3229" s="59">
        <v>0</v>
      </c>
      <c r="S3229" s="59">
        <v>0.27083299999999999</v>
      </c>
      <c r="T3229" s="59">
        <v>0</v>
      </c>
      <c r="U3229" s="59">
        <v>0</v>
      </c>
    </row>
    <row r="3230" spans="1:21" x14ac:dyDescent="0.3">
      <c r="A3230" s="61">
        <v>86842</v>
      </c>
      <c r="B3230" s="54">
        <v>1</v>
      </c>
      <c r="C3230" s="54" t="s">
        <v>78</v>
      </c>
      <c r="D3230" s="54" t="s">
        <v>105</v>
      </c>
      <c r="E3230" s="61" t="s">
        <v>2942</v>
      </c>
      <c r="F3230" s="61" t="s">
        <v>136</v>
      </c>
      <c r="G3230" s="54" t="s">
        <v>71</v>
      </c>
      <c r="H3230" s="54" t="s">
        <v>128</v>
      </c>
      <c r="I3230" s="54" t="s">
        <v>22</v>
      </c>
      <c r="J3230" s="54" t="s">
        <v>129</v>
      </c>
      <c r="K3230" s="56">
        <v>43449.822129629632</v>
      </c>
      <c r="L3230" s="56">
        <v>43449.842476851853</v>
      </c>
      <c r="M3230" s="57">
        <v>0.48833333299999998</v>
      </c>
      <c r="N3230" s="58">
        <v>0</v>
      </c>
      <c r="O3230" s="58">
        <v>188</v>
      </c>
      <c r="P3230" s="58">
        <v>0</v>
      </c>
      <c r="Q3230" s="58">
        <v>0</v>
      </c>
      <c r="R3230" s="59">
        <v>0</v>
      </c>
      <c r="S3230" s="59">
        <v>91.806667000000004</v>
      </c>
      <c r="T3230" s="59">
        <v>0</v>
      </c>
      <c r="U3230" s="59">
        <v>0</v>
      </c>
    </row>
    <row r="3231" spans="1:21" x14ac:dyDescent="0.3">
      <c r="A3231" s="61">
        <v>86844</v>
      </c>
      <c r="B3231" s="54">
        <v>1</v>
      </c>
      <c r="C3231" s="54" t="s">
        <v>78</v>
      </c>
      <c r="D3231" s="54" t="s">
        <v>82</v>
      </c>
      <c r="E3231" s="61" t="s">
        <v>3096</v>
      </c>
      <c r="F3231" s="61" t="s">
        <v>144</v>
      </c>
      <c r="G3231" s="54" t="s">
        <v>71</v>
      </c>
      <c r="H3231" s="54" t="s">
        <v>128</v>
      </c>
      <c r="I3231" s="54" t="s">
        <v>22</v>
      </c>
      <c r="J3231" s="54" t="s">
        <v>129</v>
      </c>
      <c r="K3231" s="56">
        <v>43449.827002314814</v>
      </c>
      <c r="L3231" s="56">
        <v>43449.857268518521</v>
      </c>
      <c r="M3231" s="57">
        <v>0.72638888800000001</v>
      </c>
      <c r="N3231" s="58">
        <v>0</v>
      </c>
      <c r="O3231" s="58">
        <v>7</v>
      </c>
      <c r="P3231" s="58">
        <v>0</v>
      </c>
      <c r="Q3231" s="58">
        <v>0</v>
      </c>
      <c r="R3231" s="59">
        <v>0</v>
      </c>
      <c r="S3231" s="59">
        <v>5.0847220000000002</v>
      </c>
      <c r="T3231" s="59">
        <v>0</v>
      </c>
      <c r="U3231" s="59">
        <v>0</v>
      </c>
    </row>
    <row r="3232" spans="1:21" x14ac:dyDescent="0.3">
      <c r="A3232" s="61">
        <v>86845</v>
      </c>
      <c r="B3232" s="54">
        <v>1</v>
      </c>
      <c r="C3232" s="54" t="s">
        <v>78</v>
      </c>
      <c r="D3232" s="54" t="s">
        <v>81</v>
      </c>
      <c r="E3232" s="61" t="s">
        <v>3097</v>
      </c>
      <c r="F3232" s="61" t="s">
        <v>137</v>
      </c>
      <c r="G3232" s="54" t="s">
        <v>71</v>
      </c>
      <c r="H3232" s="54" t="s">
        <v>128</v>
      </c>
      <c r="I3232" s="54" t="s">
        <v>22</v>
      </c>
      <c r="J3232" s="54" t="s">
        <v>129</v>
      </c>
      <c r="K3232" s="56">
        <v>43449.764560185184</v>
      </c>
      <c r="L3232" s="56">
        <v>43449.882696759261</v>
      </c>
      <c r="M3232" s="57">
        <v>2.8352777769999999</v>
      </c>
      <c r="N3232" s="58">
        <v>0</v>
      </c>
      <c r="O3232" s="58">
        <v>1</v>
      </c>
      <c r="P3232" s="58">
        <v>0</v>
      </c>
      <c r="Q3232" s="58">
        <v>0</v>
      </c>
      <c r="R3232" s="59">
        <v>0</v>
      </c>
      <c r="S3232" s="59">
        <v>2.8352780000000002</v>
      </c>
      <c r="T3232" s="59">
        <v>0</v>
      </c>
      <c r="U3232" s="59">
        <v>0</v>
      </c>
    </row>
    <row r="3233" spans="1:21" x14ac:dyDescent="0.3">
      <c r="A3233" s="61">
        <v>86848</v>
      </c>
      <c r="B3233" s="54">
        <v>1</v>
      </c>
      <c r="C3233" s="54" t="s">
        <v>78</v>
      </c>
      <c r="D3233" s="54" t="s">
        <v>86</v>
      </c>
      <c r="E3233" s="61" t="s">
        <v>3098</v>
      </c>
      <c r="F3233" s="61" t="s">
        <v>137</v>
      </c>
      <c r="G3233" s="54" t="s">
        <v>71</v>
      </c>
      <c r="H3233" s="54" t="s">
        <v>128</v>
      </c>
      <c r="I3233" s="54" t="s">
        <v>22</v>
      </c>
      <c r="J3233" s="54" t="s">
        <v>129</v>
      </c>
      <c r="K3233" s="56">
        <v>43449.818657407406</v>
      </c>
      <c r="L3233" s="56">
        <v>43449.923761574071</v>
      </c>
      <c r="M3233" s="57">
        <v>2.5225</v>
      </c>
      <c r="N3233" s="58">
        <v>0</v>
      </c>
      <c r="O3233" s="58">
        <v>13</v>
      </c>
      <c r="P3233" s="58">
        <v>0</v>
      </c>
      <c r="Q3233" s="58">
        <v>0</v>
      </c>
      <c r="R3233" s="59">
        <v>0</v>
      </c>
      <c r="S3233" s="59">
        <v>32.792499999999997</v>
      </c>
      <c r="T3233" s="59">
        <v>0</v>
      </c>
      <c r="U3233" s="59">
        <v>0</v>
      </c>
    </row>
    <row r="3234" spans="1:21" x14ac:dyDescent="0.3">
      <c r="A3234" s="61">
        <v>86849</v>
      </c>
      <c r="B3234" s="54">
        <v>1</v>
      </c>
      <c r="C3234" s="54" t="s">
        <v>78</v>
      </c>
      <c r="D3234" s="54" t="s">
        <v>99</v>
      </c>
      <c r="E3234" s="61" t="s">
        <v>3099</v>
      </c>
      <c r="F3234" s="61" t="s">
        <v>137</v>
      </c>
      <c r="G3234" s="54" t="s">
        <v>71</v>
      </c>
      <c r="H3234" s="54" t="s">
        <v>128</v>
      </c>
      <c r="I3234" s="54" t="s">
        <v>22</v>
      </c>
      <c r="J3234" s="54" t="s">
        <v>129</v>
      </c>
      <c r="K3234" s="56">
        <v>43449.841770833336</v>
      </c>
      <c r="L3234" s="56">
        <v>43449.909236111111</v>
      </c>
      <c r="M3234" s="57">
        <v>1.6191666659999999</v>
      </c>
      <c r="N3234" s="58">
        <v>0</v>
      </c>
      <c r="O3234" s="58">
        <v>226</v>
      </c>
      <c r="P3234" s="58">
        <v>0</v>
      </c>
      <c r="Q3234" s="58">
        <v>0</v>
      </c>
      <c r="R3234" s="59">
        <v>0</v>
      </c>
      <c r="S3234" s="59">
        <v>365.931667</v>
      </c>
      <c r="T3234" s="59">
        <v>0</v>
      </c>
      <c r="U3234" s="59">
        <v>0</v>
      </c>
    </row>
    <row r="3235" spans="1:21" x14ac:dyDescent="0.3">
      <c r="A3235" s="61">
        <v>86851</v>
      </c>
      <c r="B3235" s="54">
        <v>1</v>
      </c>
      <c r="C3235" s="54" t="s">
        <v>79</v>
      </c>
      <c r="D3235" s="54" t="s">
        <v>108</v>
      </c>
      <c r="E3235" s="61" t="s">
        <v>3100</v>
      </c>
      <c r="F3235" s="61" t="s">
        <v>140</v>
      </c>
      <c r="G3235" s="54" t="s">
        <v>72</v>
      </c>
      <c r="H3235" s="54" t="s">
        <v>128</v>
      </c>
      <c r="I3235" s="54" t="s">
        <v>22</v>
      </c>
      <c r="J3235" s="54" t="s">
        <v>129</v>
      </c>
      <c r="K3235" s="56">
        <v>43449.841296296298</v>
      </c>
      <c r="L3235" s="56">
        <v>43449.895358796297</v>
      </c>
      <c r="M3235" s="57">
        <v>1.2975000000000001</v>
      </c>
      <c r="N3235" s="58">
        <v>0</v>
      </c>
      <c r="O3235" s="58">
        <v>96</v>
      </c>
      <c r="P3235" s="58">
        <v>0</v>
      </c>
      <c r="Q3235" s="58">
        <v>0</v>
      </c>
      <c r="R3235" s="59">
        <v>0</v>
      </c>
      <c r="S3235" s="59">
        <v>124.56</v>
      </c>
      <c r="T3235" s="59">
        <v>0</v>
      </c>
      <c r="U3235" s="59">
        <v>0</v>
      </c>
    </row>
    <row r="3236" spans="1:21" x14ac:dyDescent="0.3">
      <c r="A3236" s="61">
        <v>86852</v>
      </c>
      <c r="B3236" s="54">
        <v>1</v>
      </c>
      <c r="C3236" s="54" t="s">
        <v>78</v>
      </c>
      <c r="D3236" s="54" t="s">
        <v>104</v>
      </c>
      <c r="E3236" s="61" t="s">
        <v>3101</v>
      </c>
      <c r="F3236" s="61" t="s">
        <v>202</v>
      </c>
      <c r="G3236" s="54" t="s">
        <v>71</v>
      </c>
      <c r="H3236" s="54" t="s">
        <v>128</v>
      </c>
      <c r="I3236" s="54" t="s">
        <v>22</v>
      </c>
      <c r="J3236" s="54" t="s">
        <v>129</v>
      </c>
      <c r="K3236" s="56">
        <v>43449.578993055555</v>
      </c>
      <c r="L3236" s="56">
        <v>43449.806250000001</v>
      </c>
      <c r="M3236" s="57">
        <v>5.4541666659999999</v>
      </c>
      <c r="N3236" s="58">
        <v>0</v>
      </c>
      <c r="O3236" s="58">
        <v>0</v>
      </c>
      <c r="P3236" s="58">
        <v>0</v>
      </c>
      <c r="Q3236" s="58">
        <v>23</v>
      </c>
      <c r="R3236" s="59">
        <v>0</v>
      </c>
      <c r="S3236" s="59">
        <v>0</v>
      </c>
      <c r="T3236" s="59">
        <v>0</v>
      </c>
      <c r="U3236" s="59">
        <v>125.44583299999999</v>
      </c>
    </row>
    <row r="3237" spans="1:21" x14ac:dyDescent="0.3">
      <c r="A3237" s="61">
        <v>86853</v>
      </c>
      <c r="B3237" s="54">
        <v>1</v>
      </c>
      <c r="C3237" s="54" t="s">
        <v>79</v>
      </c>
      <c r="D3237" s="54" t="s">
        <v>123</v>
      </c>
      <c r="E3237" s="61" t="s">
        <v>3102</v>
      </c>
      <c r="F3237" s="61" t="s">
        <v>140</v>
      </c>
      <c r="G3237" s="54" t="s">
        <v>72</v>
      </c>
      <c r="H3237" s="54" t="s">
        <v>128</v>
      </c>
      <c r="I3237" s="54" t="s">
        <v>22</v>
      </c>
      <c r="J3237" s="54" t="s">
        <v>129</v>
      </c>
      <c r="K3237" s="56">
        <v>43449.834189814814</v>
      </c>
      <c r="L3237" s="56">
        <v>43449.914953703701</v>
      </c>
      <c r="M3237" s="57">
        <v>1.9383333330000001</v>
      </c>
      <c r="N3237" s="58">
        <v>0</v>
      </c>
      <c r="O3237" s="58">
        <v>0</v>
      </c>
      <c r="P3237" s="58">
        <v>0</v>
      </c>
      <c r="Q3237" s="58">
        <v>5</v>
      </c>
      <c r="R3237" s="59">
        <v>0</v>
      </c>
      <c r="S3237" s="59">
        <v>0</v>
      </c>
      <c r="T3237" s="59">
        <v>0</v>
      </c>
      <c r="U3237" s="59">
        <v>9.6916670000000007</v>
      </c>
    </row>
    <row r="3238" spans="1:21" x14ac:dyDescent="0.3">
      <c r="A3238" s="61">
        <v>86854</v>
      </c>
      <c r="B3238" s="54">
        <v>1</v>
      </c>
      <c r="C3238" s="54" t="s">
        <v>79</v>
      </c>
      <c r="D3238" s="54" t="s">
        <v>123</v>
      </c>
      <c r="E3238" s="61" t="s">
        <v>3103</v>
      </c>
      <c r="F3238" s="61" t="s">
        <v>156</v>
      </c>
      <c r="G3238" s="54" t="s">
        <v>71</v>
      </c>
      <c r="H3238" s="54" t="s">
        <v>128</v>
      </c>
      <c r="I3238" s="54" t="s">
        <v>22</v>
      </c>
      <c r="J3238" s="54" t="s">
        <v>129</v>
      </c>
      <c r="K3238" s="56">
        <v>43449.831932870373</v>
      </c>
      <c r="L3238" s="56">
        <v>43449.875925925924</v>
      </c>
      <c r="M3238" s="57">
        <v>1.055833333</v>
      </c>
      <c r="N3238" s="58">
        <v>0</v>
      </c>
      <c r="O3238" s="58">
        <v>38</v>
      </c>
      <c r="P3238" s="58">
        <v>0</v>
      </c>
      <c r="Q3238" s="58">
        <v>0</v>
      </c>
      <c r="R3238" s="59">
        <v>0</v>
      </c>
      <c r="S3238" s="59">
        <v>40.121667000000002</v>
      </c>
      <c r="T3238" s="59">
        <v>0</v>
      </c>
      <c r="U3238" s="59">
        <v>0</v>
      </c>
    </row>
    <row r="3239" spans="1:21" x14ac:dyDescent="0.3">
      <c r="A3239" s="61">
        <v>86856</v>
      </c>
      <c r="B3239" s="54">
        <v>1</v>
      </c>
      <c r="C3239" s="54" t="s">
        <v>78</v>
      </c>
      <c r="D3239" s="54" t="s">
        <v>102</v>
      </c>
      <c r="E3239" s="61" t="s">
        <v>273</v>
      </c>
      <c r="F3239" s="61" t="s">
        <v>141</v>
      </c>
      <c r="G3239" s="54" t="s">
        <v>71</v>
      </c>
      <c r="H3239" s="54" t="s">
        <v>128</v>
      </c>
      <c r="I3239" s="54" t="s">
        <v>22</v>
      </c>
      <c r="J3239" s="54" t="s">
        <v>129</v>
      </c>
      <c r="K3239" s="56">
        <v>43449.85</v>
      </c>
      <c r="L3239" s="56">
        <v>43449.875972222224</v>
      </c>
      <c r="M3239" s="57">
        <v>0.62333333300000004</v>
      </c>
      <c r="N3239" s="58">
        <v>0</v>
      </c>
      <c r="O3239" s="58">
        <v>24</v>
      </c>
      <c r="P3239" s="58">
        <v>0</v>
      </c>
      <c r="Q3239" s="58">
        <v>32</v>
      </c>
      <c r="R3239" s="59">
        <v>0</v>
      </c>
      <c r="S3239" s="59">
        <v>14.96</v>
      </c>
      <c r="T3239" s="59">
        <v>0</v>
      </c>
      <c r="U3239" s="59">
        <v>19.946667000000001</v>
      </c>
    </row>
    <row r="3240" spans="1:21" x14ac:dyDescent="0.3">
      <c r="A3240" s="61">
        <v>86860</v>
      </c>
      <c r="B3240" s="54">
        <v>1</v>
      </c>
      <c r="C3240" s="54" t="s">
        <v>78</v>
      </c>
      <c r="D3240" s="54" t="s">
        <v>94</v>
      </c>
      <c r="E3240" s="61" t="s">
        <v>473</v>
      </c>
      <c r="F3240" s="61" t="s">
        <v>140</v>
      </c>
      <c r="G3240" s="54" t="s">
        <v>72</v>
      </c>
      <c r="H3240" s="54" t="s">
        <v>128</v>
      </c>
      <c r="I3240" s="54" t="s">
        <v>22</v>
      </c>
      <c r="J3240" s="54" t="s">
        <v>129</v>
      </c>
      <c r="K3240" s="56">
        <v>43449.838935185187</v>
      </c>
      <c r="L3240" s="56">
        <v>43449.883194444446</v>
      </c>
      <c r="M3240" s="57">
        <v>1.0622222219999999</v>
      </c>
      <c r="N3240" s="58">
        <v>0</v>
      </c>
      <c r="O3240" s="58">
        <v>3</v>
      </c>
      <c r="P3240" s="58">
        <v>0</v>
      </c>
      <c r="Q3240" s="58">
        <v>574</v>
      </c>
      <c r="R3240" s="59">
        <v>0</v>
      </c>
      <c r="S3240" s="59">
        <v>3.1866669999999999</v>
      </c>
      <c r="T3240" s="59">
        <v>0</v>
      </c>
      <c r="U3240" s="59">
        <v>609.71555499999999</v>
      </c>
    </row>
    <row r="3241" spans="1:21" x14ac:dyDescent="0.3">
      <c r="A3241" s="61">
        <v>86864</v>
      </c>
      <c r="B3241" s="54">
        <v>1</v>
      </c>
      <c r="C3241" s="54" t="s">
        <v>78</v>
      </c>
      <c r="D3241" s="54" t="s">
        <v>81</v>
      </c>
      <c r="E3241" s="61" t="s">
        <v>3104</v>
      </c>
      <c r="F3241" s="61" t="s">
        <v>144</v>
      </c>
      <c r="G3241" s="54" t="s">
        <v>71</v>
      </c>
      <c r="H3241" s="54" t="s">
        <v>128</v>
      </c>
      <c r="I3241" s="54" t="s">
        <v>22</v>
      </c>
      <c r="J3241" s="54" t="s">
        <v>129</v>
      </c>
      <c r="K3241" s="56">
        <v>43449.779861111114</v>
      </c>
      <c r="L3241" s="56">
        <v>43449.909872685188</v>
      </c>
      <c r="M3241" s="57">
        <v>3.1202777770000001</v>
      </c>
      <c r="N3241" s="58">
        <v>0</v>
      </c>
      <c r="O3241" s="58">
        <v>3</v>
      </c>
      <c r="P3241" s="58">
        <v>0</v>
      </c>
      <c r="Q3241" s="58">
        <v>0</v>
      </c>
      <c r="R3241" s="59">
        <v>0</v>
      </c>
      <c r="S3241" s="59">
        <v>9.3608329999999995</v>
      </c>
      <c r="T3241" s="59">
        <v>0</v>
      </c>
      <c r="U3241" s="59">
        <v>0</v>
      </c>
    </row>
    <row r="3242" spans="1:21" x14ac:dyDescent="0.3">
      <c r="A3242" s="61">
        <v>86868</v>
      </c>
      <c r="B3242" s="54">
        <v>1</v>
      </c>
      <c r="C3242" s="54" t="s">
        <v>78</v>
      </c>
      <c r="D3242" s="54" t="s">
        <v>94</v>
      </c>
      <c r="E3242" s="61" t="s">
        <v>3105</v>
      </c>
      <c r="F3242" s="61" t="s">
        <v>137</v>
      </c>
      <c r="G3242" s="54" t="s">
        <v>71</v>
      </c>
      <c r="H3242" s="54" t="s">
        <v>128</v>
      </c>
      <c r="I3242" s="54" t="s">
        <v>22</v>
      </c>
      <c r="J3242" s="54" t="s">
        <v>129</v>
      </c>
      <c r="K3242" s="56">
        <v>43449.842152777775</v>
      </c>
      <c r="L3242" s="56">
        <v>43449.951388888891</v>
      </c>
      <c r="M3242" s="57">
        <v>2.6216666659999999</v>
      </c>
      <c r="N3242" s="58">
        <v>0</v>
      </c>
      <c r="O3242" s="58">
        <v>1</v>
      </c>
      <c r="P3242" s="58">
        <v>0</v>
      </c>
      <c r="Q3242" s="58">
        <v>0</v>
      </c>
      <c r="R3242" s="59">
        <v>0</v>
      </c>
      <c r="S3242" s="59">
        <v>2.621667</v>
      </c>
      <c r="T3242" s="59">
        <v>0</v>
      </c>
      <c r="U3242" s="59">
        <v>0</v>
      </c>
    </row>
    <row r="3243" spans="1:21" x14ac:dyDescent="0.3">
      <c r="A3243" s="61">
        <v>86869</v>
      </c>
      <c r="B3243" s="54">
        <v>1</v>
      </c>
      <c r="C3243" s="54" t="s">
        <v>78</v>
      </c>
      <c r="D3243" s="54" t="s">
        <v>125</v>
      </c>
      <c r="E3243" s="61" t="s">
        <v>3106</v>
      </c>
      <c r="F3243" s="61" t="s">
        <v>136</v>
      </c>
      <c r="G3243" s="54" t="s">
        <v>71</v>
      </c>
      <c r="H3243" s="54" t="s">
        <v>128</v>
      </c>
      <c r="I3243" s="54" t="s">
        <v>22</v>
      </c>
      <c r="J3243" s="54" t="s">
        <v>129</v>
      </c>
      <c r="K3243" s="56">
        <v>43449.8746412037</v>
      </c>
      <c r="L3243" s="56">
        <v>43449.923379629632</v>
      </c>
      <c r="M3243" s="57">
        <v>1.1697222220000001</v>
      </c>
      <c r="N3243" s="58">
        <v>0</v>
      </c>
      <c r="O3243" s="58">
        <v>112</v>
      </c>
      <c r="P3243" s="58">
        <v>0</v>
      </c>
      <c r="Q3243" s="58">
        <v>0</v>
      </c>
      <c r="R3243" s="59">
        <v>0</v>
      </c>
      <c r="S3243" s="59">
        <v>131.00888900000001</v>
      </c>
      <c r="T3243" s="59">
        <v>0</v>
      </c>
      <c r="U3243" s="59">
        <v>0</v>
      </c>
    </row>
    <row r="3244" spans="1:21" x14ac:dyDescent="0.3">
      <c r="A3244" s="61">
        <v>86870</v>
      </c>
      <c r="B3244" s="54">
        <v>1</v>
      </c>
      <c r="C3244" s="54" t="s">
        <v>78</v>
      </c>
      <c r="D3244" s="54" t="s">
        <v>105</v>
      </c>
      <c r="E3244" s="61" t="s">
        <v>3107</v>
      </c>
      <c r="F3244" s="61" t="s">
        <v>136</v>
      </c>
      <c r="G3244" s="54" t="s">
        <v>71</v>
      </c>
      <c r="H3244" s="54" t="s">
        <v>128</v>
      </c>
      <c r="I3244" s="54" t="s">
        <v>22</v>
      </c>
      <c r="J3244" s="54" t="s">
        <v>129</v>
      </c>
      <c r="K3244" s="56">
        <v>43449.882025462961</v>
      </c>
      <c r="L3244" s="56">
        <v>43449.89708333333</v>
      </c>
      <c r="M3244" s="57">
        <v>0.36138888800000002</v>
      </c>
      <c r="N3244" s="58">
        <v>0</v>
      </c>
      <c r="O3244" s="58">
        <v>174</v>
      </c>
      <c r="P3244" s="58">
        <v>0</v>
      </c>
      <c r="Q3244" s="58">
        <v>0</v>
      </c>
      <c r="R3244" s="59">
        <v>0</v>
      </c>
      <c r="S3244" s="59">
        <v>62.881667</v>
      </c>
      <c r="T3244" s="59">
        <v>0</v>
      </c>
      <c r="U3244" s="59">
        <v>0</v>
      </c>
    </row>
    <row r="3245" spans="1:21" x14ac:dyDescent="0.3">
      <c r="A3245" s="61">
        <v>86871</v>
      </c>
      <c r="B3245" s="54">
        <v>1</v>
      </c>
      <c r="C3245" s="54" t="s">
        <v>78</v>
      </c>
      <c r="D3245" s="54" t="s">
        <v>82</v>
      </c>
      <c r="E3245" s="61" t="s">
        <v>3108</v>
      </c>
      <c r="F3245" s="61" t="s">
        <v>144</v>
      </c>
      <c r="G3245" s="54" t="s">
        <v>71</v>
      </c>
      <c r="H3245" s="54" t="s">
        <v>128</v>
      </c>
      <c r="I3245" s="54" t="s">
        <v>22</v>
      </c>
      <c r="J3245" s="54" t="s">
        <v>129</v>
      </c>
      <c r="K3245" s="56">
        <v>43449.884432870371</v>
      </c>
      <c r="L3245" s="56">
        <v>43449.920451388891</v>
      </c>
      <c r="M3245" s="57">
        <v>0.86444444399999998</v>
      </c>
      <c r="N3245" s="58">
        <v>0</v>
      </c>
      <c r="O3245" s="58">
        <v>1</v>
      </c>
      <c r="P3245" s="58">
        <v>0</v>
      </c>
      <c r="Q3245" s="58">
        <v>0</v>
      </c>
      <c r="R3245" s="59">
        <v>0</v>
      </c>
      <c r="S3245" s="59">
        <v>0.86444399999999999</v>
      </c>
      <c r="T3245" s="59">
        <v>0</v>
      </c>
      <c r="U3245" s="59">
        <v>0</v>
      </c>
    </row>
    <row r="3246" spans="1:21" x14ac:dyDescent="0.3">
      <c r="A3246" s="61">
        <v>86872</v>
      </c>
      <c r="B3246" s="54">
        <v>1</v>
      </c>
      <c r="C3246" s="54" t="s">
        <v>78</v>
      </c>
      <c r="D3246" s="54" t="s">
        <v>90</v>
      </c>
      <c r="E3246" s="61" t="s">
        <v>3109</v>
      </c>
      <c r="F3246" s="61" t="s">
        <v>137</v>
      </c>
      <c r="G3246" s="54" t="s">
        <v>71</v>
      </c>
      <c r="H3246" s="54" t="s">
        <v>128</v>
      </c>
      <c r="I3246" s="54" t="s">
        <v>22</v>
      </c>
      <c r="J3246" s="54" t="s">
        <v>129</v>
      </c>
      <c r="K3246" s="56">
        <v>43449.890798611108</v>
      </c>
      <c r="L3246" s="56">
        <v>43449.920868055553</v>
      </c>
      <c r="M3246" s="57">
        <v>0.72166666599999996</v>
      </c>
      <c r="N3246" s="58">
        <v>0</v>
      </c>
      <c r="O3246" s="58">
        <v>1</v>
      </c>
      <c r="P3246" s="58">
        <v>0</v>
      </c>
      <c r="Q3246" s="58">
        <v>0</v>
      </c>
      <c r="R3246" s="59">
        <v>0</v>
      </c>
      <c r="S3246" s="59">
        <v>0.72166699999999995</v>
      </c>
      <c r="T3246" s="59">
        <v>0</v>
      </c>
      <c r="U3246" s="59">
        <v>0</v>
      </c>
    </row>
    <row r="3247" spans="1:21" x14ac:dyDescent="0.3">
      <c r="A3247" s="61">
        <v>86873</v>
      </c>
      <c r="B3247" s="54">
        <v>1</v>
      </c>
      <c r="C3247" s="54" t="s">
        <v>78</v>
      </c>
      <c r="D3247" s="54" t="s">
        <v>82</v>
      </c>
      <c r="E3247" s="61" t="s">
        <v>3110</v>
      </c>
      <c r="F3247" s="61" t="s">
        <v>285</v>
      </c>
      <c r="G3247" s="54" t="s">
        <v>71</v>
      </c>
      <c r="H3247" s="54" t="s">
        <v>128</v>
      </c>
      <c r="I3247" s="54" t="s">
        <v>22</v>
      </c>
      <c r="J3247" s="54" t="s">
        <v>129</v>
      </c>
      <c r="K3247" s="56">
        <v>43449.878449074073</v>
      </c>
      <c r="L3247" s="56">
        <v>43450.093599537038</v>
      </c>
      <c r="M3247" s="57">
        <v>5.1636111109999998</v>
      </c>
      <c r="N3247" s="58">
        <v>0</v>
      </c>
      <c r="O3247" s="58">
        <v>131</v>
      </c>
      <c r="P3247" s="58">
        <v>0</v>
      </c>
      <c r="Q3247" s="58">
        <v>0</v>
      </c>
      <c r="R3247" s="59">
        <v>0</v>
      </c>
      <c r="S3247" s="59">
        <v>676.43305599999997</v>
      </c>
      <c r="T3247" s="59">
        <v>0</v>
      </c>
      <c r="U3247" s="59">
        <v>0</v>
      </c>
    </row>
    <row r="3248" spans="1:21" x14ac:dyDescent="0.3">
      <c r="A3248" s="61">
        <v>86875</v>
      </c>
      <c r="B3248" s="54">
        <v>1</v>
      </c>
      <c r="C3248" s="54" t="s">
        <v>78</v>
      </c>
      <c r="D3248" s="54" t="s">
        <v>95</v>
      </c>
      <c r="E3248" s="61" t="s">
        <v>3111</v>
      </c>
      <c r="F3248" s="61" t="s">
        <v>137</v>
      </c>
      <c r="G3248" s="54" t="s">
        <v>71</v>
      </c>
      <c r="H3248" s="54" t="s">
        <v>128</v>
      </c>
      <c r="I3248" s="54" t="s">
        <v>22</v>
      </c>
      <c r="J3248" s="54" t="s">
        <v>129</v>
      </c>
      <c r="K3248" s="56">
        <v>43449.906365740739</v>
      </c>
      <c r="L3248" s="56">
        <v>43449.939652777779</v>
      </c>
      <c r="M3248" s="57">
        <v>0.79888888800000002</v>
      </c>
      <c r="N3248" s="58">
        <v>0</v>
      </c>
      <c r="O3248" s="58">
        <v>2</v>
      </c>
      <c r="P3248" s="58">
        <v>0</v>
      </c>
      <c r="Q3248" s="58">
        <v>0</v>
      </c>
      <c r="R3248" s="59">
        <v>0</v>
      </c>
      <c r="S3248" s="59">
        <v>1.5977779999999999</v>
      </c>
      <c r="T3248" s="59">
        <v>0</v>
      </c>
      <c r="U3248" s="59">
        <v>0</v>
      </c>
    </row>
    <row r="3249" spans="1:21" x14ac:dyDescent="0.3">
      <c r="A3249" s="61">
        <v>86876</v>
      </c>
      <c r="B3249" s="54">
        <v>1</v>
      </c>
      <c r="C3249" s="54" t="s">
        <v>79</v>
      </c>
      <c r="D3249" s="54" t="s">
        <v>113</v>
      </c>
      <c r="E3249" s="61" t="s">
        <v>2068</v>
      </c>
      <c r="F3249" s="61" t="s">
        <v>181</v>
      </c>
      <c r="G3249" s="54" t="s">
        <v>71</v>
      </c>
      <c r="H3249" s="54" t="s">
        <v>128</v>
      </c>
      <c r="I3249" s="54" t="s">
        <v>22</v>
      </c>
      <c r="J3249" s="54" t="s">
        <v>129</v>
      </c>
      <c r="K3249" s="56">
        <v>43449.902905092589</v>
      </c>
      <c r="L3249" s="56">
        <v>43449.932372685187</v>
      </c>
      <c r="M3249" s="57">
        <v>0.70722222199999996</v>
      </c>
      <c r="N3249" s="58">
        <v>0</v>
      </c>
      <c r="O3249" s="58">
        <v>0</v>
      </c>
      <c r="P3249" s="58">
        <v>0</v>
      </c>
      <c r="Q3249" s="58">
        <v>9</v>
      </c>
      <c r="R3249" s="59">
        <v>0</v>
      </c>
      <c r="S3249" s="59">
        <v>0</v>
      </c>
      <c r="T3249" s="59">
        <v>0</v>
      </c>
      <c r="U3249" s="59">
        <v>6.3650000000000002</v>
      </c>
    </row>
    <row r="3250" spans="1:21" x14ac:dyDescent="0.3">
      <c r="A3250" s="61">
        <v>86877</v>
      </c>
      <c r="B3250" s="54">
        <v>1</v>
      </c>
      <c r="C3250" s="54" t="s">
        <v>78</v>
      </c>
      <c r="D3250" s="54" t="s">
        <v>91</v>
      </c>
      <c r="E3250" s="61" t="s">
        <v>3112</v>
      </c>
      <c r="F3250" s="61" t="s">
        <v>137</v>
      </c>
      <c r="G3250" s="54" t="s">
        <v>71</v>
      </c>
      <c r="H3250" s="54" t="s">
        <v>128</v>
      </c>
      <c r="I3250" s="54" t="s">
        <v>22</v>
      </c>
      <c r="J3250" s="54" t="s">
        <v>129</v>
      </c>
      <c r="K3250" s="56">
        <v>43449.853171296294</v>
      </c>
      <c r="L3250" s="56">
        <v>43449.895833333336</v>
      </c>
      <c r="M3250" s="57">
        <v>1.0238888880000001</v>
      </c>
      <c r="N3250" s="58">
        <v>0</v>
      </c>
      <c r="O3250" s="58">
        <v>0</v>
      </c>
      <c r="P3250" s="58">
        <v>0</v>
      </c>
      <c r="Q3250" s="58">
        <v>1</v>
      </c>
      <c r="R3250" s="59">
        <v>0</v>
      </c>
      <c r="S3250" s="59">
        <v>0</v>
      </c>
      <c r="T3250" s="59">
        <v>0</v>
      </c>
      <c r="U3250" s="59">
        <v>1.023889</v>
      </c>
    </row>
    <row r="3251" spans="1:21" x14ac:dyDescent="0.3">
      <c r="A3251" s="61">
        <v>86878</v>
      </c>
      <c r="B3251" s="54">
        <v>1</v>
      </c>
      <c r="C3251" s="54" t="s">
        <v>78</v>
      </c>
      <c r="D3251" s="54" t="s">
        <v>102</v>
      </c>
      <c r="E3251" s="61" t="s">
        <v>1211</v>
      </c>
      <c r="F3251" s="61" t="s">
        <v>140</v>
      </c>
      <c r="G3251" s="54" t="s">
        <v>72</v>
      </c>
      <c r="H3251" s="54" t="s">
        <v>128</v>
      </c>
      <c r="I3251" s="54" t="s">
        <v>22</v>
      </c>
      <c r="J3251" s="54" t="s">
        <v>129</v>
      </c>
      <c r="K3251" s="56">
        <v>43449.86451388889</v>
      </c>
      <c r="L3251" s="56">
        <v>43449.902777777781</v>
      </c>
      <c r="M3251" s="57">
        <v>0.91833333299999997</v>
      </c>
      <c r="N3251" s="58">
        <v>0</v>
      </c>
      <c r="O3251" s="58">
        <v>0</v>
      </c>
      <c r="P3251" s="58">
        <v>9</v>
      </c>
      <c r="Q3251" s="58">
        <v>51</v>
      </c>
      <c r="R3251" s="59">
        <v>0</v>
      </c>
      <c r="S3251" s="59">
        <v>0</v>
      </c>
      <c r="T3251" s="59">
        <v>8.2650000000000006</v>
      </c>
      <c r="U3251" s="59">
        <v>46.835000000000001</v>
      </c>
    </row>
    <row r="3252" spans="1:21" x14ac:dyDescent="0.3">
      <c r="A3252" s="61">
        <v>86879</v>
      </c>
      <c r="B3252" s="54">
        <v>1</v>
      </c>
      <c r="C3252" s="54" t="s">
        <v>78</v>
      </c>
      <c r="D3252" s="54" t="s">
        <v>102</v>
      </c>
      <c r="E3252" s="61" t="s">
        <v>3113</v>
      </c>
      <c r="F3252" s="61" t="s">
        <v>140</v>
      </c>
      <c r="G3252" s="54" t="s">
        <v>72</v>
      </c>
      <c r="H3252" s="54" t="s">
        <v>128</v>
      </c>
      <c r="I3252" s="54" t="s">
        <v>22</v>
      </c>
      <c r="J3252" s="54" t="s">
        <v>129</v>
      </c>
      <c r="K3252" s="56">
        <v>43449.782129629632</v>
      </c>
      <c r="L3252" s="56">
        <v>43449.902777777781</v>
      </c>
      <c r="M3252" s="57">
        <v>2.8955555550000001</v>
      </c>
      <c r="N3252" s="58">
        <v>0</v>
      </c>
      <c r="O3252" s="58">
        <v>0</v>
      </c>
      <c r="P3252" s="58">
        <v>5</v>
      </c>
      <c r="Q3252" s="58">
        <v>1</v>
      </c>
      <c r="R3252" s="59">
        <v>0</v>
      </c>
      <c r="S3252" s="59">
        <v>0</v>
      </c>
      <c r="T3252" s="59">
        <v>14.477778000000001</v>
      </c>
      <c r="U3252" s="59">
        <v>2.895556</v>
      </c>
    </row>
    <row r="3253" spans="1:21" x14ac:dyDescent="0.3">
      <c r="A3253" s="61">
        <v>86881</v>
      </c>
      <c r="B3253" s="54">
        <v>1</v>
      </c>
      <c r="C3253" s="54" t="s">
        <v>78</v>
      </c>
      <c r="D3253" s="54" t="s">
        <v>99</v>
      </c>
      <c r="E3253" s="61" t="s">
        <v>3114</v>
      </c>
      <c r="F3253" s="61" t="s">
        <v>172</v>
      </c>
      <c r="G3253" s="54" t="s">
        <v>71</v>
      </c>
      <c r="H3253" s="54" t="s">
        <v>128</v>
      </c>
      <c r="I3253" s="54" t="s">
        <v>22</v>
      </c>
      <c r="J3253" s="54" t="s">
        <v>129</v>
      </c>
      <c r="K3253" s="56">
        <v>43449.924583333333</v>
      </c>
      <c r="L3253" s="56">
        <v>43449.964074074072</v>
      </c>
      <c r="M3253" s="57">
        <v>0.94777777699999999</v>
      </c>
      <c r="N3253" s="58">
        <v>0</v>
      </c>
      <c r="O3253" s="58">
        <v>11</v>
      </c>
      <c r="P3253" s="58">
        <v>0</v>
      </c>
      <c r="Q3253" s="58">
        <v>0</v>
      </c>
      <c r="R3253" s="59">
        <v>0</v>
      </c>
      <c r="S3253" s="59">
        <v>10.425556</v>
      </c>
      <c r="T3253" s="59">
        <v>0</v>
      </c>
      <c r="U3253" s="59">
        <v>0</v>
      </c>
    </row>
    <row r="3254" spans="1:21" x14ac:dyDescent="0.3">
      <c r="A3254" s="61">
        <v>86884</v>
      </c>
      <c r="B3254" s="54">
        <v>1</v>
      </c>
      <c r="C3254" s="54" t="s">
        <v>78</v>
      </c>
      <c r="D3254" s="54" t="s">
        <v>80</v>
      </c>
      <c r="E3254" s="61" t="s">
        <v>3024</v>
      </c>
      <c r="F3254" s="61" t="s">
        <v>144</v>
      </c>
      <c r="G3254" s="54" t="s">
        <v>71</v>
      </c>
      <c r="H3254" s="54" t="s">
        <v>128</v>
      </c>
      <c r="I3254" s="54" t="s">
        <v>22</v>
      </c>
      <c r="J3254" s="54" t="s">
        <v>129</v>
      </c>
      <c r="K3254" s="56">
        <v>43449.929085648146</v>
      </c>
      <c r="L3254" s="56">
        <v>43449.960798611108</v>
      </c>
      <c r="M3254" s="57">
        <v>0.76111111099999995</v>
      </c>
      <c r="N3254" s="58">
        <v>0</v>
      </c>
      <c r="O3254" s="58">
        <v>10</v>
      </c>
      <c r="P3254" s="58">
        <v>0</v>
      </c>
      <c r="Q3254" s="58">
        <v>0</v>
      </c>
      <c r="R3254" s="59">
        <v>0</v>
      </c>
      <c r="S3254" s="59">
        <v>7.6111110000000002</v>
      </c>
      <c r="T3254" s="59">
        <v>0</v>
      </c>
      <c r="U3254" s="59">
        <v>0</v>
      </c>
    </row>
    <row r="3255" spans="1:21" x14ac:dyDescent="0.3">
      <c r="A3255" s="61">
        <v>86885</v>
      </c>
      <c r="B3255" s="54">
        <v>1</v>
      </c>
      <c r="C3255" s="54" t="s">
        <v>78</v>
      </c>
      <c r="D3255" s="54" t="s">
        <v>80</v>
      </c>
      <c r="E3255" s="61" t="s">
        <v>3115</v>
      </c>
      <c r="F3255" s="61" t="s">
        <v>130</v>
      </c>
      <c r="G3255" s="54" t="s">
        <v>71</v>
      </c>
      <c r="H3255" s="54" t="s">
        <v>128</v>
      </c>
      <c r="I3255" s="54" t="s">
        <v>22</v>
      </c>
      <c r="J3255" s="54" t="s">
        <v>129</v>
      </c>
      <c r="K3255" s="56">
        <v>43449.924016203702</v>
      </c>
      <c r="L3255" s="56">
        <v>43450.073993055557</v>
      </c>
      <c r="M3255" s="57">
        <v>3.599444444</v>
      </c>
      <c r="N3255" s="58">
        <v>0</v>
      </c>
      <c r="O3255" s="58">
        <v>95</v>
      </c>
      <c r="P3255" s="58">
        <v>0</v>
      </c>
      <c r="Q3255" s="58">
        <v>0</v>
      </c>
      <c r="R3255" s="59">
        <v>0</v>
      </c>
      <c r="S3255" s="59">
        <v>341.94722200000001</v>
      </c>
      <c r="T3255" s="59">
        <v>0</v>
      </c>
      <c r="U3255" s="59">
        <v>0</v>
      </c>
    </row>
    <row r="3256" spans="1:21" x14ac:dyDescent="0.3">
      <c r="A3256" s="61">
        <v>86886</v>
      </c>
      <c r="B3256" s="54">
        <v>1</v>
      </c>
      <c r="C3256" s="54" t="s">
        <v>78</v>
      </c>
      <c r="D3256" s="54" t="s">
        <v>86</v>
      </c>
      <c r="E3256" s="61" t="s">
        <v>3116</v>
      </c>
      <c r="F3256" s="61" t="s">
        <v>151</v>
      </c>
      <c r="G3256" s="54" t="s">
        <v>71</v>
      </c>
      <c r="H3256" s="54" t="s">
        <v>128</v>
      </c>
      <c r="I3256" s="54" t="s">
        <v>22</v>
      </c>
      <c r="J3256" s="54" t="s">
        <v>129</v>
      </c>
      <c r="K3256" s="56">
        <v>43449.936562499999</v>
      </c>
      <c r="L3256" s="56">
        <v>43449.954074074078</v>
      </c>
      <c r="M3256" s="57">
        <v>0.42027777700000002</v>
      </c>
      <c r="N3256" s="58">
        <v>0</v>
      </c>
      <c r="O3256" s="58">
        <v>108</v>
      </c>
      <c r="P3256" s="58">
        <v>0</v>
      </c>
      <c r="Q3256" s="58">
        <v>0</v>
      </c>
      <c r="R3256" s="59">
        <v>0</v>
      </c>
      <c r="S3256" s="59">
        <v>45.39</v>
      </c>
      <c r="T3256" s="59">
        <v>0</v>
      </c>
      <c r="U3256" s="59">
        <v>0</v>
      </c>
    </row>
    <row r="3257" spans="1:21" x14ac:dyDescent="0.3">
      <c r="A3257" s="61">
        <v>86887</v>
      </c>
      <c r="B3257" s="54">
        <v>1</v>
      </c>
      <c r="C3257" s="54" t="s">
        <v>78</v>
      </c>
      <c r="D3257" s="54" t="s">
        <v>91</v>
      </c>
      <c r="E3257" s="61" t="s">
        <v>3117</v>
      </c>
      <c r="F3257" s="61" t="s">
        <v>137</v>
      </c>
      <c r="G3257" s="54" t="s">
        <v>71</v>
      </c>
      <c r="H3257" s="54" t="s">
        <v>128</v>
      </c>
      <c r="I3257" s="54" t="s">
        <v>22</v>
      </c>
      <c r="J3257" s="54" t="s">
        <v>129</v>
      </c>
      <c r="K3257" s="56">
        <v>43449.88616898148</v>
      </c>
      <c r="L3257" s="56">
        <v>43449.940972222219</v>
      </c>
      <c r="M3257" s="57">
        <v>1.3152777769999999</v>
      </c>
      <c r="N3257" s="58">
        <v>0</v>
      </c>
      <c r="O3257" s="58">
        <v>1</v>
      </c>
      <c r="P3257" s="58">
        <v>0</v>
      </c>
      <c r="Q3257" s="58">
        <v>0</v>
      </c>
      <c r="R3257" s="59">
        <v>0</v>
      </c>
      <c r="S3257" s="59">
        <v>1.3152779999999999</v>
      </c>
      <c r="T3257" s="59">
        <v>0</v>
      </c>
      <c r="U3257" s="59">
        <v>0</v>
      </c>
    </row>
    <row r="3258" spans="1:21" x14ac:dyDescent="0.3">
      <c r="A3258" s="61">
        <v>86889</v>
      </c>
      <c r="B3258" s="54">
        <v>1</v>
      </c>
      <c r="C3258" s="54" t="s">
        <v>78</v>
      </c>
      <c r="D3258" s="54" t="s">
        <v>84</v>
      </c>
      <c r="E3258" s="61" t="s">
        <v>3118</v>
      </c>
      <c r="F3258" s="61" t="s">
        <v>137</v>
      </c>
      <c r="G3258" s="54" t="s">
        <v>71</v>
      </c>
      <c r="H3258" s="54" t="s">
        <v>128</v>
      </c>
      <c r="I3258" s="54" t="s">
        <v>22</v>
      </c>
      <c r="J3258" s="54" t="s">
        <v>129</v>
      </c>
      <c r="K3258" s="56">
        <v>43449.963692129633</v>
      </c>
      <c r="L3258" s="56">
        <v>43450.024398148147</v>
      </c>
      <c r="M3258" s="57">
        <v>1.4569444439999999</v>
      </c>
      <c r="N3258" s="58">
        <v>0</v>
      </c>
      <c r="O3258" s="58">
        <v>1</v>
      </c>
      <c r="P3258" s="58">
        <v>0</v>
      </c>
      <c r="Q3258" s="58">
        <v>0</v>
      </c>
      <c r="R3258" s="59">
        <v>0</v>
      </c>
      <c r="S3258" s="59">
        <v>1.456944</v>
      </c>
      <c r="T3258" s="59">
        <v>0</v>
      </c>
      <c r="U3258" s="59">
        <v>0</v>
      </c>
    </row>
    <row r="3259" spans="1:21" x14ac:dyDescent="0.3">
      <c r="A3259" s="61">
        <v>86890</v>
      </c>
      <c r="B3259" s="54">
        <v>1</v>
      </c>
      <c r="C3259" s="54" t="s">
        <v>79</v>
      </c>
      <c r="D3259" s="54" t="s">
        <v>123</v>
      </c>
      <c r="E3259" s="61" t="s">
        <v>3103</v>
      </c>
      <c r="F3259" s="61" t="s">
        <v>130</v>
      </c>
      <c r="G3259" s="54" t="s">
        <v>71</v>
      </c>
      <c r="H3259" s="54" t="s">
        <v>128</v>
      </c>
      <c r="I3259" s="54" t="s">
        <v>22</v>
      </c>
      <c r="J3259" s="54" t="s">
        <v>129</v>
      </c>
      <c r="K3259" s="56">
        <v>43449.93917824074</v>
      </c>
      <c r="L3259" s="56">
        <v>43449.980520833335</v>
      </c>
      <c r="M3259" s="57">
        <v>0.99222222199999999</v>
      </c>
      <c r="N3259" s="58">
        <v>0</v>
      </c>
      <c r="O3259" s="58">
        <v>38</v>
      </c>
      <c r="P3259" s="58">
        <v>0</v>
      </c>
      <c r="Q3259" s="58">
        <v>0</v>
      </c>
      <c r="R3259" s="59">
        <v>0</v>
      </c>
      <c r="S3259" s="59">
        <v>37.704444000000002</v>
      </c>
      <c r="T3259" s="59">
        <v>0</v>
      </c>
      <c r="U3259" s="59">
        <v>0</v>
      </c>
    </row>
    <row r="3260" spans="1:21" x14ac:dyDescent="0.3">
      <c r="A3260" s="61">
        <v>86891</v>
      </c>
      <c r="B3260" s="54">
        <v>1</v>
      </c>
      <c r="C3260" s="54" t="s">
        <v>78</v>
      </c>
      <c r="D3260" s="54" t="s">
        <v>104</v>
      </c>
      <c r="E3260" s="61" t="s">
        <v>3119</v>
      </c>
      <c r="F3260" s="61" t="s">
        <v>172</v>
      </c>
      <c r="G3260" s="54" t="s">
        <v>71</v>
      </c>
      <c r="H3260" s="54" t="s">
        <v>128</v>
      </c>
      <c r="I3260" s="54" t="s">
        <v>22</v>
      </c>
      <c r="J3260" s="54" t="s">
        <v>129</v>
      </c>
      <c r="K3260" s="56">
        <v>43449.968159722222</v>
      </c>
      <c r="L3260" s="56">
        <v>43449.984027777777</v>
      </c>
      <c r="M3260" s="57">
        <v>0.380833333</v>
      </c>
      <c r="N3260" s="58">
        <v>0</v>
      </c>
      <c r="O3260" s="58">
        <v>257</v>
      </c>
      <c r="P3260" s="58">
        <v>0</v>
      </c>
      <c r="Q3260" s="58">
        <v>0</v>
      </c>
      <c r="R3260" s="59">
        <v>0</v>
      </c>
      <c r="S3260" s="59">
        <v>97.874167</v>
      </c>
      <c r="T3260" s="59">
        <v>0</v>
      </c>
      <c r="U3260" s="59">
        <v>0</v>
      </c>
    </row>
    <row r="3261" spans="1:21" x14ac:dyDescent="0.3">
      <c r="A3261" s="61">
        <v>86893</v>
      </c>
      <c r="B3261" s="54">
        <v>1</v>
      </c>
      <c r="C3261" s="54" t="s">
        <v>78</v>
      </c>
      <c r="D3261" s="54" t="s">
        <v>99</v>
      </c>
      <c r="E3261" s="61" t="s">
        <v>3120</v>
      </c>
      <c r="F3261" s="61" t="s">
        <v>137</v>
      </c>
      <c r="G3261" s="54" t="s">
        <v>71</v>
      </c>
      <c r="H3261" s="54" t="s">
        <v>128</v>
      </c>
      <c r="I3261" s="54" t="s">
        <v>22</v>
      </c>
      <c r="J3261" s="54" t="s">
        <v>129</v>
      </c>
      <c r="K3261" s="56">
        <v>43449.957777777774</v>
      </c>
      <c r="L3261" s="56">
        <v>43450.034004629633</v>
      </c>
      <c r="M3261" s="57">
        <v>1.8294444439999999</v>
      </c>
      <c r="N3261" s="58">
        <v>0</v>
      </c>
      <c r="O3261" s="58">
        <v>1</v>
      </c>
      <c r="P3261" s="58">
        <v>0</v>
      </c>
      <c r="Q3261" s="58">
        <v>0</v>
      </c>
      <c r="R3261" s="59">
        <v>0</v>
      </c>
      <c r="S3261" s="59">
        <v>1.8294440000000001</v>
      </c>
      <c r="T3261" s="59">
        <v>0</v>
      </c>
      <c r="U3261" s="59">
        <v>0</v>
      </c>
    </row>
    <row r="3262" spans="1:21" x14ac:dyDescent="0.3">
      <c r="A3262" s="61">
        <v>86894</v>
      </c>
      <c r="B3262" s="54">
        <v>1</v>
      </c>
      <c r="C3262" s="54" t="s">
        <v>78</v>
      </c>
      <c r="D3262" s="54" t="s">
        <v>94</v>
      </c>
      <c r="E3262" s="61" t="s">
        <v>2004</v>
      </c>
      <c r="F3262" s="61" t="s">
        <v>140</v>
      </c>
      <c r="G3262" s="54" t="s">
        <v>72</v>
      </c>
      <c r="H3262" s="54" t="s">
        <v>128</v>
      </c>
      <c r="I3262" s="54" t="s">
        <v>22</v>
      </c>
      <c r="J3262" s="54" t="s">
        <v>129</v>
      </c>
      <c r="K3262" s="56">
        <v>43449.982905092591</v>
      </c>
      <c r="L3262" s="56">
        <v>43450.060798611114</v>
      </c>
      <c r="M3262" s="57">
        <v>1.869444444</v>
      </c>
      <c r="N3262" s="58">
        <v>0</v>
      </c>
      <c r="O3262" s="58">
        <v>0</v>
      </c>
      <c r="P3262" s="58">
        <v>0</v>
      </c>
      <c r="Q3262" s="58">
        <v>104</v>
      </c>
      <c r="R3262" s="59">
        <v>0</v>
      </c>
      <c r="S3262" s="59">
        <v>0</v>
      </c>
      <c r="T3262" s="59">
        <v>0</v>
      </c>
      <c r="U3262" s="59">
        <v>194.422222</v>
      </c>
    </row>
    <row r="3263" spans="1:21" x14ac:dyDescent="0.3">
      <c r="A3263" s="61">
        <v>86895</v>
      </c>
      <c r="B3263" s="54">
        <v>1</v>
      </c>
      <c r="C3263" s="54" t="s">
        <v>78</v>
      </c>
      <c r="D3263" s="54" t="s">
        <v>95</v>
      </c>
      <c r="E3263" s="61" t="s">
        <v>3121</v>
      </c>
      <c r="F3263" s="61" t="s">
        <v>140</v>
      </c>
      <c r="G3263" s="54" t="s">
        <v>72</v>
      </c>
      <c r="H3263" s="54" t="s">
        <v>128</v>
      </c>
      <c r="I3263" s="54" t="s">
        <v>22</v>
      </c>
      <c r="J3263" s="54" t="s">
        <v>129</v>
      </c>
      <c r="K3263" s="56">
        <v>43449.982905092591</v>
      </c>
      <c r="L3263" s="56">
        <v>43450.038680555554</v>
      </c>
      <c r="M3263" s="57">
        <v>1.3386111110000001</v>
      </c>
      <c r="N3263" s="58">
        <v>0</v>
      </c>
      <c r="O3263" s="58">
        <v>106</v>
      </c>
      <c r="P3263" s="58">
        <v>0</v>
      </c>
      <c r="Q3263" s="58">
        <v>0</v>
      </c>
      <c r="R3263" s="59">
        <v>0</v>
      </c>
      <c r="S3263" s="59">
        <v>141.89277799999999</v>
      </c>
      <c r="T3263" s="59">
        <v>0</v>
      </c>
      <c r="U3263" s="59">
        <v>0</v>
      </c>
    </row>
    <row r="3264" spans="1:21" x14ac:dyDescent="0.3">
      <c r="A3264" s="61">
        <v>86898</v>
      </c>
      <c r="B3264" s="54">
        <v>1</v>
      </c>
      <c r="C3264" s="54" t="s">
        <v>78</v>
      </c>
      <c r="D3264" s="54" t="s">
        <v>94</v>
      </c>
      <c r="E3264" s="61" t="s">
        <v>756</v>
      </c>
      <c r="F3264" s="61" t="s">
        <v>172</v>
      </c>
      <c r="G3264" s="54" t="s">
        <v>71</v>
      </c>
      <c r="H3264" s="54" t="s">
        <v>128</v>
      </c>
      <c r="I3264" s="54" t="s">
        <v>22</v>
      </c>
      <c r="J3264" s="54" t="s">
        <v>129</v>
      </c>
      <c r="K3264" s="56">
        <v>43449.994270833333</v>
      </c>
      <c r="L3264" s="56">
        <v>43450.064120370371</v>
      </c>
      <c r="M3264" s="57">
        <v>1.676388888</v>
      </c>
      <c r="N3264" s="58">
        <v>0</v>
      </c>
      <c r="O3264" s="58">
        <v>304</v>
      </c>
      <c r="P3264" s="58">
        <v>0</v>
      </c>
      <c r="Q3264" s="58">
        <v>0</v>
      </c>
      <c r="R3264" s="59">
        <v>0</v>
      </c>
      <c r="S3264" s="59">
        <v>509.62222200000002</v>
      </c>
      <c r="T3264" s="59">
        <v>0</v>
      </c>
      <c r="U3264" s="59">
        <v>0</v>
      </c>
    </row>
    <row r="3265" spans="1:21" x14ac:dyDescent="0.3">
      <c r="A3265" s="61">
        <v>86899</v>
      </c>
      <c r="B3265" s="54">
        <v>1</v>
      </c>
      <c r="C3265" s="54" t="s">
        <v>78</v>
      </c>
      <c r="D3265" s="54" t="s">
        <v>97</v>
      </c>
      <c r="E3265" s="61" t="s">
        <v>3122</v>
      </c>
      <c r="F3265" s="61" t="s">
        <v>219</v>
      </c>
      <c r="G3265" s="54" t="s">
        <v>76</v>
      </c>
      <c r="H3265" s="54" t="s">
        <v>128</v>
      </c>
      <c r="I3265" s="54" t="s">
        <v>22</v>
      </c>
      <c r="J3265" s="54" t="s">
        <v>147</v>
      </c>
      <c r="K3265" s="56">
        <v>43450.009918981479</v>
      </c>
      <c r="L3265" s="56">
        <v>43450.03125</v>
      </c>
      <c r="M3265" s="57">
        <v>0.51194444400000005</v>
      </c>
      <c r="N3265" s="58">
        <v>3</v>
      </c>
      <c r="O3265" s="58">
        <v>2057</v>
      </c>
      <c r="P3265" s="58">
        <v>0</v>
      </c>
      <c r="Q3265" s="58">
        <v>0</v>
      </c>
      <c r="R3265" s="59">
        <v>1.535833</v>
      </c>
      <c r="S3265" s="59">
        <v>1053.0697210000001</v>
      </c>
      <c r="T3265" s="59">
        <v>0</v>
      </c>
      <c r="U3265" s="59">
        <v>0</v>
      </c>
    </row>
    <row r="3266" spans="1:21" x14ac:dyDescent="0.3">
      <c r="A3266" s="61">
        <v>86900</v>
      </c>
      <c r="B3266" s="54">
        <v>1</v>
      </c>
      <c r="C3266" s="54" t="s">
        <v>78</v>
      </c>
      <c r="D3266" s="54" t="s">
        <v>95</v>
      </c>
      <c r="E3266" s="61" t="s">
        <v>3123</v>
      </c>
      <c r="F3266" s="61" t="s">
        <v>219</v>
      </c>
      <c r="G3266" s="54" t="s">
        <v>76</v>
      </c>
      <c r="H3266" s="54" t="s">
        <v>128</v>
      </c>
      <c r="I3266" s="54" t="s">
        <v>22</v>
      </c>
      <c r="J3266" s="54" t="s">
        <v>147</v>
      </c>
      <c r="K3266" s="56">
        <v>43450.007314814815</v>
      </c>
      <c r="L3266" s="56">
        <v>43450.110416666663</v>
      </c>
      <c r="M3266" s="57">
        <v>2.474444444</v>
      </c>
      <c r="N3266" s="58">
        <v>0</v>
      </c>
      <c r="O3266" s="58">
        <v>300</v>
      </c>
      <c r="P3266" s="58">
        <v>0</v>
      </c>
      <c r="Q3266" s="58">
        <v>6</v>
      </c>
      <c r="R3266" s="59">
        <v>0</v>
      </c>
      <c r="S3266" s="59">
        <v>742.33333300000004</v>
      </c>
      <c r="T3266" s="59">
        <v>0</v>
      </c>
      <c r="U3266" s="59">
        <v>14.846667</v>
      </c>
    </row>
    <row r="3267" spans="1:21" x14ac:dyDescent="0.3">
      <c r="A3267" s="61">
        <v>86901</v>
      </c>
      <c r="B3267" s="54">
        <v>1</v>
      </c>
      <c r="C3267" s="54" t="s">
        <v>78</v>
      </c>
      <c r="D3267" s="54" t="s">
        <v>95</v>
      </c>
      <c r="E3267" s="61" t="s">
        <v>207</v>
      </c>
      <c r="F3267" s="61" t="s">
        <v>219</v>
      </c>
      <c r="G3267" s="54" t="s">
        <v>76</v>
      </c>
      <c r="H3267" s="54" t="s">
        <v>128</v>
      </c>
      <c r="I3267" s="54" t="s">
        <v>22</v>
      </c>
      <c r="J3267" s="54" t="s">
        <v>147</v>
      </c>
      <c r="K3267" s="56">
        <v>43450.012476851851</v>
      </c>
      <c r="L3267" s="56">
        <v>43450.121527777781</v>
      </c>
      <c r="M3267" s="57">
        <v>2.6172222220000001</v>
      </c>
      <c r="N3267" s="58">
        <v>3</v>
      </c>
      <c r="O3267" s="58">
        <v>1337</v>
      </c>
      <c r="P3267" s="58">
        <v>0</v>
      </c>
      <c r="Q3267" s="58">
        <v>14</v>
      </c>
      <c r="R3267" s="59">
        <v>7.851667</v>
      </c>
      <c r="S3267" s="59">
        <v>3499.2261109999999</v>
      </c>
      <c r="T3267" s="59">
        <v>0</v>
      </c>
      <c r="U3267" s="59">
        <v>36.641111000000002</v>
      </c>
    </row>
    <row r="3268" spans="1:21" x14ac:dyDescent="0.3">
      <c r="A3268" s="61">
        <v>86904</v>
      </c>
      <c r="B3268" s="54">
        <v>1</v>
      </c>
      <c r="C3268" s="54" t="s">
        <v>78</v>
      </c>
      <c r="D3268" s="54" t="s">
        <v>95</v>
      </c>
      <c r="E3268" s="61" t="s">
        <v>3124</v>
      </c>
      <c r="F3268" s="61" t="s">
        <v>219</v>
      </c>
      <c r="G3268" s="54" t="s">
        <v>76</v>
      </c>
      <c r="H3268" s="54" t="s">
        <v>128</v>
      </c>
      <c r="I3268" s="54" t="s">
        <v>22</v>
      </c>
      <c r="J3268" s="54" t="s">
        <v>147</v>
      </c>
      <c r="K3268" s="56">
        <v>43450.027546296296</v>
      </c>
      <c r="L3268" s="56">
        <v>43450.05520072917</v>
      </c>
      <c r="M3268" s="57">
        <v>0.66370638800000004</v>
      </c>
      <c r="N3268" s="58">
        <v>0</v>
      </c>
      <c r="O3268" s="58">
        <v>146</v>
      </c>
      <c r="P3268" s="58">
        <v>0</v>
      </c>
      <c r="Q3268" s="58">
        <v>0</v>
      </c>
      <c r="R3268" s="59">
        <v>0</v>
      </c>
      <c r="S3268" s="59">
        <v>96.901133000000002</v>
      </c>
      <c r="T3268" s="59">
        <v>0</v>
      </c>
      <c r="U3268" s="59">
        <v>0</v>
      </c>
    </row>
    <row r="3269" spans="1:21" x14ac:dyDescent="0.3">
      <c r="A3269" s="61">
        <v>86906</v>
      </c>
      <c r="B3269" s="54">
        <v>1</v>
      </c>
      <c r="C3269" s="54" t="s">
        <v>78</v>
      </c>
      <c r="D3269" s="54" t="s">
        <v>86</v>
      </c>
      <c r="E3269" s="61" t="s">
        <v>3125</v>
      </c>
      <c r="F3269" s="61" t="s">
        <v>204</v>
      </c>
      <c r="G3269" s="54" t="s">
        <v>71</v>
      </c>
      <c r="H3269" s="54" t="s">
        <v>128</v>
      </c>
      <c r="I3269" s="54" t="s">
        <v>22</v>
      </c>
      <c r="J3269" s="54" t="s">
        <v>129</v>
      </c>
      <c r="K3269" s="56">
        <v>43450.007824074077</v>
      </c>
      <c r="L3269" s="56">
        <v>43450.496805555558</v>
      </c>
      <c r="M3269" s="57">
        <v>11.735555554999999</v>
      </c>
      <c r="N3269" s="58">
        <v>0</v>
      </c>
      <c r="O3269" s="58">
        <v>70</v>
      </c>
      <c r="P3269" s="58">
        <v>0</v>
      </c>
      <c r="Q3269" s="58">
        <v>0</v>
      </c>
      <c r="R3269" s="59">
        <v>0</v>
      </c>
      <c r="S3269" s="59">
        <v>821.48888899999997</v>
      </c>
      <c r="T3269" s="59">
        <v>0</v>
      </c>
      <c r="U3269" s="59">
        <v>0</v>
      </c>
    </row>
    <row r="3270" spans="1:21" x14ac:dyDescent="0.3">
      <c r="A3270" s="61">
        <v>86907</v>
      </c>
      <c r="B3270" s="54">
        <v>1</v>
      </c>
      <c r="C3270" s="54" t="s">
        <v>78</v>
      </c>
      <c r="D3270" s="54" t="s">
        <v>95</v>
      </c>
      <c r="E3270" s="61" t="s">
        <v>3126</v>
      </c>
      <c r="F3270" s="61" t="s">
        <v>219</v>
      </c>
      <c r="G3270" s="54" t="s">
        <v>76</v>
      </c>
      <c r="H3270" s="54" t="s">
        <v>128</v>
      </c>
      <c r="I3270" s="54" t="s">
        <v>22</v>
      </c>
      <c r="J3270" s="54" t="s">
        <v>147</v>
      </c>
      <c r="K3270" s="56">
        <v>43450.042361111111</v>
      </c>
      <c r="L3270" s="56">
        <v>43450.271416516203</v>
      </c>
      <c r="M3270" s="57">
        <v>5.497329444</v>
      </c>
      <c r="N3270" s="58">
        <v>35</v>
      </c>
      <c r="O3270" s="58">
        <v>18441</v>
      </c>
      <c r="P3270" s="58">
        <v>0</v>
      </c>
      <c r="Q3270" s="58">
        <v>368</v>
      </c>
      <c r="R3270" s="59">
        <v>192.406531</v>
      </c>
      <c r="S3270" s="59">
        <v>101376.25227700001</v>
      </c>
      <c r="T3270" s="59">
        <v>0</v>
      </c>
      <c r="U3270" s="59">
        <v>2023.017235</v>
      </c>
    </row>
    <row r="3271" spans="1:21" x14ac:dyDescent="0.3">
      <c r="A3271" s="61">
        <v>86909</v>
      </c>
      <c r="B3271" s="54">
        <v>1</v>
      </c>
      <c r="C3271" s="54" t="s">
        <v>78</v>
      </c>
      <c r="D3271" s="54" t="s">
        <v>98</v>
      </c>
      <c r="E3271" s="61" t="s">
        <v>275</v>
      </c>
      <c r="F3271" s="61" t="s">
        <v>140</v>
      </c>
      <c r="G3271" s="54" t="s">
        <v>72</v>
      </c>
      <c r="H3271" s="54" t="s">
        <v>128</v>
      </c>
      <c r="I3271" s="54" t="s">
        <v>22</v>
      </c>
      <c r="J3271" s="54" t="s">
        <v>129</v>
      </c>
      <c r="K3271" s="56">
        <v>43450.021678240737</v>
      </c>
      <c r="L3271" s="56">
        <v>43450.034837962965</v>
      </c>
      <c r="M3271" s="57">
        <v>0.31583333299999999</v>
      </c>
      <c r="N3271" s="58">
        <v>0</v>
      </c>
      <c r="O3271" s="58">
        <v>563</v>
      </c>
      <c r="P3271" s="58">
        <v>0</v>
      </c>
      <c r="Q3271" s="58">
        <v>0</v>
      </c>
      <c r="R3271" s="59">
        <v>0</v>
      </c>
      <c r="S3271" s="59">
        <v>177.814166</v>
      </c>
      <c r="T3271" s="59">
        <v>0</v>
      </c>
      <c r="U3271" s="59">
        <v>0</v>
      </c>
    </row>
    <row r="3272" spans="1:21" x14ac:dyDescent="0.3">
      <c r="A3272" s="61">
        <v>86915</v>
      </c>
      <c r="B3272" s="54">
        <v>1</v>
      </c>
      <c r="C3272" s="54" t="s">
        <v>78</v>
      </c>
      <c r="D3272" s="54" t="s">
        <v>81</v>
      </c>
      <c r="E3272" s="61" t="s">
        <v>3127</v>
      </c>
      <c r="F3272" s="61" t="s">
        <v>127</v>
      </c>
      <c r="G3272" s="54" t="s">
        <v>72</v>
      </c>
      <c r="H3272" s="54" t="s">
        <v>128</v>
      </c>
      <c r="I3272" s="54" t="s">
        <v>22</v>
      </c>
      <c r="J3272" s="54" t="s">
        <v>129</v>
      </c>
      <c r="K3272" s="56">
        <v>43450.039722222224</v>
      </c>
      <c r="L3272" s="56">
        <v>43450.047871793984</v>
      </c>
      <c r="M3272" s="57">
        <v>0.19558972199999999</v>
      </c>
      <c r="N3272" s="58">
        <v>1</v>
      </c>
      <c r="O3272" s="58">
        <v>767</v>
      </c>
      <c r="P3272" s="58">
        <v>0</v>
      </c>
      <c r="Q3272" s="58">
        <v>0</v>
      </c>
      <c r="R3272" s="59">
        <v>0.19559000000000001</v>
      </c>
      <c r="S3272" s="59">
        <v>150.01731699999999</v>
      </c>
      <c r="T3272" s="59">
        <v>0</v>
      </c>
      <c r="U3272" s="59">
        <v>0</v>
      </c>
    </row>
    <row r="3273" spans="1:21" x14ac:dyDescent="0.3">
      <c r="A3273" s="61">
        <v>86916</v>
      </c>
      <c r="B3273" s="54">
        <v>1</v>
      </c>
      <c r="C3273" s="54" t="s">
        <v>78</v>
      </c>
      <c r="D3273" s="54" t="s">
        <v>81</v>
      </c>
      <c r="E3273" s="61" t="s">
        <v>3128</v>
      </c>
      <c r="F3273" s="61" t="s">
        <v>127</v>
      </c>
      <c r="G3273" s="54" t="s">
        <v>72</v>
      </c>
      <c r="H3273" s="54" t="s">
        <v>128</v>
      </c>
      <c r="I3273" s="54" t="s">
        <v>22</v>
      </c>
      <c r="J3273" s="54" t="s">
        <v>129</v>
      </c>
      <c r="K3273" s="56">
        <v>43450.040277777778</v>
      </c>
      <c r="L3273" s="56">
        <v>43450.055601851855</v>
      </c>
      <c r="M3273" s="57">
        <v>0.36777777699999997</v>
      </c>
      <c r="N3273" s="58">
        <v>0</v>
      </c>
      <c r="O3273" s="58">
        <v>729</v>
      </c>
      <c r="P3273" s="58">
        <v>0</v>
      </c>
      <c r="Q3273" s="58">
        <v>0</v>
      </c>
      <c r="R3273" s="59">
        <v>0</v>
      </c>
      <c r="S3273" s="59">
        <v>268.10999900000002</v>
      </c>
      <c r="T3273" s="59">
        <v>0</v>
      </c>
      <c r="U3273" s="59">
        <v>0</v>
      </c>
    </row>
    <row r="3274" spans="1:21" x14ac:dyDescent="0.3">
      <c r="A3274" s="61">
        <v>86917</v>
      </c>
      <c r="B3274" s="54">
        <v>1</v>
      </c>
      <c r="C3274" s="54" t="s">
        <v>78</v>
      </c>
      <c r="D3274" s="54" t="s">
        <v>125</v>
      </c>
      <c r="E3274" s="61" t="s">
        <v>3129</v>
      </c>
      <c r="F3274" s="61" t="s">
        <v>137</v>
      </c>
      <c r="G3274" s="54" t="s">
        <v>71</v>
      </c>
      <c r="H3274" s="54" t="s">
        <v>128</v>
      </c>
      <c r="I3274" s="54" t="s">
        <v>22</v>
      </c>
      <c r="J3274" s="54" t="s">
        <v>129</v>
      </c>
      <c r="K3274" s="56">
        <v>43450.037581018521</v>
      </c>
      <c r="L3274" s="56">
        <v>43450.086828703701</v>
      </c>
      <c r="M3274" s="57">
        <v>1.181944444</v>
      </c>
      <c r="N3274" s="58">
        <v>0</v>
      </c>
      <c r="O3274" s="58">
        <v>1</v>
      </c>
      <c r="P3274" s="58">
        <v>0</v>
      </c>
      <c r="Q3274" s="58">
        <v>0</v>
      </c>
      <c r="R3274" s="59">
        <v>0</v>
      </c>
      <c r="S3274" s="59">
        <v>1.1819440000000001</v>
      </c>
      <c r="T3274" s="59">
        <v>0</v>
      </c>
      <c r="U3274" s="59">
        <v>0</v>
      </c>
    </row>
    <row r="3275" spans="1:21" x14ac:dyDescent="0.3">
      <c r="A3275" s="61">
        <v>86918</v>
      </c>
      <c r="B3275" s="54">
        <v>1</v>
      </c>
      <c r="C3275" s="54" t="s">
        <v>79</v>
      </c>
      <c r="D3275" s="54" t="s">
        <v>123</v>
      </c>
      <c r="E3275" s="61" t="s">
        <v>3130</v>
      </c>
      <c r="F3275" s="61" t="s">
        <v>156</v>
      </c>
      <c r="G3275" s="54" t="s">
        <v>71</v>
      </c>
      <c r="H3275" s="54" t="s">
        <v>128</v>
      </c>
      <c r="I3275" s="54" t="s">
        <v>22</v>
      </c>
      <c r="J3275" s="54" t="s">
        <v>129</v>
      </c>
      <c r="K3275" s="56">
        <v>43450.041539351849</v>
      </c>
      <c r="L3275" s="56">
        <v>43450.070497685185</v>
      </c>
      <c r="M3275" s="57">
        <v>0.69499999999999995</v>
      </c>
      <c r="N3275" s="58">
        <v>0</v>
      </c>
      <c r="O3275" s="58">
        <v>1002</v>
      </c>
      <c r="P3275" s="58">
        <v>0</v>
      </c>
      <c r="Q3275" s="58">
        <v>0</v>
      </c>
      <c r="R3275" s="59">
        <v>0</v>
      </c>
      <c r="S3275" s="59">
        <v>696.39</v>
      </c>
      <c r="T3275" s="59">
        <v>0</v>
      </c>
      <c r="U3275" s="59">
        <v>0</v>
      </c>
    </row>
    <row r="3276" spans="1:21" x14ac:dyDescent="0.3">
      <c r="A3276" s="61">
        <v>86923</v>
      </c>
      <c r="B3276" s="54">
        <v>1</v>
      </c>
      <c r="C3276" s="54" t="s">
        <v>78</v>
      </c>
      <c r="D3276" s="54" t="s">
        <v>94</v>
      </c>
      <c r="E3276" s="61" t="s">
        <v>3131</v>
      </c>
      <c r="F3276" s="61" t="s">
        <v>172</v>
      </c>
      <c r="G3276" s="54" t="s">
        <v>71</v>
      </c>
      <c r="H3276" s="54" t="s">
        <v>128</v>
      </c>
      <c r="I3276" s="54" t="s">
        <v>22</v>
      </c>
      <c r="J3276" s="54" t="s">
        <v>129</v>
      </c>
      <c r="K3276" s="56">
        <v>43450.011863425927</v>
      </c>
      <c r="L3276" s="56">
        <v>43450.103946759256</v>
      </c>
      <c r="M3276" s="57">
        <v>2.21</v>
      </c>
      <c r="N3276" s="58">
        <v>0</v>
      </c>
      <c r="O3276" s="58">
        <v>0</v>
      </c>
      <c r="P3276" s="58">
        <v>0</v>
      </c>
      <c r="Q3276" s="58">
        <v>14</v>
      </c>
      <c r="R3276" s="59">
        <v>0</v>
      </c>
      <c r="S3276" s="59">
        <v>0</v>
      </c>
      <c r="T3276" s="59">
        <v>0</v>
      </c>
      <c r="U3276" s="59">
        <v>30.94</v>
      </c>
    </row>
    <row r="3277" spans="1:21" x14ac:dyDescent="0.3">
      <c r="A3277" s="61">
        <v>86927</v>
      </c>
      <c r="B3277" s="54">
        <v>1</v>
      </c>
      <c r="C3277" s="54" t="s">
        <v>78</v>
      </c>
      <c r="D3277" s="54" t="s">
        <v>88</v>
      </c>
      <c r="E3277" s="61" t="s">
        <v>3132</v>
      </c>
      <c r="F3277" s="61" t="s">
        <v>137</v>
      </c>
      <c r="G3277" s="54" t="s">
        <v>71</v>
      </c>
      <c r="H3277" s="54" t="s">
        <v>128</v>
      </c>
      <c r="I3277" s="54" t="s">
        <v>22</v>
      </c>
      <c r="J3277" s="54" t="s">
        <v>129</v>
      </c>
      <c r="K3277" s="56">
        <v>43450.076145833336</v>
      </c>
      <c r="L3277" s="56">
        <v>43450.107789351852</v>
      </c>
      <c r="M3277" s="57">
        <v>0.759444444</v>
      </c>
      <c r="N3277" s="58">
        <v>0</v>
      </c>
      <c r="O3277" s="58">
        <v>1</v>
      </c>
      <c r="P3277" s="58">
        <v>0</v>
      </c>
      <c r="Q3277" s="58">
        <v>0</v>
      </c>
      <c r="R3277" s="59">
        <v>0</v>
      </c>
      <c r="S3277" s="59">
        <v>0.75944400000000001</v>
      </c>
      <c r="T3277" s="59">
        <v>0</v>
      </c>
      <c r="U3277" s="59">
        <v>0</v>
      </c>
    </row>
    <row r="3278" spans="1:21" x14ac:dyDescent="0.3">
      <c r="A3278" s="61">
        <v>86928</v>
      </c>
      <c r="B3278" s="54">
        <v>1</v>
      </c>
      <c r="C3278" s="54" t="s">
        <v>78</v>
      </c>
      <c r="D3278" s="54" t="s">
        <v>88</v>
      </c>
      <c r="E3278" s="61" t="s">
        <v>3133</v>
      </c>
      <c r="F3278" s="61" t="s">
        <v>137</v>
      </c>
      <c r="G3278" s="54" t="s">
        <v>71</v>
      </c>
      <c r="H3278" s="54" t="s">
        <v>128</v>
      </c>
      <c r="I3278" s="54" t="s">
        <v>22</v>
      </c>
      <c r="J3278" s="54" t="s">
        <v>129</v>
      </c>
      <c r="K3278" s="56">
        <v>43450.077800925923</v>
      </c>
      <c r="L3278" s="56">
        <v>43450.153761574074</v>
      </c>
      <c r="M3278" s="57">
        <v>1.823055555</v>
      </c>
      <c r="N3278" s="58">
        <v>0</v>
      </c>
      <c r="O3278" s="58">
        <v>3</v>
      </c>
      <c r="P3278" s="58">
        <v>0</v>
      </c>
      <c r="Q3278" s="58">
        <v>0</v>
      </c>
      <c r="R3278" s="59">
        <v>0</v>
      </c>
      <c r="S3278" s="59">
        <v>5.4691669999999997</v>
      </c>
      <c r="T3278" s="59">
        <v>0</v>
      </c>
      <c r="U3278" s="59">
        <v>0</v>
      </c>
    </row>
    <row r="3279" spans="1:21" x14ac:dyDescent="0.3">
      <c r="A3279" s="61">
        <v>86932</v>
      </c>
      <c r="B3279" s="54">
        <v>1</v>
      </c>
      <c r="C3279" s="54" t="s">
        <v>78</v>
      </c>
      <c r="D3279" s="54" t="s">
        <v>80</v>
      </c>
      <c r="E3279" s="61" t="s">
        <v>3134</v>
      </c>
      <c r="F3279" s="61" t="s">
        <v>144</v>
      </c>
      <c r="G3279" s="54" t="s">
        <v>71</v>
      </c>
      <c r="H3279" s="54" t="s">
        <v>128</v>
      </c>
      <c r="I3279" s="54" t="s">
        <v>22</v>
      </c>
      <c r="J3279" s="54" t="s">
        <v>129</v>
      </c>
      <c r="K3279" s="56">
        <v>43450.091493055559</v>
      </c>
      <c r="L3279" s="56">
        <v>43450.147407407407</v>
      </c>
      <c r="M3279" s="57">
        <v>1.3419444439999999</v>
      </c>
      <c r="N3279" s="58">
        <v>0</v>
      </c>
      <c r="O3279" s="58">
        <v>6</v>
      </c>
      <c r="P3279" s="58">
        <v>0</v>
      </c>
      <c r="Q3279" s="58">
        <v>0</v>
      </c>
      <c r="R3279" s="59">
        <v>0</v>
      </c>
      <c r="S3279" s="59">
        <v>8.0516670000000001</v>
      </c>
      <c r="T3279" s="59">
        <v>0</v>
      </c>
      <c r="U3279" s="59">
        <v>0</v>
      </c>
    </row>
    <row r="3280" spans="1:21" x14ac:dyDescent="0.3">
      <c r="A3280" s="61">
        <v>86934</v>
      </c>
      <c r="B3280" s="54">
        <v>1</v>
      </c>
      <c r="C3280" s="54" t="s">
        <v>79</v>
      </c>
      <c r="D3280" s="54" t="s">
        <v>124</v>
      </c>
      <c r="E3280" s="61" t="s">
        <v>3135</v>
      </c>
      <c r="F3280" s="61" t="s">
        <v>145</v>
      </c>
      <c r="G3280" s="54" t="s">
        <v>72</v>
      </c>
      <c r="H3280" s="54" t="s">
        <v>128</v>
      </c>
      <c r="I3280" s="54" t="s">
        <v>22</v>
      </c>
      <c r="J3280" s="54" t="s">
        <v>129</v>
      </c>
      <c r="K3280" s="56">
        <v>43450.072557870371</v>
      </c>
      <c r="L3280" s="56">
        <v>43450.179664351854</v>
      </c>
      <c r="M3280" s="57">
        <v>2.5705555549999999</v>
      </c>
      <c r="N3280" s="58">
        <v>0</v>
      </c>
      <c r="O3280" s="58">
        <v>0</v>
      </c>
      <c r="P3280" s="58">
        <v>0</v>
      </c>
      <c r="Q3280" s="58">
        <v>82</v>
      </c>
      <c r="R3280" s="59">
        <v>0</v>
      </c>
      <c r="S3280" s="59">
        <v>0</v>
      </c>
      <c r="T3280" s="59">
        <v>0</v>
      </c>
      <c r="U3280" s="59">
        <v>210.78555600000001</v>
      </c>
    </row>
    <row r="3281" spans="1:21" x14ac:dyDescent="0.3">
      <c r="A3281" s="61">
        <v>86939</v>
      </c>
      <c r="B3281" s="54">
        <v>1</v>
      </c>
      <c r="C3281" s="54" t="s">
        <v>78</v>
      </c>
      <c r="D3281" s="54" t="s">
        <v>87</v>
      </c>
      <c r="E3281" s="61" t="s">
        <v>3136</v>
      </c>
      <c r="F3281" s="61" t="s">
        <v>140</v>
      </c>
      <c r="G3281" s="54" t="s">
        <v>72</v>
      </c>
      <c r="H3281" s="54" t="s">
        <v>128</v>
      </c>
      <c r="I3281" s="54" t="s">
        <v>22</v>
      </c>
      <c r="J3281" s="54" t="s">
        <v>129</v>
      </c>
      <c r="K3281" s="56">
        <v>43450.097708333335</v>
      </c>
      <c r="L3281" s="56">
        <v>43450.115648148145</v>
      </c>
      <c r="M3281" s="57">
        <v>0.43055555499999998</v>
      </c>
      <c r="N3281" s="58">
        <v>0</v>
      </c>
      <c r="O3281" s="58">
        <v>569</v>
      </c>
      <c r="P3281" s="58">
        <v>1</v>
      </c>
      <c r="Q3281" s="58">
        <v>142</v>
      </c>
      <c r="R3281" s="59">
        <v>0</v>
      </c>
      <c r="S3281" s="59">
        <v>244.98611099999999</v>
      </c>
      <c r="T3281" s="59">
        <v>0.43055599999999999</v>
      </c>
      <c r="U3281" s="59">
        <v>61.138888999999999</v>
      </c>
    </row>
    <row r="3282" spans="1:21" x14ac:dyDescent="0.3">
      <c r="A3282" s="61">
        <v>86945</v>
      </c>
      <c r="B3282" s="54">
        <v>1</v>
      </c>
      <c r="C3282" s="54" t="s">
        <v>78</v>
      </c>
      <c r="D3282" s="54" t="s">
        <v>84</v>
      </c>
      <c r="E3282" s="61" t="s">
        <v>3137</v>
      </c>
      <c r="F3282" s="61" t="s">
        <v>127</v>
      </c>
      <c r="G3282" s="54" t="s">
        <v>72</v>
      </c>
      <c r="H3282" s="54" t="s">
        <v>128</v>
      </c>
      <c r="I3282" s="54" t="s">
        <v>22</v>
      </c>
      <c r="J3282" s="54" t="s">
        <v>129</v>
      </c>
      <c r="K3282" s="56">
        <v>43450.127083333333</v>
      </c>
      <c r="L3282" s="56">
        <v>43450.177083333336</v>
      </c>
      <c r="M3282" s="57">
        <v>1.2</v>
      </c>
      <c r="N3282" s="58">
        <v>0</v>
      </c>
      <c r="O3282" s="58">
        <v>2314</v>
      </c>
      <c r="P3282" s="58">
        <v>0</v>
      </c>
      <c r="Q3282" s="58">
        <v>0</v>
      </c>
      <c r="R3282" s="59">
        <v>0</v>
      </c>
      <c r="S3282" s="59">
        <v>2776.8</v>
      </c>
      <c r="T3282" s="59">
        <v>0</v>
      </c>
      <c r="U3282" s="59">
        <v>0</v>
      </c>
    </row>
    <row r="3283" spans="1:21" x14ac:dyDescent="0.3">
      <c r="A3283" s="61">
        <v>86950</v>
      </c>
      <c r="B3283" s="54">
        <v>1</v>
      </c>
      <c r="C3283" s="54" t="s">
        <v>78</v>
      </c>
      <c r="D3283" s="54" t="s">
        <v>94</v>
      </c>
      <c r="E3283" s="61" t="s">
        <v>2010</v>
      </c>
      <c r="F3283" s="61" t="s">
        <v>179</v>
      </c>
      <c r="G3283" s="54" t="s">
        <v>72</v>
      </c>
      <c r="H3283" s="54" t="s">
        <v>128</v>
      </c>
      <c r="I3283" s="54" t="s">
        <v>22</v>
      </c>
      <c r="J3283" s="54" t="s">
        <v>129</v>
      </c>
      <c r="K3283" s="56">
        <v>43450.192384259259</v>
      </c>
      <c r="L3283" s="56">
        <v>43450.275393518517</v>
      </c>
      <c r="M3283" s="57">
        <v>1.9922222220000001</v>
      </c>
      <c r="N3283" s="58">
        <v>17</v>
      </c>
      <c r="O3283" s="58">
        <v>4958</v>
      </c>
      <c r="P3283" s="58">
        <v>0</v>
      </c>
      <c r="Q3283" s="58">
        <v>402</v>
      </c>
      <c r="R3283" s="59">
        <v>33.867778000000001</v>
      </c>
      <c r="S3283" s="59">
        <v>9877.4377769999992</v>
      </c>
      <c r="T3283" s="59">
        <v>0</v>
      </c>
      <c r="U3283" s="59">
        <v>800.873333</v>
      </c>
    </row>
    <row r="3284" spans="1:21" x14ac:dyDescent="0.3">
      <c r="A3284" s="61">
        <v>86952</v>
      </c>
      <c r="B3284" s="54">
        <v>1</v>
      </c>
      <c r="C3284" s="54" t="s">
        <v>78</v>
      </c>
      <c r="D3284" s="54" t="s">
        <v>95</v>
      </c>
      <c r="E3284" s="61" t="s">
        <v>441</v>
      </c>
      <c r="F3284" s="61" t="s">
        <v>140</v>
      </c>
      <c r="G3284" s="54" t="s">
        <v>72</v>
      </c>
      <c r="H3284" s="54" t="s">
        <v>128</v>
      </c>
      <c r="I3284" s="54" t="s">
        <v>22</v>
      </c>
      <c r="J3284" s="54" t="s">
        <v>129</v>
      </c>
      <c r="K3284" s="56">
        <v>43450.192384259259</v>
      </c>
      <c r="L3284" s="56">
        <v>43450.265729166669</v>
      </c>
      <c r="M3284" s="57">
        <v>1.760277777</v>
      </c>
      <c r="N3284" s="58">
        <v>0</v>
      </c>
      <c r="O3284" s="58">
        <v>126</v>
      </c>
      <c r="P3284" s="58">
        <v>0</v>
      </c>
      <c r="Q3284" s="58">
        <v>2</v>
      </c>
      <c r="R3284" s="59">
        <v>0</v>
      </c>
      <c r="S3284" s="59">
        <v>221.79499999999999</v>
      </c>
      <c r="T3284" s="59">
        <v>0</v>
      </c>
      <c r="U3284" s="59">
        <v>3.520556</v>
      </c>
    </row>
    <row r="3285" spans="1:21" x14ac:dyDescent="0.3">
      <c r="A3285" s="61">
        <v>86953</v>
      </c>
      <c r="B3285" s="54">
        <v>1</v>
      </c>
      <c r="C3285" s="54" t="s">
        <v>78</v>
      </c>
      <c r="D3285" s="54" t="s">
        <v>95</v>
      </c>
      <c r="E3285" s="61" t="s">
        <v>3138</v>
      </c>
      <c r="F3285" s="61" t="s">
        <v>140</v>
      </c>
      <c r="G3285" s="54" t="s">
        <v>72</v>
      </c>
      <c r="H3285" s="54" t="s">
        <v>128</v>
      </c>
      <c r="I3285" s="54" t="s">
        <v>22</v>
      </c>
      <c r="J3285" s="54" t="s">
        <v>129</v>
      </c>
      <c r="K3285" s="56">
        <v>43450.208414351851</v>
      </c>
      <c r="L3285" s="56">
        <v>43450.268171296295</v>
      </c>
      <c r="M3285" s="57">
        <v>1.4341666660000001</v>
      </c>
      <c r="N3285" s="58">
        <v>0</v>
      </c>
      <c r="O3285" s="58">
        <v>171</v>
      </c>
      <c r="P3285" s="58">
        <v>0</v>
      </c>
      <c r="Q3285" s="58">
        <v>0</v>
      </c>
      <c r="R3285" s="59">
        <v>0</v>
      </c>
      <c r="S3285" s="59">
        <v>245.24250000000001</v>
      </c>
      <c r="T3285" s="59">
        <v>0</v>
      </c>
      <c r="U3285" s="59">
        <v>0</v>
      </c>
    </row>
    <row r="3286" spans="1:21" x14ac:dyDescent="0.3">
      <c r="A3286" s="61">
        <v>86954</v>
      </c>
      <c r="B3286" s="54">
        <v>1</v>
      </c>
      <c r="C3286" s="54" t="s">
        <v>78</v>
      </c>
      <c r="D3286" s="54" t="s">
        <v>94</v>
      </c>
      <c r="E3286" s="61" t="s">
        <v>3139</v>
      </c>
      <c r="F3286" s="61" t="s">
        <v>140</v>
      </c>
      <c r="G3286" s="54" t="s">
        <v>72</v>
      </c>
      <c r="H3286" s="54" t="s">
        <v>128</v>
      </c>
      <c r="I3286" s="54" t="s">
        <v>22</v>
      </c>
      <c r="J3286" s="54" t="s">
        <v>129</v>
      </c>
      <c r="K3286" s="56">
        <v>43450.232337962967</v>
      </c>
      <c r="L3286" s="56">
        <v>43450.294814814813</v>
      </c>
      <c r="M3286" s="57">
        <v>1.4994444440000001</v>
      </c>
      <c r="N3286" s="58">
        <v>0</v>
      </c>
      <c r="O3286" s="58">
        <v>0</v>
      </c>
      <c r="P3286" s="58">
        <v>0</v>
      </c>
      <c r="Q3286" s="58">
        <v>137</v>
      </c>
      <c r="R3286" s="59">
        <v>0</v>
      </c>
      <c r="S3286" s="59">
        <v>0</v>
      </c>
      <c r="T3286" s="59">
        <v>0</v>
      </c>
      <c r="U3286" s="59">
        <v>205.423889</v>
      </c>
    </row>
    <row r="3287" spans="1:21" x14ac:dyDescent="0.3">
      <c r="A3287" s="61">
        <v>86956</v>
      </c>
      <c r="B3287" s="54">
        <v>1</v>
      </c>
      <c r="C3287" s="54" t="s">
        <v>78</v>
      </c>
      <c r="D3287" s="54" t="s">
        <v>106</v>
      </c>
      <c r="E3287" s="61" t="s">
        <v>314</v>
      </c>
      <c r="F3287" s="61" t="s">
        <v>140</v>
      </c>
      <c r="G3287" s="54" t="s">
        <v>72</v>
      </c>
      <c r="H3287" s="54" t="s">
        <v>128</v>
      </c>
      <c r="I3287" s="54" t="s">
        <v>22</v>
      </c>
      <c r="J3287" s="54" t="s">
        <v>129</v>
      </c>
      <c r="K3287" s="56">
        <v>43450.187303240738</v>
      </c>
      <c r="L3287" s="56">
        <v>43450.204861111109</v>
      </c>
      <c r="M3287" s="57">
        <v>0.42138888800000002</v>
      </c>
      <c r="N3287" s="58">
        <v>5</v>
      </c>
      <c r="O3287" s="58">
        <v>515</v>
      </c>
      <c r="P3287" s="58">
        <v>0</v>
      </c>
      <c r="Q3287" s="58">
        <v>7</v>
      </c>
      <c r="R3287" s="59">
        <v>2.1069439999999999</v>
      </c>
      <c r="S3287" s="59">
        <v>217.015277</v>
      </c>
      <c r="T3287" s="59">
        <v>0</v>
      </c>
      <c r="U3287" s="59">
        <v>2.949722</v>
      </c>
    </row>
    <row r="3288" spans="1:21" x14ac:dyDescent="0.3">
      <c r="A3288" s="61">
        <v>86958</v>
      </c>
      <c r="B3288" s="54">
        <v>1</v>
      </c>
      <c r="C3288" s="54" t="s">
        <v>78</v>
      </c>
      <c r="D3288" s="54" t="s">
        <v>95</v>
      </c>
      <c r="E3288" s="61" t="s">
        <v>3140</v>
      </c>
      <c r="F3288" s="61" t="s">
        <v>140</v>
      </c>
      <c r="G3288" s="54" t="s">
        <v>72</v>
      </c>
      <c r="H3288" s="54" t="s">
        <v>128</v>
      </c>
      <c r="I3288" s="54" t="s">
        <v>22</v>
      </c>
      <c r="J3288" s="54" t="s">
        <v>129</v>
      </c>
      <c r="K3288" s="56">
        <v>43450.253958333335</v>
      </c>
      <c r="L3288" s="56">
        <v>43450.305983796294</v>
      </c>
      <c r="M3288" s="57">
        <v>1.248611111</v>
      </c>
      <c r="N3288" s="58">
        <v>0</v>
      </c>
      <c r="O3288" s="58">
        <v>53</v>
      </c>
      <c r="P3288" s="58">
        <v>0</v>
      </c>
      <c r="Q3288" s="58">
        <v>1</v>
      </c>
      <c r="R3288" s="59">
        <v>0</v>
      </c>
      <c r="S3288" s="59">
        <v>66.176389</v>
      </c>
      <c r="T3288" s="59">
        <v>0</v>
      </c>
      <c r="U3288" s="59">
        <v>1.2486109999999999</v>
      </c>
    </row>
    <row r="3289" spans="1:21" x14ac:dyDescent="0.3">
      <c r="A3289" s="61">
        <v>86959</v>
      </c>
      <c r="B3289" s="54">
        <v>1</v>
      </c>
      <c r="C3289" s="54" t="s">
        <v>78</v>
      </c>
      <c r="D3289" s="54" t="s">
        <v>94</v>
      </c>
      <c r="E3289" s="61" t="s">
        <v>3141</v>
      </c>
      <c r="F3289" s="61" t="s">
        <v>140</v>
      </c>
      <c r="G3289" s="54" t="s">
        <v>72</v>
      </c>
      <c r="H3289" s="54" t="s">
        <v>128</v>
      </c>
      <c r="I3289" s="54" t="s">
        <v>22</v>
      </c>
      <c r="J3289" s="54" t="s">
        <v>129</v>
      </c>
      <c r="K3289" s="56">
        <v>43450.267847222225</v>
      </c>
      <c r="L3289" s="56">
        <v>43450.347222222219</v>
      </c>
      <c r="M3289" s="57">
        <v>1.905</v>
      </c>
      <c r="N3289" s="58">
        <v>0</v>
      </c>
      <c r="O3289" s="58">
        <v>428</v>
      </c>
      <c r="P3289" s="58">
        <v>0</v>
      </c>
      <c r="Q3289" s="58">
        <v>0</v>
      </c>
      <c r="R3289" s="59">
        <v>0</v>
      </c>
      <c r="S3289" s="59">
        <v>815.34</v>
      </c>
      <c r="T3289" s="59">
        <v>0</v>
      </c>
      <c r="U3289" s="59">
        <v>0</v>
      </c>
    </row>
    <row r="3290" spans="1:21" x14ac:dyDescent="0.3">
      <c r="A3290" s="61">
        <v>86962</v>
      </c>
      <c r="B3290" s="54">
        <v>1</v>
      </c>
      <c r="C3290" s="54" t="s">
        <v>78</v>
      </c>
      <c r="D3290" s="54" t="s">
        <v>87</v>
      </c>
      <c r="E3290" s="61" t="s">
        <v>3136</v>
      </c>
      <c r="F3290" s="61" t="s">
        <v>140</v>
      </c>
      <c r="G3290" s="54" t="s">
        <v>72</v>
      </c>
      <c r="H3290" s="54" t="s">
        <v>128</v>
      </c>
      <c r="I3290" s="54" t="s">
        <v>22</v>
      </c>
      <c r="J3290" s="54" t="s">
        <v>129</v>
      </c>
      <c r="K3290" s="56">
        <v>43450.289918981478</v>
      </c>
      <c r="L3290" s="56">
        <v>43450.341435185182</v>
      </c>
      <c r="M3290" s="57">
        <v>1.236388888</v>
      </c>
      <c r="N3290" s="58">
        <v>0</v>
      </c>
      <c r="O3290" s="58">
        <v>569</v>
      </c>
      <c r="P3290" s="58">
        <v>1</v>
      </c>
      <c r="Q3290" s="58">
        <v>142</v>
      </c>
      <c r="R3290" s="59">
        <v>0</v>
      </c>
      <c r="S3290" s="59">
        <v>703.50527699999998</v>
      </c>
      <c r="T3290" s="59">
        <v>1.236389</v>
      </c>
      <c r="U3290" s="59">
        <v>175.56722199999999</v>
      </c>
    </row>
    <row r="3291" spans="1:21" x14ac:dyDescent="0.3">
      <c r="A3291" s="61">
        <v>86966</v>
      </c>
      <c r="B3291" s="54">
        <v>1</v>
      </c>
      <c r="C3291" s="54" t="s">
        <v>78</v>
      </c>
      <c r="D3291" s="54" t="s">
        <v>106</v>
      </c>
      <c r="E3291" s="61" t="s">
        <v>314</v>
      </c>
      <c r="F3291" s="61" t="s">
        <v>140</v>
      </c>
      <c r="G3291" s="54" t="s">
        <v>72</v>
      </c>
      <c r="H3291" s="54" t="s">
        <v>128</v>
      </c>
      <c r="I3291" s="54" t="s">
        <v>22</v>
      </c>
      <c r="J3291" s="54" t="s">
        <v>129</v>
      </c>
      <c r="K3291" s="56">
        <v>43450.210601851853</v>
      </c>
      <c r="L3291" s="56">
        <v>43450.22152777778</v>
      </c>
      <c r="M3291" s="57">
        <v>0.262222222</v>
      </c>
      <c r="N3291" s="58">
        <v>5</v>
      </c>
      <c r="O3291" s="58">
        <v>515</v>
      </c>
      <c r="P3291" s="58">
        <v>0</v>
      </c>
      <c r="Q3291" s="58">
        <v>7</v>
      </c>
      <c r="R3291" s="59">
        <v>1.3111109999999999</v>
      </c>
      <c r="S3291" s="59">
        <v>135.044444</v>
      </c>
      <c r="T3291" s="59">
        <v>0</v>
      </c>
      <c r="U3291" s="59">
        <v>1.835556</v>
      </c>
    </row>
    <row r="3292" spans="1:21" x14ac:dyDescent="0.3">
      <c r="A3292" s="61">
        <v>86967</v>
      </c>
      <c r="B3292" s="54">
        <v>1</v>
      </c>
      <c r="C3292" s="54" t="s">
        <v>78</v>
      </c>
      <c r="D3292" s="54" t="s">
        <v>94</v>
      </c>
      <c r="E3292" s="61" t="s">
        <v>472</v>
      </c>
      <c r="F3292" s="61" t="s">
        <v>140</v>
      </c>
      <c r="G3292" s="54" t="s">
        <v>72</v>
      </c>
      <c r="H3292" s="54" t="s">
        <v>128</v>
      </c>
      <c r="I3292" s="54" t="s">
        <v>22</v>
      </c>
      <c r="J3292" s="54" t="s">
        <v>129</v>
      </c>
      <c r="K3292" s="56">
        <v>43450.33284722222</v>
      </c>
      <c r="L3292" s="56">
        <v>43450.359895833331</v>
      </c>
      <c r="M3292" s="57">
        <v>0.64916666599999995</v>
      </c>
      <c r="N3292" s="58">
        <v>9</v>
      </c>
      <c r="O3292" s="58">
        <v>3551</v>
      </c>
      <c r="P3292" s="58">
        <v>0</v>
      </c>
      <c r="Q3292" s="58">
        <v>9</v>
      </c>
      <c r="R3292" s="59">
        <v>5.8425000000000002</v>
      </c>
      <c r="S3292" s="59">
        <v>2305.1908309999999</v>
      </c>
      <c r="T3292" s="59">
        <v>0</v>
      </c>
      <c r="U3292" s="59">
        <v>5.8425000000000002</v>
      </c>
    </row>
    <row r="3293" spans="1:21" x14ac:dyDescent="0.3">
      <c r="A3293" s="61">
        <v>86969</v>
      </c>
      <c r="B3293" s="54">
        <v>1</v>
      </c>
      <c r="C3293" s="54" t="s">
        <v>78</v>
      </c>
      <c r="D3293" s="54" t="s">
        <v>88</v>
      </c>
      <c r="E3293" s="61" t="s">
        <v>3142</v>
      </c>
      <c r="F3293" s="61" t="s">
        <v>131</v>
      </c>
      <c r="G3293" s="54" t="s">
        <v>71</v>
      </c>
      <c r="H3293" s="54" t="s">
        <v>128</v>
      </c>
      <c r="I3293" s="54" t="s">
        <v>22</v>
      </c>
      <c r="J3293" s="54" t="s">
        <v>129</v>
      </c>
      <c r="K3293" s="56">
        <v>43450.476759259262</v>
      </c>
      <c r="L3293" s="56">
        <v>43450.648611111108</v>
      </c>
      <c r="M3293" s="57">
        <v>4.1244444439999999</v>
      </c>
      <c r="N3293" s="58">
        <v>0</v>
      </c>
      <c r="O3293" s="58">
        <v>236</v>
      </c>
      <c r="P3293" s="58">
        <v>0</v>
      </c>
      <c r="Q3293" s="58">
        <v>0</v>
      </c>
      <c r="R3293" s="59">
        <v>0</v>
      </c>
      <c r="S3293" s="59">
        <v>973.36888899999997</v>
      </c>
      <c r="T3293" s="59">
        <v>0</v>
      </c>
      <c r="U3293" s="59">
        <v>0</v>
      </c>
    </row>
    <row r="3294" spans="1:21" x14ac:dyDescent="0.3">
      <c r="A3294" s="61">
        <v>86971</v>
      </c>
      <c r="B3294" s="54">
        <v>1</v>
      </c>
      <c r="C3294" s="54" t="s">
        <v>78</v>
      </c>
      <c r="D3294" s="54" t="s">
        <v>97</v>
      </c>
      <c r="E3294" s="61" t="s">
        <v>3143</v>
      </c>
      <c r="F3294" s="61" t="s">
        <v>140</v>
      </c>
      <c r="G3294" s="54" t="s">
        <v>72</v>
      </c>
      <c r="H3294" s="54" t="s">
        <v>128</v>
      </c>
      <c r="I3294" s="54" t="s">
        <v>22</v>
      </c>
      <c r="J3294" s="54" t="s">
        <v>129</v>
      </c>
      <c r="K3294" s="56">
        <v>43450.34202546296</v>
      </c>
      <c r="L3294" s="56">
        <v>43450.402708333335</v>
      </c>
      <c r="M3294" s="57">
        <v>1.456388888</v>
      </c>
      <c r="N3294" s="58">
        <v>0</v>
      </c>
      <c r="O3294" s="58">
        <v>0</v>
      </c>
      <c r="P3294" s="58">
        <v>0</v>
      </c>
      <c r="Q3294" s="58">
        <v>136</v>
      </c>
      <c r="R3294" s="59">
        <v>0</v>
      </c>
      <c r="S3294" s="59">
        <v>0</v>
      </c>
      <c r="T3294" s="59">
        <v>0</v>
      </c>
      <c r="U3294" s="59">
        <v>198.06888900000001</v>
      </c>
    </row>
    <row r="3295" spans="1:21" x14ac:dyDescent="0.3">
      <c r="A3295" s="61">
        <v>86975</v>
      </c>
      <c r="B3295" s="54">
        <v>1</v>
      </c>
      <c r="C3295" s="54" t="s">
        <v>79</v>
      </c>
      <c r="D3295" s="54" t="s">
        <v>124</v>
      </c>
      <c r="E3295" s="61" t="s">
        <v>1521</v>
      </c>
      <c r="F3295" s="61" t="s">
        <v>151</v>
      </c>
      <c r="G3295" s="54" t="s">
        <v>71</v>
      </c>
      <c r="H3295" s="54" t="s">
        <v>128</v>
      </c>
      <c r="I3295" s="54" t="s">
        <v>22</v>
      </c>
      <c r="J3295" s="54" t="s">
        <v>129</v>
      </c>
      <c r="K3295" s="56">
        <v>43450.353425925925</v>
      </c>
      <c r="L3295" s="56">
        <v>43450.421678240738</v>
      </c>
      <c r="M3295" s="57">
        <v>1.638055555</v>
      </c>
      <c r="N3295" s="58">
        <v>0</v>
      </c>
      <c r="O3295" s="58">
        <v>1</v>
      </c>
      <c r="P3295" s="58">
        <v>0</v>
      </c>
      <c r="Q3295" s="58">
        <v>4</v>
      </c>
      <c r="R3295" s="59">
        <v>0</v>
      </c>
      <c r="S3295" s="59">
        <v>1.638056</v>
      </c>
      <c r="T3295" s="59">
        <v>0</v>
      </c>
      <c r="U3295" s="59">
        <v>6.5522220000000004</v>
      </c>
    </row>
    <row r="3296" spans="1:21" x14ac:dyDescent="0.3">
      <c r="A3296" s="61">
        <v>86978</v>
      </c>
      <c r="B3296" s="54">
        <v>1</v>
      </c>
      <c r="C3296" s="54" t="s">
        <v>78</v>
      </c>
      <c r="D3296" s="54" t="s">
        <v>105</v>
      </c>
      <c r="E3296" s="61" t="s">
        <v>3144</v>
      </c>
      <c r="F3296" s="61" t="s">
        <v>172</v>
      </c>
      <c r="G3296" s="54" t="s">
        <v>71</v>
      </c>
      <c r="H3296" s="54" t="s">
        <v>128</v>
      </c>
      <c r="I3296" s="54" t="s">
        <v>22</v>
      </c>
      <c r="J3296" s="54" t="s">
        <v>129</v>
      </c>
      <c r="K3296" s="56">
        <v>43450.361863425926</v>
      </c>
      <c r="L3296" s="56">
        <v>43450.395949074074</v>
      </c>
      <c r="M3296" s="57">
        <v>0.81805555500000005</v>
      </c>
      <c r="N3296" s="58">
        <v>0</v>
      </c>
      <c r="O3296" s="58">
        <v>161</v>
      </c>
      <c r="P3296" s="58">
        <v>0</v>
      </c>
      <c r="Q3296" s="58">
        <v>0</v>
      </c>
      <c r="R3296" s="59">
        <v>0</v>
      </c>
      <c r="S3296" s="59">
        <v>131.70694399999999</v>
      </c>
      <c r="T3296" s="59">
        <v>0</v>
      </c>
      <c r="U3296" s="59">
        <v>0</v>
      </c>
    </row>
    <row r="3297" spans="1:21" x14ac:dyDescent="0.3">
      <c r="A3297" s="61">
        <v>86980</v>
      </c>
      <c r="B3297" s="54">
        <v>1</v>
      </c>
      <c r="C3297" s="54" t="s">
        <v>78</v>
      </c>
      <c r="D3297" s="54" t="s">
        <v>96</v>
      </c>
      <c r="E3297" s="61" t="s">
        <v>1035</v>
      </c>
      <c r="F3297" s="61" t="s">
        <v>136</v>
      </c>
      <c r="G3297" s="54" t="s">
        <v>71</v>
      </c>
      <c r="H3297" s="54" t="s">
        <v>128</v>
      </c>
      <c r="I3297" s="54" t="s">
        <v>22</v>
      </c>
      <c r="J3297" s="54" t="s">
        <v>129</v>
      </c>
      <c r="K3297" s="56">
        <v>43450.34438657407</v>
      </c>
      <c r="L3297" s="56">
        <v>43450.367361111108</v>
      </c>
      <c r="M3297" s="57">
        <v>0.55138888799999997</v>
      </c>
      <c r="N3297" s="58">
        <v>0</v>
      </c>
      <c r="O3297" s="58">
        <v>34</v>
      </c>
      <c r="P3297" s="58">
        <v>0</v>
      </c>
      <c r="Q3297" s="58">
        <v>0</v>
      </c>
      <c r="R3297" s="59">
        <v>0</v>
      </c>
      <c r="S3297" s="59">
        <v>18.747222000000001</v>
      </c>
      <c r="T3297" s="59">
        <v>0</v>
      </c>
      <c r="U3297" s="59">
        <v>0</v>
      </c>
    </row>
    <row r="3298" spans="1:21" x14ac:dyDescent="0.3">
      <c r="A3298" s="61">
        <v>86981</v>
      </c>
      <c r="B3298" s="54">
        <v>1</v>
      </c>
      <c r="C3298" s="54" t="s">
        <v>79</v>
      </c>
      <c r="D3298" s="54" t="s">
        <v>114</v>
      </c>
      <c r="E3298" s="61" t="s">
        <v>3145</v>
      </c>
      <c r="F3298" s="61" t="s">
        <v>148</v>
      </c>
      <c r="G3298" s="54" t="s">
        <v>72</v>
      </c>
      <c r="H3298" s="54" t="s">
        <v>128</v>
      </c>
      <c r="I3298" s="54" t="s">
        <v>22</v>
      </c>
      <c r="J3298" s="54" t="s">
        <v>147</v>
      </c>
      <c r="K3298" s="56">
        <v>43450.372835648144</v>
      </c>
      <c r="L3298" s="56">
        <v>43450.52039351852</v>
      </c>
      <c r="M3298" s="57">
        <v>3.5413888880000002</v>
      </c>
      <c r="N3298" s="58">
        <v>0</v>
      </c>
      <c r="O3298" s="58">
        <v>52</v>
      </c>
      <c r="P3298" s="58">
        <v>0</v>
      </c>
      <c r="Q3298" s="58">
        <v>0</v>
      </c>
      <c r="R3298" s="59">
        <v>0</v>
      </c>
      <c r="S3298" s="59">
        <v>184.15222199999999</v>
      </c>
      <c r="T3298" s="59">
        <v>0</v>
      </c>
      <c r="U3298" s="59">
        <v>0</v>
      </c>
    </row>
    <row r="3299" spans="1:21" x14ac:dyDescent="0.3">
      <c r="A3299" s="61">
        <v>86982</v>
      </c>
      <c r="B3299" s="54">
        <v>1</v>
      </c>
      <c r="C3299" s="54" t="s">
        <v>78</v>
      </c>
      <c r="D3299" s="54" t="s">
        <v>89</v>
      </c>
      <c r="E3299" s="61" t="s">
        <v>3146</v>
      </c>
      <c r="F3299" s="61" t="s">
        <v>136</v>
      </c>
      <c r="G3299" s="54" t="s">
        <v>71</v>
      </c>
      <c r="H3299" s="54" t="s">
        <v>128</v>
      </c>
      <c r="I3299" s="54" t="s">
        <v>22</v>
      </c>
      <c r="J3299" s="54" t="s">
        <v>129</v>
      </c>
      <c r="K3299" s="56">
        <v>43450.367048611108</v>
      </c>
      <c r="L3299" s="56">
        <v>43450.457754629628</v>
      </c>
      <c r="M3299" s="57">
        <v>2.1769444440000001</v>
      </c>
      <c r="N3299" s="58">
        <v>0</v>
      </c>
      <c r="O3299" s="58">
        <v>72</v>
      </c>
      <c r="P3299" s="58">
        <v>0</v>
      </c>
      <c r="Q3299" s="58">
        <v>0</v>
      </c>
      <c r="R3299" s="59">
        <v>0</v>
      </c>
      <c r="S3299" s="59">
        <v>156.74</v>
      </c>
      <c r="T3299" s="59">
        <v>0</v>
      </c>
      <c r="U3299" s="59">
        <v>0</v>
      </c>
    </row>
    <row r="3300" spans="1:21" x14ac:dyDescent="0.3">
      <c r="A3300" s="61">
        <v>86985</v>
      </c>
      <c r="B3300" s="54">
        <v>1</v>
      </c>
      <c r="C3300" s="54" t="s">
        <v>78</v>
      </c>
      <c r="D3300" s="54" t="s">
        <v>99</v>
      </c>
      <c r="E3300" s="61" t="s">
        <v>3147</v>
      </c>
      <c r="F3300" s="61" t="s">
        <v>171</v>
      </c>
      <c r="G3300" s="54" t="s">
        <v>72</v>
      </c>
      <c r="H3300" s="54" t="s">
        <v>128</v>
      </c>
      <c r="I3300" s="54" t="s">
        <v>22</v>
      </c>
      <c r="J3300" s="54" t="s">
        <v>129</v>
      </c>
      <c r="K3300" s="56">
        <v>43450.372164351851</v>
      </c>
      <c r="L3300" s="56">
        <v>43450.548680555556</v>
      </c>
      <c r="M3300" s="57">
        <v>4.2363888879999996</v>
      </c>
      <c r="N3300" s="58">
        <v>1</v>
      </c>
      <c r="O3300" s="58">
        <v>325</v>
      </c>
      <c r="P3300" s="58">
        <v>0</v>
      </c>
      <c r="Q3300" s="58">
        <v>0</v>
      </c>
      <c r="R3300" s="59">
        <v>4.236389</v>
      </c>
      <c r="S3300" s="59">
        <v>1376.8263890000001</v>
      </c>
      <c r="T3300" s="59">
        <v>0</v>
      </c>
      <c r="U3300" s="59">
        <v>0</v>
      </c>
    </row>
    <row r="3301" spans="1:21" x14ac:dyDescent="0.3">
      <c r="A3301" s="61">
        <v>86986</v>
      </c>
      <c r="B3301" s="54">
        <v>1</v>
      </c>
      <c r="C3301" s="54" t="s">
        <v>79</v>
      </c>
      <c r="D3301" s="54" t="s">
        <v>112</v>
      </c>
      <c r="E3301" s="61" t="s">
        <v>1425</v>
      </c>
      <c r="F3301" s="61" t="s">
        <v>150</v>
      </c>
      <c r="G3301" s="54" t="s">
        <v>72</v>
      </c>
      <c r="H3301" s="54" t="s">
        <v>128</v>
      </c>
      <c r="I3301" s="54" t="s">
        <v>22</v>
      </c>
      <c r="J3301" s="54" t="s">
        <v>147</v>
      </c>
      <c r="K3301" s="56">
        <v>43450.387326388889</v>
      </c>
      <c r="L3301" s="56">
        <v>43450.446527777778</v>
      </c>
      <c r="M3301" s="57">
        <v>1.420833333</v>
      </c>
      <c r="N3301" s="58">
        <v>3</v>
      </c>
      <c r="O3301" s="58">
        <v>893</v>
      </c>
      <c r="P3301" s="58">
        <v>0</v>
      </c>
      <c r="Q3301" s="58">
        <v>0</v>
      </c>
      <c r="R3301" s="59">
        <v>4.2625000000000002</v>
      </c>
      <c r="S3301" s="59">
        <v>1268.8041659999999</v>
      </c>
      <c r="T3301" s="59">
        <v>0</v>
      </c>
      <c r="U3301" s="59">
        <v>0</v>
      </c>
    </row>
    <row r="3302" spans="1:21" x14ac:dyDescent="0.3">
      <c r="A3302" s="61">
        <v>86987</v>
      </c>
      <c r="B3302" s="54">
        <v>1</v>
      </c>
      <c r="C3302" s="54" t="s">
        <v>79</v>
      </c>
      <c r="D3302" s="54" t="s">
        <v>114</v>
      </c>
      <c r="E3302" s="61" t="s">
        <v>3148</v>
      </c>
      <c r="F3302" s="61" t="s">
        <v>150</v>
      </c>
      <c r="G3302" s="54" t="s">
        <v>72</v>
      </c>
      <c r="H3302" s="54" t="s">
        <v>128</v>
      </c>
      <c r="I3302" s="54" t="s">
        <v>22</v>
      </c>
      <c r="J3302" s="54" t="s">
        <v>147</v>
      </c>
      <c r="K3302" s="56">
        <v>43450.374814814815</v>
      </c>
      <c r="L3302" s="56">
        <v>43450.559895833336</v>
      </c>
      <c r="M3302" s="57">
        <v>4.4419444439999998</v>
      </c>
      <c r="N3302" s="58">
        <v>1</v>
      </c>
      <c r="O3302" s="58">
        <v>408</v>
      </c>
      <c r="P3302" s="58">
        <v>0</v>
      </c>
      <c r="Q3302" s="58">
        <v>0</v>
      </c>
      <c r="R3302" s="59">
        <v>4.4419440000000003</v>
      </c>
      <c r="S3302" s="59">
        <v>1812.3133330000001</v>
      </c>
      <c r="T3302" s="59">
        <v>0</v>
      </c>
      <c r="U3302" s="59">
        <v>0</v>
      </c>
    </row>
    <row r="3303" spans="1:21" x14ac:dyDescent="0.3">
      <c r="A3303" s="61">
        <v>86990</v>
      </c>
      <c r="B3303" s="54">
        <v>1</v>
      </c>
      <c r="C3303" s="54" t="s">
        <v>78</v>
      </c>
      <c r="D3303" s="54" t="s">
        <v>105</v>
      </c>
      <c r="E3303" s="61" t="s">
        <v>3149</v>
      </c>
      <c r="F3303" s="61" t="s">
        <v>136</v>
      </c>
      <c r="G3303" s="54" t="s">
        <v>71</v>
      </c>
      <c r="H3303" s="54" t="s">
        <v>128</v>
      </c>
      <c r="I3303" s="54" t="s">
        <v>22</v>
      </c>
      <c r="J3303" s="54" t="s">
        <v>129</v>
      </c>
      <c r="K3303" s="56">
        <v>43450.376932870371</v>
      </c>
      <c r="L3303" s="56">
        <v>43450.436111111114</v>
      </c>
      <c r="M3303" s="57">
        <v>1.4202777769999999</v>
      </c>
      <c r="N3303" s="58">
        <v>0</v>
      </c>
      <c r="O3303" s="58">
        <v>2</v>
      </c>
      <c r="P3303" s="58">
        <v>0</v>
      </c>
      <c r="Q3303" s="58">
        <v>0</v>
      </c>
      <c r="R3303" s="59">
        <v>0</v>
      </c>
      <c r="S3303" s="59">
        <v>2.8405559999999999</v>
      </c>
      <c r="T3303" s="59">
        <v>0</v>
      </c>
      <c r="U3303" s="59">
        <v>0</v>
      </c>
    </row>
    <row r="3304" spans="1:21" x14ac:dyDescent="0.3">
      <c r="A3304" s="61">
        <v>86992</v>
      </c>
      <c r="B3304" s="54">
        <v>1</v>
      </c>
      <c r="C3304" s="54" t="s">
        <v>78</v>
      </c>
      <c r="D3304" s="54" t="s">
        <v>85</v>
      </c>
      <c r="E3304" s="61" t="s">
        <v>682</v>
      </c>
      <c r="F3304" s="61" t="s">
        <v>136</v>
      </c>
      <c r="G3304" s="54" t="s">
        <v>71</v>
      </c>
      <c r="H3304" s="54" t="s">
        <v>128</v>
      </c>
      <c r="I3304" s="54" t="s">
        <v>22</v>
      </c>
      <c r="J3304" s="54" t="s">
        <v>129</v>
      </c>
      <c r="K3304" s="56">
        <v>43450.375138888892</v>
      </c>
      <c r="L3304" s="56">
        <v>43450.439398148148</v>
      </c>
      <c r="M3304" s="57">
        <v>1.5422222219999999</v>
      </c>
      <c r="N3304" s="58">
        <v>0</v>
      </c>
      <c r="O3304" s="58">
        <v>88</v>
      </c>
      <c r="P3304" s="58">
        <v>0</v>
      </c>
      <c r="Q3304" s="58">
        <v>0</v>
      </c>
      <c r="R3304" s="59">
        <v>0</v>
      </c>
      <c r="S3304" s="59">
        <v>135.71555599999999</v>
      </c>
      <c r="T3304" s="59">
        <v>0</v>
      </c>
      <c r="U3304" s="59">
        <v>0</v>
      </c>
    </row>
    <row r="3305" spans="1:21" x14ac:dyDescent="0.3">
      <c r="A3305" s="61">
        <v>86993</v>
      </c>
      <c r="B3305" s="54">
        <v>1</v>
      </c>
      <c r="C3305" s="54" t="s">
        <v>78</v>
      </c>
      <c r="D3305" s="54" t="s">
        <v>104</v>
      </c>
      <c r="E3305" s="61" t="s">
        <v>733</v>
      </c>
      <c r="F3305" s="61" t="s">
        <v>159</v>
      </c>
      <c r="G3305" s="54" t="s">
        <v>71</v>
      </c>
      <c r="H3305" s="54" t="s">
        <v>128</v>
      </c>
      <c r="I3305" s="54" t="s">
        <v>22</v>
      </c>
      <c r="J3305" s="54" t="s">
        <v>129</v>
      </c>
      <c r="K3305" s="56">
        <v>43450.322418981479</v>
      </c>
      <c r="L3305" s="56">
        <v>43450.383333333331</v>
      </c>
      <c r="M3305" s="57">
        <v>1.461944444</v>
      </c>
      <c r="N3305" s="58">
        <v>0</v>
      </c>
      <c r="O3305" s="58">
        <v>3</v>
      </c>
      <c r="P3305" s="58">
        <v>0</v>
      </c>
      <c r="Q3305" s="58">
        <v>18</v>
      </c>
      <c r="R3305" s="59">
        <v>0</v>
      </c>
      <c r="S3305" s="59">
        <v>4.3858329999999999</v>
      </c>
      <c r="T3305" s="59">
        <v>0</v>
      </c>
      <c r="U3305" s="59">
        <v>26.315000000000001</v>
      </c>
    </row>
    <row r="3306" spans="1:21" x14ac:dyDescent="0.3">
      <c r="A3306" s="61">
        <v>86995</v>
      </c>
      <c r="B3306" s="54">
        <v>1</v>
      </c>
      <c r="C3306" s="54" t="s">
        <v>78</v>
      </c>
      <c r="D3306" s="54" t="s">
        <v>106</v>
      </c>
      <c r="E3306" s="61" t="s">
        <v>314</v>
      </c>
      <c r="F3306" s="61" t="s">
        <v>140</v>
      </c>
      <c r="G3306" s="54" t="s">
        <v>72</v>
      </c>
      <c r="H3306" s="54" t="s">
        <v>128</v>
      </c>
      <c r="I3306" s="54" t="s">
        <v>22</v>
      </c>
      <c r="J3306" s="54" t="s">
        <v>129</v>
      </c>
      <c r="K3306" s="56">
        <v>43450.252430555556</v>
      </c>
      <c r="L3306" s="56">
        <v>43450.388888888891</v>
      </c>
      <c r="M3306" s="57">
        <v>3.2749999999999999</v>
      </c>
      <c r="N3306" s="58">
        <v>5</v>
      </c>
      <c r="O3306" s="58">
        <v>515</v>
      </c>
      <c r="P3306" s="58">
        <v>0</v>
      </c>
      <c r="Q3306" s="58">
        <v>7</v>
      </c>
      <c r="R3306" s="59">
        <v>16.375</v>
      </c>
      <c r="S3306" s="59">
        <v>1686.625</v>
      </c>
      <c r="T3306" s="59">
        <v>0</v>
      </c>
      <c r="U3306" s="59">
        <v>22.925000000000001</v>
      </c>
    </row>
    <row r="3307" spans="1:21" x14ac:dyDescent="0.3">
      <c r="A3307" s="61">
        <v>86996</v>
      </c>
      <c r="B3307" s="54">
        <v>1</v>
      </c>
      <c r="C3307" s="54" t="s">
        <v>78</v>
      </c>
      <c r="D3307" s="54" t="s">
        <v>80</v>
      </c>
      <c r="E3307" s="61" t="s">
        <v>3150</v>
      </c>
      <c r="F3307" s="61" t="s">
        <v>150</v>
      </c>
      <c r="G3307" s="54" t="s">
        <v>71</v>
      </c>
      <c r="H3307" s="54" t="s">
        <v>128</v>
      </c>
      <c r="I3307" s="54" t="s">
        <v>22</v>
      </c>
      <c r="J3307" s="54" t="s">
        <v>147</v>
      </c>
      <c r="K3307" s="56">
        <v>43450.39303240741</v>
      </c>
      <c r="L3307" s="56">
        <v>43450.585416666669</v>
      </c>
      <c r="M3307" s="57">
        <v>4.6172222219999997</v>
      </c>
      <c r="N3307" s="58">
        <v>0</v>
      </c>
      <c r="O3307" s="58">
        <v>406</v>
      </c>
      <c r="P3307" s="58">
        <v>0</v>
      </c>
      <c r="Q3307" s="58">
        <v>0</v>
      </c>
      <c r="R3307" s="59">
        <v>0</v>
      </c>
      <c r="S3307" s="59">
        <v>1874.592222</v>
      </c>
      <c r="T3307" s="59">
        <v>0</v>
      </c>
      <c r="U3307" s="59">
        <v>0</v>
      </c>
    </row>
    <row r="3308" spans="1:21" x14ac:dyDescent="0.3">
      <c r="A3308" s="61">
        <v>86998</v>
      </c>
      <c r="B3308" s="54">
        <v>1</v>
      </c>
      <c r="C3308" s="54" t="s">
        <v>78</v>
      </c>
      <c r="D3308" s="54" t="s">
        <v>80</v>
      </c>
      <c r="E3308" s="61" t="s">
        <v>3151</v>
      </c>
      <c r="F3308" s="61" t="s">
        <v>137</v>
      </c>
      <c r="G3308" s="54" t="s">
        <v>71</v>
      </c>
      <c r="H3308" s="54" t="s">
        <v>128</v>
      </c>
      <c r="I3308" s="54" t="s">
        <v>22</v>
      </c>
      <c r="J3308" s="54" t="s">
        <v>129</v>
      </c>
      <c r="K3308" s="56">
        <v>43450.380694444444</v>
      </c>
      <c r="L3308" s="56">
        <v>43450.429155092592</v>
      </c>
      <c r="M3308" s="57">
        <v>1.1630555549999999</v>
      </c>
      <c r="N3308" s="58">
        <v>0</v>
      </c>
      <c r="O3308" s="58">
        <v>2</v>
      </c>
      <c r="P3308" s="58">
        <v>0</v>
      </c>
      <c r="Q3308" s="58">
        <v>0</v>
      </c>
      <c r="R3308" s="59">
        <v>0</v>
      </c>
      <c r="S3308" s="59">
        <v>2.326111</v>
      </c>
      <c r="T3308" s="59">
        <v>0</v>
      </c>
      <c r="U3308" s="59">
        <v>0</v>
      </c>
    </row>
    <row r="3309" spans="1:21" x14ac:dyDescent="0.3">
      <c r="A3309" s="61">
        <v>86999</v>
      </c>
      <c r="B3309" s="54">
        <v>1</v>
      </c>
      <c r="C3309" s="54" t="s">
        <v>78</v>
      </c>
      <c r="D3309" s="54" t="s">
        <v>80</v>
      </c>
      <c r="E3309" s="61" t="s">
        <v>3152</v>
      </c>
      <c r="F3309" s="61" t="s">
        <v>127</v>
      </c>
      <c r="G3309" s="54" t="s">
        <v>72</v>
      </c>
      <c r="H3309" s="54" t="s">
        <v>138</v>
      </c>
      <c r="I3309" s="54" t="s">
        <v>22</v>
      </c>
      <c r="J3309" s="54" t="s">
        <v>129</v>
      </c>
      <c r="K3309" s="56">
        <v>43450.384722222225</v>
      </c>
      <c r="L3309" s="56">
        <v>43450.385416666664</v>
      </c>
      <c r="M3309" s="57">
        <v>1.6666666E-2</v>
      </c>
      <c r="N3309" s="58">
        <v>0</v>
      </c>
      <c r="O3309" s="58">
        <v>1404</v>
      </c>
      <c r="P3309" s="58">
        <v>0</v>
      </c>
      <c r="Q3309" s="58">
        <v>0</v>
      </c>
      <c r="R3309" s="59">
        <v>0</v>
      </c>
      <c r="S3309" s="59">
        <v>23.399999000000001</v>
      </c>
      <c r="T3309" s="59">
        <v>0</v>
      </c>
      <c r="U3309" s="59">
        <v>0</v>
      </c>
    </row>
    <row r="3310" spans="1:21" x14ac:dyDescent="0.3">
      <c r="A3310" s="61">
        <v>87000</v>
      </c>
      <c r="B3310" s="54">
        <v>1</v>
      </c>
      <c r="C3310" s="54" t="s">
        <v>78</v>
      </c>
      <c r="D3310" s="54" t="s">
        <v>94</v>
      </c>
      <c r="E3310" s="61" t="s">
        <v>472</v>
      </c>
      <c r="F3310" s="61" t="s">
        <v>140</v>
      </c>
      <c r="G3310" s="54" t="s">
        <v>72</v>
      </c>
      <c r="H3310" s="54" t="s">
        <v>128</v>
      </c>
      <c r="I3310" s="54" t="s">
        <v>22</v>
      </c>
      <c r="J3310" s="54" t="s">
        <v>129</v>
      </c>
      <c r="K3310" s="56">
        <v>43450.334513888891</v>
      </c>
      <c r="L3310" s="56">
        <v>43450.402777777781</v>
      </c>
      <c r="M3310" s="57">
        <v>1.6383333330000001</v>
      </c>
      <c r="N3310" s="58">
        <v>9</v>
      </c>
      <c r="O3310" s="58">
        <v>3551</v>
      </c>
      <c r="P3310" s="58">
        <v>0</v>
      </c>
      <c r="Q3310" s="58">
        <v>9</v>
      </c>
      <c r="R3310" s="59">
        <v>14.744999999999999</v>
      </c>
      <c r="S3310" s="59">
        <v>5817.721665</v>
      </c>
      <c r="T3310" s="59">
        <v>0</v>
      </c>
      <c r="U3310" s="59">
        <v>14.744999999999999</v>
      </c>
    </row>
    <row r="3311" spans="1:21" x14ac:dyDescent="0.3">
      <c r="A3311" s="61">
        <v>87002</v>
      </c>
      <c r="B3311" s="54">
        <v>1</v>
      </c>
      <c r="C3311" s="54" t="s">
        <v>78</v>
      </c>
      <c r="D3311" s="54" t="s">
        <v>88</v>
      </c>
      <c r="E3311" s="61" t="s">
        <v>3153</v>
      </c>
      <c r="F3311" s="61" t="s">
        <v>203</v>
      </c>
      <c r="G3311" s="54" t="s">
        <v>71</v>
      </c>
      <c r="H3311" s="54" t="s">
        <v>128</v>
      </c>
      <c r="I3311" s="54" t="s">
        <v>22</v>
      </c>
      <c r="J3311" s="54" t="s">
        <v>129</v>
      </c>
      <c r="K3311" s="56">
        <v>43450.380983796298</v>
      </c>
      <c r="L3311" s="56">
        <v>43450.479375000003</v>
      </c>
      <c r="M3311" s="57">
        <v>2.361388888</v>
      </c>
      <c r="N3311" s="58">
        <v>0</v>
      </c>
      <c r="O3311" s="58">
        <v>2</v>
      </c>
      <c r="P3311" s="58">
        <v>0</v>
      </c>
      <c r="Q3311" s="58">
        <v>0</v>
      </c>
      <c r="R3311" s="59">
        <v>0</v>
      </c>
      <c r="S3311" s="59">
        <v>4.7227779999999999</v>
      </c>
      <c r="T3311" s="59">
        <v>0</v>
      </c>
      <c r="U3311" s="59">
        <v>0</v>
      </c>
    </row>
    <row r="3312" spans="1:21" x14ac:dyDescent="0.3">
      <c r="A3312" s="61">
        <v>87004</v>
      </c>
      <c r="B3312" s="54">
        <v>1</v>
      </c>
      <c r="C3312" s="54" t="s">
        <v>78</v>
      </c>
      <c r="D3312" s="54" t="s">
        <v>86</v>
      </c>
      <c r="E3312" s="61" t="s">
        <v>3154</v>
      </c>
      <c r="F3312" s="61" t="s">
        <v>150</v>
      </c>
      <c r="G3312" s="54" t="s">
        <v>72</v>
      </c>
      <c r="H3312" s="54" t="s">
        <v>128</v>
      </c>
      <c r="I3312" s="54" t="s">
        <v>22</v>
      </c>
      <c r="J3312" s="54" t="s">
        <v>147</v>
      </c>
      <c r="K3312" s="56">
        <v>43450.326238425929</v>
      </c>
      <c r="L3312" s="56">
        <v>43450.45</v>
      </c>
      <c r="M3312" s="57">
        <v>2.9702777770000002</v>
      </c>
      <c r="N3312" s="58">
        <v>0</v>
      </c>
      <c r="O3312" s="58">
        <v>1</v>
      </c>
      <c r="P3312" s="58">
        <v>0</v>
      </c>
      <c r="Q3312" s="58">
        <v>0</v>
      </c>
      <c r="R3312" s="59">
        <v>0</v>
      </c>
      <c r="S3312" s="59">
        <v>2.970278</v>
      </c>
      <c r="T3312" s="59">
        <v>0</v>
      </c>
      <c r="U3312" s="59">
        <v>0</v>
      </c>
    </row>
    <row r="3313" spans="1:21" x14ac:dyDescent="0.3">
      <c r="A3313" s="61">
        <v>87008</v>
      </c>
      <c r="B3313" s="54">
        <v>1</v>
      </c>
      <c r="C3313" s="54" t="s">
        <v>78</v>
      </c>
      <c r="D3313" s="54" t="s">
        <v>80</v>
      </c>
      <c r="E3313" s="61" t="s">
        <v>2964</v>
      </c>
      <c r="F3313" s="61" t="s">
        <v>146</v>
      </c>
      <c r="G3313" s="54" t="s">
        <v>72</v>
      </c>
      <c r="H3313" s="54" t="s">
        <v>128</v>
      </c>
      <c r="I3313" s="54" t="s">
        <v>22</v>
      </c>
      <c r="J3313" s="54" t="s">
        <v>147</v>
      </c>
      <c r="K3313" s="56">
        <v>43450.406840277778</v>
      </c>
      <c r="L3313" s="56">
        <v>43450.493900462963</v>
      </c>
      <c r="M3313" s="57">
        <v>2.0894444440000002</v>
      </c>
      <c r="N3313" s="58">
        <v>0</v>
      </c>
      <c r="O3313" s="58">
        <v>575</v>
      </c>
      <c r="P3313" s="58">
        <v>0</v>
      </c>
      <c r="Q3313" s="58">
        <v>0</v>
      </c>
      <c r="R3313" s="59">
        <v>0</v>
      </c>
      <c r="S3313" s="59">
        <v>1201.4305549999999</v>
      </c>
      <c r="T3313" s="59">
        <v>0</v>
      </c>
      <c r="U3313" s="59">
        <v>0</v>
      </c>
    </row>
    <row r="3314" spans="1:21" x14ac:dyDescent="0.3">
      <c r="A3314" s="61">
        <v>87009</v>
      </c>
      <c r="B3314" s="54">
        <v>1</v>
      </c>
      <c r="C3314" s="54" t="s">
        <v>78</v>
      </c>
      <c r="D3314" s="54" t="s">
        <v>96</v>
      </c>
      <c r="E3314" s="61" t="s">
        <v>3155</v>
      </c>
      <c r="F3314" s="61" t="s">
        <v>148</v>
      </c>
      <c r="G3314" s="54" t="s">
        <v>72</v>
      </c>
      <c r="H3314" s="54" t="s">
        <v>128</v>
      </c>
      <c r="I3314" s="54" t="s">
        <v>22</v>
      </c>
      <c r="J3314" s="54" t="s">
        <v>147</v>
      </c>
      <c r="K3314" s="56">
        <v>43450.378472222219</v>
      </c>
      <c r="L3314" s="56">
        <v>43450.702083333337</v>
      </c>
      <c r="M3314" s="57">
        <v>7.7666666659999999</v>
      </c>
      <c r="N3314" s="58">
        <v>0</v>
      </c>
      <c r="O3314" s="58">
        <v>28</v>
      </c>
      <c r="P3314" s="58">
        <v>0</v>
      </c>
      <c r="Q3314" s="58">
        <v>0</v>
      </c>
      <c r="R3314" s="59">
        <v>0</v>
      </c>
      <c r="S3314" s="59">
        <v>217.466667</v>
      </c>
      <c r="T3314" s="59">
        <v>0</v>
      </c>
      <c r="U3314" s="59">
        <v>0</v>
      </c>
    </row>
    <row r="3315" spans="1:21" x14ac:dyDescent="0.3">
      <c r="A3315" s="61">
        <v>87013</v>
      </c>
      <c r="B3315" s="54">
        <v>1</v>
      </c>
      <c r="C3315" s="54" t="s">
        <v>78</v>
      </c>
      <c r="D3315" s="54" t="s">
        <v>81</v>
      </c>
      <c r="E3315" s="61" t="s">
        <v>3156</v>
      </c>
      <c r="F3315" s="61" t="s">
        <v>150</v>
      </c>
      <c r="G3315" s="54" t="s">
        <v>72</v>
      </c>
      <c r="H3315" s="54" t="s">
        <v>128</v>
      </c>
      <c r="I3315" s="54" t="s">
        <v>22</v>
      </c>
      <c r="J3315" s="54" t="s">
        <v>147</v>
      </c>
      <c r="K3315" s="56">
        <v>43450.408391203702</v>
      </c>
      <c r="L3315" s="56">
        <v>43450.49722222222</v>
      </c>
      <c r="M3315" s="57">
        <v>2.1319444440000002</v>
      </c>
      <c r="N3315" s="58">
        <v>0</v>
      </c>
      <c r="O3315" s="58">
        <v>692</v>
      </c>
      <c r="P3315" s="58">
        <v>0</v>
      </c>
      <c r="Q3315" s="58">
        <v>0</v>
      </c>
      <c r="R3315" s="59">
        <v>0</v>
      </c>
      <c r="S3315" s="59">
        <v>1475.3055549999999</v>
      </c>
      <c r="T3315" s="59">
        <v>0</v>
      </c>
      <c r="U3315" s="59">
        <v>0</v>
      </c>
    </row>
    <row r="3316" spans="1:21" x14ac:dyDescent="0.3">
      <c r="A3316" s="61">
        <v>87015</v>
      </c>
      <c r="B3316" s="54">
        <v>1</v>
      </c>
      <c r="C3316" s="54" t="s">
        <v>78</v>
      </c>
      <c r="D3316" s="54" t="s">
        <v>91</v>
      </c>
      <c r="E3316" s="61" t="s">
        <v>3157</v>
      </c>
      <c r="F3316" s="61" t="s">
        <v>148</v>
      </c>
      <c r="G3316" s="54" t="s">
        <v>72</v>
      </c>
      <c r="H3316" s="54" t="s">
        <v>128</v>
      </c>
      <c r="I3316" s="54" t="s">
        <v>22</v>
      </c>
      <c r="J3316" s="54" t="s">
        <v>147</v>
      </c>
      <c r="K3316" s="56">
        <v>43450.401226851849</v>
      </c>
      <c r="L3316" s="56">
        <v>43450.634722222225</v>
      </c>
      <c r="M3316" s="57">
        <v>5.6038888880000002</v>
      </c>
      <c r="N3316" s="58">
        <v>0</v>
      </c>
      <c r="O3316" s="58">
        <v>0</v>
      </c>
      <c r="P3316" s="58">
        <v>4</v>
      </c>
      <c r="Q3316" s="58">
        <v>32</v>
      </c>
      <c r="R3316" s="59">
        <v>0</v>
      </c>
      <c r="S3316" s="59">
        <v>0</v>
      </c>
      <c r="T3316" s="59">
        <v>22.415555999999999</v>
      </c>
      <c r="U3316" s="59">
        <v>179.324444</v>
      </c>
    </row>
    <row r="3317" spans="1:21" x14ac:dyDescent="0.3">
      <c r="A3317" s="61">
        <v>87017</v>
      </c>
      <c r="B3317" s="54">
        <v>1</v>
      </c>
      <c r="C3317" s="54" t="s">
        <v>78</v>
      </c>
      <c r="D3317" s="54" t="s">
        <v>87</v>
      </c>
      <c r="E3317" s="61" t="s">
        <v>3158</v>
      </c>
      <c r="F3317" s="61" t="s">
        <v>145</v>
      </c>
      <c r="G3317" s="54" t="s">
        <v>72</v>
      </c>
      <c r="H3317" s="54" t="s">
        <v>128</v>
      </c>
      <c r="I3317" s="54" t="s">
        <v>22</v>
      </c>
      <c r="J3317" s="54" t="s">
        <v>129</v>
      </c>
      <c r="K3317" s="56">
        <v>43450.372569444444</v>
      </c>
      <c r="L3317" s="56">
        <v>43450.453310185185</v>
      </c>
      <c r="M3317" s="57">
        <v>1.937777777</v>
      </c>
      <c r="N3317" s="58">
        <v>0</v>
      </c>
      <c r="O3317" s="58">
        <v>16</v>
      </c>
      <c r="P3317" s="58">
        <v>0</v>
      </c>
      <c r="Q3317" s="58">
        <v>48</v>
      </c>
      <c r="R3317" s="59">
        <v>0</v>
      </c>
      <c r="S3317" s="59">
        <v>31.004443999999999</v>
      </c>
      <c r="T3317" s="59">
        <v>0</v>
      </c>
      <c r="U3317" s="59">
        <v>93.013333000000003</v>
      </c>
    </row>
    <row r="3318" spans="1:21" x14ac:dyDescent="0.3">
      <c r="A3318" s="61">
        <v>87018</v>
      </c>
      <c r="B3318" s="54">
        <v>1</v>
      </c>
      <c r="C3318" s="54" t="s">
        <v>78</v>
      </c>
      <c r="D3318" s="54" t="s">
        <v>106</v>
      </c>
      <c r="E3318" s="61" t="s">
        <v>314</v>
      </c>
      <c r="F3318" s="61" t="s">
        <v>140</v>
      </c>
      <c r="G3318" s="54" t="s">
        <v>72</v>
      </c>
      <c r="H3318" s="54" t="s">
        <v>128</v>
      </c>
      <c r="I3318" s="54" t="s">
        <v>22</v>
      </c>
      <c r="J3318" s="54" t="s">
        <v>129</v>
      </c>
      <c r="K3318" s="56">
        <v>43450.418055555558</v>
      </c>
      <c r="L3318" s="56">
        <v>43450.427083333336</v>
      </c>
      <c r="M3318" s="57">
        <v>0.21666666600000001</v>
      </c>
      <c r="N3318" s="58">
        <v>5</v>
      </c>
      <c r="O3318" s="58">
        <v>515</v>
      </c>
      <c r="P3318" s="58">
        <v>0</v>
      </c>
      <c r="Q3318" s="58">
        <v>7</v>
      </c>
      <c r="R3318" s="59">
        <v>1.0833330000000001</v>
      </c>
      <c r="S3318" s="59">
        <v>111.583333</v>
      </c>
      <c r="T3318" s="59">
        <v>0</v>
      </c>
      <c r="U3318" s="59">
        <v>1.516667</v>
      </c>
    </row>
    <row r="3319" spans="1:21" x14ac:dyDescent="0.3">
      <c r="A3319" s="61">
        <v>87019</v>
      </c>
      <c r="B3319" s="54">
        <v>1</v>
      </c>
      <c r="C3319" s="54" t="s">
        <v>79</v>
      </c>
      <c r="D3319" s="54" t="s">
        <v>114</v>
      </c>
      <c r="E3319" s="61" t="s">
        <v>509</v>
      </c>
      <c r="F3319" s="61" t="s">
        <v>145</v>
      </c>
      <c r="G3319" s="54" t="s">
        <v>72</v>
      </c>
      <c r="H3319" s="54" t="s">
        <v>128</v>
      </c>
      <c r="I3319" s="54" t="s">
        <v>22</v>
      </c>
      <c r="J3319" s="54" t="s">
        <v>129</v>
      </c>
      <c r="K3319" s="56">
        <v>43450.416331018518</v>
      </c>
      <c r="L3319" s="56">
        <v>43450.467638888891</v>
      </c>
      <c r="M3319" s="57">
        <v>1.2313888879999999</v>
      </c>
      <c r="N3319" s="58">
        <v>0</v>
      </c>
      <c r="O3319" s="58">
        <v>86</v>
      </c>
      <c r="P3319" s="58">
        <v>0</v>
      </c>
      <c r="Q3319" s="58">
        <v>2</v>
      </c>
      <c r="R3319" s="59">
        <v>0</v>
      </c>
      <c r="S3319" s="59">
        <v>105.899444</v>
      </c>
      <c r="T3319" s="59">
        <v>0</v>
      </c>
      <c r="U3319" s="59">
        <v>2.4627780000000001</v>
      </c>
    </row>
    <row r="3320" spans="1:21" x14ac:dyDescent="0.3">
      <c r="A3320" s="61">
        <v>87021</v>
      </c>
      <c r="B3320" s="54">
        <v>1</v>
      </c>
      <c r="C3320" s="54" t="s">
        <v>78</v>
      </c>
      <c r="D3320" s="54" t="s">
        <v>86</v>
      </c>
      <c r="E3320" s="61" t="s">
        <v>3159</v>
      </c>
      <c r="F3320" s="61" t="s">
        <v>144</v>
      </c>
      <c r="G3320" s="54" t="s">
        <v>71</v>
      </c>
      <c r="H3320" s="54" t="s">
        <v>128</v>
      </c>
      <c r="I3320" s="54" t="s">
        <v>22</v>
      </c>
      <c r="J3320" s="54" t="s">
        <v>129</v>
      </c>
      <c r="K3320" s="56">
        <v>43450.375752314816</v>
      </c>
      <c r="L3320" s="56">
        <v>43450.522592592592</v>
      </c>
      <c r="M3320" s="57">
        <v>3.5241666660000002</v>
      </c>
      <c r="N3320" s="58">
        <v>0</v>
      </c>
      <c r="O3320" s="58">
        <v>25</v>
      </c>
      <c r="P3320" s="58">
        <v>0</v>
      </c>
      <c r="Q3320" s="58">
        <v>0</v>
      </c>
      <c r="R3320" s="59">
        <v>0</v>
      </c>
      <c r="S3320" s="59">
        <v>88.104167000000004</v>
      </c>
      <c r="T3320" s="59">
        <v>0</v>
      </c>
      <c r="U3320" s="59">
        <v>0</v>
      </c>
    </row>
    <row r="3321" spans="1:21" x14ac:dyDescent="0.3">
      <c r="A3321" s="61">
        <v>87023</v>
      </c>
      <c r="B3321" s="54">
        <v>1</v>
      </c>
      <c r="C3321" s="54" t="s">
        <v>78</v>
      </c>
      <c r="D3321" s="54" t="s">
        <v>81</v>
      </c>
      <c r="E3321" s="61" t="s">
        <v>3160</v>
      </c>
      <c r="F3321" s="61" t="s">
        <v>150</v>
      </c>
      <c r="G3321" s="54" t="s">
        <v>72</v>
      </c>
      <c r="H3321" s="54" t="s">
        <v>128</v>
      </c>
      <c r="I3321" s="54" t="s">
        <v>22</v>
      </c>
      <c r="J3321" s="54" t="s">
        <v>147</v>
      </c>
      <c r="K3321" s="56">
        <v>43450.381944444445</v>
      </c>
      <c r="L3321" s="56">
        <v>43450.388888888891</v>
      </c>
      <c r="M3321" s="57">
        <v>0.16666666599999999</v>
      </c>
      <c r="N3321" s="58">
        <v>2</v>
      </c>
      <c r="O3321" s="58">
        <v>53</v>
      </c>
      <c r="P3321" s="58">
        <v>0</v>
      </c>
      <c r="Q3321" s="58">
        <v>0</v>
      </c>
      <c r="R3321" s="59">
        <v>0.33333299999999999</v>
      </c>
      <c r="S3321" s="59">
        <v>8.8333329999999997</v>
      </c>
      <c r="T3321" s="59">
        <v>0</v>
      </c>
      <c r="U3321" s="59">
        <v>0</v>
      </c>
    </row>
    <row r="3322" spans="1:21" x14ac:dyDescent="0.3">
      <c r="A3322" s="61">
        <v>87025</v>
      </c>
      <c r="B3322" s="54">
        <v>1</v>
      </c>
      <c r="C3322" s="54" t="s">
        <v>78</v>
      </c>
      <c r="D3322" s="54" t="s">
        <v>106</v>
      </c>
      <c r="E3322" s="61" t="s">
        <v>2843</v>
      </c>
      <c r="F3322" s="61" t="s">
        <v>148</v>
      </c>
      <c r="G3322" s="54" t="s">
        <v>72</v>
      </c>
      <c r="H3322" s="54" t="s">
        <v>128</v>
      </c>
      <c r="I3322" s="54" t="s">
        <v>22</v>
      </c>
      <c r="J3322" s="54" t="s">
        <v>147</v>
      </c>
      <c r="K3322" s="56">
        <v>43450.40625</v>
      </c>
      <c r="L3322" s="56">
        <v>43450.709027777775</v>
      </c>
      <c r="M3322" s="57">
        <v>7.2666666659999999</v>
      </c>
      <c r="N3322" s="58">
        <v>0</v>
      </c>
      <c r="O3322" s="58">
        <v>113</v>
      </c>
      <c r="P3322" s="58">
        <v>0</v>
      </c>
      <c r="Q3322" s="58">
        <v>0</v>
      </c>
      <c r="R3322" s="59">
        <v>0</v>
      </c>
      <c r="S3322" s="59">
        <v>821.13333299999999</v>
      </c>
      <c r="T3322" s="59">
        <v>0</v>
      </c>
      <c r="U3322" s="59">
        <v>0</v>
      </c>
    </row>
    <row r="3323" spans="1:21" x14ac:dyDescent="0.3">
      <c r="A3323" s="61">
        <v>87028</v>
      </c>
      <c r="B3323" s="54">
        <v>1</v>
      </c>
      <c r="C3323" s="54" t="s">
        <v>79</v>
      </c>
      <c r="D3323" s="54" t="s">
        <v>112</v>
      </c>
      <c r="E3323" s="61" t="s">
        <v>3161</v>
      </c>
      <c r="F3323" s="61" t="s">
        <v>136</v>
      </c>
      <c r="G3323" s="54" t="s">
        <v>71</v>
      </c>
      <c r="H3323" s="54" t="s">
        <v>128</v>
      </c>
      <c r="I3323" s="54" t="s">
        <v>22</v>
      </c>
      <c r="J3323" s="54" t="s">
        <v>129</v>
      </c>
      <c r="K3323" s="56">
        <v>43450.41814814815</v>
      </c>
      <c r="L3323" s="56">
        <v>43450.43813657407</v>
      </c>
      <c r="M3323" s="57">
        <v>0.47972222199999998</v>
      </c>
      <c r="N3323" s="58">
        <v>0</v>
      </c>
      <c r="O3323" s="58">
        <v>99</v>
      </c>
      <c r="P3323" s="58">
        <v>0</v>
      </c>
      <c r="Q3323" s="58">
        <v>0</v>
      </c>
      <c r="R3323" s="59">
        <v>0</v>
      </c>
      <c r="S3323" s="59">
        <v>47.4925</v>
      </c>
      <c r="T3323" s="59">
        <v>0</v>
      </c>
      <c r="U3323" s="59">
        <v>0</v>
      </c>
    </row>
    <row r="3324" spans="1:21" x14ac:dyDescent="0.3">
      <c r="A3324" s="61">
        <v>87034</v>
      </c>
      <c r="B3324" s="54">
        <v>1</v>
      </c>
      <c r="C3324" s="54" t="s">
        <v>79</v>
      </c>
      <c r="D3324" s="54" t="s">
        <v>116</v>
      </c>
      <c r="E3324" s="61" t="s">
        <v>318</v>
      </c>
      <c r="F3324" s="61" t="s">
        <v>140</v>
      </c>
      <c r="G3324" s="54" t="s">
        <v>72</v>
      </c>
      <c r="H3324" s="54" t="s">
        <v>128</v>
      </c>
      <c r="I3324" s="54" t="s">
        <v>22</v>
      </c>
      <c r="J3324" s="54" t="s">
        <v>129</v>
      </c>
      <c r="K3324" s="56">
        <v>43450.43472222222</v>
      </c>
      <c r="L3324" s="56">
        <v>43450.448194444441</v>
      </c>
      <c r="M3324" s="57">
        <v>0.323333333</v>
      </c>
      <c r="N3324" s="58">
        <v>1</v>
      </c>
      <c r="O3324" s="58">
        <v>1059</v>
      </c>
      <c r="P3324" s="58">
        <v>0</v>
      </c>
      <c r="Q3324" s="58">
        <v>10</v>
      </c>
      <c r="R3324" s="59">
        <v>0.32333299999999998</v>
      </c>
      <c r="S3324" s="59">
        <v>342.41</v>
      </c>
      <c r="T3324" s="59">
        <v>0</v>
      </c>
      <c r="U3324" s="59">
        <v>3.233333</v>
      </c>
    </row>
    <row r="3325" spans="1:21" x14ac:dyDescent="0.3">
      <c r="A3325" s="61">
        <v>87036</v>
      </c>
      <c r="B3325" s="54">
        <v>1</v>
      </c>
      <c r="C3325" s="54" t="s">
        <v>78</v>
      </c>
      <c r="D3325" s="54" t="s">
        <v>81</v>
      </c>
      <c r="E3325" s="61" t="s">
        <v>3162</v>
      </c>
      <c r="F3325" s="61" t="s">
        <v>150</v>
      </c>
      <c r="G3325" s="54" t="s">
        <v>71</v>
      </c>
      <c r="H3325" s="54" t="s">
        <v>128</v>
      </c>
      <c r="I3325" s="54" t="s">
        <v>22</v>
      </c>
      <c r="J3325" s="54" t="s">
        <v>147</v>
      </c>
      <c r="K3325" s="56">
        <v>43450.407175925924</v>
      </c>
      <c r="L3325" s="56">
        <v>43450.498611111114</v>
      </c>
      <c r="M3325" s="57">
        <v>2.1944444440000002</v>
      </c>
      <c r="N3325" s="58">
        <v>0</v>
      </c>
      <c r="O3325" s="58">
        <v>29</v>
      </c>
      <c r="P3325" s="58">
        <v>0</v>
      </c>
      <c r="Q3325" s="58">
        <v>0</v>
      </c>
      <c r="R3325" s="59">
        <v>0</v>
      </c>
      <c r="S3325" s="59">
        <v>63.638888999999999</v>
      </c>
      <c r="T3325" s="59">
        <v>0</v>
      </c>
      <c r="U3325" s="59">
        <v>0</v>
      </c>
    </row>
    <row r="3326" spans="1:21" x14ac:dyDescent="0.3">
      <c r="A3326" s="61">
        <v>87037</v>
      </c>
      <c r="B3326" s="54">
        <v>1</v>
      </c>
      <c r="C3326" s="54" t="s">
        <v>79</v>
      </c>
      <c r="D3326" s="54" t="s">
        <v>118</v>
      </c>
      <c r="E3326" s="61" t="s">
        <v>2994</v>
      </c>
      <c r="F3326" s="61" t="s">
        <v>140</v>
      </c>
      <c r="G3326" s="54" t="s">
        <v>72</v>
      </c>
      <c r="H3326" s="54" t="s">
        <v>128</v>
      </c>
      <c r="I3326" s="54" t="s">
        <v>22</v>
      </c>
      <c r="J3326" s="54" t="s">
        <v>129</v>
      </c>
      <c r="K3326" s="56">
        <v>43450.434999999998</v>
      </c>
      <c r="L3326" s="56">
        <v>43450.474259259259</v>
      </c>
      <c r="M3326" s="57">
        <v>0.94222222200000005</v>
      </c>
      <c r="N3326" s="58">
        <v>1</v>
      </c>
      <c r="O3326" s="58">
        <v>4094</v>
      </c>
      <c r="P3326" s="58">
        <v>0</v>
      </c>
      <c r="Q3326" s="58">
        <v>101</v>
      </c>
      <c r="R3326" s="59">
        <v>0.942222</v>
      </c>
      <c r="S3326" s="59">
        <v>3857.4577770000001</v>
      </c>
      <c r="T3326" s="59">
        <v>0</v>
      </c>
      <c r="U3326" s="59">
        <v>95.164444000000003</v>
      </c>
    </row>
    <row r="3327" spans="1:21" x14ac:dyDescent="0.3">
      <c r="A3327" s="61">
        <v>87040</v>
      </c>
      <c r="B3327" s="54">
        <v>1</v>
      </c>
      <c r="C3327" s="54" t="s">
        <v>79</v>
      </c>
      <c r="D3327" s="54" t="s">
        <v>110</v>
      </c>
      <c r="E3327" s="61" t="s">
        <v>3163</v>
      </c>
      <c r="F3327" s="61" t="s">
        <v>136</v>
      </c>
      <c r="G3327" s="54" t="s">
        <v>71</v>
      </c>
      <c r="H3327" s="54" t="s">
        <v>128</v>
      </c>
      <c r="I3327" s="54" t="s">
        <v>22</v>
      </c>
      <c r="J3327" s="54" t="s">
        <v>129</v>
      </c>
      <c r="K3327" s="56">
        <v>43450.441412037035</v>
      </c>
      <c r="L3327" s="56">
        <v>43450.48170138889</v>
      </c>
      <c r="M3327" s="57">
        <v>0.96694444400000001</v>
      </c>
      <c r="N3327" s="58">
        <v>0</v>
      </c>
      <c r="O3327" s="58">
        <v>0</v>
      </c>
      <c r="P3327" s="58">
        <v>0</v>
      </c>
      <c r="Q3327" s="58">
        <v>40</v>
      </c>
      <c r="R3327" s="59">
        <v>0</v>
      </c>
      <c r="S3327" s="59">
        <v>0</v>
      </c>
      <c r="T3327" s="59">
        <v>0</v>
      </c>
      <c r="U3327" s="59">
        <v>38.677778000000004</v>
      </c>
    </row>
    <row r="3328" spans="1:21" x14ac:dyDescent="0.3">
      <c r="A3328" s="61">
        <v>87043</v>
      </c>
      <c r="B3328" s="54">
        <v>1</v>
      </c>
      <c r="C3328" s="54" t="s">
        <v>78</v>
      </c>
      <c r="D3328" s="54" t="s">
        <v>82</v>
      </c>
      <c r="E3328" s="61" t="s">
        <v>3164</v>
      </c>
      <c r="F3328" s="61" t="s">
        <v>137</v>
      </c>
      <c r="G3328" s="54" t="s">
        <v>71</v>
      </c>
      <c r="H3328" s="54" t="s">
        <v>128</v>
      </c>
      <c r="I3328" s="54" t="s">
        <v>22</v>
      </c>
      <c r="J3328" s="54" t="s">
        <v>129</v>
      </c>
      <c r="K3328" s="56">
        <v>43450.422280092593</v>
      </c>
      <c r="L3328" s="56">
        <v>43450.506712962961</v>
      </c>
      <c r="M3328" s="57">
        <v>2.0263888880000001</v>
      </c>
      <c r="N3328" s="58">
        <v>0</v>
      </c>
      <c r="O3328" s="58">
        <v>3</v>
      </c>
      <c r="P3328" s="58">
        <v>0</v>
      </c>
      <c r="Q3328" s="58">
        <v>0</v>
      </c>
      <c r="R3328" s="59">
        <v>0</v>
      </c>
      <c r="S3328" s="59">
        <v>6.079167</v>
      </c>
      <c r="T3328" s="59">
        <v>0</v>
      </c>
      <c r="U3328" s="59">
        <v>0</v>
      </c>
    </row>
    <row r="3329" spans="1:21" x14ac:dyDescent="0.3">
      <c r="A3329" s="61">
        <v>87044</v>
      </c>
      <c r="B3329" s="54">
        <v>1</v>
      </c>
      <c r="C3329" s="54" t="s">
        <v>78</v>
      </c>
      <c r="D3329" s="54" t="s">
        <v>99</v>
      </c>
      <c r="E3329" s="61" t="s">
        <v>3165</v>
      </c>
      <c r="F3329" s="61" t="s">
        <v>145</v>
      </c>
      <c r="G3329" s="54" t="s">
        <v>72</v>
      </c>
      <c r="H3329" s="54" t="s">
        <v>128</v>
      </c>
      <c r="I3329" s="54" t="s">
        <v>22</v>
      </c>
      <c r="J3329" s="54" t="s">
        <v>129</v>
      </c>
      <c r="K3329" s="56">
        <v>43450.444722222222</v>
      </c>
      <c r="L3329" s="56">
        <v>43450.498171296298</v>
      </c>
      <c r="M3329" s="57">
        <v>1.282777777</v>
      </c>
      <c r="N3329" s="58">
        <v>1</v>
      </c>
      <c r="O3329" s="58">
        <v>449</v>
      </c>
      <c r="P3329" s="58">
        <v>0</v>
      </c>
      <c r="Q3329" s="58">
        <v>6</v>
      </c>
      <c r="R3329" s="59">
        <v>1.282778</v>
      </c>
      <c r="S3329" s="59">
        <v>575.96722199999999</v>
      </c>
      <c r="T3329" s="59">
        <v>0</v>
      </c>
      <c r="U3329" s="59">
        <v>7.6966669999999997</v>
      </c>
    </row>
    <row r="3330" spans="1:21" x14ac:dyDescent="0.3">
      <c r="A3330" s="61">
        <v>87045</v>
      </c>
      <c r="B3330" s="54">
        <v>1</v>
      </c>
      <c r="C3330" s="54" t="s">
        <v>78</v>
      </c>
      <c r="D3330" s="54" t="s">
        <v>104</v>
      </c>
      <c r="E3330" s="61" t="s">
        <v>3166</v>
      </c>
      <c r="F3330" s="61" t="s">
        <v>136</v>
      </c>
      <c r="G3330" s="54" t="s">
        <v>71</v>
      </c>
      <c r="H3330" s="54" t="s">
        <v>128</v>
      </c>
      <c r="I3330" s="54" t="s">
        <v>22</v>
      </c>
      <c r="J3330" s="54" t="s">
        <v>129</v>
      </c>
      <c r="K3330" s="56">
        <v>43450.408449074072</v>
      </c>
      <c r="L3330" s="56">
        <v>43450.449305555558</v>
      </c>
      <c r="M3330" s="57">
        <v>0.98055555500000002</v>
      </c>
      <c r="N3330" s="58">
        <v>0</v>
      </c>
      <c r="O3330" s="58">
        <v>0</v>
      </c>
      <c r="P3330" s="58">
        <v>0</v>
      </c>
      <c r="Q3330" s="58">
        <v>9</v>
      </c>
      <c r="R3330" s="59">
        <v>0</v>
      </c>
      <c r="S3330" s="59">
        <v>0</v>
      </c>
      <c r="T3330" s="59">
        <v>0</v>
      </c>
      <c r="U3330" s="59">
        <v>8.8249999999999993</v>
      </c>
    </row>
    <row r="3331" spans="1:21" x14ac:dyDescent="0.3">
      <c r="A3331" s="61">
        <v>87049</v>
      </c>
      <c r="B3331" s="54">
        <v>1</v>
      </c>
      <c r="C3331" s="54" t="s">
        <v>79</v>
      </c>
      <c r="D3331" s="54" t="s">
        <v>119</v>
      </c>
      <c r="E3331" s="61" t="s">
        <v>3167</v>
      </c>
      <c r="F3331" s="61" t="s">
        <v>140</v>
      </c>
      <c r="G3331" s="54" t="s">
        <v>72</v>
      </c>
      <c r="H3331" s="54" t="s">
        <v>128</v>
      </c>
      <c r="I3331" s="54" t="s">
        <v>22</v>
      </c>
      <c r="J3331" s="54" t="s">
        <v>129</v>
      </c>
      <c r="K3331" s="56">
        <v>43450.448113425926</v>
      </c>
      <c r="L3331" s="56">
        <v>43450.610219907408</v>
      </c>
      <c r="M3331" s="57">
        <v>3.8905555550000002</v>
      </c>
      <c r="N3331" s="58">
        <v>7</v>
      </c>
      <c r="O3331" s="58">
        <v>3115</v>
      </c>
      <c r="P3331" s="58">
        <v>0</v>
      </c>
      <c r="Q3331" s="58">
        <v>1669</v>
      </c>
      <c r="R3331" s="59">
        <v>27.233889000000001</v>
      </c>
      <c r="S3331" s="59">
        <v>12119.080554</v>
      </c>
      <c r="T3331" s="59">
        <v>0</v>
      </c>
      <c r="U3331" s="59">
        <v>6493.3372209999998</v>
      </c>
    </row>
    <row r="3332" spans="1:21" x14ac:dyDescent="0.3">
      <c r="A3332" s="61">
        <v>87050</v>
      </c>
      <c r="B3332" s="54">
        <v>1</v>
      </c>
      <c r="C3332" s="54" t="s">
        <v>79</v>
      </c>
      <c r="D3332" s="54" t="s">
        <v>119</v>
      </c>
      <c r="E3332" s="61" t="s">
        <v>3168</v>
      </c>
      <c r="F3332" s="61" t="s">
        <v>137</v>
      </c>
      <c r="G3332" s="54" t="s">
        <v>71</v>
      </c>
      <c r="H3332" s="54" t="s">
        <v>128</v>
      </c>
      <c r="I3332" s="54" t="s">
        <v>22</v>
      </c>
      <c r="J3332" s="54" t="s">
        <v>129</v>
      </c>
      <c r="K3332" s="56">
        <v>43450.427766203706</v>
      </c>
      <c r="L3332" s="56">
        <v>43450.477523148147</v>
      </c>
      <c r="M3332" s="57">
        <v>1.1941666660000001</v>
      </c>
      <c r="N3332" s="58">
        <v>0</v>
      </c>
      <c r="O3332" s="58">
        <v>1</v>
      </c>
      <c r="P3332" s="58">
        <v>0</v>
      </c>
      <c r="Q3332" s="58">
        <v>0</v>
      </c>
      <c r="R3332" s="59">
        <v>0</v>
      </c>
      <c r="S3332" s="59">
        <v>1.194167</v>
      </c>
      <c r="T3332" s="59">
        <v>0</v>
      </c>
      <c r="U3332" s="59">
        <v>0</v>
      </c>
    </row>
    <row r="3333" spans="1:21" x14ac:dyDescent="0.3">
      <c r="A3333" s="61">
        <v>87052</v>
      </c>
      <c r="B3333" s="54">
        <v>1</v>
      </c>
      <c r="C3333" s="54" t="s">
        <v>79</v>
      </c>
      <c r="D3333" s="54" t="s">
        <v>109</v>
      </c>
      <c r="E3333" s="61" t="s">
        <v>947</v>
      </c>
      <c r="F3333" s="61" t="s">
        <v>162</v>
      </c>
      <c r="G3333" s="54" t="s">
        <v>72</v>
      </c>
      <c r="H3333" s="54" t="s">
        <v>128</v>
      </c>
      <c r="I3333" s="54" t="s">
        <v>22</v>
      </c>
      <c r="J3333" s="54" t="s">
        <v>129</v>
      </c>
      <c r="K3333" s="56">
        <v>43450.449097222219</v>
      </c>
      <c r="L3333" s="56">
        <v>43450.507210648146</v>
      </c>
      <c r="M3333" s="57">
        <v>1.394722222</v>
      </c>
      <c r="N3333" s="58">
        <v>0</v>
      </c>
      <c r="O3333" s="58">
        <v>0</v>
      </c>
      <c r="P3333" s="58">
        <v>0</v>
      </c>
      <c r="Q3333" s="58">
        <v>56</v>
      </c>
      <c r="R3333" s="59">
        <v>0</v>
      </c>
      <c r="S3333" s="59">
        <v>0</v>
      </c>
      <c r="T3333" s="59">
        <v>0</v>
      </c>
      <c r="U3333" s="59">
        <v>78.104444000000001</v>
      </c>
    </row>
    <row r="3334" spans="1:21" x14ac:dyDescent="0.3">
      <c r="A3334" s="61">
        <v>87053</v>
      </c>
      <c r="B3334" s="54">
        <v>1</v>
      </c>
      <c r="C3334" s="54" t="s">
        <v>78</v>
      </c>
      <c r="D3334" s="54" t="s">
        <v>82</v>
      </c>
      <c r="E3334" s="61" t="s">
        <v>3169</v>
      </c>
      <c r="F3334" s="61" t="s">
        <v>137</v>
      </c>
      <c r="G3334" s="54" t="s">
        <v>71</v>
      </c>
      <c r="H3334" s="54" t="s">
        <v>128</v>
      </c>
      <c r="I3334" s="54" t="s">
        <v>22</v>
      </c>
      <c r="J3334" s="54" t="s">
        <v>129</v>
      </c>
      <c r="K3334" s="56">
        <v>43450.443124999998</v>
      </c>
      <c r="L3334" s="56">
        <v>43450.491678240738</v>
      </c>
      <c r="M3334" s="57">
        <v>1.165277777</v>
      </c>
      <c r="N3334" s="58">
        <v>0</v>
      </c>
      <c r="O3334" s="58">
        <v>5</v>
      </c>
      <c r="P3334" s="58">
        <v>0</v>
      </c>
      <c r="Q3334" s="58">
        <v>0</v>
      </c>
      <c r="R3334" s="59">
        <v>0</v>
      </c>
      <c r="S3334" s="59">
        <v>5.8263889999999998</v>
      </c>
      <c r="T3334" s="59">
        <v>0</v>
      </c>
      <c r="U3334" s="59">
        <v>0</v>
      </c>
    </row>
    <row r="3335" spans="1:21" x14ac:dyDescent="0.3">
      <c r="A3335" s="61">
        <v>87055</v>
      </c>
      <c r="B3335" s="54">
        <v>1</v>
      </c>
      <c r="C3335" s="54" t="s">
        <v>79</v>
      </c>
      <c r="D3335" s="54" t="s">
        <v>114</v>
      </c>
      <c r="E3335" s="61" t="s">
        <v>3170</v>
      </c>
      <c r="F3335" s="61" t="s">
        <v>137</v>
      </c>
      <c r="G3335" s="54" t="s">
        <v>71</v>
      </c>
      <c r="H3335" s="54" t="s">
        <v>128</v>
      </c>
      <c r="I3335" s="54" t="s">
        <v>22</v>
      </c>
      <c r="J3335" s="54" t="s">
        <v>129</v>
      </c>
      <c r="K3335" s="56">
        <v>43450.454513888886</v>
      </c>
      <c r="L3335" s="56">
        <v>43450.514733796299</v>
      </c>
      <c r="M3335" s="57">
        <v>1.445277777</v>
      </c>
      <c r="N3335" s="58">
        <v>0</v>
      </c>
      <c r="O3335" s="58">
        <v>2</v>
      </c>
      <c r="P3335" s="58">
        <v>0</v>
      </c>
      <c r="Q3335" s="58">
        <v>0</v>
      </c>
      <c r="R3335" s="59">
        <v>0</v>
      </c>
      <c r="S3335" s="59">
        <v>2.8905560000000001</v>
      </c>
      <c r="T3335" s="59">
        <v>0</v>
      </c>
      <c r="U3335" s="59">
        <v>0</v>
      </c>
    </row>
    <row r="3336" spans="1:21" x14ac:dyDescent="0.3">
      <c r="A3336" s="61">
        <v>87059</v>
      </c>
      <c r="B3336" s="54">
        <v>1</v>
      </c>
      <c r="C3336" s="54" t="s">
        <v>79</v>
      </c>
      <c r="D3336" s="54" t="s">
        <v>120</v>
      </c>
      <c r="E3336" s="61" t="s">
        <v>3171</v>
      </c>
      <c r="F3336" s="61" t="s">
        <v>137</v>
      </c>
      <c r="G3336" s="54" t="s">
        <v>71</v>
      </c>
      <c r="H3336" s="54" t="s">
        <v>128</v>
      </c>
      <c r="I3336" s="54" t="s">
        <v>22</v>
      </c>
      <c r="J3336" s="54" t="s">
        <v>129</v>
      </c>
      <c r="K3336" s="56">
        <v>43450.458368055552</v>
      </c>
      <c r="L3336" s="56">
        <v>43450.531064814815</v>
      </c>
      <c r="M3336" s="57">
        <v>1.744722222</v>
      </c>
      <c r="N3336" s="58">
        <v>0</v>
      </c>
      <c r="O3336" s="58">
        <v>1</v>
      </c>
      <c r="P3336" s="58">
        <v>0</v>
      </c>
      <c r="Q3336" s="58">
        <v>0</v>
      </c>
      <c r="R3336" s="59">
        <v>0</v>
      </c>
      <c r="S3336" s="59">
        <v>1.7447220000000001</v>
      </c>
      <c r="T3336" s="59">
        <v>0</v>
      </c>
      <c r="U3336" s="59">
        <v>0</v>
      </c>
    </row>
    <row r="3337" spans="1:21" x14ac:dyDescent="0.3">
      <c r="A3337" s="61">
        <v>87060</v>
      </c>
      <c r="B3337" s="54">
        <v>1</v>
      </c>
      <c r="C3337" s="54" t="s">
        <v>78</v>
      </c>
      <c r="D3337" s="54" t="s">
        <v>104</v>
      </c>
      <c r="E3337" s="61" t="s">
        <v>3172</v>
      </c>
      <c r="F3337" s="61" t="s">
        <v>140</v>
      </c>
      <c r="G3337" s="54" t="s">
        <v>72</v>
      </c>
      <c r="H3337" s="54" t="s">
        <v>128</v>
      </c>
      <c r="I3337" s="54" t="s">
        <v>22</v>
      </c>
      <c r="J3337" s="54" t="s">
        <v>129</v>
      </c>
      <c r="K3337" s="56">
        <v>43450.43990740741</v>
      </c>
      <c r="L3337" s="56">
        <v>43450.456944444442</v>
      </c>
      <c r="M3337" s="57">
        <v>0.40888888800000001</v>
      </c>
      <c r="N3337" s="58">
        <v>1</v>
      </c>
      <c r="O3337" s="58">
        <v>29</v>
      </c>
      <c r="P3337" s="58">
        <v>3</v>
      </c>
      <c r="Q3337" s="58">
        <v>53</v>
      </c>
      <c r="R3337" s="59">
        <v>0.408889</v>
      </c>
      <c r="S3337" s="59">
        <v>11.857778</v>
      </c>
      <c r="T3337" s="59">
        <v>1.226667</v>
      </c>
      <c r="U3337" s="59">
        <v>21.671111</v>
      </c>
    </row>
    <row r="3338" spans="1:21" x14ac:dyDescent="0.3">
      <c r="A3338" s="61">
        <v>87062</v>
      </c>
      <c r="B3338" s="54">
        <v>1</v>
      </c>
      <c r="C3338" s="54" t="s">
        <v>78</v>
      </c>
      <c r="D3338" s="54" t="s">
        <v>91</v>
      </c>
      <c r="E3338" s="61" t="s">
        <v>3173</v>
      </c>
      <c r="F3338" s="61" t="s">
        <v>148</v>
      </c>
      <c r="G3338" s="54" t="s">
        <v>72</v>
      </c>
      <c r="H3338" s="54" t="s">
        <v>128</v>
      </c>
      <c r="I3338" s="54" t="s">
        <v>22</v>
      </c>
      <c r="J3338" s="54" t="s">
        <v>147</v>
      </c>
      <c r="K3338" s="56">
        <v>43450.462488425925</v>
      </c>
      <c r="L3338" s="56">
        <v>43450.507638888892</v>
      </c>
      <c r="M3338" s="57">
        <v>1.083611111</v>
      </c>
      <c r="N3338" s="58">
        <v>0</v>
      </c>
      <c r="O3338" s="58">
        <v>393</v>
      </c>
      <c r="P3338" s="58">
        <v>0</v>
      </c>
      <c r="Q3338" s="58">
        <v>0</v>
      </c>
      <c r="R3338" s="59">
        <v>0</v>
      </c>
      <c r="S3338" s="59">
        <v>425.85916700000001</v>
      </c>
      <c r="T3338" s="59">
        <v>0</v>
      </c>
      <c r="U3338" s="59">
        <v>0</v>
      </c>
    </row>
    <row r="3339" spans="1:21" x14ac:dyDescent="0.3">
      <c r="A3339" s="61">
        <v>87063</v>
      </c>
      <c r="B3339" s="54">
        <v>1</v>
      </c>
      <c r="C3339" s="54" t="s">
        <v>79</v>
      </c>
      <c r="D3339" s="54" t="s">
        <v>116</v>
      </c>
      <c r="E3339" s="61" t="s">
        <v>1333</v>
      </c>
      <c r="F3339" s="61" t="s">
        <v>140</v>
      </c>
      <c r="G3339" s="54" t="s">
        <v>72</v>
      </c>
      <c r="H3339" s="54" t="s">
        <v>128</v>
      </c>
      <c r="I3339" s="54" t="s">
        <v>22</v>
      </c>
      <c r="J3339" s="54" t="s">
        <v>129</v>
      </c>
      <c r="K3339" s="56">
        <v>43450.469328703701</v>
      </c>
      <c r="L3339" s="56">
        <v>43450.484479166669</v>
      </c>
      <c r="M3339" s="57">
        <v>0.36361111099999999</v>
      </c>
      <c r="N3339" s="58">
        <v>0</v>
      </c>
      <c r="O3339" s="58">
        <v>477</v>
      </c>
      <c r="P3339" s="58">
        <v>0</v>
      </c>
      <c r="Q3339" s="58">
        <v>0</v>
      </c>
      <c r="R3339" s="59">
        <v>0</v>
      </c>
      <c r="S3339" s="59">
        <v>173.4425</v>
      </c>
      <c r="T3339" s="59">
        <v>0</v>
      </c>
      <c r="U3339" s="59">
        <v>0</v>
      </c>
    </row>
    <row r="3340" spans="1:21" x14ac:dyDescent="0.3">
      <c r="A3340" s="61">
        <v>87064</v>
      </c>
      <c r="B3340" s="54">
        <v>1</v>
      </c>
      <c r="C3340" s="54" t="s">
        <v>79</v>
      </c>
      <c r="D3340" s="54" t="s">
        <v>109</v>
      </c>
      <c r="E3340" s="61" t="s">
        <v>2722</v>
      </c>
      <c r="F3340" s="61" t="s">
        <v>151</v>
      </c>
      <c r="G3340" s="54" t="s">
        <v>71</v>
      </c>
      <c r="H3340" s="54" t="s">
        <v>128</v>
      </c>
      <c r="I3340" s="54" t="s">
        <v>22</v>
      </c>
      <c r="J3340" s="54" t="s">
        <v>129</v>
      </c>
      <c r="K3340" s="56">
        <v>43450.468506944446</v>
      </c>
      <c r="L3340" s="56">
        <v>43450.536666666667</v>
      </c>
      <c r="M3340" s="57">
        <v>1.6358333329999999</v>
      </c>
      <c r="N3340" s="58">
        <v>0</v>
      </c>
      <c r="O3340" s="58">
        <v>0</v>
      </c>
      <c r="P3340" s="58">
        <v>0</v>
      </c>
      <c r="Q3340" s="58">
        <v>53</v>
      </c>
      <c r="R3340" s="59">
        <v>0</v>
      </c>
      <c r="S3340" s="59">
        <v>0</v>
      </c>
      <c r="T3340" s="59">
        <v>0</v>
      </c>
      <c r="U3340" s="59">
        <v>86.699167000000003</v>
      </c>
    </row>
    <row r="3341" spans="1:21" x14ac:dyDescent="0.3">
      <c r="A3341" s="61">
        <v>87067</v>
      </c>
      <c r="B3341" s="54">
        <v>1</v>
      </c>
      <c r="C3341" s="54" t="s">
        <v>78</v>
      </c>
      <c r="D3341" s="54" t="s">
        <v>94</v>
      </c>
      <c r="E3341" s="61" t="s">
        <v>3174</v>
      </c>
      <c r="F3341" s="61" t="s">
        <v>140</v>
      </c>
      <c r="G3341" s="54" t="s">
        <v>72</v>
      </c>
      <c r="H3341" s="54" t="s">
        <v>128</v>
      </c>
      <c r="I3341" s="54" t="s">
        <v>22</v>
      </c>
      <c r="J3341" s="54" t="s">
        <v>129</v>
      </c>
      <c r="K3341" s="56">
        <v>43450.35460648148</v>
      </c>
      <c r="L3341" s="56">
        <v>43450.495439814811</v>
      </c>
      <c r="M3341" s="57">
        <v>3.38</v>
      </c>
      <c r="N3341" s="58">
        <v>6</v>
      </c>
      <c r="O3341" s="58">
        <v>2800</v>
      </c>
      <c r="P3341" s="58">
        <v>0</v>
      </c>
      <c r="Q3341" s="58">
        <v>8</v>
      </c>
      <c r="R3341" s="59">
        <v>20.28</v>
      </c>
      <c r="S3341" s="59">
        <v>9464</v>
      </c>
      <c r="T3341" s="59">
        <v>0</v>
      </c>
      <c r="U3341" s="59">
        <v>27.04</v>
      </c>
    </row>
    <row r="3342" spans="1:21" x14ac:dyDescent="0.3">
      <c r="A3342" s="61">
        <v>87069</v>
      </c>
      <c r="B3342" s="54">
        <v>1</v>
      </c>
      <c r="C3342" s="54" t="s">
        <v>79</v>
      </c>
      <c r="D3342" s="54" t="s">
        <v>110</v>
      </c>
      <c r="E3342" s="61" t="s">
        <v>3175</v>
      </c>
      <c r="F3342" s="61" t="s">
        <v>145</v>
      </c>
      <c r="G3342" s="54" t="s">
        <v>72</v>
      </c>
      <c r="H3342" s="54" t="s">
        <v>128</v>
      </c>
      <c r="I3342" s="54" t="s">
        <v>22</v>
      </c>
      <c r="J3342" s="54" t="s">
        <v>129</v>
      </c>
      <c r="K3342" s="56">
        <v>43450.47415509259</v>
      </c>
      <c r="L3342" s="56">
        <v>43450.530416666668</v>
      </c>
      <c r="M3342" s="57">
        <v>1.3502777770000001</v>
      </c>
      <c r="N3342" s="58">
        <v>0</v>
      </c>
      <c r="O3342" s="58">
        <v>0</v>
      </c>
      <c r="P3342" s="58">
        <v>0</v>
      </c>
      <c r="Q3342" s="58">
        <v>107</v>
      </c>
      <c r="R3342" s="59">
        <v>0</v>
      </c>
      <c r="S3342" s="59">
        <v>0</v>
      </c>
      <c r="T3342" s="59">
        <v>0</v>
      </c>
      <c r="U3342" s="59">
        <v>144.47972200000001</v>
      </c>
    </row>
    <row r="3343" spans="1:21" x14ac:dyDescent="0.3">
      <c r="A3343" s="61">
        <v>87071</v>
      </c>
      <c r="B3343" s="54">
        <v>1</v>
      </c>
      <c r="C3343" s="54" t="s">
        <v>78</v>
      </c>
      <c r="D3343" s="54" t="s">
        <v>93</v>
      </c>
      <c r="E3343" s="61" t="s">
        <v>3176</v>
      </c>
      <c r="F3343" s="61" t="s">
        <v>171</v>
      </c>
      <c r="G3343" s="54" t="s">
        <v>72</v>
      </c>
      <c r="H3343" s="54" t="s">
        <v>128</v>
      </c>
      <c r="I3343" s="54" t="s">
        <v>22</v>
      </c>
      <c r="J3343" s="54" t="s">
        <v>129</v>
      </c>
      <c r="K3343" s="56">
        <v>43450.477303240739</v>
      </c>
      <c r="L3343" s="56">
        <v>43450.49863425926</v>
      </c>
      <c r="M3343" s="57">
        <v>0.51194444400000005</v>
      </c>
      <c r="N3343" s="58">
        <v>3</v>
      </c>
      <c r="O3343" s="58">
        <v>2876</v>
      </c>
      <c r="P3343" s="58">
        <v>0</v>
      </c>
      <c r="Q3343" s="58">
        <v>0</v>
      </c>
      <c r="R3343" s="59">
        <v>1.535833</v>
      </c>
      <c r="S3343" s="59">
        <v>1472.3522210000001</v>
      </c>
      <c r="T3343" s="59">
        <v>0</v>
      </c>
      <c r="U3343" s="59">
        <v>0</v>
      </c>
    </row>
    <row r="3344" spans="1:21" x14ac:dyDescent="0.3">
      <c r="A3344" s="61">
        <v>87077</v>
      </c>
      <c r="B3344" s="54">
        <v>1</v>
      </c>
      <c r="C3344" s="54" t="s">
        <v>78</v>
      </c>
      <c r="D3344" s="54" t="s">
        <v>91</v>
      </c>
      <c r="E3344" s="61" t="s">
        <v>3177</v>
      </c>
      <c r="F3344" s="61" t="s">
        <v>150</v>
      </c>
      <c r="G3344" s="54" t="s">
        <v>71</v>
      </c>
      <c r="H3344" s="54" t="s">
        <v>128</v>
      </c>
      <c r="I3344" s="54" t="s">
        <v>22</v>
      </c>
      <c r="J3344" s="54" t="s">
        <v>147</v>
      </c>
      <c r="K3344" s="56">
        <v>43450.467418981483</v>
      </c>
      <c r="L3344" s="56">
        <v>43450.50277777778</v>
      </c>
      <c r="M3344" s="57">
        <v>0.84861111099999997</v>
      </c>
      <c r="N3344" s="58">
        <v>0</v>
      </c>
      <c r="O3344" s="58">
        <v>0</v>
      </c>
      <c r="P3344" s="58">
        <v>0</v>
      </c>
      <c r="Q3344" s="58">
        <v>1</v>
      </c>
      <c r="R3344" s="59">
        <v>0</v>
      </c>
      <c r="S3344" s="59">
        <v>0</v>
      </c>
      <c r="T3344" s="59">
        <v>0</v>
      </c>
      <c r="U3344" s="59">
        <v>0.848611</v>
      </c>
    </row>
    <row r="3345" spans="1:21" x14ac:dyDescent="0.3">
      <c r="A3345" s="61">
        <v>87078</v>
      </c>
      <c r="B3345" s="54">
        <v>1</v>
      </c>
      <c r="C3345" s="54" t="s">
        <v>78</v>
      </c>
      <c r="D3345" s="54" t="s">
        <v>88</v>
      </c>
      <c r="E3345" s="61" t="s">
        <v>3178</v>
      </c>
      <c r="F3345" s="61" t="s">
        <v>137</v>
      </c>
      <c r="G3345" s="54" t="s">
        <v>71</v>
      </c>
      <c r="H3345" s="54" t="s">
        <v>128</v>
      </c>
      <c r="I3345" s="54" t="s">
        <v>22</v>
      </c>
      <c r="J3345" s="54" t="s">
        <v>129</v>
      </c>
      <c r="K3345" s="56">
        <v>43450.481782407405</v>
      </c>
      <c r="L3345" s="56">
        <v>43450.601747685185</v>
      </c>
      <c r="M3345" s="57">
        <v>2.8791666660000002</v>
      </c>
      <c r="N3345" s="58">
        <v>0</v>
      </c>
      <c r="O3345" s="58">
        <v>1</v>
      </c>
      <c r="P3345" s="58">
        <v>0</v>
      </c>
      <c r="Q3345" s="58">
        <v>0</v>
      </c>
      <c r="R3345" s="59">
        <v>0</v>
      </c>
      <c r="S3345" s="59">
        <v>2.8791669999999998</v>
      </c>
      <c r="T3345" s="59">
        <v>0</v>
      </c>
      <c r="U3345" s="59">
        <v>0</v>
      </c>
    </row>
    <row r="3346" spans="1:21" x14ac:dyDescent="0.3">
      <c r="A3346" s="61">
        <v>87080</v>
      </c>
      <c r="B3346" s="54">
        <v>1</v>
      </c>
      <c r="C3346" s="54" t="s">
        <v>79</v>
      </c>
      <c r="D3346" s="54" t="s">
        <v>124</v>
      </c>
      <c r="E3346" s="61" t="s">
        <v>3179</v>
      </c>
      <c r="F3346" s="61" t="s">
        <v>151</v>
      </c>
      <c r="G3346" s="54" t="s">
        <v>71</v>
      </c>
      <c r="H3346" s="54" t="s">
        <v>128</v>
      </c>
      <c r="I3346" s="54" t="s">
        <v>22</v>
      </c>
      <c r="J3346" s="54" t="s">
        <v>129</v>
      </c>
      <c r="K3346" s="56">
        <v>43450.505150462966</v>
      </c>
      <c r="L3346" s="56">
        <v>43450.512881944444</v>
      </c>
      <c r="M3346" s="57">
        <v>0.18555555500000001</v>
      </c>
      <c r="N3346" s="58">
        <v>0</v>
      </c>
      <c r="O3346" s="58">
        <v>0</v>
      </c>
      <c r="P3346" s="58">
        <v>0</v>
      </c>
      <c r="Q3346" s="58">
        <v>41</v>
      </c>
      <c r="R3346" s="59">
        <v>0</v>
      </c>
      <c r="S3346" s="59">
        <v>0</v>
      </c>
      <c r="T3346" s="59">
        <v>0</v>
      </c>
      <c r="U3346" s="59">
        <v>7.6077779999999997</v>
      </c>
    </row>
    <row r="3347" spans="1:21" x14ac:dyDescent="0.3">
      <c r="A3347" s="61">
        <v>87081</v>
      </c>
      <c r="B3347" s="54">
        <v>1</v>
      </c>
      <c r="C3347" s="54" t="s">
        <v>78</v>
      </c>
      <c r="D3347" s="54" t="s">
        <v>104</v>
      </c>
      <c r="E3347" s="61" t="s">
        <v>3180</v>
      </c>
      <c r="F3347" s="61" t="s">
        <v>136</v>
      </c>
      <c r="G3347" s="54" t="s">
        <v>71</v>
      </c>
      <c r="H3347" s="54" t="s">
        <v>128</v>
      </c>
      <c r="I3347" s="54" t="s">
        <v>22</v>
      </c>
      <c r="J3347" s="54" t="s">
        <v>129</v>
      </c>
      <c r="K3347" s="56">
        <v>43450.399444444447</v>
      </c>
      <c r="L3347" s="56">
        <v>43450.486111111109</v>
      </c>
      <c r="M3347" s="57">
        <v>2.08</v>
      </c>
      <c r="N3347" s="58">
        <v>0</v>
      </c>
      <c r="O3347" s="58">
        <v>0</v>
      </c>
      <c r="P3347" s="58">
        <v>0</v>
      </c>
      <c r="Q3347" s="58">
        <v>24</v>
      </c>
      <c r="R3347" s="59">
        <v>0</v>
      </c>
      <c r="S3347" s="59">
        <v>0</v>
      </c>
      <c r="T3347" s="59">
        <v>0</v>
      </c>
      <c r="U3347" s="59">
        <v>49.92</v>
      </c>
    </row>
    <row r="3348" spans="1:21" x14ac:dyDescent="0.3">
      <c r="A3348" s="61">
        <v>87082</v>
      </c>
      <c r="B3348" s="54">
        <v>1</v>
      </c>
      <c r="C3348" s="54" t="s">
        <v>79</v>
      </c>
      <c r="D3348" s="54" t="s">
        <v>113</v>
      </c>
      <c r="E3348" s="61" t="s">
        <v>198</v>
      </c>
      <c r="F3348" s="61" t="s">
        <v>150</v>
      </c>
      <c r="G3348" s="54" t="s">
        <v>72</v>
      </c>
      <c r="H3348" s="54" t="s">
        <v>128</v>
      </c>
      <c r="I3348" s="54" t="s">
        <v>22</v>
      </c>
      <c r="J3348" s="54" t="s">
        <v>147</v>
      </c>
      <c r="K3348" s="56">
        <v>43450.487997685188</v>
      </c>
      <c r="L3348" s="56">
        <v>43450.562071759261</v>
      </c>
      <c r="M3348" s="57">
        <v>1.7777777770000001</v>
      </c>
      <c r="N3348" s="58">
        <v>0</v>
      </c>
      <c r="O3348" s="58">
        <v>1</v>
      </c>
      <c r="P3348" s="58">
        <v>6</v>
      </c>
      <c r="Q3348" s="58">
        <v>511</v>
      </c>
      <c r="R3348" s="59">
        <v>0</v>
      </c>
      <c r="S3348" s="59">
        <v>1.7777780000000001</v>
      </c>
      <c r="T3348" s="59">
        <v>10.666667</v>
      </c>
      <c r="U3348" s="59">
        <v>908.44444399999998</v>
      </c>
    </row>
    <row r="3349" spans="1:21" x14ac:dyDescent="0.3">
      <c r="A3349" s="61">
        <v>87083</v>
      </c>
      <c r="B3349" s="54">
        <v>1</v>
      </c>
      <c r="C3349" s="54" t="s">
        <v>78</v>
      </c>
      <c r="D3349" s="54" t="s">
        <v>104</v>
      </c>
      <c r="E3349" s="61" t="s">
        <v>3181</v>
      </c>
      <c r="F3349" s="61" t="s">
        <v>151</v>
      </c>
      <c r="G3349" s="54" t="s">
        <v>71</v>
      </c>
      <c r="H3349" s="54" t="s">
        <v>128</v>
      </c>
      <c r="I3349" s="54" t="s">
        <v>22</v>
      </c>
      <c r="J3349" s="54" t="s">
        <v>129</v>
      </c>
      <c r="K3349" s="56">
        <v>43450.404942129629</v>
      </c>
      <c r="L3349" s="56">
        <v>43450.489583333336</v>
      </c>
      <c r="M3349" s="57">
        <v>2.0313888879999999</v>
      </c>
      <c r="N3349" s="58">
        <v>0</v>
      </c>
      <c r="O3349" s="58">
        <v>0</v>
      </c>
      <c r="P3349" s="58">
        <v>0</v>
      </c>
      <c r="Q3349" s="58">
        <v>10</v>
      </c>
      <c r="R3349" s="59">
        <v>0</v>
      </c>
      <c r="S3349" s="59">
        <v>0</v>
      </c>
      <c r="T3349" s="59">
        <v>0</v>
      </c>
      <c r="U3349" s="59">
        <v>20.313889</v>
      </c>
    </row>
    <row r="3350" spans="1:21" x14ac:dyDescent="0.3">
      <c r="A3350" s="61">
        <v>87084</v>
      </c>
      <c r="B3350" s="54">
        <v>1</v>
      </c>
      <c r="C3350" s="54" t="s">
        <v>78</v>
      </c>
      <c r="D3350" s="54" t="s">
        <v>83</v>
      </c>
      <c r="E3350" s="61" t="s">
        <v>3182</v>
      </c>
      <c r="F3350" s="61" t="s">
        <v>156</v>
      </c>
      <c r="G3350" s="54" t="s">
        <v>71</v>
      </c>
      <c r="H3350" s="54" t="s">
        <v>128</v>
      </c>
      <c r="I3350" s="54" t="s">
        <v>22</v>
      </c>
      <c r="J3350" s="54" t="s">
        <v>129</v>
      </c>
      <c r="K3350" s="56">
        <v>43450.487847222219</v>
      </c>
      <c r="L3350" s="56">
        <v>43450.580601851849</v>
      </c>
      <c r="M3350" s="57">
        <v>2.2261111109999998</v>
      </c>
      <c r="N3350" s="58">
        <v>0</v>
      </c>
      <c r="O3350" s="58">
        <v>81</v>
      </c>
      <c r="P3350" s="58">
        <v>0</v>
      </c>
      <c r="Q3350" s="58">
        <v>0</v>
      </c>
      <c r="R3350" s="59">
        <v>0</v>
      </c>
      <c r="S3350" s="59">
        <v>180.315</v>
      </c>
      <c r="T3350" s="59">
        <v>0</v>
      </c>
      <c r="U3350" s="59">
        <v>0</v>
      </c>
    </row>
    <row r="3351" spans="1:21" x14ac:dyDescent="0.3">
      <c r="A3351" s="61">
        <v>87086</v>
      </c>
      <c r="B3351" s="54">
        <v>1</v>
      </c>
      <c r="C3351" s="54" t="s">
        <v>78</v>
      </c>
      <c r="D3351" s="54" t="s">
        <v>81</v>
      </c>
      <c r="E3351" s="61" t="s">
        <v>999</v>
      </c>
      <c r="F3351" s="61" t="s">
        <v>150</v>
      </c>
      <c r="G3351" s="54" t="s">
        <v>71</v>
      </c>
      <c r="H3351" s="54" t="s">
        <v>128</v>
      </c>
      <c r="I3351" s="54" t="s">
        <v>22</v>
      </c>
      <c r="J3351" s="54" t="s">
        <v>147</v>
      </c>
      <c r="K3351" s="56">
        <v>43450.492361111108</v>
      </c>
      <c r="L3351" s="56">
        <v>43450.512499999997</v>
      </c>
      <c r="M3351" s="57">
        <v>0.48333333299999998</v>
      </c>
      <c r="N3351" s="58">
        <v>0</v>
      </c>
      <c r="O3351" s="58">
        <v>1</v>
      </c>
      <c r="P3351" s="58">
        <v>0</v>
      </c>
      <c r="Q3351" s="58">
        <v>0</v>
      </c>
      <c r="R3351" s="59">
        <v>0</v>
      </c>
      <c r="S3351" s="59">
        <v>0.48333300000000001</v>
      </c>
      <c r="T3351" s="59">
        <v>0</v>
      </c>
      <c r="U3351" s="59">
        <v>0</v>
      </c>
    </row>
    <row r="3352" spans="1:21" x14ac:dyDescent="0.3">
      <c r="A3352" s="61">
        <v>87087</v>
      </c>
      <c r="B3352" s="54">
        <v>1</v>
      </c>
      <c r="C3352" s="54" t="s">
        <v>78</v>
      </c>
      <c r="D3352" s="54" t="s">
        <v>105</v>
      </c>
      <c r="E3352" s="61" t="s">
        <v>3183</v>
      </c>
      <c r="F3352" s="61" t="s">
        <v>136</v>
      </c>
      <c r="G3352" s="54" t="s">
        <v>71</v>
      </c>
      <c r="H3352" s="54" t="s">
        <v>128</v>
      </c>
      <c r="I3352" s="54" t="s">
        <v>22</v>
      </c>
      <c r="J3352" s="54" t="s">
        <v>129</v>
      </c>
      <c r="K3352" s="56">
        <v>43450.48946759259</v>
      </c>
      <c r="L3352" s="56">
        <v>43450.566851851851</v>
      </c>
      <c r="M3352" s="57">
        <v>1.8572222220000001</v>
      </c>
      <c r="N3352" s="58">
        <v>0</v>
      </c>
      <c r="O3352" s="58">
        <v>69</v>
      </c>
      <c r="P3352" s="58">
        <v>0</v>
      </c>
      <c r="Q3352" s="58">
        <v>0</v>
      </c>
      <c r="R3352" s="59">
        <v>0</v>
      </c>
      <c r="S3352" s="59">
        <v>128.14833300000001</v>
      </c>
      <c r="T3352" s="59">
        <v>0</v>
      </c>
      <c r="U3352" s="59">
        <v>0</v>
      </c>
    </row>
    <row r="3353" spans="1:21" x14ac:dyDescent="0.3">
      <c r="A3353" s="61">
        <v>87088</v>
      </c>
      <c r="B3353" s="54">
        <v>1</v>
      </c>
      <c r="C3353" s="54" t="s">
        <v>78</v>
      </c>
      <c r="D3353" s="54" t="s">
        <v>102</v>
      </c>
      <c r="E3353" s="61" t="s">
        <v>1894</v>
      </c>
      <c r="F3353" s="61" t="s">
        <v>140</v>
      </c>
      <c r="G3353" s="54" t="s">
        <v>72</v>
      </c>
      <c r="H3353" s="54" t="s">
        <v>128</v>
      </c>
      <c r="I3353" s="54" t="s">
        <v>22</v>
      </c>
      <c r="J3353" s="54" t="s">
        <v>129</v>
      </c>
      <c r="K3353" s="56">
        <v>43450.466990740737</v>
      </c>
      <c r="L3353" s="56">
        <v>43450.558333333334</v>
      </c>
      <c r="M3353" s="57">
        <v>2.1922222219999998</v>
      </c>
      <c r="N3353" s="58">
        <v>0</v>
      </c>
      <c r="O3353" s="58">
        <v>0</v>
      </c>
      <c r="P3353" s="58">
        <v>17</v>
      </c>
      <c r="Q3353" s="58">
        <v>184</v>
      </c>
      <c r="R3353" s="59">
        <v>0</v>
      </c>
      <c r="S3353" s="59">
        <v>0</v>
      </c>
      <c r="T3353" s="59">
        <v>37.267778</v>
      </c>
      <c r="U3353" s="59">
        <v>403.36888900000002</v>
      </c>
    </row>
    <row r="3354" spans="1:21" x14ac:dyDescent="0.3">
      <c r="A3354" s="61">
        <v>87093</v>
      </c>
      <c r="B3354" s="54">
        <v>1</v>
      </c>
      <c r="C3354" s="54" t="s">
        <v>78</v>
      </c>
      <c r="D3354" s="54" t="s">
        <v>86</v>
      </c>
      <c r="E3354" s="61" t="s">
        <v>3184</v>
      </c>
      <c r="F3354" s="61" t="s">
        <v>156</v>
      </c>
      <c r="G3354" s="54" t="s">
        <v>71</v>
      </c>
      <c r="H3354" s="54" t="s">
        <v>128</v>
      </c>
      <c r="I3354" s="54" t="s">
        <v>22</v>
      </c>
      <c r="J3354" s="54" t="s">
        <v>129</v>
      </c>
      <c r="K3354" s="56">
        <v>43450.491782407407</v>
      </c>
      <c r="L3354" s="56">
        <v>43450.580983796295</v>
      </c>
      <c r="M3354" s="57">
        <v>2.1408333329999998</v>
      </c>
      <c r="N3354" s="58">
        <v>0</v>
      </c>
      <c r="O3354" s="58">
        <v>20</v>
      </c>
      <c r="P3354" s="58">
        <v>0</v>
      </c>
      <c r="Q3354" s="58">
        <v>0</v>
      </c>
      <c r="R3354" s="59">
        <v>0</v>
      </c>
      <c r="S3354" s="59">
        <v>42.816667000000002</v>
      </c>
      <c r="T3354" s="59">
        <v>0</v>
      </c>
      <c r="U3354" s="59">
        <v>0</v>
      </c>
    </row>
    <row r="3355" spans="1:21" x14ac:dyDescent="0.3">
      <c r="A3355" s="61">
        <v>87095</v>
      </c>
      <c r="B3355" s="54">
        <v>1</v>
      </c>
      <c r="C3355" s="54" t="s">
        <v>79</v>
      </c>
      <c r="D3355" s="54" t="s">
        <v>114</v>
      </c>
      <c r="E3355" s="61" t="s">
        <v>3185</v>
      </c>
      <c r="F3355" s="61" t="s">
        <v>136</v>
      </c>
      <c r="G3355" s="54" t="s">
        <v>71</v>
      </c>
      <c r="H3355" s="54" t="s">
        <v>128</v>
      </c>
      <c r="I3355" s="54" t="s">
        <v>22</v>
      </c>
      <c r="J3355" s="54" t="s">
        <v>129</v>
      </c>
      <c r="K3355" s="56">
        <v>43450.50854166667</v>
      </c>
      <c r="L3355" s="56">
        <v>43450.532511574071</v>
      </c>
      <c r="M3355" s="57">
        <v>0.57527777700000005</v>
      </c>
      <c r="N3355" s="58">
        <v>0</v>
      </c>
      <c r="O3355" s="58">
        <v>178</v>
      </c>
      <c r="P3355" s="58">
        <v>0</v>
      </c>
      <c r="Q3355" s="58">
        <v>0</v>
      </c>
      <c r="R3355" s="59">
        <v>0</v>
      </c>
      <c r="S3355" s="59">
        <v>102.399444</v>
      </c>
      <c r="T3355" s="59">
        <v>0</v>
      </c>
      <c r="U3355" s="59">
        <v>0</v>
      </c>
    </row>
    <row r="3356" spans="1:21" x14ac:dyDescent="0.3">
      <c r="A3356" s="61">
        <v>87101</v>
      </c>
      <c r="B3356" s="54">
        <v>1</v>
      </c>
      <c r="C3356" s="54" t="s">
        <v>78</v>
      </c>
      <c r="D3356" s="54" t="s">
        <v>102</v>
      </c>
      <c r="E3356" s="61" t="s">
        <v>1059</v>
      </c>
      <c r="F3356" s="61" t="s">
        <v>236</v>
      </c>
      <c r="G3356" s="54" t="s">
        <v>71</v>
      </c>
      <c r="H3356" s="54" t="s">
        <v>128</v>
      </c>
      <c r="I3356" s="54" t="s">
        <v>22</v>
      </c>
      <c r="J3356" s="54" t="s">
        <v>129</v>
      </c>
      <c r="K3356" s="56">
        <v>43450.511782407411</v>
      </c>
      <c r="L3356" s="56">
        <v>43450.552152777775</v>
      </c>
      <c r="M3356" s="57">
        <v>0.96888888799999995</v>
      </c>
      <c r="N3356" s="58">
        <v>0</v>
      </c>
      <c r="O3356" s="58">
        <v>21</v>
      </c>
      <c r="P3356" s="58">
        <v>0</v>
      </c>
      <c r="Q3356" s="58">
        <v>196</v>
      </c>
      <c r="R3356" s="59">
        <v>0</v>
      </c>
      <c r="S3356" s="59">
        <v>20.346667</v>
      </c>
      <c r="T3356" s="59">
        <v>0</v>
      </c>
      <c r="U3356" s="59">
        <v>189.90222199999999</v>
      </c>
    </row>
    <row r="3357" spans="1:21" x14ac:dyDescent="0.3">
      <c r="A3357" s="61">
        <v>87102</v>
      </c>
      <c r="B3357" s="54">
        <v>1</v>
      </c>
      <c r="C3357" s="54" t="s">
        <v>78</v>
      </c>
      <c r="D3357" s="54" t="s">
        <v>95</v>
      </c>
      <c r="E3357" s="61" t="s">
        <v>3186</v>
      </c>
      <c r="F3357" s="61" t="s">
        <v>140</v>
      </c>
      <c r="G3357" s="54" t="s">
        <v>72</v>
      </c>
      <c r="H3357" s="54" t="s">
        <v>128</v>
      </c>
      <c r="I3357" s="54" t="s">
        <v>22</v>
      </c>
      <c r="J3357" s="54" t="s">
        <v>129</v>
      </c>
      <c r="K3357" s="56">
        <v>43450.433379629627</v>
      </c>
      <c r="L3357" s="56">
        <v>43450.597222222219</v>
      </c>
      <c r="M3357" s="57">
        <v>3.932222222</v>
      </c>
      <c r="N3357" s="58">
        <v>1</v>
      </c>
      <c r="O3357" s="58">
        <v>211</v>
      </c>
      <c r="P3357" s="58">
        <v>0</v>
      </c>
      <c r="Q3357" s="58">
        <v>0</v>
      </c>
      <c r="R3357" s="59">
        <v>3.9322219999999999</v>
      </c>
      <c r="S3357" s="59">
        <v>829.69888900000001</v>
      </c>
      <c r="T3357" s="59">
        <v>0</v>
      </c>
      <c r="U3357" s="59">
        <v>0</v>
      </c>
    </row>
    <row r="3358" spans="1:21" x14ac:dyDescent="0.3">
      <c r="A3358" s="61">
        <v>87105</v>
      </c>
      <c r="B3358" s="54">
        <v>1</v>
      </c>
      <c r="C3358" s="54" t="s">
        <v>79</v>
      </c>
      <c r="D3358" s="54" t="s">
        <v>119</v>
      </c>
      <c r="E3358" s="61" t="s">
        <v>3187</v>
      </c>
      <c r="F3358" s="61" t="s">
        <v>211</v>
      </c>
      <c r="G3358" s="54" t="s">
        <v>72</v>
      </c>
      <c r="H3358" s="54" t="s">
        <v>128</v>
      </c>
      <c r="I3358" s="54" t="s">
        <v>22</v>
      </c>
      <c r="J3358" s="54" t="s">
        <v>129</v>
      </c>
      <c r="K3358" s="56">
        <v>43450.514351851853</v>
      </c>
      <c r="L3358" s="56">
        <v>43450.615590277775</v>
      </c>
      <c r="M3358" s="57">
        <v>2.4297222220000001</v>
      </c>
      <c r="N3358" s="58">
        <v>0</v>
      </c>
      <c r="O3358" s="58">
        <v>364</v>
      </c>
      <c r="P3358" s="58">
        <v>0</v>
      </c>
      <c r="Q3358" s="58">
        <v>188</v>
      </c>
      <c r="R3358" s="59">
        <v>0</v>
      </c>
      <c r="S3358" s="59">
        <v>884.41888900000004</v>
      </c>
      <c r="T3358" s="59">
        <v>0</v>
      </c>
      <c r="U3358" s="59">
        <v>456.787778</v>
      </c>
    </row>
    <row r="3359" spans="1:21" x14ac:dyDescent="0.3">
      <c r="A3359" s="61">
        <v>87106</v>
      </c>
      <c r="B3359" s="54">
        <v>1</v>
      </c>
      <c r="C3359" s="54" t="s">
        <v>78</v>
      </c>
      <c r="D3359" s="54" t="s">
        <v>91</v>
      </c>
      <c r="E3359" s="61" t="s">
        <v>3188</v>
      </c>
      <c r="F3359" s="61" t="s">
        <v>148</v>
      </c>
      <c r="G3359" s="54" t="s">
        <v>72</v>
      </c>
      <c r="H3359" s="54" t="s">
        <v>128</v>
      </c>
      <c r="I3359" s="54" t="s">
        <v>22</v>
      </c>
      <c r="J3359" s="54" t="s">
        <v>147</v>
      </c>
      <c r="K3359" s="56">
        <v>43450.518379629633</v>
      </c>
      <c r="L3359" s="56">
        <v>43450.583333333336</v>
      </c>
      <c r="M3359" s="57">
        <v>1.558888888</v>
      </c>
      <c r="N3359" s="58">
        <v>0</v>
      </c>
      <c r="O3359" s="58">
        <v>470</v>
      </c>
      <c r="P3359" s="58">
        <v>0</v>
      </c>
      <c r="Q3359" s="58">
        <v>0</v>
      </c>
      <c r="R3359" s="59">
        <v>0</v>
      </c>
      <c r="S3359" s="59">
        <v>732.67777699999999</v>
      </c>
      <c r="T3359" s="59">
        <v>0</v>
      </c>
      <c r="U3359" s="59">
        <v>0</v>
      </c>
    </row>
    <row r="3360" spans="1:21" x14ac:dyDescent="0.3">
      <c r="A3360" s="61">
        <v>87108</v>
      </c>
      <c r="B3360" s="54">
        <v>1</v>
      </c>
      <c r="C3360" s="54" t="s">
        <v>78</v>
      </c>
      <c r="D3360" s="54" t="s">
        <v>104</v>
      </c>
      <c r="E3360" s="61" t="s">
        <v>3189</v>
      </c>
      <c r="F3360" s="61" t="s">
        <v>151</v>
      </c>
      <c r="G3360" s="54" t="s">
        <v>71</v>
      </c>
      <c r="H3360" s="54" t="s">
        <v>128</v>
      </c>
      <c r="I3360" s="54" t="s">
        <v>22</v>
      </c>
      <c r="J3360" s="54" t="s">
        <v>129</v>
      </c>
      <c r="K3360" s="56">
        <v>43450.48709490741</v>
      </c>
      <c r="L3360" s="56">
        <v>43450.53125</v>
      </c>
      <c r="M3360" s="57">
        <v>1.059722222</v>
      </c>
      <c r="N3360" s="58">
        <v>0</v>
      </c>
      <c r="O3360" s="58">
        <v>25</v>
      </c>
      <c r="P3360" s="58">
        <v>0</v>
      </c>
      <c r="Q3360" s="58">
        <v>0</v>
      </c>
      <c r="R3360" s="59">
        <v>0</v>
      </c>
      <c r="S3360" s="59">
        <v>26.493055999999999</v>
      </c>
      <c r="T3360" s="59">
        <v>0</v>
      </c>
      <c r="U3360" s="59">
        <v>0</v>
      </c>
    </row>
    <row r="3361" spans="1:21" x14ac:dyDescent="0.3">
      <c r="A3361" s="61">
        <v>87109</v>
      </c>
      <c r="B3361" s="54">
        <v>1</v>
      </c>
      <c r="C3361" s="54" t="s">
        <v>79</v>
      </c>
      <c r="D3361" s="54" t="s">
        <v>124</v>
      </c>
      <c r="E3361" s="61" t="s">
        <v>3190</v>
      </c>
      <c r="F3361" s="61" t="s">
        <v>145</v>
      </c>
      <c r="G3361" s="54" t="s">
        <v>72</v>
      </c>
      <c r="H3361" s="54" t="s">
        <v>128</v>
      </c>
      <c r="I3361" s="54" t="s">
        <v>22</v>
      </c>
      <c r="J3361" s="54" t="s">
        <v>129</v>
      </c>
      <c r="K3361" s="56">
        <v>43450.469907407409</v>
      </c>
      <c r="L3361" s="56">
        <v>43450.584270833337</v>
      </c>
      <c r="M3361" s="57">
        <v>2.744722222</v>
      </c>
      <c r="N3361" s="58">
        <v>0</v>
      </c>
      <c r="O3361" s="58">
        <v>0</v>
      </c>
      <c r="P3361" s="58">
        <v>0</v>
      </c>
      <c r="Q3361" s="58">
        <v>54</v>
      </c>
      <c r="R3361" s="59">
        <v>0</v>
      </c>
      <c r="S3361" s="59">
        <v>0</v>
      </c>
      <c r="T3361" s="59">
        <v>0</v>
      </c>
      <c r="U3361" s="59">
        <v>148.215</v>
      </c>
    </row>
    <row r="3362" spans="1:21" x14ac:dyDescent="0.3">
      <c r="A3362" s="61">
        <v>87110</v>
      </c>
      <c r="B3362" s="54">
        <v>1</v>
      </c>
      <c r="C3362" s="54" t="s">
        <v>78</v>
      </c>
      <c r="D3362" s="54" t="s">
        <v>81</v>
      </c>
      <c r="E3362" s="61" t="s">
        <v>3191</v>
      </c>
      <c r="F3362" s="61" t="s">
        <v>162</v>
      </c>
      <c r="G3362" s="54" t="s">
        <v>72</v>
      </c>
      <c r="H3362" s="54" t="s">
        <v>128</v>
      </c>
      <c r="I3362" s="54" t="s">
        <v>22</v>
      </c>
      <c r="J3362" s="54" t="s">
        <v>147</v>
      </c>
      <c r="K3362" s="56">
        <v>43450.525555555556</v>
      </c>
      <c r="L3362" s="56">
        <v>43450.555555555555</v>
      </c>
      <c r="M3362" s="57">
        <v>0.72</v>
      </c>
      <c r="N3362" s="58">
        <v>0</v>
      </c>
      <c r="O3362" s="58">
        <v>26</v>
      </c>
      <c r="P3362" s="58">
        <v>0</v>
      </c>
      <c r="Q3362" s="58">
        <v>0</v>
      </c>
      <c r="R3362" s="59">
        <v>0</v>
      </c>
      <c r="S3362" s="59">
        <v>18.72</v>
      </c>
      <c r="T3362" s="59">
        <v>0</v>
      </c>
      <c r="U3362" s="59">
        <v>0</v>
      </c>
    </row>
    <row r="3363" spans="1:21" x14ac:dyDescent="0.3">
      <c r="A3363" s="61">
        <v>87112</v>
      </c>
      <c r="B3363" s="54">
        <v>1</v>
      </c>
      <c r="C3363" s="54" t="s">
        <v>79</v>
      </c>
      <c r="D3363" s="54" t="s">
        <v>116</v>
      </c>
      <c r="E3363" s="61" t="s">
        <v>3192</v>
      </c>
      <c r="F3363" s="61" t="s">
        <v>145</v>
      </c>
      <c r="G3363" s="54" t="s">
        <v>72</v>
      </c>
      <c r="H3363" s="54" t="s">
        <v>128</v>
      </c>
      <c r="I3363" s="54" t="s">
        <v>22</v>
      </c>
      <c r="J3363" s="54" t="s">
        <v>129</v>
      </c>
      <c r="K3363" s="56">
        <v>43450.520439814813</v>
      </c>
      <c r="L3363" s="56">
        <v>43450.559062500004</v>
      </c>
      <c r="M3363" s="57">
        <v>0.92694444399999998</v>
      </c>
      <c r="N3363" s="58">
        <v>0</v>
      </c>
      <c r="O3363" s="58">
        <v>0</v>
      </c>
      <c r="P3363" s="58">
        <v>0</v>
      </c>
      <c r="Q3363" s="58">
        <v>7</v>
      </c>
      <c r="R3363" s="59">
        <v>0</v>
      </c>
      <c r="S3363" s="59">
        <v>0</v>
      </c>
      <c r="T3363" s="59">
        <v>0</v>
      </c>
      <c r="U3363" s="59">
        <v>6.4886109999999997</v>
      </c>
    </row>
    <row r="3364" spans="1:21" x14ac:dyDescent="0.3">
      <c r="A3364" s="61">
        <v>87114</v>
      </c>
      <c r="B3364" s="54">
        <v>1</v>
      </c>
      <c r="C3364" s="54" t="s">
        <v>79</v>
      </c>
      <c r="D3364" s="54" t="s">
        <v>118</v>
      </c>
      <c r="E3364" s="61" t="s">
        <v>3193</v>
      </c>
      <c r="F3364" s="61" t="s">
        <v>145</v>
      </c>
      <c r="G3364" s="54" t="s">
        <v>72</v>
      </c>
      <c r="H3364" s="54" t="s">
        <v>128</v>
      </c>
      <c r="I3364" s="54" t="s">
        <v>22</v>
      </c>
      <c r="J3364" s="54" t="s">
        <v>129</v>
      </c>
      <c r="K3364" s="56">
        <v>43450.528506944444</v>
      </c>
      <c r="L3364" s="56">
        <v>43450.62190972222</v>
      </c>
      <c r="M3364" s="57">
        <v>2.241666666</v>
      </c>
      <c r="N3364" s="58">
        <v>0</v>
      </c>
      <c r="O3364" s="58">
        <v>0</v>
      </c>
      <c r="P3364" s="58">
        <v>0</v>
      </c>
      <c r="Q3364" s="58">
        <v>174</v>
      </c>
      <c r="R3364" s="59">
        <v>0</v>
      </c>
      <c r="S3364" s="59">
        <v>0</v>
      </c>
      <c r="T3364" s="59">
        <v>0</v>
      </c>
      <c r="U3364" s="59">
        <v>390.05</v>
      </c>
    </row>
    <row r="3365" spans="1:21" x14ac:dyDescent="0.3">
      <c r="A3365" s="61">
        <v>87116</v>
      </c>
      <c r="B3365" s="54">
        <v>1</v>
      </c>
      <c r="C3365" s="54" t="s">
        <v>78</v>
      </c>
      <c r="D3365" s="54" t="s">
        <v>82</v>
      </c>
      <c r="E3365" s="61" t="s">
        <v>858</v>
      </c>
      <c r="F3365" s="61" t="s">
        <v>137</v>
      </c>
      <c r="G3365" s="54" t="s">
        <v>71</v>
      </c>
      <c r="H3365" s="54" t="s">
        <v>128</v>
      </c>
      <c r="I3365" s="54" t="s">
        <v>22</v>
      </c>
      <c r="J3365" s="54" t="s">
        <v>129</v>
      </c>
      <c r="K3365" s="56">
        <v>43450.515555555554</v>
      </c>
      <c r="L3365" s="56">
        <v>43450.610856481479</v>
      </c>
      <c r="M3365" s="57">
        <v>2.287222222</v>
      </c>
      <c r="N3365" s="58">
        <v>0</v>
      </c>
      <c r="O3365" s="58">
        <v>0</v>
      </c>
      <c r="P3365" s="58">
        <v>0</v>
      </c>
      <c r="Q3365" s="58">
        <v>1</v>
      </c>
      <c r="R3365" s="59">
        <v>0</v>
      </c>
      <c r="S3365" s="59">
        <v>0</v>
      </c>
      <c r="T3365" s="59">
        <v>0</v>
      </c>
      <c r="U3365" s="59">
        <v>2.2872219999999999</v>
      </c>
    </row>
    <row r="3366" spans="1:21" x14ac:dyDescent="0.3">
      <c r="A3366" s="61">
        <v>87117</v>
      </c>
      <c r="B3366" s="54">
        <v>1</v>
      </c>
      <c r="C3366" s="54" t="s">
        <v>78</v>
      </c>
      <c r="D3366" s="54" t="s">
        <v>83</v>
      </c>
      <c r="E3366" s="61" t="s">
        <v>3194</v>
      </c>
      <c r="F3366" s="61" t="s">
        <v>137</v>
      </c>
      <c r="G3366" s="54" t="s">
        <v>71</v>
      </c>
      <c r="H3366" s="54" t="s">
        <v>128</v>
      </c>
      <c r="I3366" s="54" t="s">
        <v>22</v>
      </c>
      <c r="J3366" s="54" t="s">
        <v>129</v>
      </c>
      <c r="K3366" s="56">
        <v>43450.524733796294</v>
      </c>
      <c r="L3366" s="56">
        <v>43450.679606481484</v>
      </c>
      <c r="M3366" s="57">
        <v>3.7169444440000001</v>
      </c>
      <c r="N3366" s="58">
        <v>0</v>
      </c>
      <c r="O3366" s="58">
        <v>6</v>
      </c>
      <c r="P3366" s="58">
        <v>0</v>
      </c>
      <c r="Q3366" s="58">
        <v>0</v>
      </c>
      <c r="R3366" s="59">
        <v>0</v>
      </c>
      <c r="S3366" s="59">
        <v>22.301666999999998</v>
      </c>
      <c r="T3366" s="59">
        <v>0</v>
      </c>
      <c r="U3366" s="59">
        <v>0</v>
      </c>
    </row>
    <row r="3367" spans="1:21" x14ac:dyDescent="0.3">
      <c r="A3367" s="61">
        <v>87118</v>
      </c>
      <c r="B3367" s="54">
        <v>1</v>
      </c>
      <c r="C3367" s="54" t="s">
        <v>79</v>
      </c>
      <c r="D3367" s="54" t="s">
        <v>110</v>
      </c>
      <c r="E3367" s="61" t="s">
        <v>2232</v>
      </c>
      <c r="F3367" s="61" t="s">
        <v>145</v>
      </c>
      <c r="G3367" s="54" t="s">
        <v>72</v>
      </c>
      <c r="H3367" s="54" t="s">
        <v>128</v>
      </c>
      <c r="I3367" s="54" t="s">
        <v>22</v>
      </c>
      <c r="J3367" s="54" t="s">
        <v>129</v>
      </c>
      <c r="K3367" s="56">
        <v>43450.536863425928</v>
      </c>
      <c r="L3367" s="56">
        <v>43450.59438657407</v>
      </c>
      <c r="M3367" s="57">
        <v>1.3805555549999999</v>
      </c>
      <c r="N3367" s="58">
        <v>0</v>
      </c>
      <c r="O3367" s="58">
        <v>0</v>
      </c>
      <c r="P3367" s="58">
        <v>0</v>
      </c>
      <c r="Q3367" s="58">
        <v>140</v>
      </c>
      <c r="R3367" s="59">
        <v>0</v>
      </c>
      <c r="S3367" s="59">
        <v>0</v>
      </c>
      <c r="T3367" s="59">
        <v>0</v>
      </c>
      <c r="U3367" s="59">
        <v>193.27777800000001</v>
      </c>
    </row>
    <row r="3368" spans="1:21" x14ac:dyDescent="0.3">
      <c r="A3368" s="61">
        <v>87119</v>
      </c>
      <c r="B3368" s="54">
        <v>1</v>
      </c>
      <c r="C3368" s="54" t="s">
        <v>78</v>
      </c>
      <c r="D3368" s="54" t="s">
        <v>89</v>
      </c>
      <c r="E3368" s="61" t="s">
        <v>3195</v>
      </c>
      <c r="F3368" s="61" t="s">
        <v>137</v>
      </c>
      <c r="G3368" s="54" t="s">
        <v>71</v>
      </c>
      <c r="H3368" s="54" t="s">
        <v>128</v>
      </c>
      <c r="I3368" s="54" t="s">
        <v>22</v>
      </c>
      <c r="J3368" s="54" t="s">
        <v>129</v>
      </c>
      <c r="K3368" s="56">
        <v>43450.519861111112</v>
      </c>
      <c r="L3368" s="56">
        <v>43450.56821759259</v>
      </c>
      <c r="M3368" s="57">
        <v>1.160555555</v>
      </c>
      <c r="N3368" s="58">
        <v>0</v>
      </c>
      <c r="O3368" s="58">
        <v>1</v>
      </c>
      <c r="P3368" s="58">
        <v>0</v>
      </c>
      <c r="Q3368" s="58">
        <v>0</v>
      </c>
      <c r="R3368" s="59">
        <v>0</v>
      </c>
      <c r="S3368" s="59">
        <v>1.1605559999999999</v>
      </c>
      <c r="T3368" s="59">
        <v>0</v>
      </c>
      <c r="U3368" s="59">
        <v>0</v>
      </c>
    </row>
    <row r="3369" spans="1:21" x14ac:dyDescent="0.3">
      <c r="A3369" s="61">
        <v>87123</v>
      </c>
      <c r="B3369" s="54">
        <v>1</v>
      </c>
      <c r="C3369" s="54" t="s">
        <v>78</v>
      </c>
      <c r="D3369" s="54" t="s">
        <v>125</v>
      </c>
      <c r="E3369" s="61" t="s">
        <v>1849</v>
      </c>
      <c r="F3369" s="61" t="s">
        <v>202</v>
      </c>
      <c r="G3369" s="54" t="s">
        <v>71</v>
      </c>
      <c r="H3369" s="54" t="s">
        <v>128</v>
      </c>
      <c r="I3369" s="54" t="s">
        <v>22</v>
      </c>
      <c r="J3369" s="54" t="s">
        <v>129</v>
      </c>
      <c r="K3369" s="56">
        <v>43450.539976851855</v>
      </c>
      <c r="L3369" s="56">
        <v>43450.560949074075</v>
      </c>
      <c r="M3369" s="57">
        <v>0.50333333300000005</v>
      </c>
      <c r="N3369" s="58">
        <v>0</v>
      </c>
      <c r="O3369" s="58">
        <v>898</v>
      </c>
      <c r="P3369" s="58">
        <v>0</v>
      </c>
      <c r="Q3369" s="58">
        <v>0</v>
      </c>
      <c r="R3369" s="59">
        <v>0</v>
      </c>
      <c r="S3369" s="59">
        <v>451.99333300000001</v>
      </c>
      <c r="T3369" s="59">
        <v>0</v>
      </c>
      <c r="U3369" s="59">
        <v>0</v>
      </c>
    </row>
    <row r="3370" spans="1:21" x14ac:dyDescent="0.3">
      <c r="A3370" s="61">
        <v>87125</v>
      </c>
      <c r="B3370" s="54">
        <v>1</v>
      </c>
      <c r="C3370" s="54" t="s">
        <v>78</v>
      </c>
      <c r="D3370" s="54" t="s">
        <v>103</v>
      </c>
      <c r="E3370" s="61" t="s">
        <v>3196</v>
      </c>
      <c r="F3370" s="61" t="s">
        <v>162</v>
      </c>
      <c r="G3370" s="54" t="s">
        <v>72</v>
      </c>
      <c r="H3370" s="54" t="s">
        <v>128</v>
      </c>
      <c r="I3370" s="54" t="s">
        <v>22</v>
      </c>
      <c r="J3370" s="54" t="s">
        <v>147</v>
      </c>
      <c r="K3370" s="56">
        <v>43450.550578703704</v>
      </c>
      <c r="L3370" s="56">
        <v>43450.615277777775</v>
      </c>
      <c r="M3370" s="57">
        <v>1.552777777</v>
      </c>
      <c r="N3370" s="58">
        <v>4</v>
      </c>
      <c r="O3370" s="58">
        <v>15</v>
      </c>
      <c r="P3370" s="58">
        <v>0</v>
      </c>
      <c r="Q3370" s="58">
        <v>0</v>
      </c>
      <c r="R3370" s="59">
        <v>6.2111109999999998</v>
      </c>
      <c r="S3370" s="59">
        <v>23.291667</v>
      </c>
      <c r="T3370" s="59">
        <v>0</v>
      </c>
      <c r="U3370" s="59">
        <v>0</v>
      </c>
    </row>
    <row r="3371" spans="1:21" x14ac:dyDescent="0.3">
      <c r="A3371" s="61">
        <v>87126</v>
      </c>
      <c r="B3371" s="54">
        <v>1</v>
      </c>
      <c r="C3371" s="54" t="s">
        <v>78</v>
      </c>
      <c r="D3371" s="54" t="s">
        <v>95</v>
      </c>
      <c r="E3371" s="61" t="s">
        <v>448</v>
      </c>
      <c r="F3371" s="61" t="s">
        <v>140</v>
      </c>
      <c r="G3371" s="54" t="s">
        <v>72</v>
      </c>
      <c r="H3371" s="54" t="s">
        <v>128</v>
      </c>
      <c r="I3371" s="54" t="s">
        <v>22</v>
      </c>
      <c r="J3371" s="54" t="s">
        <v>129</v>
      </c>
      <c r="K3371" s="56">
        <v>43450.470706018517</v>
      </c>
      <c r="L3371" s="56">
        <v>43450.583333333336</v>
      </c>
      <c r="M3371" s="57">
        <v>2.7030555550000002</v>
      </c>
      <c r="N3371" s="58">
        <v>2</v>
      </c>
      <c r="O3371" s="58">
        <v>634</v>
      </c>
      <c r="P3371" s="58">
        <v>0</v>
      </c>
      <c r="Q3371" s="58">
        <v>15</v>
      </c>
      <c r="R3371" s="59">
        <v>5.4061110000000001</v>
      </c>
      <c r="S3371" s="59">
        <v>1713.737222</v>
      </c>
      <c r="T3371" s="59">
        <v>0</v>
      </c>
      <c r="U3371" s="59">
        <v>40.545833000000002</v>
      </c>
    </row>
    <row r="3372" spans="1:21" x14ac:dyDescent="0.3">
      <c r="A3372" s="61">
        <v>87128</v>
      </c>
      <c r="B3372" s="54">
        <v>1</v>
      </c>
      <c r="C3372" s="54" t="s">
        <v>78</v>
      </c>
      <c r="D3372" s="54" t="s">
        <v>80</v>
      </c>
      <c r="E3372" s="61" t="s">
        <v>3151</v>
      </c>
      <c r="F3372" s="61" t="s">
        <v>137</v>
      </c>
      <c r="G3372" s="54" t="s">
        <v>71</v>
      </c>
      <c r="H3372" s="54" t="s">
        <v>128</v>
      </c>
      <c r="I3372" s="54" t="s">
        <v>22</v>
      </c>
      <c r="J3372" s="54" t="s">
        <v>129</v>
      </c>
      <c r="K3372" s="56">
        <v>43450.552372685182</v>
      </c>
      <c r="L3372" s="56">
        <v>43450.56527777778</v>
      </c>
      <c r="M3372" s="57">
        <v>0.30972222199999999</v>
      </c>
      <c r="N3372" s="58">
        <v>0</v>
      </c>
      <c r="O3372" s="58">
        <v>2</v>
      </c>
      <c r="P3372" s="58">
        <v>0</v>
      </c>
      <c r="Q3372" s="58">
        <v>0</v>
      </c>
      <c r="R3372" s="59">
        <v>0</v>
      </c>
      <c r="S3372" s="59">
        <v>0.61944399999999999</v>
      </c>
      <c r="T3372" s="59">
        <v>0</v>
      </c>
      <c r="U3372" s="59">
        <v>0</v>
      </c>
    </row>
    <row r="3373" spans="1:21" x14ac:dyDescent="0.3">
      <c r="A3373" s="61">
        <v>87129</v>
      </c>
      <c r="B3373" s="54">
        <v>1</v>
      </c>
      <c r="C3373" s="54" t="s">
        <v>79</v>
      </c>
      <c r="D3373" s="54" t="s">
        <v>114</v>
      </c>
      <c r="E3373" s="61" t="s">
        <v>3197</v>
      </c>
      <c r="F3373" s="61" t="s">
        <v>136</v>
      </c>
      <c r="G3373" s="54" t="s">
        <v>71</v>
      </c>
      <c r="H3373" s="54" t="s">
        <v>128</v>
      </c>
      <c r="I3373" s="54" t="s">
        <v>22</v>
      </c>
      <c r="J3373" s="54" t="s">
        <v>129</v>
      </c>
      <c r="K3373" s="56">
        <v>43450.554155092592</v>
      </c>
      <c r="L3373" s="56">
        <v>43450.605023148149</v>
      </c>
      <c r="M3373" s="57">
        <v>1.2208333330000001</v>
      </c>
      <c r="N3373" s="58">
        <v>0</v>
      </c>
      <c r="O3373" s="58">
        <v>0</v>
      </c>
      <c r="P3373" s="58">
        <v>0</v>
      </c>
      <c r="Q3373" s="58">
        <v>2</v>
      </c>
      <c r="R3373" s="59">
        <v>0</v>
      </c>
      <c r="S3373" s="59">
        <v>0</v>
      </c>
      <c r="T3373" s="59">
        <v>0</v>
      </c>
      <c r="U3373" s="59">
        <v>2.4416669999999998</v>
      </c>
    </row>
    <row r="3374" spans="1:21" x14ac:dyDescent="0.3">
      <c r="A3374" s="61">
        <v>87130</v>
      </c>
      <c r="B3374" s="54">
        <v>1</v>
      </c>
      <c r="C3374" s="54" t="s">
        <v>78</v>
      </c>
      <c r="D3374" s="54" t="s">
        <v>106</v>
      </c>
      <c r="E3374" s="61" t="s">
        <v>314</v>
      </c>
      <c r="F3374" s="61" t="s">
        <v>140</v>
      </c>
      <c r="G3374" s="54" t="s">
        <v>72</v>
      </c>
      <c r="H3374" s="54" t="s">
        <v>128</v>
      </c>
      <c r="I3374" s="54" t="s">
        <v>22</v>
      </c>
      <c r="J3374" s="54" t="s">
        <v>129</v>
      </c>
      <c r="K3374" s="56">
        <v>43450.556180555555</v>
      </c>
      <c r="L3374" s="56">
        <v>43450.569685960647</v>
      </c>
      <c r="M3374" s="57">
        <v>0.32412944399999999</v>
      </c>
      <c r="N3374" s="58">
        <v>5</v>
      </c>
      <c r="O3374" s="58">
        <v>515</v>
      </c>
      <c r="P3374" s="58">
        <v>0</v>
      </c>
      <c r="Q3374" s="58">
        <v>7</v>
      </c>
      <c r="R3374" s="59">
        <v>1.6206469999999999</v>
      </c>
      <c r="S3374" s="59">
        <v>166.92666399999999</v>
      </c>
      <c r="T3374" s="59">
        <v>0</v>
      </c>
      <c r="U3374" s="59">
        <v>2.2689059999999999</v>
      </c>
    </row>
    <row r="3375" spans="1:21" x14ac:dyDescent="0.3">
      <c r="A3375" s="61">
        <v>87132</v>
      </c>
      <c r="B3375" s="54">
        <v>1</v>
      </c>
      <c r="C3375" s="54" t="s">
        <v>78</v>
      </c>
      <c r="D3375" s="54" t="s">
        <v>81</v>
      </c>
      <c r="E3375" s="61" t="s">
        <v>3198</v>
      </c>
      <c r="F3375" s="61" t="s">
        <v>150</v>
      </c>
      <c r="G3375" s="54" t="s">
        <v>71</v>
      </c>
      <c r="H3375" s="54" t="s">
        <v>128</v>
      </c>
      <c r="I3375" s="54" t="s">
        <v>22</v>
      </c>
      <c r="J3375" s="54" t="s">
        <v>147</v>
      </c>
      <c r="K3375" s="56">
        <v>43450.55804398148</v>
      </c>
      <c r="L3375" s="56">
        <v>43450.637499999997</v>
      </c>
      <c r="M3375" s="57">
        <v>1.9069444440000001</v>
      </c>
      <c r="N3375" s="58">
        <v>0</v>
      </c>
      <c r="O3375" s="58">
        <v>365</v>
      </c>
      <c r="P3375" s="58">
        <v>0</v>
      </c>
      <c r="Q3375" s="58">
        <v>0</v>
      </c>
      <c r="R3375" s="59">
        <v>0</v>
      </c>
      <c r="S3375" s="59">
        <v>696.03472199999999</v>
      </c>
      <c r="T3375" s="59">
        <v>0</v>
      </c>
      <c r="U3375" s="59">
        <v>0</v>
      </c>
    </row>
    <row r="3376" spans="1:21" x14ac:dyDescent="0.3">
      <c r="A3376" s="61">
        <v>87135</v>
      </c>
      <c r="B3376" s="54">
        <v>1</v>
      </c>
      <c r="C3376" s="54" t="s">
        <v>78</v>
      </c>
      <c r="D3376" s="54" t="s">
        <v>102</v>
      </c>
      <c r="E3376" s="61" t="s">
        <v>1894</v>
      </c>
      <c r="F3376" s="61" t="s">
        <v>171</v>
      </c>
      <c r="G3376" s="54" t="s">
        <v>72</v>
      </c>
      <c r="H3376" s="54" t="s">
        <v>128</v>
      </c>
      <c r="I3376" s="54" t="s">
        <v>22</v>
      </c>
      <c r="J3376" s="54" t="s">
        <v>129</v>
      </c>
      <c r="K3376" s="56">
        <v>43450.559571759259</v>
      </c>
      <c r="L3376" s="56">
        <v>43450.59097222222</v>
      </c>
      <c r="M3376" s="57">
        <v>0.753611111</v>
      </c>
      <c r="N3376" s="58">
        <v>0</v>
      </c>
      <c r="O3376" s="58">
        <v>0</v>
      </c>
      <c r="P3376" s="58">
        <v>17</v>
      </c>
      <c r="Q3376" s="58">
        <v>184</v>
      </c>
      <c r="R3376" s="59">
        <v>0</v>
      </c>
      <c r="S3376" s="59">
        <v>0</v>
      </c>
      <c r="T3376" s="59">
        <v>12.811389</v>
      </c>
      <c r="U3376" s="59">
        <v>138.664444</v>
      </c>
    </row>
    <row r="3377" spans="1:21" x14ac:dyDescent="0.3">
      <c r="A3377" s="61">
        <v>87138</v>
      </c>
      <c r="B3377" s="54">
        <v>1</v>
      </c>
      <c r="C3377" s="54" t="s">
        <v>78</v>
      </c>
      <c r="D3377" s="54" t="s">
        <v>82</v>
      </c>
      <c r="E3377" s="61" t="s">
        <v>3199</v>
      </c>
      <c r="F3377" s="61" t="s">
        <v>156</v>
      </c>
      <c r="G3377" s="54" t="s">
        <v>71</v>
      </c>
      <c r="H3377" s="54" t="s">
        <v>128</v>
      </c>
      <c r="I3377" s="54" t="s">
        <v>22</v>
      </c>
      <c r="J3377" s="54" t="s">
        <v>129</v>
      </c>
      <c r="K3377" s="56">
        <v>43450.563599537039</v>
      </c>
      <c r="L3377" s="56">
        <v>43450.597430555557</v>
      </c>
      <c r="M3377" s="57">
        <v>0.81194444399999999</v>
      </c>
      <c r="N3377" s="58">
        <v>0</v>
      </c>
      <c r="O3377" s="58">
        <v>97</v>
      </c>
      <c r="P3377" s="58">
        <v>0</v>
      </c>
      <c r="Q3377" s="58">
        <v>0</v>
      </c>
      <c r="R3377" s="59">
        <v>0</v>
      </c>
      <c r="S3377" s="59">
        <v>78.758611000000002</v>
      </c>
      <c r="T3377" s="59">
        <v>0</v>
      </c>
      <c r="U3377" s="59">
        <v>0</v>
      </c>
    </row>
    <row r="3378" spans="1:21" x14ac:dyDescent="0.3">
      <c r="A3378" s="61">
        <v>87139</v>
      </c>
      <c r="B3378" s="54">
        <v>1</v>
      </c>
      <c r="C3378" s="54" t="s">
        <v>78</v>
      </c>
      <c r="D3378" s="54" t="s">
        <v>93</v>
      </c>
      <c r="E3378" s="61" t="s">
        <v>451</v>
      </c>
      <c r="F3378" s="61" t="s">
        <v>172</v>
      </c>
      <c r="G3378" s="54" t="s">
        <v>71</v>
      </c>
      <c r="H3378" s="54" t="s">
        <v>128</v>
      </c>
      <c r="I3378" s="54" t="s">
        <v>22</v>
      </c>
      <c r="J3378" s="54" t="s">
        <v>129</v>
      </c>
      <c r="K3378" s="56">
        <v>43450.551620370374</v>
      </c>
      <c r="L3378" s="56">
        <v>43450.598217592589</v>
      </c>
      <c r="M3378" s="57">
        <v>1.118333333</v>
      </c>
      <c r="N3378" s="58">
        <v>0</v>
      </c>
      <c r="O3378" s="58">
        <v>111</v>
      </c>
      <c r="P3378" s="58">
        <v>0</v>
      </c>
      <c r="Q3378" s="58">
        <v>0</v>
      </c>
      <c r="R3378" s="59">
        <v>0</v>
      </c>
      <c r="S3378" s="59">
        <v>124.13500000000001</v>
      </c>
      <c r="T3378" s="59">
        <v>0</v>
      </c>
      <c r="U3378" s="59">
        <v>0</v>
      </c>
    </row>
    <row r="3379" spans="1:21" x14ac:dyDescent="0.3">
      <c r="A3379" s="61">
        <v>87140</v>
      </c>
      <c r="B3379" s="54">
        <v>1</v>
      </c>
      <c r="C3379" s="54" t="s">
        <v>78</v>
      </c>
      <c r="D3379" s="54" t="s">
        <v>80</v>
      </c>
      <c r="E3379" s="61" t="s">
        <v>3200</v>
      </c>
      <c r="F3379" s="61" t="s">
        <v>137</v>
      </c>
      <c r="G3379" s="54" t="s">
        <v>71</v>
      </c>
      <c r="H3379" s="54" t="s">
        <v>128</v>
      </c>
      <c r="I3379" s="54" t="s">
        <v>22</v>
      </c>
      <c r="J3379" s="54" t="s">
        <v>129</v>
      </c>
      <c r="K3379" s="56">
        <v>43450.566550925927</v>
      </c>
      <c r="L3379" s="56">
        <v>43450.596365740741</v>
      </c>
      <c r="M3379" s="57">
        <v>0.71555555500000001</v>
      </c>
      <c r="N3379" s="58">
        <v>0</v>
      </c>
      <c r="O3379" s="58">
        <v>1</v>
      </c>
      <c r="P3379" s="58">
        <v>0</v>
      </c>
      <c r="Q3379" s="58">
        <v>0</v>
      </c>
      <c r="R3379" s="59">
        <v>0</v>
      </c>
      <c r="S3379" s="59">
        <v>0.71555599999999997</v>
      </c>
      <c r="T3379" s="59">
        <v>0</v>
      </c>
      <c r="U3379" s="59">
        <v>0</v>
      </c>
    </row>
    <row r="3380" spans="1:21" x14ac:dyDescent="0.3">
      <c r="A3380" s="61">
        <v>87141</v>
      </c>
      <c r="B3380" s="54">
        <v>1</v>
      </c>
      <c r="C3380" s="54" t="s">
        <v>78</v>
      </c>
      <c r="D3380" s="54" t="s">
        <v>88</v>
      </c>
      <c r="E3380" s="61" t="s">
        <v>3201</v>
      </c>
      <c r="F3380" s="61" t="s">
        <v>144</v>
      </c>
      <c r="G3380" s="54" t="s">
        <v>71</v>
      </c>
      <c r="H3380" s="54" t="s">
        <v>128</v>
      </c>
      <c r="I3380" s="54" t="s">
        <v>22</v>
      </c>
      <c r="J3380" s="54" t="s">
        <v>129</v>
      </c>
      <c r="K3380" s="56">
        <v>43450.567025462966</v>
      </c>
      <c r="L3380" s="56">
        <v>43450.732974537037</v>
      </c>
      <c r="M3380" s="57">
        <v>3.9827777769999999</v>
      </c>
      <c r="N3380" s="58">
        <v>0</v>
      </c>
      <c r="O3380" s="58">
        <v>1</v>
      </c>
      <c r="P3380" s="58">
        <v>0</v>
      </c>
      <c r="Q3380" s="58">
        <v>0</v>
      </c>
      <c r="R3380" s="59">
        <v>0</v>
      </c>
      <c r="S3380" s="59">
        <v>3.9827780000000002</v>
      </c>
      <c r="T3380" s="59">
        <v>0</v>
      </c>
      <c r="U3380" s="59">
        <v>0</v>
      </c>
    </row>
    <row r="3381" spans="1:21" x14ac:dyDescent="0.3">
      <c r="A3381" s="61">
        <v>87143</v>
      </c>
      <c r="B3381" s="54">
        <v>1</v>
      </c>
      <c r="C3381" s="54" t="s">
        <v>79</v>
      </c>
      <c r="D3381" s="54" t="s">
        <v>119</v>
      </c>
      <c r="E3381" s="61" t="s">
        <v>3202</v>
      </c>
      <c r="F3381" s="61" t="s">
        <v>136</v>
      </c>
      <c r="G3381" s="54" t="s">
        <v>71</v>
      </c>
      <c r="H3381" s="54" t="s">
        <v>128</v>
      </c>
      <c r="I3381" s="54" t="s">
        <v>22</v>
      </c>
      <c r="J3381" s="54" t="s">
        <v>129</v>
      </c>
      <c r="K3381" s="56">
        <v>43450.567812499998</v>
      </c>
      <c r="L3381" s="56">
        <v>43450.631898148145</v>
      </c>
      <c r="M3381" s="57">
        <v>1.5380555549999999</v>
      </c>
      <c r="N3381" s="58">
        <v>0</v>
      </c>
      <c r="O3381" s="58">
        <v>18</v>
      </c>
      <c r="P3381" s="58">
        <v>0</v>
      </c>
      <c r="Q3381" s="58">
        <v>2</v>
      </c>
      <c r="R3381" s="59">
        <v>0</v>
      </c>
      <c r="S3381" s="59">
        <v>27.684999999999999</v>
      </c>
      <c r="T3381" s="59">
        <v>0</v>
      </c>
      <c r="U3381" s="59">
        <v>3.076111</v>
      </c>
    </row>
    <row r="3382" spans="1:21" x14ac:dyDescent="0.3">
      <c r="A3382" s="61">
        <v>87145</v>
      </c>
      <c r="B3382" s="54">
        <v>1</v>
      </c>
      <c r="C3382" s="54" t="s">
        <v>78</v>
      </c>
      <c r="D3382" s="54" t="s">
        <v>82</v>
      </c>
      <c r="E3382" s="61" t="s">
        <v>3203</v>
      </c>
      <c r="F3382" s="61" t="s">
        <v>137</v>
      </c>
      <c r="G3382" s="54" t="s">
        <v>71</v>
      </c>
      <c r="H3382" s="54" t="s">
        <v>128</v>
      </c>
      <c r="I3382" s="54" t="s">
        <v>22</v>
      </c>
      <c r="J3382" s="54" t="s">
        <v>129</v>
      </c>
      <c r="K3382" s="56">
        <v>43450.561030092591</v>
      </c>
      <c r="L3382" s="56">
        <v>43450.607025462959</v>
      </c>
      <c r="M3382" s="57">
        <v>1.103888888</v>
      </c>
      <c r="N3382" s="58">
        <v>0</v>
      </c>
      <c r="O3382" s="58">
        <v>0</v>
      </c>
      <c r="P3382" s="58">
        <v>0</v>
      </c>
      <c r="Q3382" s="58">
        <v>1</v>
      </c>
      <c r="R3382" s="59">
        <v>0</v>
      </c>
      <c r="S3382" s="59">
        <v>0</v>
      </c>
      <c r="T3382" s="59">
        <v>0</v>
      </c>
      <c r="U3382" s="59">
        <v>1.1038889999999999</v>
      </c>
    </row>
    <row r="3383" spans="1:21" x14ac:dyDescent="0.3">
      <c r="A3383" s="61">
        <v>87150</v>
      </c>
      <c r="B3383" s="54">
        <v>1</v>
      </c>
      <c r="C3383" s="54" t="s">
        <v>79</v>
      </c>
      <c r="D3383" s="54" t="s">
        <v>111</v>
      </c>
      <c r="E3383" s="61" t="s">
        <v>609</v>
      </c>
      <c r="F3383" s="61" t="s">
        <v>156</v>
      </c>
      <c r="G3383" s="54" t="s">
        <v>71</v>
      </c>
      <c r="H3383" s="54" t="s">
        <v>128</v>
      </c>
      <c r="I3383" s="54" t="s">
        <v>22</v>
      </c>
      <c r="J3383" s="54" t="s">
        <v>129</v>
      </c>
      <c r="K3383" s="56">
        <v>43450.576319444444</v>
      </c>
      <c r="L3383" s="56">
        <v>43450.642893518518</v>
      </c>
      <c r="M3383" s="57">
        <v>1.5977777769999999</v>
      </c>
      <c r="N3383" s="58">
        <v>0</v>
      </c>
      <c r="O3383" s="58">
        <v>20</v>
      </c>
      <c r="P3383" s="58">
        <v>0</v>
      </c>
      <c r="Q3383" s="58">
        <v>0</v>
      </c>
      <c r="R3383" s="59">
        <v>0</v>
      </c>
      <c r="S3383" s="59">
        <v>31.955556000000001</v>
      </c>
      <c r="T3383" s="59">
        <v>0</v>
      </c>
      <c r="U3383" s="59">
        <v>0</v>
      </c>
    </row>
    <row r="3384" spans="1:21" x14ac:dyDescent="0.3">
      <c r="A3384" s="61">
        <v>87152</v>
      </c>
      <c r="B3384" s="54">
        <v>1</v>
      </c>
      <c r="C3384" s="54" t="s">
        <v>78</v>
      </c>
      <c r="D3384" s="54" t="s">
        <v>104</v>
      </c>
      <c r="E3384" s="61" t="s">
        <v>3204</v>
      </c>
      <c r="F3384" s="61" t="s">
        <v>136</v>
      </c>
      <c r="G3384" s="54" t="s">
        <v>71</v>
      </c>
      <c r="H3384" s="54" t="s">
        <v>128</v>
      </c>
      <c r="I3384" s="54" t="s">
        <v>22</v>
      </c>
      <c r="J3384" s="54" t="s">
        <v>129</v>
      </c>
      <c r="K3384" s="56">
        <v>43450.447060185186</v>
      </c>
      <c r="L3384" s="56">
        <v>43450.580555555556</v>
      </c>
      <c r="M3384" s="57">
        <v>3.2038888879999998</v>
      </c>
      <c r="N3384" s="58">
        <v>0</v>
      </c>
      <c r="O3384" s="58">
        <v>0</v>
      </c>
      <c r="P3384" s="58">
        <v>0</v>
      </c>
      <c r="Q3384" s="58">
        <v>13</v>
      </c>
      <c r="R3384" s="59">
        <v>0</v>
      </c>
      <c r="S3384" s="59">
        <v>0</v>
      </c>
      <c r="T3384" s="59">
        <v>0</v>
      </c>
      <c r="U3384" s="59">
        <v>41.650556000000002</v>
      </c>
    </row>
    <row r="3385" spans="1:21" x14ac:dyDescent="0.3">
      <c r="A3385" s="61">
        <v>87155</v>
      </c>
      <c r="B3385" s="54">
        <v>1</v>
      </c>
      <c r="C3385" s="54" t="s">
        <v>79</v>
      </c>
      <c r="D3385" s="54" t="s">
        <v>123</v>
      </c>
      <c r="E3385" s="61" t="s">
        <v>3205</v>
      </c>
      <c r="F3385" s="61" t="s">
        <v>151</v>
      </c>
      <c r="G3385" s="54" t="s">
        <v>71</v>
      </c>
      <c r="H3385" s="54" t="s">
        <v>128</v>
      </c>
      <c r="I3385" s="54" t="s">
        <v>22</v>
      </c>
      <c r="J3385" s="54" t="s">
        <v>129</v>
      </c>
      <c r="K3385" s="56">
        <v>43450.563842592594</v>
      </c>
      <c r="L3385" s="56">
        <v>43450.629780092589</v>
      </c>
      <c r="M3385" s="57">
        <v>1.5825</v>
      </c>
      <c r="N3385" s="58">
        <v>0</v>
      </c>
      <c r="O3385" s="58">
        <v>26</v>
      </c>
      <c r="P3385" s="58">
        <v>0</v>
      </c>
      <c r="Q3385" s="58">
        <v>0</v>
      </c>
      <c r="R3385" s="59">
        <v>0</v>
      </c>
      <c r="S3385" s="59">
        <v>41.145000000000003</v>
      </c>
      <c r="T3385" s="59">
        <v>0</v>
      </c>
      <c r="U3385" s="59">
        <v>0</v>
      </c>
    </row>
    <row r="3386" spans="1:21" x14ac:dyDescent="0.3">
      <c r="A3386" s="61">
        <v>87157</v>
      </c>
      <c r="B3386" s="54">
        <v>1</v>
      </c>
      <c r="C3386" s="54" t="s">
        <v>79</v>
      </c>
      <c r="D3386" s="54" t="s">
        <v>124</v>
      </c>
      <c r="E3386" s="61" t="s">
        <v>3206</v>
      </c>
      <c r="F3386" s="61" t="s">
        <v>202</v>
      </c>
      <c r="G3386" s="54" t="s">
        <v>71</v>
      </c>
      <c r="H3386" s="54" t="s">
        <v>128</v>
      </c>
      <c r="I3386" s="54" t="s">
        <v>22</v>
      </c>
      <c r="J3386" s="54" t="s">
        <v>129</v>
      </c>
      <c r="K3386" s="56">
        <v>43450.578645833331</v>
      </c>
      <c r="L3386" s="56">
        <v>43450.622037037036</v>
      </c>
      <c r="M3386" s="57">
        <v>1.041388888</v>
      </c>
      <c r="N3386" s="58">
        <v>0</v>
      </c>
      <c r="O3386" s="58">
        <v>27</v>
      </c>
      <c r="P3386" s="58">
        <v>0</v>
      </c>
      <c r="Q3386" s="58">
        <v>0</v>
      </c>
      <c r="R3386" s="59">
        <v>0</v>
      </c>
      <c r="S3386" s="59">
        <v>28.1175</v>
      </c>
      <c r="T3386" s="59">
        <v>0</v>
      </c>
      <c r="U3386" s="59">
        <v>0</v>
      </c>
    </row>
    <row r="3387" spans="1:21" x14ac:dyDescent="0.3">
      <c r="A3387" s="61">
        <v>87164</v>
      </c>
      <c r="B3387" s="54">
        <v>1</v>
      </c>
      <c r="C3387" s="54" t="s">
        <v>78</v>
      </c>
      <c r="D3387" s="54" t="s">
        <v>83</v>
      </c>
      <c r="E3387" s="61" t="s">
        <v>3207</v>
      </c>
      <c r="F3387" s="61" t="s">
        <v>144</v>
      </c>
      <c r="G3387" s="54" t="s">
        <v>71</v>
      </c>
      <c r="H3387" s="54" t="s">
        <v>128</v>
      </c>
      <c r="I3387" s="54" t="s">
        <v>22</v>
      </c>
      <c r="J3387" s="54" t="s">
        <v>129</v>
      </c>
      <c r="K3387" s="56">
        <v>43450.580983796295</v>
      </c>
      <c r="L3387" s="56">
        <v>43450.654085648144</v>
      </c>
      <c r="M3387" s="57">
        <v>1.754444444</v>
      </c>
      <c r="N3387" s="58">
        <v>0</v>
      </c>
      <c r="O3387" s="58">
        <v>25</v>
      </c>
      <c r="P3387" s="58">
        <v>0</v>
      </c>
      <c r="Q3387" s="58">
        <v>0</v>
      </c>
      <c r="R3387" s="59">
        <v>0</v>
      </c>
      <c r="S3387" s="59">
        <v>43.861111000000001</v>
      </c>
      <c r="T3387" s="59">
        <v>0</v>
      </c>
      <c r="U3387" s="59">
        <v>0</v>
      </c>
    </row>
    <row r="3388" spans="1:21" x14ac:dyDescent="0.3">
      <c r="A3388" s="61">
        <v>87165</v>
      </c>
      <c r="B3388" s="54">
        <v>1</v>
      </c>
      <c r="C3388" s="54" t="s">
        <v>79</v>
      </c>
      <c r="D3388" s="54" t="s">
        <v>123</v>
      </c>
      <c r="E3388" s="61" t="s">
        <v>498</v>
      </c>
      <c r="F3388" s="61" t="s">
        <v>145</v>
      </c>
      <c r="G3388" s="54" t="s">
        <v>72</v>
      </c>
      <c r="H3388" s="54" t="s">
        <v>128</v>
      </c>
      <c r="I3388" s="54" t="s">
        <v>22</v>
      </c>
      <c r="J3388" s="54" t="s">
        <v>129</v>
      </c>
      <c r="K3388" s="56">
        <v>43450.572615740741</v>
      </c>
      <c r="L3388" s="56">
        <v>43450.667881944442</v>
      </c>
      <c r="M3388" s="57">
        <v>2.2863888879999998</v>
      </c>
      <c r="N3388" s="58">
        <v>0</v>
      </c>
      <c r="O3388" s="58">
        <v>1</v>
      </c>
      <c r="P3388" s="58">
        <v>0</v>
      </c>
      <c r="Q3388" s="58">
        <v>34</v>
      </c>
      <c r="R3388" s="59">
        <v>0</v>
      </c>
      <c r="S3388" s="59">
        <v>2.2863889999999998</v>
      </c>
      <c r="T3388" s="59">
        <v>0</v>
      </c>
      <c r="U3388" s="59">
        <v>77.737222000000003</v>
      </c>
    </row>
    <row r="3389" spans="1:21" x14ac:dyDescent="0.3">
      <c r="A3389" s="61">
        <v>87168</v>
      </c>
      <c r="B3389" s="54">
        <v>1</v>
      </c>
      <c r="C3389" s="54" t="s">
        <v>78</v>
      </c>
      <c r="D3389" s="54" t="s">
        <v>80</v>
      </c>
      <c r="E3389" s="61" t="s">
        <v>3208</v>
      </c>
      <c r="F3389" s="61" t="s">
        <v>127</v>
      </c>
      <c r="G3389" s="54" t="s">
        <v>72</v>
      </c>
      <c r="H3389" s="54" t="s">
        <v>138</v>
      </c>
      <c r="I3389" s="54" t="s">
        <v>22</v>
      </c>
      <c r="J3389" s="54" t="s">
        <v>129</v>
      </c>
      <c r="K3389" s="56">
        <v>43450.591712962967</v>
      </c>
      <c r="L3389" s="56">
        <v>43450.593055555553</v>
      </c>
      <c r="M3389" s="57">
        <v>3.2222222000000002E-2</v>
      </c>
      <c r="N3389" s="58">
        <v>52</v>
      </c>
      <c r="O3389" s="58">
        <v>14549</v>
      </c>
      <c r="P3389" s="58">
        <v>0</v>
      </c>
      <c r="Q3389" s="58">
        <v>0</v>
      </c>
      <c r="R3389" s="59">
        <v>1.675556</v>
      </c>
      <c r="S3389" s="59">
        <v>468.801108</v>
      </c>
      <c r="T3389" s="59">
        <v>0</v>
      </c>
      <c r="U3389" s="59">
        <v>0</v>
      </c>
    </row>
    <row r="3390" spans="1:21" x14ac:dyDescent="0.3">
      <c r="A3390" s="61">
        <v>87172</v>
      </c>
      <c r="B3390" s="54">
        <v>1</v>
      </c>
      <c r="C3390" s="54" t="s">
        <v>78</v>
      </c>
      <c r="D3390" s="54" t="s">
        <v>82</v>
      </c>
      <c r="E3390" s="61" t="s">
        <v>3209</v>
      </c>
      <c r="F3390" s="61" t="s">
        <v>204</v>
      </c>
      <c r="G3390" s="54" t="s">
        <v>71</v>
      </c>
      <c r="H3390" s="54" t="s">
        <v>128</v>
      </c>
      <c r="I3390" s="54" t="s">
        <v>22</v>
      </c>
      <c r="J3390" s="54" t="s">
        <v>129</v>
      </c>
      <c r="K3390" s="56">
        <v>43450.594930555555</v>
      </c>
      <c r="L3390" s="56">
        <v>43450.62091435185</v>
      </c>
      <c r="M3390" s="57">
        <v>0.623611111</v>
      </c>
      <c r="N3390" s="58">
        <v>0</v>
      </c>
      <c r="O3390" s="58">
        <v>320</v>
      </c>
      <c r="P3390" s="58">
        <v>0</v>
      </c>
      <c r="Q3390" s="58">
        <v>0</v>
      </c>
      <c r="R3390" s="59">
        <v>0</v>
      </c>
      <c r="S3390" s="59">
        <v>199.555556</v>
      </c>
      <c r="T3390" s="59">
        <v>0</v>
      </c>
      <c r="U3390" s="59">
        <v>0</v>
      </c>
    </row>
    <row r="3391" spans="1:21" x14ac:dyDescent="0.3">
      <c r="A3391" s="61">
        <v>87175</v>
      </c>
      <c r="B3391" s="54">
        <v>1</v>
      </c>
      <c r="C3391" s="54" t="s">
        <v>78</v>
      </c>
      <c r="D3391" s="54" t="s">
        <v>103</v>
      </c>
      <c r="E3391" s="61" t="s">
        <v>227</v>
      </c>
      <c r="F3391" s="61" t="s">
        <v>640</v>
      </c>
      <c r="G3391" s="54" t="s">
        <v>72</v>
      </c>
      <c r="H3391" s="54" t="s">
        <v>128</v>
      </c>
      <c r="I3391" s="54" t="s">
        <v>22</v>
      </c>
      <c r="J3391" s="54" t="s">
        <v>129</v>
      </c>
      <c r="K3391" s="56">
        <v>43450.603310185186</v>
      </c>
      <c r="L3391" s="56">
        <v>43450.660185185188</v>
      </c>
      <c r="M3391" s="57">
        <v>1.365</v>
      </c>
      <c r="N3391" s="58">
        <v>4</v>
      </c>
      <c r="O3391" s="58">
        <v>3737</v>
      </c>
      <c r="P3391" s="58">
        <v>0</v>
      </c>
      <c r="Q3391" s="58">
        <v>12</v>
      </c>
      <c r="R3391" s="59">
        <v>5.46</v>
      </c>
      <c r="S3391" s="59">
        <v>5101.0050000000001</v>
      </c>
      <c r="T3391" s="59">
        <v>0</v>
      </c>
      <c r="U3391" s="59">
        <v>16.38</v>
      </c>
    </row>
    <row r="3392" spans="1:21" x14ac:dyDescent="0.3">
      <c r="A3392" s="61">
        <v>87176</v>
      </c>
      <c r="B3392" s="54">
        <v>1</v>
      </c>
      <c r="C3392" s="54" t="s">
        <v>78</v>
      </c>
      <c r="D3392" s="54" t="s">
        <v>80</v>
      </c>
      <c r="E3392" s="61" t="s">
        <v>3210</v>
      </c>
      <c r="F3392" s="61" t="s">
        <v>137</v>
      </c>
      <c r="G3392" s="54" t="s">
        <v>71</v>
      </c>
      <c r="H3392" s="54" t="s">
        <v>128</v>
      </c>
      <c r="I3392" s="54" t="s">
        <v>22</v>
      </c>
      <c r="J3392" s="54" t="s">
        <v>129</v>
      </c>
      <c r="K3392" s="56">
        <v>43450.601319444446</v>
      </c>
      <c r="L3392" s="56">
        <v>43450.630648148144</v>
      </c>
      <c r="M3392" s="57">
        <v>0.70388888800000005</v>
      </c>
      <c r="N3392" s="58">
        <v>0</v>
      </c>
      <c r="O3392" s="58">
        <v>3</v>
      </c>
      <c r="P3392" s="58">
        <v>0</v>
      </c>
      <c r="Q3392" s="58">
        <v>0</v>
      </c>
      <c r="R3392" s="59">
        <v>0</v>
      </c>
      <c r="S3392" s="59">
        <v>2.1116670000000002</v>
      </c>
      <c r="T3392" s="59">
        <v>0</v>
      </c>
      <c r="U3392" s="59">
        <v>0</v>
      </c>
    </row>
    <row r="3393" spans="1:21" x14ac:dyDescent="0.3">
      <c r="A3393" s="61">
        <v>87180</v>
      </c>
      <c r="B3393" s="54">
        <v>1</v>
      </c>
      <c r="C3393" s="54" t="s">
        <v>78</v>
      </c>
      <c r="D3393" s="54" t="s">
        <v>94</v>
      </c>
      <c r="E3393" s="61" t="s">
        <v>3211</v>
      </c>
      <c r="F3393" s="61" t="s">
        <v>136</v>
      </c>
      <c r="G3393" s="54" t="s">
        <v>71</v>
      </c>
      <c r="H3393" s="54" t="s">
        <v>128</v>
      </c>
      <c r="I3393" s="54" t="s">
        <v>22</v>
      </c>
      <c r="J3393" s="54" t="s">
        <v>129</v>
      </c>
      <c r="K3393" s="56">
        <v>43450.555601851855</v>
      </c>
      <c r="L3393" s="56">
        <v>43450.624953703707</v>
      </c>
      <c r="M3393" s="57">
        <v>1.6644444439999999</v>
      </c>
      <c r="N3393" s="58">
        <v>0</v>
      </c>
      <c r="O3393" s="58">
        <v>0</v>
      </c>
      <c r="P3393" s="58">
        <v>0</v>
      </c>
      <c r="Q3393" s="58">
        <v>12</v>
      </c>
      <c r="R3393" s="59">
        <v>0</v>
      </c>
      <c r="S3393" s="59">
        <v>0</v>
      </c>
      <c r="T3393" s="59">
        <v>0</v>
      </c>
      <c r="U3393" s="59">
        <v>19.973333</v>
      </c>
    </row>
    <row r="3394" spans="1:21" x14ac:dyDescent="0.3">
      <c r="A3394" s="61">
        <v>87182</v>
      </c>
      <c r="B3394" s="54">
        <v>1</v>
      </c>
      <c r="C3394" s="54" t="s">
        <v>79</v>
      </c>
      <c r="D3394" s="54" t="s">
        <v>119</v>
      </c>
      <c r="E3394" s="61" t="s">
        <v>3212</v>
      </c>
      <c r="F3394" s="61" t="s">
        <v>136</v>
      </c>
      <c r="G3394" s="54" t="s">
        <v>71</v>
      </c>
      <c r="H3394" s="54" t="s">
        <v>128</v>
      </c>
      <c r="I3394" s="54" t="s">
        <v>22</v>
      </c>
      <c r="J3394" s="54" t="s">
        <v>129</v>
      </c>
      <c r="K3394" s="56">
        <v>43450.606574074074</v>
      </c>
      <c r="L3394" s="56">
        <v>43450.619143518517</v>
      </c>
      <c r="M3394" s="57">
        <v>0.30166666600000003</v>
      </c>
      <c r="N3394" s="58">
        <v>0</v>
      </c>
      <c r="O3394" s="58">
        <v>36</v>
      </c>
      <c r="P3394" s="58">
        <v>0</v>
      </c>
      <c r="Q3394" s="58">
        <v>18</v>
      </c>
      <c r="R3394" s="59">
        <v>0</v>
      </c>
      <c r="S3394" s="59">
        <v>10.86</v>
      </c>
      <c r="T3394" s="59">
        <v>0</v>
      </c>
      <c r="U3394" s="59">
        <v>5.43</v>
      </c>
    </row>
    <row r="3395" spans="1:21" x14ac:dyDescent="0.3">
      <c r="A3395" s="61">
        <v>87183</v>
      </c>
      <c r="B3395" s="54">
        <v>1</v>
      </c>
      <c r="C3395" s="54" t="s">
        <v>78</v>
      </c>
      <c r="D3395" s="54" t="s">
        <v>99</v>
      </c>
      <c r="E3395" s="61" t="s">
        <v>3213</v>
      </c>
      <c r="F3395" s="61" t="s">
        <v>144</v>
      </c>
      <c r="G3395" s="54" t="s">
        <v>71</v>
      </c>
      <c r="H3395" s="54" t="s">
        <v>128</v>
      </c>
      <c r="I3395" s="54" t="s">
        <v>22</v>
      </c>
      <c r="J3395" s="54" t="s">
        <v>129</v>
      </c>
      <c r="K3395" s="56">
        <v>43450.602337962962</v>
      </c>
      <c r="L3395" s="56">
        <v>43450.647349537037</v>
      </c>
      <c r="M3395" s="57">
        <v>1.0802777770000001</v>
      </c>
      <c r="N3395" s="58">
        <v>0</v>
      </c>
      <c r="O3395" s="58">
        <v>9</v>
      </c>
      <c r="P3395" s="58">
        <v>0</v>
      </c>
      <c r="Q3395" s="58">
        <v>0</v>
      </c>
      <c r="R3395" s="59">
        <v>0</v>
      </c>
      <c r="S3395" s="59">
        <v>9.7225000000000001</v>
      </c>
      <c r="T3395" s="59">
        <v>0</v>
      </c>
      <c r="U3395" s="59">
        <v>0</v>
      </c>
    </row>
    <row r="3396" spans="1:21" x14ac:dyDescent="0.3">
      <c r="A3396" s="61">
        <v>87186</v>
      </c>
      <c r="B3396" s="54">
        <v>1</v>
      </c>
      <c r="C3396" s="54" t="s">
        <v>78</v>
      </c>
      <c r="D3396" s="54" t="s">
        <v>80</v>
      </c>
      <c r="E3396" s="61" t="s">
        <v>3214</v>
      </c>
      <c r="F3396" s="61" t="s">
        <v>136</v>
      </c>
      <c r="G3396" s="54" t="s">
        <v>71</v>
      </c>
      <c r="H3396" s="54" t="s">
        <v>128</v>
      </c>
      <c r="I3396" s="54" t="s">
        <v>22</v>
      </c>
      <c r="J3396" s="54" t="s">
        <v>129</v>
      </c>
      <c r="K3396" s="56">
        <v>43450.606180555558</v>
      </c>
      <c r="L3396" s="56">
        <v>43450.658796296295</v>
      </c>
      <c r="M3396" s="57">
        <v>1.2627777769999999</v>
      </c>
      <c r="N3396" s="58">
        <v>0</v>
      </c>
      <c r="O3396" s="58">
        <v>182</v>
      </c>
      <c r="P3396" s="58">
        <v>0</v>
      </c>
      <c r="Q3396" s="58">
        <v>0</v>
      </c>
      <c r="R3396" s="59">
        <v>0</v>
      </c>
      <c r="S3396" s="59">
        <v>229.82555500000001</v>
      </c>
      <c r="T3396" s="59">
        <v>0</v>
      </c>
      <c r="U3396" s="59">
        <v>0</v>
      </c>
    </row>
    <row r="3397" spans="1:21" x14ac:dyDescent="0.3">
      <c r="A3397" s="61">
        <v>87187</v>
      </c>
      <c r="B3397" s="54">
        <v>1</v>
      </c>
      <c r="C3397" s="54" t="s">
        <v>78</v>
      </c>
      <c r="D3397" s="54" t="s">
        <v>91</v>
      </c>
      <c r="E3397" s="61" t="s">
        <v>3188</v>
      </c>
      <c r="F3397" s="61" t="s">
        <v>148</v>
      </c>
      <c r="G3397" s="54" t="s">
        <v>72</v>
      </c>
      <c r="H3397" s="54" t="s">
        <v>128</v>
      </c>
      <c r="I3397" s="54" t="s">
        <v>22</v>
      </c>
      <c r="J3397" s="54" t="s">
        <v>147</v>
      </c>
      <c r="K3397" s="56">
        <v>43450.583333333336</v>
      </c>
      <c r="L3397" s="56">
        <v>43450.687681516203</v>
      </c>
      <c r="M3397" s="57">
        <v>2.5043563880000002</v>
      </c>
      <c r="N3397" s="58">
        <v>0</v>
      </c>
      <c r="O3397" s="58">
        <v>470</v>
      </c>
      <c r="P3397" s="58">
        <v>0</v>
      </c>
      <c r="Q3397" s="58">
        <v>0</v>
      </c>
      <c r="R3397" s="59">
        <v>0</v>
      </c>
      <c r="S3397" s="59">
        <v>1177.0475019999999</v>
      </c>
      <c r="T3397" s="59">
        <v>0</v>
      </c>
      <c r="U3397" s="59">
        <v>0</v>
      </c>
    </row>
    <row r="3398" spans="1:21" x14ac:dyDescent="0.3">
      <c r="A3398" s="61">
        <v>87188</v>
      </c>
      <c r="B3398" s="54">
        <v>1</v>
      </c>
      <c r="C3398" s="54" t="s">
        <v>78</v>
      </c>
      <c r="D3398" s="54" t="s">
        <v>82</v>
      </c>
      <c r="E3398" s="61" t="s">
        <v>3215</v>
      </c>
      <c r="F3398" s="61" t="s">
        <v>181</v>
      </c>
      <c r="G3398" s="54" t="s">
        <v>71</v>
      </c>
      <c r="H3398" s="54" t="s">
        <v>128</v>
      </c>
      <c r="I3398" s="54" t="s">
        <v>22</v>
      </c>
      <c r="J3398" s="54" t="s">
        <v>129</v>
      </c>
      <c r="K3398" s="56">
        <v>43450.599351851852</v>
      </c>
      <c r="L3398" s="56">
        <v>43450.719942129632</v>
      </c>
      <c r="M3398" s="57">
        <v>2.8941666659999998</v>
      </c>
      <c r="N3398" s="58">
        <v>0</v>
      </c>
      <c r="O3398" s="58">
        <v>185</v>
      </c>
      <c r="P3398" s="58">
        <v>0</v>
      </c>
      <c r="Q3398" s="58">
        <v>0</v>
      </c>
      <c r="R3398" s="59">
        <v>0</v>
      </c>
      <c r="S3398" s="59">
        <v>535.42083300000002</v>
      </c>
      <c r="T3398" s="59">
        <v>0</v>
      </c>
      <c r="U3398" s="59">
        <v>0</v>
      </c>
    </row>
    <row r="3399" spans="1:21" x14ac:dyDescent="0.3">
      <c r="A3399" s="61">
        <v>87189</v>
      </c>
      <c r="B3399" s="54">
        <v>1</v>
      </c>
      <c r="C3399" s="54" t="s">
        <v>79</v>
      </c>
      <c r="D3399" s="54" t="s">
        <v>112</v>
      </c>
      <c r="E3399" s="61" t="s">
        <v>196</v>
      </c>
      <c r="F3399" s="61" t="s">
        <v>140</v>
      </c>
      <c r="G3399" s="54" t="s">
        <v>72</v>
      </c>
      <c r="H3399" s="54" t="s">
        <v>128</v>
      </c>
      <c r="I3399" s="54" t="s">
        <v>22</v>
      </c>
      <c r="J3399" s="54" t="s">
        <v>129</v>
      </c>
      <c r="K3399" s="56">
        <v>43450.63082175926</v>
      </c>
      <c r="L3399" s="56">
        <v>43450.642500000002</v>
      </c>
      <c r="M3399" s="57">
        <v>0.28027777700000001</v>
      </c>
      <c r="N3399" s="58">
        <v>18</v>
      </c>
      <c r="O3399" s="58">
        <v>4460</v>
      </c>
      <c r="P3399" s="58">
        <v>0</v>
      </c>
      <c r="Q3399" s="58">
        <v>0</v>
      </c>
      <c r="R3399" s="59">
        <v>5.0449999999999999</v>
      </c>
      <c r="S3399" s="59">
        <v>1250.0388849999999</v>
      </c>
      <c r="T3399" s="59">
        <v>0</v>
      </c>
      <c r="U3399" s="59">
        <v>0</v>
      </c>
    </row>
    <row r="3400" spans="1:21" x14ac:dyDescent="0.3">
      <c r="A3400" s="61">
        <v>87191</v>
      </c>
      <c r="B3400" s="54">
        <v>1</v>
      </c>
      <c r="C3400" s="54" t="s">
        <v>78</v>
      </c>
      <c r="D3400" s="54" t="s">
        <v>81</v>
      </c>
      <c r="E3400" s="61" t="s">
        <v>3216</v>
      </c>
      <c r="F3400" s="61" t="s">
        <v>137</v>
      </c>
      <c r="G3400" s="54" t="s">
        <v>71</v>
      </c>
      <c r="H3400" s="54" t="s">
        <v>128</v>
      </c>
      <c r="I3400" s="54" t="s">
        <v>22</v>
      </c>
      <c r="J3400" s="54" t="s">
        <v>129</v>
      </c>
      <c r="K3400" s="56">
        <v>43450.612812499996</v>
      </c>
      <c r="L3400" s="56">
        <v>43450.683240740742</v>
      </c>
      <c r="M3400" s="57">
        <v>1.6902777769999999</v>
      </c>
      <c r="N3400" s="58">
        <v>0</v>
      </c>
      <c r="O3400" s="58">
        <v>1</v>
      </c>
      <c r="P3400" s="58">
        <v>0</v>
      </c>
      <c r="Q3400" s="58">
        <v>0</v>
      </c>
      <c r="R3400" s="59">
        <v>0</v>
      </c>
      <c r="S3400" s="59">
        <v>1.6902779999999999</v>
      </c>
      <c r="T3400" s="59">
        <v>0</v>
      </c>
      <c r="U3400" s="59">
        <v>0</v>
      </c>
    </row>
    <row r="3401" spans="1:21" x14ac:dyDescent="0.3">
      <c r="A3401" s="61">
        <v>87200</v>
      </c>
      <c r="B3401" s="54">
        <v>1</v>
      </c>
      <c r="C3401" s="54" t="s">
        <v>78</v>
      </c>
      <c r="D3401" s="54" t="s">
        <v>98</v>
      </c>
      <c r="E3401" s="61" t="s">
        <v>3217</v>
      </c>
      <c r="F3401" s="61" t="s">
        <v>140</v>
      </c>
      <c r="G3401" s="54" t="s">
        <v>72</v>
      </c>
      <c r="H3401" s="54" t="s">
        <v>128</v>
      </c>
      <c r="I3401" s="54" t="s">
        <v>22</v>
      </c>
      <c r="J3401" s="54" t="s">
        <v>129</v>
      </c>
      <c r="K3401" s="56">
        <v>43450.623877314814</v>
      </c>
      <c r="L3401" s="56">
        <v>43450.683819444443</v>
      </c>
      <c r="M3401" s="57">
        <v>1.4386111109999999</v>
      </c>
      <c r="N3401" s="58">
        <v>0</v>
      </c>
      <c r="O3401" s="58">
        <v>139</v>
      </c>
      <c r="P3401" s="58">
        <v>0</v>
      </c>
      <c r="Q3401" s="58">
        <v>0</v>
      </c>
      <c r="R3401" s="59">
        <v>0</v>
      </c>
      <c r="S3401" s="59">
        <v>199.96694400000001</v>
      </c>
      <c r="T3401" s="59">
        <v>0</v>
      </c>
      <c r="U3401" s="59">
        <v>0</v>
      </c>
    </row>
    <row r="3402" spans="1:21" x14ac:dyDescent="0.3">
      <c r="A3402" s="61">
        <v>87201</v>
      </c>
      <c r="B3402" s="54">
        <v>1</v>
      </c>
      <c r="C3402" s="54" t="s">
        <v>78</v>
      </c>
      <c r="D3402" s="54" t="s">
        <v>80</v>
      </c>
      <c r="E3402" s="61" t="s">
        <v>3218</v>
      </c>
      <c r="F3402" s="61" t="s">
        <v>144</v>
      </c>
      <c r="G3402" s="54" t="s">
        <v>71</v>
      </c>
      <c r="H3402" s="54" t="s">
        <v>128</v>
      </c>
      <c r="I3402" s="54" t="s">
        <v>22</v>
      </c>
      <c r="J3402" s="54" t="s">
        <v>129</v>
      </c>
      <c r="K3402" s="56">
        <v>43450.644849537035</v>
      </c>
      <c r="L3402" s="56">
        <v>43450.721805555557</v>
      </c>
      <c r="M3402" s="57">
        <v>1.846944444</v>
      </c>
      <c r="N3402" s="58">
        <v>0</v>
      </c>
      <c r="O3402" s="58">
        <v>2</v>
      </c>
      <c r="P3402" s="58">
        <v>0</v>
      </c>
      <c r="Q3402" s="58">
        <v>0</v>
      </c>
      <c r="R3402" s="59">
        <v>0</v>
      </c>
      <c r="S3402" s="59">
        <v>3.693889</v>
      </c>
      <c r="T3402" s="59">
        <v>0</v>
      </c>
      <c r="U3402" s="59">
        <v>0</v>
      </c>
    </row>
    <row r="3403" spans="1:21" x14ac:dyDescent="0.3">
      <c r="A3403" s="61">
        <v>87202</v>
      </c>
      <c r="B3403" s="54">
        <v>1</v>
      </c>
      <c r="C3403" s="54" t="s">
        <v>78</v>
      </c>
      <c r="D3403" s="54" t="s">
        <v>81</v>
      </c>
      <c r="E3403" s="61" t="s">
        <v>858</v>
      </c>
      <c r="F3403" s="61" t="s">
        <v>144</v>
      </c>
      <c r="G3403" s="54" t="s">
        <v>71</v>
      </c>
      <c r="H3403" s="54" t="s">
        <v>128</v>
      </c>
      <c r="I3403" s="54" t="s">
        <v>22</v>
      </c>
      <c r="J3403" s="54" t="s">
        <v>129</v>
      </c>
      <c r="K3403" s="56">
        <v>43450.648981481485</v>
      </c>
      <c r="L3403" s="56">
        <v>43450.720243055555</v>
      </c>
      <c r="M3403" s="57">
        <v>1.7102777769999999</v>
      </c>
      <c r="N3403" s="58">
        <v>0</v>
      </c>
      <c r="O3403" s="58">
        <v>0</v>
      </c>
      <c r="P3403" s="58">
        <v>0</v>
      </c>
      <c r="Q3403" s="58">
        <v>1</v>
      </c>
      <c r="R3403" s="59">
        <v>0</v>
      </c>
      <c r="S3403" s="59">
        <v>0</v>
      </c>
      <c r="T3403" s="59">
        <v>0</v>
      </c>
      <c r="U3403" s="59">
        <v>1.710278</v>
      </c>
    </row>
    <row r="3404" spans="1:21" x14ac:dyDescent="0.3">
      <c r="A3404" s="61">
        <v>87204</v>
      </c>
      <c r="B3404" s="54">
        <v>1</v>
      </c>
      <c r="C3404" s="54" t="s">
        <v>78</v>
      </c>
      <c r="D3404" s="54" t="s">
        <v>105</v>
      </c>
      <c r="E3404" s="61" t="s">
        <v>3183</v>
      </c>
      <c r="F3404" s="61" t="s">
        <v>136</v>
      </c>
      <c r="G3404" s="54" t="s">
        <v>71</v>
      </c>
      <c r="H3404" s="54" t="s">
        <v>128</v>
      </c>
      <c r="I3404" s="54" t="s">
        <v>22</v>
      </c>
      <c r="J3404" s="54" t="s">
        <v>129</v>
      </c>
      <c r="K3404" s="56">
        <v>43450.636990740742</v>
      </c>
      <c r="L3404" s="56">
        <v>43450.712546296294</v>
      </c>
      <c r="M3404" s="57">
        <v>1.8133333330000001</v>
      </c>
      <c r="N3404" s="58">
        <v>0</v>
      </c>
      <c r="O3404" s="58">
        <v>69</v>
      </c>
      <c r="P3404" s="58">
        <v>0</v>
      </c>
      <c r="Q3404" s="58">
        <v>0</v>
      </c>
      <c r="R3404" s="59">
        <v>0</v>
      </c>
      <c r="S3404" s="59">
        <v>125.12</v>
      </c>
      <c r="T3404" s="59">
        <v>0</v>
      </c>
      <c r="U3404" s="59">
        <v>0</v>
      </c>
    </row>
    <row r="3405" spans="1:21" x14ac:dyDescent="0.3">
      <c r="A3405" s="61">
        <v>87207</v>
      </c>
      <c r="B3405" s="54">
        <v>1</v>
      </c>
      <c r="C3405" s="54" t="s">
        <v>78</v>
      </c>
      <c r="D3405" s="54" t="s">
        <v>99</v>
      </c>
      <c r="E3405" s="61" t="s">
        <v>2520</v>
      </c>
      <c r="F3405" s="61" t="s">
        <v>181</v>
      </c>
      <c r="G3405" s="54" t="s">
        <v>71</v>
      </c>
      <c r="H3405" s="54" t="s">
        <v>128</v>
      </c>
      <c r="I3405" s="54" t="s">
        <v>22</v>
      </c>
      <c r="J3405" s="54" t="s">
        <v>129</v>
      </c>
      <c r="K3405" s="56">
        <v>43450.663148148145</v>
      </c>
      <c r="L3405" s="56">
        <v>43450.717777777776</v>
      </c>
      <c r="M3405" s="57">
        <v>1.311111111</v>
      </c>
      <c r="N3405" s="58">
        <v>0</v>
      </c>
      <c r="O3405" s="58">
        <v>309</v>
      </c>
      <c r="P3405" s="58">
        <v>0</v>
      </c>
      <c r="Q3405" s="58">
        <v>0</v>
      </c>
      <c r="R3405" s="59">
        <v>0</v>
      </c>
      <c r="S3405" s="59">
        <v>405.13333299999999</v>
      </c>
      <c r="T3405" s="59">
        <v>0</v>
      </c>
      <c r="U3405" s="59">
        <v>0</v>
      </c>
    </row>
    <row r="3406" spans="1:21" x14ac:dyDescent="0.3">
      <c r="A3406" s="61">
        <v>87208</v>
      </c>
      <c r="B3406" s="54">
        <v>1</v>
      </c>
      <c r="C3406" s="54" t="s">
        <v>79</v>
      </c>
      <c r="D3406" s="54" t="s">
        <v>109</v>
      </c>
      <c r="E3406" s="61" t="s">
        <v>310</v>
      </c>
      <c r="F3406" s="61" t="s">
        <v>140</v>
      </c>
      <c r="G3406" s="54" t="s">
        <v>72</v>
      </c>
      <c r="H3406" s="54" t="s">
        <v>128</v>
      </c>
      <c r="I3406" s="54" t="s">
        <v>22</v>
      </c>
      <c r="J3406" s="54" t="s">
        <v>129</v>
      </c>
      <c r="K3406" s="56">
        <v>43450.643703703703</v>
      </c>
      <c r="L3406" s="56">
        <v>43450.710462962961</v>
      </c>
      <c r="M3406" s="57">
        <v>1.602222222</v>
      </c>
      <c r="N3406" s="58">
        <v>0</v>
      </c>
      <c r="O3406" s="58">
        <v>0</v>
      </c>
      <c r="P3406" s="58">
        <v>2</v>
      </c>
      <c r="Q3406" s="58">
        <v>344</v>
      </c>
      <c r="R3406" s="59">
        <v>0</v>
      </c>
      <c r="S3406" s="59">
        <v>0</v>
      </c>
      <c r="T3406" s="59">
        <v>3.2044440000000001</v>
      </c>
      <c r="U3406" s="59">
        <v>551.164444</v>
      </c>
    </row>
    <row r="3407" spans="1:21" x14ac:dyDescent="0.3">
      <c r="A3407" s="61">
        <v>87209</v>
      </c>
      <c r="B3407" s="54">
        <v>1</v>
      </c>
      <c r="C3407" s="54" t="s">
        <v>78</v>
      </c>
      <c r="D3407" s="54" t="s">
        <v>88</v>
      </c>
      <c r="E3407" s="61" t="s">
        <v>3219</v>
      </c>
      <c r="F3407" s="61" t="s">
        <v>137</v>
      </c>
      <c r="G3407" s="54" t="s">
        <v>71</v>
      </c>
      <c r="H3407" s="54" t="s">
        <v>128</v>
      </c>
      <c r="I3407" s="54" t="s">
        <v>22</v>
      </c>
      <c r="J3407" s="54" t="s">
        <v>129</v>
      </c>
      <c r="K3407" s="56">
        <v>43450.66646990741</v>
      </c>
      <c r="L3407" s="56">
        <v>43450.697199074071</v>
      </c>
      <c r="M3407" s="57">
        <v>0.73750000000000004</v>
      </c>
      <c r="N3407" s="58">
        <v>0</v>
      </c>
      <c r="O3407" s="58">
        <v>2</v>
      </c>
      <c r="P3407" s="58">
        <v>0</v>
      </c>
      <c r="Q3407" s="58">
        <v>0</v>
      </c>
      <c r="R3407" s="59">
        <v>0</v>
      </c>
      <c r="S3407" s="59">
        <v>1.4750000000000001</v>
      </c>
      <c r="T3407" s="59">
        <v>0</v>
      </c>
      <c r="U3407" s="59">
        <v>0</v>
      </c>
    </row>
    <row r="3408" spans="1:21" x14ac:dyDescent="0.3">
      <c r="A3408" s="61">
        <v>87210</v>
      </c>
      <c r="B3408" s="54">
        <v>1</v>
      </c>
      <c r="C3408" s="54" t="s">
        <v>78</v>
      </c>
      <c r="D3408" s="54" t="s">
        <v>83</v>
      </c>
      <c r="E3408" s="61" t="s">
        <v>3220</v>
      </c>
      <c r="F3408" s="61" t="s">
        <v>144</v>
      </c>
      <c r="G3408" s="54" t="s">
        <v>71</v>
      </c>
      <c r="H3408" s="54" t="s">
        <v>128</v>
      </c>
      <c r="I3408" s="54" t="s">
        <v>22</v>
      </c>
      <c r="J3408" s="54" t="s">
        <v>129</v>
      </c>
      <c r="K3408" s="56">
        <v>43450.66369212963</v>
      </c>
      <c r="L3408" s="56">
        <v>43450.690081018518</v>
      </c>
      <c r="M3408" s="57">
        <v>0.63333333300000005</v>
      </c>
      <c r="N3408" s="58">
        <v>0</v>
      </c>
      <c r="O3408" s="58">
        <v>7</v>
      </c>
      <c r="P3408" s="58">
        <v>0</v>
      </c>
      <c r="Q3408" s="58">
        <v>0</v>
      </c>
      <c r="R3408" s="59">
        <v>0</v>
      </c>
      <c r="S3408" s="59">
        <v>4.4333330000000002</v>
      </c>
      <c r="T3408" s="59">
        <v>0</v>
      </c>
      <c r="U3408" s="59">
        <v>0</v>
      </c>
    </row>
    <row r="3409" spans="1:21" x14ac:dyDescent="0.3">
      <c r="A3409" s="61">
        <v>87212</v>
      </c>
      <c r="B3409" s="54">
        <v>1</v>
      </c>
      <c r="C3409" s="54" t="s">
        <v>78</v>
      </c>
      <c r="D3409" s="54" t="s">
        <v>93</v>
      </c>
      <c r="E3409" s="61" t="s">
        <v>451</v>
      </c>
      <c r="F3409" s="61" t="s">
        <v>172</v>
      </c>
      <c r="G3409" s="54" t="s">
        <v>71</v>
      </c>
      <c r="H3409" s="54" t="s">
        <v>128</v>
      </c>
      <c r="I3409" s="54" t="s">
        <v>22</v>
      </c>
      <c r="J3409" s="54" t="s">
        <v>129</v>
      </c>
      <c r="K3409" s="56">
        <v>43450.666631944448</v>
      </c>
      <c r="L3409" s="56">
        <v>43450.714641203704</v>
      </c>
      <c r="M3409" s="57">
        <v>1.152222222</v>
      </c>
      <c r="N3409" s="58">
        <v>0</v>
      </c>
      <c r="O3409" s="58">
        <v>111</v>
      </c>
      <c r="P3409" s="58">
        <v>0</v>
      </c>
      <c r="Q3409" s="58">
        <v>0</v>
      </c>
      <c r="R3409" s="59">
        <v>0</v>
      </c>
      <c r="S3409" s="59">
        <v>127.89666699999999</v>
      </c>
      <c r="T3409" s="59">
        <v>0</v>
      </c>
      <c r="U3409" s="59">
        <v>0</v>
      </c>
    </row>
    <row r="3410" spans="1:21" x14ac:dyDescent="0.3">
      <c r="A3410" s="61">
        <v>87213</v>
      </c>
      <c r="B3410" s="54">
        <v>1</v>
      </c>
      <c r="C3410" s="54" t="s">
        <v>78</v>
      </c>
      <c r="D3410" s="54" t="s">
        <v>94</v>
      </c>
      <c r="E3410" s="61" t="s">
        <v>3221</v>
      </c>
      <c r="F3410" s="61" t="s">
        <v>137</v>
      </c>
      <c r="G3410" s="54" t="s">
        <v>71</v>
      </c>
      <c r="H3410" s="54" t="s">
        <v>128</v>
      </c>
      <c r="I3410" s="54" t="s">
        <v>22</v>
      </c>
      <c r="J3410" s="54" t="s">
        <v>129</v>
      </c>
      <c r="K3410" s="56">
        <v>43450.672222222223</v>
      </c>
      <c r="L3410" s="56">
        <v>43450.729548611111</v>
      </c>
      <c r="M3410" s="57">
        <v>1.3758333330000001</v>
      </c>
      <c r="N3410" s="58">
        <v>0</v>
      </c>
      <c r="O3410" s="58">
        <v>1</v>
      </c>
      <c r="P3410" s="58">
        <v>0</v>
      </c>
      <c r="Q3410" s="58">
        <v>0</v>
      </c>
      <c r="R3410" s="59">
        <v>0</v>
      </c>
      <c r="S3410" s="59">
        <v>1.3758330000000001</v>
      </c>
      <c r="T3410" s="59">
        <v>0</v>
      </c>
      <c r="U3410" s="59">
        <v>0</v>
      </c>
    </row>
    <row r="3411" spans="1:21" x14ac:dyDescent="0.3">
      <c r="A3411" s="61">
        <v>87217</v>
      </c>
      <c r="B3411" s="54">
        <v>1</v>
      </c>
      <c r="C3411" s="54" t="s">
        <v>78</v>
      </c>
      <c r="D3411" s="54" t="s">
        <v>103</v>
      </c>
      <c r="E3411" s="61" t="s">
        <v>290</v>
      </c>
      <c r="F3411" s="61" t="s">
        <v>145</v>
      </c>
      <c r="G3411" s="54" t="s">
        <v>72</v>
      </c>
      <c r="H3411" s="54" t="s">
        <v>128</v>
      </c>
      <c r="I3411" s="54" t="s">
        <v>22</v>
      </c>
      <c r="J3411" s="54" t="s">
        <v>129</v>
      </c>
      <c r="K3411" s="56">
        <v>43450.676319444443</v>
      </c>
      <c r="L3411" s="56">
        <v>43450.801516203705</v>
      </c>
      <c r="M3411" s="57">
        <v>3.0047222219999998</v>
      </c>
      <c r="N3411" s="58">
        <v>0</v>
      </c>
      <c r="O3411" s="58">
        <v>1</v>
      </c>
      <c r="P3411" s="58">
        <v>0</v>
      </c>
      <c r="Q3411" s="58">
        <v>62</v>
      </c>
      <c r="R3411" s="59">
        <v>0</v>
      </c>
      <c r="S3411" s="59">
        <v>3.0047220000000001</v>
      </c>
      <c r="T3411" s="59">
        <v>0</v>
      </c>
      <c r="U3411" s="59">
        <v>186.292778</v>
      </c>
    </row>
    <row r="3412" spans="1:21" x14ac:dyDescent="0.3">
      <c r="A3412" s="61">
        <v>87218</v>
      </c>
      <c r="B3412" s="54">
        <v>1</v>
      </c>
      <c r="C3412" s="54" t="s">
        <v>79</v>
      </c>
      <c r="D3412" s="54" t="s">
        <v>119</v>
      </c>
      <c r="E3412" s="61" t="s">
        <v>3222</v>
      </c>
      <c r="F3412" s="61" t="s">
        <v>327</v>
      </c>
      <c r="G3412" s="54" t="s">
        <v>72</v>
      </c>
      <c r="H3412" s="54" t="s">
        <v>128</v>
      </c>
      <c r="I3412" s="54" t="s">
        <v>22</v>
      </c>
      <c r="J3412" s="54" t="s">
        <v>129</v>
      </c>
      <c r="K3412" s="56">
        <v>43450.674085648148</v>
      </c>
      <c r="L3412" s="56">
        <v>43450.703009259261</v>
      </c>
      <c r="M3412" s="57">
        <v>0.69416666599999999</v>
      </c>
      <c r="N3412" s="58">
        <v>0</v>
      </c>
      <c r="O3412" s="58">
        <v>19</v>
      </c>
      <c r="P3412" s="58">
        <v>0</v>
      </c>
      <c r="Q3412" s="58">
        <v>0</v>
      </c>
      <c r="R3412" s="59">
        <v>0</v>
      </c>
      <c r="S3412" s="59">
        <v>13.189166999999999</v>
      </c>
      <c r="T3412" s="59">
        <v>0</v>
      </c>
      <c r="U3412" s="59">
        <v>0</v>
      </c>
    </row>
    <row r="3413" spans="1:21" x14ac:dyDescent="0.3">
      <c r="A3413" s="61">
        <v>87220</v>
      </c>
      <c r="B3413" s="54">
        <v>1</v>
      </c>
      <c r="C3413" s="54" t="s">
        <v>79</v>
      </c>
      <c r="D3413" s="54" t="s">
        <v>119</v>
      </c>
      <c r="E3413" s="61" t="s">
        <v>400</v>
      </c>
      <c r="F3413" s="61" t="s">
        <v>145</v>
      </c>
      <c r="G3413" s="54" t="s">
        <v>72</v>
      </c>
      <c r="H3413" s="54" t="s">
        <v>128</v>
      </c>
      <c r="I3413" s="54" t="s">
        <v>22</v>
      </c>
      <c r="J3413" s="54" t="s">
        <v>129</v>
      </c>
      <c r="K3413" s="56">
        <v>43450.674583333333</v>
      </c>
      <c r="L3413" s="56">
        <v>43450.724687499998</v>
      </c>
      <c r="M3413" s="57">
        <v>1.2024999999999999</v>
      </c>
      <c r="N3413" s="58">
        <v>0</v>
      </c>
      <c r="O3413" s="58">
        <v>9</v>
      </c>
      <c r="P3413" s="58">
        <v>0</v>
      </c>
      <c r="Q3413" s="58">
        <v>0</v>
      </c>
      <c r="R3413" s="59">
        <v>0</v>
      </c>
      <c r="S3413" s="59">
        <v>10.8225</v>
      </c>
      <c r="T3413" s="59">
        <v>0</v>
      </c>
      <c r="U3413" s="59">
        <v>0</v>
      </c>
    </row>
    <row r="3414" spans="1:21" x14ac:dyDescent="0.3">
      <c r="A3414" s="61">
        <v>87221</v>
      </c>
      <c r="B3414" s="54">
        <v>1</v>
      </c>
      <c r="C3414" s="54" t="s">
        <v>78</v>
      </c>
      <c r="D3414" s="54" t="s">
        <v>94</v>
      </c>
      <c r="E3414" s="61" t="s">
        <v>3223</v>
      </c>
      <c r="F3414" s="61" t="s">
        <v>137</v>
      </c>
      <c r="G3414" s="54" t="s">
        <v>71</v>
      </c>
      <c r="H3414" s="54" t="s">
        <v>128</v>
      </c>
      <c r="I3414" s="54" t="s">
        <v>22</v>
      </c>
      <c r="J3414" s="54" t="s">
        <v>129</v>
      </c>
      <c r="K3414" s="56">
        <v>43450.665879629632</v>
      </c>
      <c r="L3414" s="56">
        <v>43450.796053240738</v>
      </c>
      <c r="M3414" s="57">
        <v>3.1241666659999998</v>
      </c>
      <c r="N3414" s="58">
        <v>0</v>
      </c>
      <c r="O3414" s="58">
        <v>3</v>
      </c>
      <c r="P3414" s="58">
        <v>0</v>
      </c>
      <c r="Q3414" s="58">
        <v>0</v>
      </c>
      <c r="R3414" s="59">
        <v>0</v>
      </c>
      <c r="S3414" s="59">
        <v>9.3725000000000005</v>
      </c>
      <c r="T3414" s="59">
        <v>0</v>
      </c>
      <c r="U3414" s="59">
        <v>0</v>
      </c>
    </row>
    <row r="3415" spans="1:21" x14ac:dyDescent="0.3">
      <c r="A3415" s="61">
        <v>87224</v>
      </c>
      <c r="B3415" s="54">
        <v>1</v>
      </c>
      <c r="C3415" s="54" t="s">
        <v>78</v>
      </c>
      <c r="D3415" s="54" t="s">
        <v>102</v>
      </c>
      <c r="E3415" s="61" t="s">
        <v>3224</v>
      </c>
      <c r="F3415" s="61" t="s">
        <v>145</v>
      </c>
      <c r="G3415" s="54" t="s">
        <v>72</v>
      </c>
      <c r="H3415" s="54" t="s">
        <v>128</v>
      </c>
      <c r="I3415" s="54" t="s">
        <v>22</v>
      </c>
      <c r="J3415" s="54" t="s">
        <v>129</v>
      </c>
      <c r="K3415" s="56">
        <v>43450.67328703704</v>
      </c>
      <c r="L3415" s="56">
        <v>43450.749872685185</v>
      </c>
      <c r="M3415" s="57">
        <v>1.838055555</v>
      </c>
      <c r="N3415" s="58">
        <v>0</v>
      </c>
      <c r="O3415" s="58">
        <v>0</v>
      </c>
      <c r="P3415" s="58">
        <v>0</v>
      </c>
      <c r="Q3415" s="58">
        <v>17</v>
      </c>
      <c r="R3415" s="59">
        <v>0</v>
      </c>
      <c r="S3415" s="59">
        <v>0</v>
      </c>
      <c r="T3415" s="59">
        <v>0</v>
      </c>
      <c r="U3415" s="59">
        <v>31.246943999999999</v>
      </c>
    </row>
    <row r="3416" spans="1:21" x14ac:dyDescent="0.3">
      <c r="A3416" s="61">
        <v>87228</v>
      </c>
      <c r="B3416" s="54">
        <v>1</v>
      </c>
      <c r="C3416" s="54" t="s">
        <v>78</v>
      </c>
      <c r="D3416" s="54" t="s">
        <v>90</v>
      </c>
      <c r="E3416" s="61" t="s">
        <v>3225</v>
      </c>
      <c r="F3416" s="61" t="s">
        <v>145</v>
      </c>
      <c r="G3416" s="54" t="s">
        <v>72</v>
      </c>
      <c r="H3416" s="54" t="s">
        <v>128</v>
      </c>
      <c r="I3416" s="54" t="s">
        <v>22</v>
      </c>
      <c r="J3416" s="54" t="s">
        <v>129</v>
      </c>
      <c r="K3416" s="56">
        <v>43450.683530092589</v>
      </c>
      <c r="L3416" s="56">
        <v>43450.709143518521</v>
      </c>
      <c r="M3416" s="57">
        <v>0.61472222200000004</v>
      </c>
      <c r="N3416" s="58">
        <v>1</v>
      </c>
      <c r="O3416" s="58">
        <v>584</v>
      </c>
      <c r="P3416" s="58">
        <v>0</v>
      </c>
      <c r="Q3416" s="58">
        <v>3</v>
      </c>
      <c r="R3416" s="59">
        <v>0.61472199999999999</v>
      </c>
      <c r="S3416" s="59">
        <v>358.99777799999998</v>
      </c>
      <c r="T3416" s="59">
        <v>0</v>
      </c>
      <c r="U3416" s="59">
        <v>1.8441669999999999</v>
      </c>
    </row>
    <row r="3417" spans="1:21" x14ac:dyDescent="0.3">
      <c r="A3417" s="61">
        <v>87229</v>
      </c>
      <c r="B3417" s="54">
        <v>1</v>
      </c>
      <c r="C3417" s="54" t="s">
        <v>78</v>
      </c>
      <c r="D3417" s="54" t="s">
        <v>94</v>
      </c>
      <c r="E3417" s="61" t="s">
        <v>3226</v>
      </c>
      <c r="F3417" s="61" t="s">
        <v>151</v>
      </c>
      <c r="G3417" s="54" t="s">
        <v>71</v>
      </c>
      <c r="H3417" s="54" t="s">
        <v>128</v>
      </c>
      <c r="I3417" s="54" t="s">
        <v>22</v>
      </c>
      <c r="J3417" s="54" t="s">
        <v>129</v>
      </c>
      <c r="K3417" s="56">
        <v>43450.68681712963</v>
      </c>
      <c r="L3417" s="56">
        <v>43450.786736111113</v>
      </c>
      <c r="M3417" s="57">
        <v>2.398055555</v>
      </c>
      <c r="N3417" s="58">
        <v>0</v>
      </c>
      <c r="O3417" s="58">
        <v>2</v>
      </c>
      <c r="P3417" s="58">
        <v>0</v>
      </c>
      <c r="Q3417" s="58">
        <v>1</v>
      </c>
      <c r="R3417" s="59">
        <v>0</v>
      </c>
      <c r="S3417" s="59">
        <v>4.7961109999999998</v>
      </c>
      <c r="T3417" s="59">
        <v>0</v>
      </c>
      <c r="U3417" s="59">
        <v>2.398056</v>
      </c>
    </row>
    <row r="3418" spans="1:21" x14ac:dyDescent="0.3">
      <c r="A3418" s="61">
        <v>87230</v>
      </c>
      <c r="B3418" s="54">
        <v>1</v>
      </c>
      <c r="C3418" s="54" t="s">
        <v>79</v>
      </c>
      <c r="D3418" s="54" t="s">
        <v>124</v>
      </c>
      <c r="E3418" s="61" t="s">
        <v>3227</v>
      </c>
      <c r="F3418" s="61" t="s">
        <v>136</v>
      </c>
      <c r="G3418" s="54" t="s">
        <v>71</v>
      </c>
      <c r="H3418" s="54" t="s">
        <v>128</v>
      </c>
      <c r="I3418" s="54" t="s">
        <v>22</v>
      </c>
      <c r="J3418" s="54" t="s">
        <v>129</v>
      </c>
      <c r="K3418" s="56">
        <v>43450.6875</v>
      </c>
      <c r="L3418" s="56">
        <v>43450.743668981479</v>
      </c>
      <c r="M3418" s="57">
        <v>1.348055555</v>
      </c>
      <c r="N3418" s="58">
        <v>0</v>
      </c>
      <c r="O3418" s="58">
        <v>427</v>
      </c>
      <c r="P3418" s="58">
        <v>0</v>
      </c>
      <c r="Q3418" s="58">
        <v>0</v>
      </c>
      <c r="R3418" s="59">
        <v>0</v>
      </c>
      <c r="S3418" s="59">
        <v>575.61972200000002</v>
      </c>
      <c r="T3418" s="59">
        <v>0</v>
      </c>
      <c r="U3418" s="59">
        <v>0</v>
      </c>
    </row>
    <row r="3419" spans="1:21" x14ac:dyDescent="0.3">
      <c r="A3419" s="61">
        <v>87233</v>
      </c>
      <c r="B3419" s="54">
        <v>1</v>
      </c>
      <c r="C3419" s="54" t="s">
        <v>79</v>
      </c>
      <c r="D3419" s="54" t="s">
        <v>114</v>
      </c>
      <c r="E3419" s="61" t="s">
        <v>305</v>
      </c>
      <c r="F3419" s="61" t="s">
        <v>140</v>
      </c>
      <c r="G3419" s="54" t="s">
        <v>72</v>
      </c>
      <c r="H3419" s="54" t="s">
        <v>128</v>
      </c>
      <c r="I3419" s="54" t="s">
        <v>22</v>
      </c>
      <c r="J3419" s="54" t="s">
        <v>129</v>
      </c>
      <c r="K3419" s="56">
        <v>43450.687384259261</v>
      </c>
      <c r="L3419" s="56">
        <v>43450.719317129631</v>
      </c>
      <c r="M3419" s="57">
        <v>0.76638888800000005</v>
      </c>
      <c r="N3419" s="58">
        <v>2</v>
      </c>
      <c r="O3419" s="58">
        <v>4</v>
      </c>
      <c r="P3419" s="58">
        <v>0</v>
      </c>
      <c r="Q3419" s="58">
        <v>795</v>
      </c>
      <c r="R3419" s="59">
        <v>1.532778</v>
      </c>
      <c r="S3419" s="59">
        <v>3.0655559999999999</v>
      </c>
      <c r="T3419" s="59">
        <v>0</v>
      </c>
      <c r="U3419" s="59">
        <v>609.27916600000003</v>
      </c>
    </row>
    <row r="3420" spans="1:21" x14ac:dyDescent="0.3">
      <c r="A3420" s="61">
        <v>87235</v>
      </c>
      <c r="B3420" s="54">
        <v>1</v>
      </c>
      <c r="C3420" s="54" t="s">
        <v>78</v>
      </c>
      <c r="D3420" s="54" t="s">
        <v>104</v>
      </c>
      <c r="E3420" s="61" t="s">
        <v>3228</v>
      </c>
      <c r="F3420" s="61" t="s">
        <v>136</v>
      </c>
      <c r="G3420" s="54" t="s">
        <v>71</v>
      </c>
      <c r="H3420" s="54" t="s">
        <v>128</v>
      </c>
      <c r="I3420" s="54" t="s">
        <v>22</v>
      </c>
      <c r="J3420" s="54" t="s">
        <v>129</v>
      </c>
      <c r="K3420" s="56">
        <v>43450.543692129628</v>
      </c>
      <c r="L3420" s="56">
        <v>43450.697916666664</v>
      </c>
      <c r="M3420" s="57">
        <v>3.7013888879999999</v>
      </c>
      <c r="N3420" s="58">
        <v>0</v>
      </c>
      <c r="O3420" s="58">
        <v>0</v>
      </c>
      <c r="P3420" s="58">
        <v>0</v>
      </c>
      <c r="Q3420" s="58">
        <v>9</v>
      </c>
      <c r="R3420" s="59">
        <v>0</v>
      </c>
      <c r="S3420" s="59">
        <v>0</v>
      </c>
      <c r="T3420" s="59">
        <v>0</v>
      </c>
      <c r="U3420" s="59">
        <v>33.3125</v>
      </c>
    </row>
    <row r="3421" spans="1:21" x14ac:dyDescent="0.3">
      <c r="A3421" s="61">
        <v>87237</v>
      </c>
      <c r="B3421" s="54">
        <v>1</v>
      </c>
      <c r="C3421" s="54" t="s">
        <v>78</v>
      </c>
      <c r="D3421" s="54" t="s">
        <v>80</v>
      </c>
      <c r="E3421" s="61" t="s">
        <v>3229</v>
      </c>
      <c r="F3421" s="61" t="s">
        <v>184</v>
      </c>
      <c r="G3421" s="54" t="s">
        <v>71</v>
      </c>
      <c r="H3421" s="54" t="s">
        <v>128</v>
      </c>
      <c r="I3421" s="54" t="s">
        <v>22</v>
      </c>
      <c r="J3421" s="54" t="s">
        <v>129</v>
      </c>
      <c r="K3421" s="56">
        <v>43450.695567129631</v>
      </c>
      <c r="L3421" s="56">
        <v>43450.74832175926</v>
      </c>
      <c r="M3421" s="57">
        <v>1.2661111110000001</v>
      </c>
      <c r="N3421" s="58">
        <v>0</v>
      </c>
      <c r="O3421" s="58">
        <v>9</v>
      </c>
      <c r="P3421" s="58">
        <v>0</v>
      </c>
      <c r="Q3421" s="58">
        <v>0</v>
      </c>
      <c r="R3421" s="59">
        <v>0</v>
      </c>
      <c r="S3421" s="59">
        <v>11.395</v>
      </c>
      <c r="T3421" s="59">
        <v>0</v>
      </c>
      <c r="U3421" s="59">
        <v>0</v>
      </c>
    </row>
    <row r="3422" spans="1:21" x14ac:dyDescent="0.3">
      <c r="A3422" s="61">
        <v>87238</v>
      </c>
      <c r="B3422" s="54">
        <v>1</v>
      </c>
      <c r="C3422" s="54" t="s">
        <v>79</v>
      </c>
      <c r="D3422" s="54" t="s">
        <v>108</v>
      </c>
      <c r="E3422" s="61" t="s">
        <v>3230</v>
      </c>
      <c r="F3422" s="61" t="s">
        <v>145</v>
      </c>
      <c r="G3422" s="54" t="s">
        <v>72</v>
      </c>
      <c r="H3422" s="54" t="s">
        <v>128</v>
      </c>
      <c r="I3422" s="54" t="s">
        <v>22</v>
      </c>
      <c r="J3422" s="54" t="s">
        <v>129</v>
      </c>
      <c r="K3422" s="56">
        <v>43450.690532407411</v>
      </c>
      <c r="L3422" s="56">
        <v>43450.737615740742</v>
      </c>
      <c r="M3422" s="57">
        <v>1.1299999999999999</v>
      </c>
      <c r="N3422" s="58">
        <v>0</v>
      </c>
      <c r="O3422" s="58">
        <v>63</v>
      </c>
      <c r="P3422" s="58">
        <v>0</v>
      </c>
      <c r="Q3422" s="58">
        <v>0</v>
      </c>
      <c r="R3422" s="59">
        <v>0</v>
      </c>
      <c r="S3422" s="59">
        <v>71.19</v>
      </c>
      <c r="T3422" s="59">
        <v>0</v>
      </c>
      <c r="U3422" s="59">
        <v>0</v>
      </c>
    </row>
    <row r="3423" spans="1:21" x14ac:dyDescent="0.3">
      <c r="A3423" s="61">
        <v>87240</v>
      </c>
      <c r="B3423" s="54">
        <v>1</v>
      </c>
      <c r="C3423" s="54" t="s">
        <v>79</v>
      </c>
      <c r="D3423" s="54" t="s">
        <v>111</v>
      </c>
      <c r="E3423" s="61" t="s">
        <v>738</v>
      </c>
      <c r="F3423" s="61" t="s">
        <v>145</v>
      </c>
      <c r="G3423" s="54" t="s">
        <v>72</v>
      </c>
      <c r="H3423" s="54" t="s">
        <v>128</v>
      </c>
      <c r="I3423" s="54" t="s">
        <v>22</v>
      </c>
      <c r="J3423" s="54" t="s">
        <v>129</v>
      </c>
      <c r="K3423" s="56">
        <v>43450.702881944446</v>
      </c>
      <c r="L3423" s="56">
        <v>43450.744930555556</v>
      </c>
      <c r="M3423" s="57">
        <v>1.009166666</v>
      </c>
      <c r="N3423" s="58">
        <v>0</v>
      </c>
      <c r="O3423" s="58">
        <v>0</v>
      </c>
      <c r="P3423" s="58">
        <v>0</v>
      </c>
      <c r="Q3423" s="58">
        <v>3</v>
      </c>
      <c r="R3423" s="59">
        <v>0</v>
      </c>
      <c r="S3423" s="59">
        <v>0</v>
      </c>
      <c r="T3423" s="59">
        <v>0</v>
      </c>
      <c r="U3423" s="59">
        <v>3.0274999999999999</v>
      </c>
    </row>
    <row r="3424" spans="1:21" x14ac:dyDescent="0.3">
      <c r="A3424" s="61">
        <v>87241</v>
      </c>
      <c r="B3424" s="54">
        <v>1</v>
      </c>
      <c r="C3424" s="54" t="s">
        <v>78</v>
      </c>
      <c r="D3424" s="54" t="s">
        <v>94</v>
      </c>
      <c r="E3424" s="61" t="s">
        <v>3231</v>
      </c>
      <c r="F3424" s="61" t="s">
        <v>136</v>
      </c>
      <c r="G3424" s="54" t="s">
        <v>71</v>
      </c>
      <c r="H3424" s="54" t="s">
        <v>128</v>
      </c>
      <c r="I3424" s="54" t="s">
        <v>22</v>
      </c>
      <c r="J3424" s="54" t="s">
        <v>129</v>
      </c>
      <c r="K3424" s="56">
        <v>43450.695717592593</v>
      </c>
      <c r="L3424" s="56">
        <v>43451.078692129631</v>
      </c>
      <c r="M3424" s="57">
        <v>9.1913888880000005</v>
      </c>
      <c r="N3424" s="58">
        <v>0</v>
      </c>
      <c r="O3424" s="58">
        <v>15</v>
      </c>
      <c r="P3424" s="58">
        <v>0</v>
      </c>
      <c r="Q3424" s="58">
        <v>0</v>
      </c>
      <c r="R3424" s="59">
        <v>0</v>
      </c>
      <c r="S3424" s="59">
        <v>137.870833</v>
      </c>
      <c r="T3424" s="59">
        <v>0</v>
      </c>
      <c r="U3424" s="59">
        <v>0</v>
      </c>
    </row>
    <row r="3425" spans="1:21" x14ac:dyDescent="0.3">
      <c r="A3425" s="61">
        <v>87243</v>
      </c>
      <c r="B3425" s="54">
        <v>1</v>
      </c>
      <c r="C3425" s="54" t="s">
        <v>78</v>
      </c>
      <c r="D3425" s="54" t="s">
        <v>102</v>
      </c>
      <c r="E3425" s="61" t="s">
        <v>3232</v>
      </c>
      <c r="F3425" s="61" t="s">
        <v>137</v>
      </c>
      <c r="G3425" s="54" t="s">
        <v>71</v>
      </c>
      <c r="H3425" s="54" t="s">
        <v>128</v>
      </c>
      <c r="I3425" s="54" t="s">
        <v>22</v>
      </c>
      <c r="J3425" s="54" t="s">
        <v>129</v>
      </c>
      <c r="K3425" s="56">
        <v>43450.686284722222</v>
      </c>
      <c r="L3425" s="56">
        <v>43450.741087962961</v>
      </c>
      <c r="M3425" s="57">
        <v>1.3152777769999999</v>
      </c>
      <c r="N3425" s="58">
        <v>0</v>
      </c>
      <c r="O3425" s="58">
        <v>6</v>
      </c>
      <c r="P3425" s="58">
        <v>0</v>
      </c>
      <c r="Q3425" s="58">
        <v>0</v>
      </c>
      <c r="R3425" s="59">
        <v>0</v>
      </c>
      <c r="S3425" s="59">
        <v>7.891667</v>
      </c>
      <c r="T3425" s="59">
        <v>0</v>
      </c>
      <c r="U3425" s="59">
        <v>0</v>
      </c>
    </row>
    <row r="3426" spans="1:21" x14ac:dyDescent="0.3">
      <c r="A3426" s="61">
        <v>87246</v>
      </c>
      <c r="B3426" s="54">
        <v>1</v>
      </c>
      <c r="C3426" s="54" t="s">
        <v>78</v>
      </c>
      <c r="D3426" s="54" t="s">
        <v>98</v>
      </c>
      <c r="E3426" s="61" t="s">
        <v>3233</v>
      </c>
      <c r="F3426" s="61" t="s">
        <v>145</v>
      </c>
      <c r="G3426" s="54" t="s">
        <v>72</v>
      </c>
      <c r="H3426" s="54" t="s">
        <v>128</v>
      </c>
      <c r="I3426" s="54" t="s">
        <v>22</v>
      </c>
      <c r="J3426" s="54" t="s">
        <v>129</v>
      </c>
      <c r="K3426" s="56">
        <v>43450.695335648146</v>
      </c>
      <c r="L3426" s="56">
        <v>43450.736701388887</v>
      </c>
      <c r="M3426" s="57">
        <v>0.99277777700000003</v>
      </c>
      <c r="N3426" s="58">
        <v>0</v>
      </c>
      <c r="O3426" s="58">
        <v>24</v>
      </c>
      <c r="P3426" s="58">
        <v>0</v>
      </c>
      <c r="Q3426" s="58">
        <v>0</v>
      </c>
      <c r="R3426" s="59">
        <v>0</v>
      </c>
      <c r="S3426" s="59">
        <v>23.826667</v>
      </c>
      <c r="T3426" s="59">
        <v>0</v>
      </c>
      <c r="U3426" s="59">
        <v>0</v>
      </c>
    </row>
    <row r="3427" spans="1:21" x14ac:dyDescent="0.3">
      <c r="A3427" s="61">
        <v>87254</v>
      </c>
      <c r="B3427" s="54">
        <v>1</v>
      </c>
      <c r="C3427" s="54" t="s">
        <v>78</v>
      </c>
      <c r="D3427" s="54" t="s">
        <v>82</v>
      </c>
      <c r="E3427" s="61" t="s">
        <v>3234</v>
      </c>
      <c r="F3427" s="61" t="s">
        <v>130</v>
      </c>
      <c r="G3427" s="54" t="s">
        <v>71</v>
      </c>
      <c r="H3427" s="54" t="s">
        <v>128</v>
      </c>
      <c r="I3427" s="54" t="s">
        <v>22</v>
      </c>
      <c r="J3427" s="54" t="s">
        <v>129</v>
      </c>
      <c r="K3427" s="56">
        <v>43450.69903935185</v>
      </c>
      <c r="L3427" s="56">
        <v>43450.780833333331</v>
      </c>
      <c r="M3427" s="57">
        <v>1.963055555</v>
      </c>
      <c r="N3427" s="58">
        <v>0</v>
      </c>
      <c r="O3427" s="58">
        <v>4</v>
      </c>
      <c r="P3427" s="58">
        <v>0</v>
      </c>
      <c r="Q3427" s="58">
        <v>0</v>
      </c>
      <c r="R3427" s="59">
        <v>0</v>
      </c>
      <c r="S3427" s="59">
        <v>7.8522220000000003</v>
      </c>
      <c r="T3427" s="59">
        <v>0</v>
      </c>
      <c r="U3427" s="59">
        <v>0</v>
      </c>
    </row>
    <row r="3428" spans="1:21" x14ac:dyDescent="0.3">
      <c r="A3428" s="61">
        <v>87255</v>
      </c>
      <c r="B3428" s="54">
        <v>1</v>
      </c>
      <c r="C3428" s="54" t="s">
        <v>78</v>
      </c>
      <c r="D3428" s="54" t="s">
        <v>95</v>
      </c>
      <c r="E3428" s="61" t="s">
        <v>207</v>
      </c>
      <c r="F3428" s="61" t="s">
        <v>140</v>
      </c>
      <c r="G3428" s="54" t="s">
        <v>72</v>
      </c>
      <c r="H3428" s="54" t="s">
        <v>128</v>
      </c>
      <c r="I3428" s="54" t="s">
        <v>22</v>
      </c>
      <c r="J3428" s="54" t="s">
        <v>129</v>
      </c>
      <c r="K3428" s="56">
        <v>43450.727789351855</v>
      </c>
      <c r="L3428" s="56">
        <v>43450.741168981483</v>
      </c>
      <c r="M3428" s="57">
        <v>0.321111111</v>
      </c>
      <c r="N3428" s="58">
        <v>3</v>
      </c>
      <c r="O3428" s="58">
        <v>1337</v>
      </c>
      <c r="P3428" s="58">
        <v>0</v>
      </c>
      <c r="Q3428" s="58">
        <v>14</v>
      </c>
      <c r="R3428" s="59">
        <v>0.96333299999999999</v>
      </c>
      <c r="S3428" s="59">
        <v>429.32555500000001</v>
      </c>
      <c r="T3428" s="59">
        <v>0</v>
      </c>
      <c r="U3428" s="59">
        <v>4.4955559999999997</v>
      </c>
    </row>
    <row r="3429" spans="1:21" x14ac:dyDescent="0.3">
      <c r="A3429" s="61">
        <v>87256</v>
      </c>
      <c r="B3429" s="54">
        <v>1</v>
      </c>
      <c r="C3429" s="54" t="s">
        <v>78</v>
      </c>
      <c r="D3429" s="54" t="s">
        <v>88</v>
      </c>
      <c r="E3429" s="61" t="s">
        <v>3178</v>
      </c>
      <c r="F3429" s="61" t="s">
        <v>144</v>
      </c>
      <c r="G3429" s="54" t="s">
        <v>71</v>
      </c>
      <c r="H3429" s="54" t="s">
        <v>128</v>
      </c>
      <c r="I3429" s="54" t="s">
        <v>22</v>
      </c>
      <c r="J3429" s="54" t="s">
        <v>129</v>
      </c>
      <c r="K3429" s="56">
        <v>43450.729120370372</v>
      </c>
      <c r="L3429" s="56">
        <v>43450.795856481483</v>
      </c>
      <c r="M3429" s="57">
        <v>1.6016666660000001</v>
      </c>
      <c r="N3429" s="58">
        <v>0</v>
      </c>
      <c r="O3429" s="58">
        <v>1</v>
      </c>
      <c r="P3429" s="58">
        <v>0</v>
      </c>
      <c r="Q3429" s="58">
        <v>0</v>
      </c>
      <c r="R3429" s="59">
        <v>0</v>
      </c>
      <c r="S3429" s="59">
        <v>1.601667</v>
      </c>
      <c r="T3429" s="59">
        <v>0</v>
      </c>
      <c r="U3429" s="59">
        <v>0</v>
      </c>
    </row>
    <row r="3430" spans="1:21" x14ac:dyDescent="0.3">
      <c r="A3430" s="61">
        <v>87258</v>
      </c>
      <c r="B3430" s="54">
        <v>1</v>
      </c>
      <c r="C3430" s="54" t="s">
        <v>78</v>
      </c>
      <c r="D3430" s="54" t="s">
        <v>106</v>
      </c>
      <c r="E3430" s="61" t="s">
        <v>314</v>
      </c>
      <c r="F3430" s="61" t="s">
        <v>140</v>
      </c>
      <c r="G3430" s="54" t="s">
        <v>72</v>
      </c>
      <c r="H3430" s="54" t="s">
        <v>128</v>
      </c>
      <c r="I3430" s="54" t="s">
        <v>22</v>
      </c>
      <c r="J3430" s="54" t="s">
        <v>129</v>
      </c>
      <c r="K3430" s="56">
        <v>43450.723773148151</v>
      </c>
      <c r="L3430" s="56">
        <v>43450.751706828705</v>
      </c>
      <c r="M3430" s="57">
        <v>0.67040833300000002</v>
      </c>
      <c r="N3430" s="58">
        <v>5</v>
      </c>
      <c r="O3430" s="58">
        <v>515</v>
      </c>
      <c r="P3430" s="58">
        <v>0</v>
      </c>
      <c r="Q3430" s="58">
        <v>7</v>
      </c>
      <c r="R3430" s="59">
        <v>3.352042</v>
      </c>
      <c r="S3430" s="59">
        <v>345.260291</v>
      </c>
      <c r="T3430" s="59">
        <v>0</v>
      </c>
      <c r="U3430" s="59">
        <v>4.6928580000000002</v>
      </c>
    </row>
    <row r="3431" spans="1:21" x14ac:dyDescent="0.3">
      <c r="A3431" s="61">
        <v>87259</v>
      </c>
      <c r="B3431" s="54">
        <v>1</v>
      </c>
      <c r="C3431" s="54" t="s">
        <v>78</v>
      </c>
      <c r="D3431" s="54" t="s">
        <v>82</v>
      </c>
      <c r="E3431" s="61" t="s">
        <v>3235</v>
      </c>
      <c r="F3431" s="61" t="s">
        <v>144</v>
      </c>
      <c r="G3431" s="54" t="s">
        <v>71</v>
      </c>
      <c r="H3431" s="54" t="s">
        <v>128</v>
      </c>
      <c r="I3431" s="54" t="s">
        <v>22</v>
      </c>
      <c r="J3431" s="54" t="s">
        <v>129</v>
      </c>
      <c r="K3431" s="56">
        <v>43450.72415509259</v>
      </c>
      <c r="L3431" s="56">
        <v>43450.825810185182</v>
      </c>
      <c r="M3431" s="57">
        <v>2.4397222219999999</v>
      </c>
      <c r="N3431" s="58">
        <v>0</v>
      </c>
      <c r="O3431" s="58">
        <v>67</v>
      </c>
      <c r="P3431" s="58">
        <v>0</v>
      </c>
      <c r="Q3431" s="58">
        <v>0</v>
      </c>
      <c r="R3431" s="59">
        <v>0</v>
      </c>
      <c r="S3431" s="59">
        <v>163.461389</v>
      </c>
      <c r="T3431" s="59">
        <v>0</v>
      </c>
      <c r="U3431" s="59">
        <v>0</v>
      </c>
    </row>
    <row r="3432" spans="1:21" x14ac:dyDescent="0.3">
      <c r="A3432" s="61">
        <v>87265</v>
      </c>
      <c r="B3432" s="54">
        <v>1</v>
      </c>
      <c r="C3432" s="54" t="s">
        <v>79</v>
      </c>
      <c r="D3432" s="54" t="s">
        <v>113</v>
      </c>
      <c r="E3432" s="61" t="s">
        <v>415</v>
      </c>
      <c r="F3432" s="61" t="s">
        <v>145</v>
      </c>
      <c r="G3432" s="54" t="s">
        <v>72</v>
      </c>
      <c r="H3432" s="54" t="s">
        <v>128</v>
      </c>
      <c r="I3432" s="54" t="s">
        <v>22</v>
      </c>
      <c r="J3432" s="54" t="s">
        <v>129</v>
      </c>
      <c r="K3432" s="56">
        <v>43450.736944444448</v>
      </c>
      <c r="L3432" s="56">
        <v>43450.832233796296</v>
      </c>
      <c r="M3432" s="57">
        <v>2.286944444</v>
      </c>
      <c r="N3432" s="58">
        <v>0</v>
      </c>
      <c r="O3432" s="58">
        <v>0</v>
      </c>
      <c r="P3432" s="58">
        <v>0</v>
      </c>
      <c r="Q3432" s="58">
        <v>92</v>
      </c>
      <c r="R3432" s="59">
        <v>0</v>
      </c>
      <c r="S3432" s="59">
        <v>0</v>
      </c>
      <c r="T3432" s="59">
        <v>0</v>
      </c>
      <c r="U3432" s="59">
        <v>210.398889</v>
      </c>
    </row>
    <row r="3433" spans="1:21" x14ac:dyDescent="0.3">
      <c r="A3433" s="61">
        <v>87267</v>
      </c>
      <c r="B3433" s="54">
        <v>1</v>
      </c>
      <c r="C3433" s="54" t="s">
        <v>78</v>
      </c>
      <c r="D3433" s="54" t="s">
        <v>87</v>
      </c>
      <c r="E3433" s="61" t="s">
        <v>3236</v>
      </c>
      <c r="F3433" s="61" t="s">
        <v>137</v>
      </c>
      <c r="G3433" s="54" t="s">
        <v>71</v>
      </c>
      <c r="H3433" s="54" t="s">
        <v>128</v>
      </c>
      <c r="I3433" s="54" t="s">
        <v>22</v>
      </c>
      <c r="J3433" s="54" t="s">
        <v>129</v>
      </c>
      <c r="K3433" s="56">
        <v>43450.737592592595</v>
      </c>
      <c r="L3433" s="56">
        <v>43450.805266203701</v>
      </c>
      <c r="M3433" s="57">
        <v>1.624166666</v>
      </c>
      <c r="N3433" s="58">
        <v>0</v>
      </c>
      <c r="O3433" s="58">
        <v>0</v>
      </c>
      <c r="P3433" s="58">
        <v>0</v>
      </c>
      <c r="Q3433" s="58">
        <v>1</v>
      </c>
      <c r="R3433" s="59">
        <v>0</v>
      </c>
      <c r="S3433" s="59">
        <v>0</v>
      </c>
      <c r="T3433" s="59">
        <v>0</v>
      </c>
      <c r="U3433" s="59">
        <v>1.6241669999999999</v>
      </c>
    </row>
    <row r="3434" spans="1:21" x14ac:dyDescent="0.3">
      <c r="A3434" s="61">
        <v>87271</v>
      </c>
      <c r="B3434" s="54">
        <v>1</v>
      </c>
      <c r="C3434" s="54" t="s">
        <v>78</v>
      </c>
      <c r="D3434" s="54" t="s">
        <v>106</v>
      </c>
      <c r="E3434" s="61" t="s">
        <v>314</v>
      </c>
      <c r="F3434" s="61" t="s">
        <v>140</v>
      </c>
      <c r="G3434" s="54" t="s">
        <v>72</v>
      </c>
      <c r="H3434" s="54" t="s">
        <v>128</v>
      </c>
      <c r="I3434" s="54" t="s">
        <v>22</v>
      </c>
      <c r="J3434" s="54" t="s">
        <v>129</v>
      </c>
      <c r="K3434" s="56">
        <v>43450.744386574072</v>
      </c>
      <c r="L3434" s="56">
        <v>43450.755555555559</v>
      </c>
      <c r="M3434" s="57">
        <v>0.268055555</v>
      </c>
      <c r="N3434" s="58">
        <v>5</v>
      </c>
      <c r="O3434" s="58">
        <v>515</v>
      </c>
      <c r="P3434" s="58">
        <v>0</v>
      </c>
      <c r="Q3434" s="58">
        <v>7</v>
      </c>
      <c r="R3434" s="59">
        <v>1.3402780000000001</v>
      </c>
      <c r="S3434" s="59">
        <v>138.04861099999999</v>
      </c>
      <c r="T3434" s="59">
        <v>0</v>
      </c>
      <c r="U3434" s="59">
        <v>1.8763890000000001</v>
      </c>
    </row>
    <row r="3435" spans="1:21" x14ac:dyDescent="0.3">
      <c r="A3435" s="61">
        <v>87274</v>
      </c>
      <c r="B3435" s="54">
        <v>1</v>
      </c>
      <c r="C3435" s="54" t="s">
        <v>79</v>
      </c>
      <c r="D3435" s="54" t="s">
        <v>111</v>
      </c>
      <c r="E3435" s="61" t="s">
        <v>253</v>
      </c>
      <c r="F3435" s="61" t="s">
        <v>145</v>
      </c>
      <c r="G3435" s="54" t="s">
        <v>72</v>
      </c>
      <c r="H3435" s="54" t="s">
        <v>128</v>
      </c>
      <c r="I3435" s="54" t="s">
        <v>22</v>
      </c>
      <c r="J3435" s="54" t="s">
        <v>129</v>
      </c>
      <c r="K3435" s="56">
        <v>43450.752893518518</v>
      </c>
      <c r="L3435" s="56">
        <v>43450.870243055557</v>
      </c>
      <c r="M3435" s="57">
        <v>2.8163888880000001</v>
      </c>
      <c r="N3435" s="58">
        <v>0</v>
      </c>
      <c r="O3435" s="58">
        <v>0</v>
      </c>
      <c r="P3435" s="58">
        <v>0</v>
      </c>
      <c r="Q3435" s="58">
        <v>46</v>
      </c>
      <c r="R3435" s="59">
        <v>0</v>
      </c>
      <c r="S3435" s="59">
        <v>0</v>
      </c>
      <c r="T3435" s="59">
        <v>0</v>
      </c>
      <c r="U3435" s="59">
        <v>129.553889</v>
      </c>
    </row>
    <row r="3436" spans="1:21" x14ac:dyDescent="0.3">
      <c r="A3436" s="61">
        <v>87275</v>
      </c>
      <c r="B3436" s="54">
        <v>1</v>
      </c>
      <c r="C3436" s="54" t="s">
        <v>78</v>
      </c>
      <c r="D3436" s="54" t="s">
        <v>80</v>
      </c>
      <c r="E3436" s="61" t="s">
        <v>3214</v>
      </c>
      <c r="F3436" s="61" t="s">
        <v>136</v>
      </c>
      <c r="G3436" s="54" t="s">
        <v>71</v>
      </c>
      <c r="H3436" s="54" t="s">
        <v>128</v>
      </c>
      <c r="I3436" s="54" t="s">
        <v>22</v>
      </c>
      <c r="J3436" s="54" t="s">
        <v>129</v>
      </c>
      <c r="K3436" s="56">
        <v>43450.758263888885</v>
      </c>
      <c r="L3436" s="56">
        <v>43450.807141203702</v>
      </c>
      <c r="M3436" s="57">
        <v>1.1730555549999999</v>
      </c>
      <c r="N3436" s="58">
        <v>0</v>
      </c>
      <c r="O3436" s="58">
        <v>182</v>
      </c>
      <c r="P3436" s="58">
        <v>0</v>
      </c>
      <c r="Q3436" s="58">
        <v>0</v>
      </c>
      <c r="R3436" s="59">
        <v>0</v>
      </c>
      <c r="S3436" s="59">
        <v>213.49611100000001</v>
      </c>
      <c r="T3436" s="59">
        <v>0</v>
      </c>
      <c r="U3436" s="59">
        <v>0</v>
      </c>
    </row>
    <row r="3437" spans="1:21" x14ac:dyDescent="0.3">
      <c r="A3437" s="61">
        <v>87279</v>
      </c>
      <c r="B3437" s="54">
        <v>1</v>
      </c>
      <c r="C3437" s="54" t="s">
        <v>78</v>
      </c>
      <c r="D3437" s="54" t="s">
        <v>104</v>
      </c>
      <c r="E3437" s="61" t="s">
        <v>3237</v>
      </c>
      <c r="F3437" s="61" t="s">
        <v>137</v>
      </c>
      <c r="G3437" s="54" t="s">
        <v>71</v>
      </c>
      <c r="H3437" s="54" t="s">
        <v>128</v>
      </c>
      <c r="I3437" s="54" t="s">
        <v>22</v>
      </c>
      <c r="J3437" s="54" t="s">
        <v>129</v>
      </c>
      <c r="K3437" s="56">
        <v>43450.728761574072</v>
      </c>
      <c r="L3437" s="56">
        <v>43450.762499999997</v>
      </c>
      <c r="M3437" s="57">
        <v>0.80972222199999999</v>
      </c>
      <c r="N3437" s="58">
        <v>0</v>
      </c>
      <c r="O3437" s="58">
        <v>1</v>
      </c>
      <c r="P3437" s="58">
        <v>0</v>
      </c>
      <c r="Q3437" s="58">
        <v>0</v>
      </c>
      <c r="R3437" s="59">
        <v>0</v>
      </c>
      <c r="S3437" s="59">
        <v>0.80972200000000005</v>
      </c>
      <c r="T3437" s="59">
        <v>0</v>
      </c>
      <c r="U3437" s="59">
        <v>0</v>
      </c>
    </row>
    <row r="3438" spans="1:21" x14ac:dyDescent="0.3">
      <c r="A3438" s="61">
        <v>87281</v>
      </c>
      <c r="B3438" s="54">
        <v>1</v>
      </c>
      <c r="C3438" s="54" t="s">
        <v>79</v>
      </c>
      <c r="D3438" s="54" t="s">
        <v>111</v>
      </c>
      <c r="E3438" s="61" t="s">
        <v>3238</v>
      </c>
      <c r="F3438" s="61" t="s">
        <v>137</v>
      </c>
      <c r="G3438" s="54" t="s">
        <v>71</v>
      </c>
      <c r="H3438" s="54" t="s">
        <v>128</v>
      </c>
      <c r="I3438" s="54" t="s">
        <v>22</v>
      </c>
      <c r="J3438" s="54" t="s">
        <v>129</v>
      </c>
      <c r="K3438" s="56">
        <v>43450.756238425929</v>
      </c>
      <c r="L3438" s="56">
        <v>43450.852141203701</v>
      </c>
      <c r="M3438" s="57">
        <v>2.301666666</v>
      </c>
      <c r="N3438" s="58">
        <v>0</v>
      </c>
      <c r="O3438" s="58">
        <v>0</v>
      </c>
      <c r="P3438" s="58">
        <v>0</v>
      </c>
      <c r="Q3438" s="58">
        <v>1</v>
      </c>
      <c r="R3438" s="59">
        <v>0</v>
      </c>
      <c r="S3438" s="59">
        <v>0</v>
      </c>
      <c r="T3438" s="59">
        <v>0</v>
      </c>
      <c r="U3438" s="59">
        <v>2.3016670000000001</v>
      </c>
    </row>
    <row r="3439" spans="1:21" x14ac:dyDescent="0.3">
      <c r="A3439" s="61">
        <v>87286</v>
      </c>
      <c r="B3439" s="54">
        <v>1</v>
      </c>
      <c r="C3439" s="54" t="s">
        <v>78</v>
      </c>
      <c r="D3439" s="54" t="s">
        <v>83</v>
      </c>
      <c r="E3439" s="61" t="s">
        <v>3239</v>
      </c>
      <c r="F3439" s="61" t="s">
        <v>144</v>
      </c>
      <c r="G3439" s="54" t="s">
        <v>71</v>
      </c>
      <c r="H3439" s="54" t="s">
        <v>128</v>
      </c>
      <c r="I3439" s="54" t="s">
        <v>22</v>
      </c>
      <c r="J3439" s="54" t="s">
        <v>129</v>
      </c>
      <c r="K3439" s="56">
        <v>43450.741122685184</v>
      </c>
      <c r="L3439" s="56">
        <v>43450.853622685187</v>
      </c>
      <c r="M3439" s="57">
        <v>2.7</v>
      </c>
      <c r="N3439" s="58">
        <v>0</v>
      </c>
      <c r="O3439" s="58">
        <v>6</v>
      </c>
      <c r="P3439" s="58">
        <v>0</v>
      </c>
      <c r="Q3439" s="58">
        <v>0</v>
      </c>
      <c r="R3439" s="59">
        <v>0</v>
      </c>
      <c r="S3439" s="59">
        <v>16.2</v>
      </c>
      <c r="T3439" s="59">
        <v>0</v>
      </c>
      <c r="U3439" s="59">
        <v>0</v>
      </c>
    </row>
    <row r="3440" spans="1:21" x14ac:dyDescent="0.3">
      <c r="A3440" s="61">
        <v>87287</v>
      </c>
      <c r="B3440" s="54">
        <v>1</v>
      </c>
      <c r="C3440" s="54" t="s">
        <v>78</v>
      </c>
      <c r="D3440" s="54" t="s">
        <v>95</v>
      </c>
      <c r="E3440" s="61" t="s">
        <v>3240</v>
      </c>
      <c r="F3440" s="61" t="s">
        <v>136</v>
      </c>
      <c r="G3440" s="54" t="s">
        <v>71</v>
      </c>
      <c r="H3440" s="54" t="s">
        <v>128</v>
      </c>
      <c r="I3440" s="54" t="s">
        <v>22</v>
      </c>
      <c r="J3440" s="54" t="s">
        <v>129</v>
      </c>
      <c r="K3440" s="56">
        <v>43450.772372685184</v>
      </c>
      <c r="L3440" s="56">
        <v>43450.839930555558</v>
      </c>
      <c r="M3440" s="57">
        <v>1.621388888</v>
      </c>
      <c r="N3440" s="58">
        <v>0</v>
      </c>
      <c r="O3440" s="58">
        <v>88</v>
      </c>
      <c r="P3440" s="58">
        <v>0</v>
      </c>
      <c r="Q3440" s="58">
        <v>0</v>
      </c>
      <c r="R3440" s="59">
        <v>0</v>
      </c>
      <c r="S3440" s="59">
        <v>142.682222</v>
      </c>
      <c r="T3440" s="59">
        <v>0</v>
      </c>
      <c r="U3440" s="59">
        <v>0</v>
      </c>
    </row>
    <row r="3441" spans="1:21" x14ac:dyDescent="0.3">
      <c r="A3441" s="61">
        <v>87292</v>
      </c>
      <c r="B3441" s="54">
        <v>1</v>
      </c>
      <c r="C3441" s="54" t="s">
        <v>78</v>
      </c>
      <c r="D3441" s="54" t="s">
        <v>88</v>
      </c>
      <c r="E3441" s="61" t="s">
        <v>3241</v>
      </c>
      <c r="F3441" s="61" t="s">
        <v>136</v>
      </c>
      <c r="G3441" s="54" t="s">
        <v>71</v>
      </c>
      <c r="H3441" s="54" t="s">
        <v>128</v>
      </c>
      <c r="I3441" s="54" t="s">
        <v>22</v>
      </c>
      <c r="J3441" s="54" t="s">
        <v>129</v>
      </c>
      <c r="K3441" s="56">
        <v>43450.782372685186</v>
      </c>
      <c r="L3441" s="56">
        <v>43450.840694444443</v>
      </c>
      <c r="M3441" s="57">
        <v>1.3997222220000001</v>
      </c>
      <c r="N3441" s="58">
        <v>0</v>
      </c>
      <c r="O3441" s="58">
        <v>19</v>
      </c>
      <c r="P3441" s="58">
        <v>0</v>
      </c>
      <c r="Q3441" s="58">
        <v>0</v>
      </c>
      <c r="R3441" s="59">
        <v>0</v>
      </c>
      <c r="S3441" s="59">
        <v>26.594722000000001</v>
      </c>
      <c r="T3441" s="59">
        <v>0</v>
      </c>
      <c r="U3441" s="59">
        <v>0</v>
      </c>
    </row>
    <row r="3442" spans="1:21" x14ac:dyDescent="0.3">
      <c r="A3442" s="61">
        <v>87293</v>
      </c>
      <c r="B3442" s="54">
        <v>1</v>
      </c>
      <c r="C3442" s="54" t="s">
        <v>78</v>
      </c>
      <c r="D3442" s="54" t="s">
        <v>91</v>
      </c>
      <c r="E3442" s="61" t="s">
        <v>3242</v>
      </c>
      <c r="F3442" s="61" t="s">
        <v>151</v>
      </c>
      <c r="G3442" s="54" t="s">
        <v>71</v>
      </c>
      <c r="H3442" s="54" t="s">
        <v>128</v>
      </c>
      <c r="I3442" s="54" t="s">
        <v>22</v>
      </c>
      <c r="J3442" s="54" t="s">
        <v>129</v>
      </c>
      <c r="K3442" s="56">
        <v>43450.723263888889</v>
      </c>
      <c r="L3442" s="56">
        <v>43450.767361111109</v>
      </c>
      <c r="M3442" s="57">
        <v>1.058333333</v>
      </c>
      <c r="N3442" s="58">
        <v>0</v>
      </c>
      <c r="O3442" s="58">
        <v>0</v>
      </c>
      <c r="P3442" s="58">
        <v>0</v>
      </c>
      <c r="Q3442" s="58">
        <v>1</v>
      </c>
      <c r="R3442" s="59">
        <v>0</v>
      </c>
      <c r="S3442" s="59">
        <v>0</v>
      </c>
      <c r="T3442" s="59">
        <v>0</v>
      </c>
      <c r="U3442" s="59">
        <v>1.058333</v>
      </c>
    </row>
    <row r="3443" spans="1:21" x14ac:dyDescent="0.3">
      <c r="A3443" s="61">
        <v>87298</v>
      </c>
      <c r="B3443" s="54">
        <v>1</v>
      </c>
      <c r="C3443" s="54" t="s">
        <v>79</v>
      </c>
      <c r="D3443" s="54" t="s">
        <v>109</v>
      </c>
      <c r="E3443" s="61" t="s">
        <v>3243</v>
      </c>
      <c r="F3443" s="61" t="s">
        <v>165</v>
      </c>
      <c r="G3443" s="54" t="s">
        <v>71</v>
      </c>
      <c r="H3443" s="54" t="s">
        <v>128</v>
      </c>
      <c r="I3443" s="54" t="s">
        <v>22</v>
      </c>
      <c r="J3443" s="54" t="s">
        <v>129</v>
      </c>
      <c r="K3443" s="56">
        <v>43450.797766203701</v>
      </c>
      <c r="L3443" s="56">
        <v>43450.826863425929</v>
      </c>
      <c r="M3443" s="57">
        <v>0.698333333</v>
      </c>
      <c r="N3443" s="58">
        <v>0</v>
      </c>
      <c r="O3443" s="58">
        <v>136</v>
      </c>
      <c r="P3443" s="58">
        <v>0</v>
      </c>
      <c r="Q3443" s="58">
        <v>0</v>
      </c>
      <c r="R3443" s="59">
        <v>0</v>
      </c>
      <c r="S3443" s="59">
        <v>94.973332999999997</v>
      </c>
      <c r="T3443" s="59">
        <v>0</v>
      </c>
      <c r="U3443" s="59">
        <v>0</v>
      </c>
    </row>
    <row r="3444" spans="1:21" x14ac:dyDescent="0.3">
      <c r="A3444" s="61">
        <v>87299</v>
      </c>
      <c r="B3444" s="54">
        <v>1</v>
      </c>
      <c r="C3444" s="54" t="s">
        <v>79</v>
      </c>
      <c r="D3444" s="54" t="s">
        <v>120</v>
      </c>
      <c r="E3444" s="61" t="s">
        <v>3244</v>
      </c>
      <c r="F3444" s="61" t="s">
        <v>151</v>
      </c>
      <c r="G3444" s="54" t="s">
        <v>71</v>
      </c>
      <c r="H3444" s="54" t="s">
        <v>128</v>
      </c>
      <c r="I3444" s="54" t="s">
        <v>22</v>
      </c>
      <c r="J3444" s="54" t="s">
        <v>129</v>
      </c>
      <c r="K3444" s="56">
        <v>43450.78361111111</v>
      </c>
      <c r="L3444" s="56">
        <v>43450.907581018517</v>
      </c>
      <c r="M3444" s="57">
        <v>2.9752777770000001</v>
      </c>
      <c r="N3444" s="58">
        <v>0</v>
      </c>
      <c r="O3444" s="58">
        <v>23</v>
      </c>
      <c r="P3444" s="58">
        <v>0</v>
      </c>
      <c r="Q3444" s="58">
        <v>4</v>
      </c>
      <c r="R3444" s="59">
        <v>0</v>
      </c>
      <c r="S3444" s="59">
        <v>68.431388999999996</v>
      </c>
      <c r="T3444" s="59">
        <v>0</v>
      </c>
      <c r="U3444" s="59">
        <v>11.901111</v>
      </c>
    </row>
    <row r="3445" spans="1:21" x14ac:dyDescent="0.3">
      <c r="A3445" s="61">
        <v>87300</v>
      </c>
      <c r="B3445" s="54">
        <v>1</v>
      </c>
      <c r="C3445" s="54" t="s">
        <v>78</v>
      </c>
      <c r="D3445" s="54" t="s">
        <v>88</v>
      </c>
      <c r="E3445" s="61" t="s">
        <v>3245</v>
      </c>
      <c r="F3445" s="61" t="s">
        <v>137</v>
      </c>
      <c r="G3445" s="54" t="s">
        <v>71</v>
      </c>
      <c r="H3445" s="54" t="s">
        <v>128</v>
      </c>
      <c r="I3445" s="54" t="s">
        <v>22</v>
      </c>
      <c r="J3445" s="54" t="s">
        <v>129</v>
      </c>
      <c r="K3445" s="56">
        <v>43450.79115740741</v>
      </c>
      <c r="L3445" s="56">
        <v>43450.855057870373</v>
      </c>
      <c r="M3445" s="57">
        <v>1.5336111109999999</v>
      </c>
      <c r="N3445" s="58">
        <v>0</v>
      </c>
      <c r="O3445" s="58">
        <v>2</v>
      </c>
      <c r="P3445" s="58">
        <v>0</v>
      </c>
      <c r="Q3445" s="58">
        <v>0</v>
      </c>
      <c r="R3445" s="59">
        <v>0</v>
      </c>
      <c r="S3445" s="59">
        <v>3.0672220000000001</v>
      </c>
      <c r="T3445" s="59">
        <v>0</v>
      </c>
      <c r="U3445" s="59">
        <v>0</v>
      </c>
    </row>
    <row r="3446" spans="1:21" x14ac:dyDescent="0.3">
      <c r="A3446" s="61">
        <v>87308</v>
      </c>
      <c r="B3446" s="54">
        <v>1</v>
      </c>
      <c r="C3446" s="54" t="s">
        <v>78</v>
      </c>
      <c r="D3446" s="54" t="s">
        <v>94</v>
      </c>
      <c r="E3446" s="61" t="s">
        <v>3246</v>
      </c>
      <c r="F3446" s="61" t="s">
        <v>179</v>
      </c>
      <c r="G3446" s="54" t="s">
        <v>72</v>
      </c>
      <c r="H3446" s="54" t="s">
        <v>128</v>
      </c>
      <c r="I3446" s="54" t="s">
        <v>22</v>
      </c>
      <c r="J3446" s="54" t="s">
        <v>129</v>
      </c>
      <c r="K3446" s="56">
        <v>43450.795682870368</v>
      </c>
      <c r="L3446" s="56">
        <v>43450.825659722221</v>
      </c>
      <c r="M3446" s="57">
        <v>0.71944444399999996</v>
      </c>
      <c r="N3446" s="58">
        <v>0</v>
      </c>
      <c r="O3446" s="58">
        <v>1</v>
      </c>
      <c r="P3446" s="58">
        <v>0</v>
      </c>
      <c r="Q3446" s="58">
        <v>36</v>
      </c>
      <c r="R3446" s="59">
        <v>0</v>
      </c>
      <c r="S3446" s="59">
        <v>0.71944399999999997</v>
      </c>
      <c r="T3446" s="59">
        <v>0</v>
      </c>
      <c r="U3446" s="59">
        <v>25.9</v>
      </c>
    </row>
    <row r="3447" spans="1:21" x14ac:dyDescent="0.3">
      <c r="A3447" s="61">
        <v>87309</v>
      </c>
      <c r="B3447" s="54">
        <v>1</v>
      </c>
      <c r="C3447" s="54" t="s">
        <v>78</v>
      </c>
      <c r="D3447" s="54" t="s">
        <v>104</v>
      </c>
      <c r="E3447" s="61" t="s">
        <v>3247</v>
      </c>
      <c r="F3447" s="61" t="s">
        <v>202</v>
      </c>
      <c r="G3447" s="54" t="s">
        <v>71</v>
      </c>
      <c r="H3447" s="54" t="s">
        <v>128</v>
      </c>
      <c r="I3447" s="54" t="s">
        <v>22</v>
      </c>
      <c r="J3447" s="54" t="s">
        <v>129</v>
      </c>
      <c r="K3447" s="56">
        <v>43450.761006944442</v>
      </c>
      <c r="L3447" s="56">
        <v>43450.8125</v>
      </c>
      <c r="M3447" s="57">
        <v>1.235833333</v>
      </c>
      <c r="N3447" s="58">
        <v>0</v>
      </c>
      <c r="O3447" s="58">
        <v>4</v>
      </c>
      <c r="P3447" s="58">
        <v>0</v>
      </c>
      <c r="Q3447" s="58">
        <v>0</v>
      </c>
      <c r="R3447" s="59">
        <v>0</v>
      </c>
      <c r="S3447" s="59">
        <v>4.943333</v>
      </c>
      <c r="T3447" s="59">
        <v>0</v>
      </c>
      <c r="U3447" s="59">
        <v>0</v>
      </c>
    </row>
    <row r="3448" spans="1:21" x14ac:dyDescent="0.3">
      <c r="A3448" s="61">
        <v>87310</v>
      </c>
      <c r="B3448" s="54">
        <v>1</v>
      </c>
      <c r="C3448" s="54" t="s">
        <v>78</v>
      </c>
      <c r="D3448" s="54" t="s">
        <v>80</v>
      </c>
      <c r="E3448" s="61" t="s">
        <v>3248</v>
      </c>
      <c r="F3448" s="61" t="s">
        <v>137</v>
      </c>
      <c r="G3448" s="54" t="s">
        <v>71</v>
      </c>
      <c r="H3448" s="54" t="s">
        <v>128</v>
      </c>
      <c r="I3448" s="54" t="s">
        <v>22</v>
      </c>
      <c r="J3448" s="54" t="s">
        <v>129</v>
      </c>
      <c r="K3448" s="56">
        <v>43450.808993055558</v>
      </c>
      <c r="L3448" s="56">
        <v>43450.84002314815</v>
      </c>
      <c r="M3448" s="57">
        <v>0.74472222200000004</v>
      </c>
      <c r="N3448" s="58">
        <v>0</v>
      </c>
      <c r="O3448" s="58">
        <v>1</v>
      </c>
      <c r="P3448" s="58">
        <v>0</v>
      </c>
      <c r="Q3448" s="58">
        <v>0</v>
      </c>
      <c r="R3448" s="59">
        <v>0</v>
      </c>
      <c r="S3448" s="59">
        <v>0.744722</v>
      </c>
      <c r="T3448" s="59">
        <v>0</v>
      </c>
      <c r="U3448" s="59">
        <v>0</v>
      </c>
    </row>
    <row r="3449" spans="1:21" x14ac:dyDescent="0.3">
      <c r="A3449" s="61">
        <v>87311</v>
      </c>
      <c r="B3449" s="54">
        <v>1</v>
      </c>
      <c r="C3449" s="54" t="s">
        <v>79</v>
      </c>
      <c r="D3449" s="54" t="s">
        <v>118</v>
      </c>
      <c r="E3449" s="61" t="s">
        <v>3249</v>
      </c>
      <c r="F3449" s="61" t="s">
        <v>145</v>
      </c>
      <c r="G3449" s="54" t="s">
        <v>72</v>
      </c>
      <c r="H3449" s="54" t="s">
        <v>128</v>
      </c>
      <c r="I3449" s="54" t="s">
        <v>22</v>
      </c>
      <c r="J3449" s="54" t="s">
        <v>129</v>
      </c>
      <c r="K3449" s="56">
        <v>43450.808020833334</v>
      </c>
      <c r="L3449" s="56">
        <v>43450.882951388892</v>
      </c>
      <c r="M3449" s="57">
        <v>1.798333333</v>
      </c>
      <c r="N3449" s="58">
        <v>0</v>
      </c>
      <c r="O3449" s="58">
        <v>1</v>
      </c>
      <c r="P3449" s="58">
        <v>1</v>
      </c>
      <c r="Q3449" s="58">
        <v>36</v>
      </c>
      <c r="R3449" s="59">
        <v>0</v>
      </c>
      <c r="S3449" s="59">
        <v>1.798333</v>
      </c>
      <c r="T3449" s="59">
        <v>1.798333</v>
      </c>
      <c r="U3449" s="59">
        <v>64.739999999999995</v>
      </c>
    </row>
    <row r="3450" spans="1:21" x14ac:dyDescent="0.3">
      <c r="A3450" s="61">
        <v>87312</v>
      </c>
      <c r="B3450" s="54">
        <v>1</v>
      </c>
      <c r="C3450" s="54" t="s">
        <v>78</v>
      </c>
      <c r="D3450" s="54" t="s">
        <v>103</v>
      </c>
      <c r="E3450" s="61" t="s">
        <v>3250</v>
      </c>
      <c r="F3450" s="61" t="s">
        <v>136</v>
      </c>
      <c r="G3450" s="54" t="s">
        <v>71</v>
      </c>
      <c r="H3450" s="54" t="s">
        <v>128</v>
      </c>
      <c r="I3450" s="54" t="s">
        <v>22</v>
      </c>
      <c r="J3450" s="54" t="s">
        <v>129</v>
      </c>
      <c r="K3450" s="56">
        <v>43450.807222222225</v>
      </c>
      <c r="L3450" s="56">
        <v>43450.835497685184</v>
      </c>
      <c r="M3450" s="57">
        <v>0.67861111100000004</v>
      </c>
      <c r="N3450" s="58">
        <v>0</v>
      </c>
      <c r="O3450" s="58">
        <v>12</v>
      </c>
      <c r="P3450" s="58">
        <v>0</v>
      </c>
      <c r="Q3450" s="58">
        <v>1</v>
      </c>
      <c r="R3450" s="59">
        <v>0</v>
      </c>
      <c r="S3450" s="59">
        <v>8.1433330000000002</v>
      </c>
      <c r="T3450" s="59">
        <v>0</v>
      </c>
      <c r="U3450" s="59">
        <v>0.67861099999999996</v>
      </c>
    </row>
    <row r="3451" spans="1:21" x14ac:dyDescent="0.3">
      <c r="A3451" s="61">
        <v>87313</v>
      </c>
      <c r="B3451" s="54">
        <v>1</v>
      </c>
      <c r="C3451" s="54" t="s">
        <v>78</v>
      </c>
      <c r="D3451" s="54" t="s">
        <v>81</v>
      </c>
      <c r="E3451" s="61" t="s">
        <v>3251</v>
      </c>
      <c r="F3451" s="61" t="s">
        <v>145</v>
      </c>
      <c r="G3451" s="54" t="s">
        <v>72</v>
      </c>
      <c r="H3451" s="54" t="s">
        <v>128</v>
      </c>
      <c r="I3451" s="54" t="s">
        <v>22</v>
      </c>
      <c r="J3451" s="54" t="s">
        <v>129</v>
      </c>
      <c r="K3451" s="56">
        <v>43450.780428240738</v>
      </c>
      <c r="L3451" s="56">
        <v>43450.837372685186</v>
      </c>
      <c r="M3451" s="57">
        <v>1.366666666</v>
      </c>
      <c r="N3451" s="58">
        <v>0</v>
      </c>
      <c r="O3451" s="58">
        <v>172</v>
      </c>
      <c r="P3451" s="58">
        <v>0</v>
      </c>
      <c r="Q3451" s="58">
        <v>0</v>
      </c>
      <c r="R3451" s="59">
        <v>0</v>
      </c>
      <c r="S3451" s="59">
        <v>235.066667</v>
      </c>
      <c r="T3451" s="59">
        <v>0</v>
      </c>
      <c r="U3451" s="59">
        <v>0</v>
      </c>
    </row>
    <row r="3452" spans="1:21" x14ac:dyDescent="0.3">
      <c r="A3452" s="61">
        <v>87314</v>
      </c>
      <c r="B3452" s="54">
        <v>1</v>
      </c>
      <c r="C3452" s="54" t="s">
        <v>79</v>
      </c>
      <c r="D3452" s="54" t="s">
        <v>109</v>
      </c>
      <c r="E3452" s="61" t="s">
        <v>3252</v>
      </c>
      <c r="F3452" s="61" t="s">
        <v>137</v>
      </c>
      <c r="G3452" s="54" t="s">
        <v>71</v>
      </c>
      <c r="H3452" s="54" t="s">
        <v>128</v>
      </c>
      <c r="I3452" s="54" t="s">
        <v>22</v>
      </c>
      <c r="J3452" s="54" t="s">
        <v>129</v>
      </c>
      <c r="K3452" s="56">
        <v>43450.814895833333</v>
      </c>
      <c r="L3452" s="56">
        <v>43450.885439814818</v>
      </c>
      <c r="M3452" s="57">
        <v>1.6930555549999999</v>
      </c>
      <c r="N3452" s="58">
        <v>0</v>
      </c>
      <c r="O3452" s="58">
        <v>0</v>
      </c>
      <c r="P3452" s="58">
        <v>0</v>
      </c>
      <c r="Q3452" s="58">
        <v>1</v>
      </c>
      <c r="R3452" s="59">
        <v>0</v>
      </c>
      <c r="S3452" s="59">
        <v>0</v>
      </c>
      <c r="T3452" s="59">
        <v>0</v>
      </c>
      <c r="U3452" s="59">
        <v>1.6930559999999999</v>
      </c>
    </row>
    <row r="3453" spans="1:21" x14ac:dyDescent="0.3">
      <c r="A3453" s="61">
        <v>87317</v>
      </c>
      <c r="B3453" s="54">
        <v>1</v>
      </c>
      <c r="C3453" s="54" t="s">
        <v>78</v>
      </c>
      <c r="D3453" s="54" t="s">
        <v>104</v>
      </c>
      <c r="E3453" s="61" t="s">
        <v>3253</v>
      </c>
      <c r="F3453" s="61" t="s">
        <v>137</v>
      </c>
      <c r="G3453" s="54" t="s">
        <v>71</v>
      </c>
      <c r="H3453" s="54" t="s">
        <v>128</v>
      </c>
      <c r="I3453" s="54" t="s">
        <v>22</v>
      </c>
      <c r="J3453" s="54" t="s">
        <v>129</v>
      </c>
      <c r="K3453" s="56">
        <v>43450.749895833331</v>
      </c>
      <c r="L3453" s="56">
        <v>43450.824305555558</v>
      </c>
      <c r="M3453" s="57">
        <v>1.785833333</v>
      </c>
      <c r="N3453" s="58">
        <v>0</v>
      </c>
      <c r="O3453" s="58">
        <v>1</v>
      </c>
      <c r="P3453" s="58">
        <v>0</v>
      </c>
      <c r="Q3453" s="58">
        <v>0</v>
      </c>
      <c r="R3453" s="59">
        <v>0</v>
      </c>
      <c r="S3453" s="59">
        <v>1.785833</v>
      </c>
      <c r="T3453" s="59">
        <v>0</v>
      </c>
      <c r="U3453" s="59">
        <v>0</v>
      </c>
    </row>
    <row r="3454" spans="1:21" x14ac:dyDescent="0.3">
      <c r="A3454" s="61">
        <v>87323</v>
      </c>
      <c r="B3454" s="54">
        <v>1</v>
      </c>
      <c r="C3454" s="54" t="s">
        <v>79</v>
      </c>
      <c r="D3454" s="54" t="s">
        <v>111</v>
      </c>
      <c r="E3454" s="61" t="s">
        <v>3254</v>
      </c>
      <c r="F3454" s="61" t="s">
        <v>136</v>
      </c>
      <c r="G3454" s="54" t="s">
        <v>71</v>
      </c>
      <c r="H3454" s="54" t="s">
        <v>128</v>
      </c>
      <c r="I3454" s="54" t="s">
        <v>22</v>
      </c>
      <c r="J3454" s="54" t="s">
        <v>129</v>
      </c>
      <c r="K3454" s="56">
        <v>43450.823692129627</v>
      </c>
      <c r="L3454" s="56">
        <v>43450.872245370367</v>
      </c>
      <c r="M3454" s="57">
        <v>1.165277777</v>
      </c>
      <c r="N3454" s="58">
        <v>0</v>
      </c>
      <c r="O3454" s="58">
        <v>41</v>
      </c>
      <c r="P3454" s="58">
        <v>0</v>
      </c>
      <c r="Q3454" s="58">
        <v>0</v>
      </c>
      <c r="R3454" s="59">
        <v>0</v>
      </c>
      <c r="S3454" s="59">
        <v>47.776389000000002</v>
      </c>
      <c r="T3454" s="59">
        <v>0</v>
      </c>
      <c r="U3454" s="59">
        <v>0</v>
      </c>
    </row>
    <row r="3455" spans="1:21" x14ac:dyDescent="0.3">
      <c r="A3455" s="61">
        <v>87324</v>
      </c>
      <c r="B3455" s="54">
        <v>1</v>
      </c>
      <c r="C3455" s="54" t="s">
        <v>78</v>
      </c>
      <c r="D3455" s="54" t="s">
        <v>94</v>
      </c>
      <c r="E3455" s="61" t="s">
        <v>3255</v>
      </c>
      <c r="F3455" s="61" t="s">
        <v>144</v>
      </c>
      <c r="G3455" s="54" t="s">
        <v>71</v>
      </c>
      <c r="H3455" s="54" t="s">
        <v>128</v>
      </c>
      <c r="I3455" s="54" t="s">
        <v>22</v>
      </c>
      <c r="J3455" s="54" t="s">
        <v>129</v>
      </c>
      <c r="K3455" s="56">
        <v>43450.750081018516</v>
      </c>
      <c r="L3455" s="56">
        <v>43450.845682870371</v>
      </c>
      <c r="M3455" s="57">
        <v>2.2944444439999998</v>
      </c>
      <c r="N3455" s="58">
        <v>0</v>
      </c>
      <c r="O3455" s="58">
        <v>1</v>
      </c>
      <c r="P3455" s="58">
        <v>0</v>
      </c>
      <c r="Q3455" s="58">
        <v>0</v>
      </c>
      <c r="R3455" s="59">
        <v>0</v>
      </c>
      <c r="S3455" s="59">
        <v>2.2944439999999999</v>
      </c>
      <c r="T3455" s="59">
        <v>0</v>
      </c>
      <c r="U3455" s="59">
        <v>0</v>
      </c>
    </row>
    <row r="3456" spans="1:21" x14ac:dyDescent="0.3">
      <c r="A3456" s="61">
        <v>87325</v>
      </c>
      <c r="B3456" s="54">
        <v>1</v>
      </c>
      <c r="C3456" s="54" t="s">
        <v>78</v>
      </c>
      <c r="D3456" s="54" t="s">
        <v>94</v>
      </c>
      <c r="E3456" s="61" t="s">
        <v>3256</v>
      </c>
      <c r="F3456" s="61" t="s">
        <v>136</v>
      </c>
      <c r="G3456" s="54" t="s">
        <v>71</v>
      </c>
      <c r="H3456" s="54" t="s">
        <v>128</v>
      </c>
      <c r="I3456" s="54" t="s">
        <v>22</v>
      </c>
      <c r="J3456" s="54" t="s">
        <v>129</v>
      </c>
      <c r="K3456" s="56">
        <v>43450.831284722226</v>
      </c>
      <c r="L3456" s="56">
        <v>43450.893750000003</v>
      </c>
      <c r="M3456" s="57">
        <v>1.499166666</v>
      </c>
      <c r="N3456" s="58">
        <v>0</v>
      </c>
      <c r="O3456" s="58">
        <v>1</v>
      </c>
      <c r="P3456" s="58">
        <v>0</v>
      </c>
      <c r="Q3456" s="58">
        <v>22</v>
      </c>
      <c r="R3456" s="59">
        <v>0</v>
      </c>
      <c r="S3456" s="59">
        <v>1.4991669999999999</v>
      </c>
      <c r="T3456" s="59">
        <v>0</v>
      </c>
      <c r="U3456" s="59">
        <v>32.981667000000002</v>
      </c>
    </row>
    <row r="3457" spans="1:21" x14ac:dyDescent="0.3">
      <c r="A3457" s="61">
        <v>87329</v>
      </c>
      <c r="B3457" s="54">
        <v>1</v>
      </c>
      <c r="C3457" s="54" t="s">
        <v>78</v>
      </c>
      <c r="D3457" s="54" t="s">
        <v>93</v>
      </c>
      <c r="E3457" s="61" t="s">
        <v>3257</v>
      </c>
      <c r="F3457" s="61" t="s">
        <v>137</v>
      </c>
      <c r="G3457" s="54" t="s">
        <v>71</v>
      </c>
      <c r="H3457" s="54" t="s">
        <v>128</v>
      </c>
      <c r="I3457" s="54" t="s">
        <v>22</v>
      </c>
      <c r="J3457" s="54" t="s">
        <v>129</v>
      </c>
      <c r="K3457" s="56">
        <v>43450.839745370373</v>
      </c>
      <c r="L3457" s="56">
        <v>43450.919803240744</v>
      </c>
      <c r="M3457" s="57">
        <v>1.9213888880000001</v>
      </c>
      <c r="N3457" s="58">
        <v>0</v>
      </c>
      <c r="O3457" s="58">
        <v>0</v>
      </c>
      <c r="P3457" s="58">
        <v>0</v>
      </c>
      <c r="Q3457" s="58">
        <v>1</v>
      </c>
      <c r="R3457" s="59">
        <v>0</v>
      </c>
      <c r="S3457" s="59">
        <v>0</v>
      </c>
      <c r="T3457" s="59">
        <v>0</v>
      </c>
      <c r="U3457" s="59">
        <v>1.921389</v>
      </c>
    </row>
    <row r="3458" spans="1:21" x14ac:dyDescent="0.3">
      <c r="A3458" s="61">
        <v>87330</v>
      </c>
      <c r="B3458" s="54">
        <v>1</v>
      </c>
      <c r="C3458" s="54" t="s">
        <v>78</v>
      </c>
      <c r="D3458" s="54" t="s">
        <v>81</v>
      </c>
      <c r="E3458" s="61" t="s">
        <v>2529</v>
      </c>
      <c r="F3458" s="61" t="s">
        <v>136</v>
      </c>
      <c r="G3458" s="54" t="s">
        <v>71</v>
      </c>
      <c r="H3458" s="54" t="s">
        <v>128</v>
      </c>
      <c r="I3458" s="54" t="s">
        <v>22</v>
      </c>
      <c r="J3458" s="54" t="s">
        <v>129</v>
      </c>
      <c r="K3458" s="56">
        <v>43450.819120370368</v>
      </c>
      <c r="L3458" s="56">
        <v>43450.841666666667</v>
      </c>
      <c r="M3458" s="57">
        <v>0.54111111099999998</v>
      </c>
      <c r="N3458" s="58">
        <v>0</v>
      </c>
      <c r="O3458" s="58">
        <v>89</v>
      </c>
      <c r="P3458" s="58">
        <v>0</v>
      </c>
      <c r="Q3458" s="58">
        <v>0</v>
      </c>
      <c r="R3458" s="59">
        <v>0</v>
      </c>
      <c r="S3458" s="59">
        <v>48.158889000000002</v>
      </c>
      <c r="T3458" s="59">
        <v>0</v>
      </c>
      <c r="U3458" s="59">
        <v>0</v>
      </c>
    </row>
    <row r="3459" spans="1:21" x14ac:dyDescent="0.3">
      <c r="A3459" s="61">
        <v>87335</v>
      </c>
      <c r="B3459" s="54">
        <v>1</v>
      </c>
      <c r="C3459" s="54" t="s">
        <v>78</v>
      </c>
      <c r="D3459" s="54" t="s">
        <v>91</v>
      </c>
      <c r="E3459" s="61" t="s">
        <v>3258</v>
      </c>
      <c r="F3459" s="61" t="s">
        <v>136</v>
      </c>
      <c r="G3459" s="54" t="s">
        <v>71</v>
      </c>
      <c r="H3459" s="54" t="s">
        <v>128</v>
      </c>
      <c r="I3459" s="54" t="s">
        <v>22</v>
      </c>
      <c r="J3459" s="54" t="s">
        <v>129</v>
      </c>
      <c r="K3459" s="56">
        <v>43450.746238425927</v>
      </c>
      <c r="L3459" s="56">
        <v>43450.822916666664</v>
      </c>
      <c r="M3459" s="57">
        <v>1.8402777770000001</v>
      </c>
      <c r="N3459" s="58">
        <v>0</v>
      </c>
      <c r="O3459" s="58">
        <v>0</v>
      </c>
      <c r="P3459" s="58">
        <v>0</v>
      </c>
      <c r="Q3459" s="58">
        <v>35</v>
      </c>
      <c r="R3459" s="59">
        <v>0</v>
      </c>
      <c r="S3459" s="59">
        <v>0</v>
      </c>
      <c r="T3459" s="59">
        <v>0</v>
      </c>
      <c r="U3459" s="59">
        <v>64.409722000000002</v>
      </c>
    </row>
    <row r="3460" spans="1:21" x14ac:dyDescent="0.3">
      <c r="A3460" s="61">
        <v>87336</v>
      </c>
      <c r="B3460" s="54">
        <v>1</v>
      </c>
      <c r="C3460" s="54" t="s">
        <v>78</v>
      </c>
      <c r="D3460" s="54" t="s">
        <v>88</v>
      </c>
      <c r="E3460" s="61" t="s">
        <v>3259</v>
      </c>
      <c r="F3460" s="61" t="s">
        <v>137</v>
      </c>
      <c r="G3460" s="54" t="s">
        <v>71</v>
      </c>
      <c r="H3460" s="54" t="s">
        <v>128</v>
      </c>
      <c r="I3460" s="54" t="s">
        <v>22</v>
      </c>
      <c r="J3460" s="54" t="s">
        <v>129</v>
      </c>
      <c r="K3460" s="56">
        <v>43450.846388888887</v>
      </c>
      <c r="L3460" s="56">
        <v>43450.926539351851</v>
      </c>
      <c r="M3460" s="57">
        <v>1.923611111</v>
      </c>
      <c r="N3460" s="58">
        <v>0</v>
      </c>
      <c r="O3460" s="58">
        <v>4</v>
      </c>
      <c r="P3460" s="58">
        <v>0</v>
      </c>
      <c r="Q3460" s="58">
        <v>0</v>
      </c>
      <c r="R3460" s="59">
        <v>0</v>
      </c>
      <c r="S3460" s="59">
        <v>7.6944439999999998</v>
      </c>
      <c r="T3460" s="59">
        <v>0</v>
      </c>
      <c r="U3460" s="59">
        <v>0</v>
      </c>
    </row>
    <row r="3461" spans="1:21" x14ac:dyDescent="0.3">
      <c r="A3461" s="61">
        <v>87338</v>
      </c>
      <c r="B3461" s="54">
        <v>1</v>
      </c>
      <c r="C3461" s="54" t="s">
        <v>78</v>
      </c>
      <c r="D3461" s="54" t="s">
        <v>86</v>
      </c>
      <c r="E3461" s="61" t="s">
        <v>3260</v>
      </c>
      <c r="F3461" s="61" t="s">
        <v>136</v>
      </c>
      <c r="G3461" s="54" t="s">
        <v>71</v>
      </c>
      <c r="H3461" s="54" t="s">
        <v>128</v>
      </c>
      <c r="I3461" s="54" t="s">
        <v>22</v>
      </c>
      <c r="J3461" s="54" t="s">
        <v>129</v>
      </c>
      <c r="K3461" s="56">
        <v>43450.835717592592</v>
      </c>
      <c r="L3461" s="56">
        <v>43450.874699074076</v>
      </c>
      <c r="M3461" s="57">
        <v>0.93555555499999998</v>
      </c>
      <c r="N3461" s="58">
        <v>0</v>
      </c>
      <c r="O3461" s="58">
        <v>104</v>
      </c>
      <c r="P3461" s="58">
        <v>0</v>
      </c>
      <c r="Q3461" s="58">
        <v>0</v>
      </c>
      <c r="R3461" s="59">
        <v>0</v>
      </c>
      <c r="S3461" s="59">
        <v>97.297777999999994</v>
      </c>
      <c r="T3461" s="59">
        <v>0</v>
      </c>
      <c r="U3461" s="59">
        <v>0</v>
      </c>
    </row>
    <row r="3462" spans="1:21" x14ac:dyDescent="0.3">
      <c r="A3462" s="61">
        <v>87339</v>
      </c>
      <c r="B3462" s="54">
        <v>1</v>
      </c>
      <c r="C3462" s="54" t="s">
        <v>78</v>
      </c>
      <c r="D3462" s="54" t="s">
        <v>88</v>
      </c>
      <c r="E3462" s="61" t="s">
        <v>3261</v>
      </c>
      <c r="F3462" s="61" t="s">
        <v>137</v>
      </c>
      <c r="G3462" s="54" t="s">
        <v>71</v>
      </c>
      <c r="H3462" s="54" t="s">
        <v>128</v>
      </c>
      <c r="I3462" s="54" t="s">
        <v>22</v>
      </c>
      <c r="J3462" s="54" t="s">
        <v>129</v>
      </c>
      <c r="K3462" s="56">
        <v>43450.847511574073</v>
      </c>
      <c r="L3462" s="56">
        <v>43450.897511574076</v>
      </c>
      <c r="M3462" s="57">
        <v>1.2</v>
      </c>
      <c r="N3462" s="58">
        <v>0</v>
      </c>
      <c r="O3462" s="58">
        <v>4</v>
      </c>
      <c r="P3462" s="58">
        <v>0</v>
      </c>
      <c r="Q3462" s="58">
        <v>0</v>
      </c>
      <c r="R3462" s="59">
        <v>0</v>
      </c>
      <c r="S3462" s="59">
        <v>4.8</v>
      </c>
      <c r="T3462" s="59">
        <v>0</v>
      </c>
      <c r="U3462" s="59">
        <v>0</v>
      </c>
    </row>
    <row r="3463" spans="1:21" x14ac:dyDescent="0.3">
      <c r="A3463" s="61">
        <v>87341</v>
      </c>
      <c r="B3463" s="54">
        <v>1</v>
      </c>
      <c r="C3463" s="54" t="s">
        <v>78</v>
      </c>
      <c r="D3463" s="54" t="s">
        <v>82</v>
      </c>
      <c r="E3463" s="61" t="s">
        <v>3262</v>
      </c>
      <c r="F3463" s="61" t="s">
        <v>137</v>
      </c>
      <c r="G3463" s="54" t="s">
        <v>71</v>
      </c>
      <c r="H3463" s="54" t="s">
        <v>128</v>
      </c>
      <c r="I3463" s="54" t="s">
        <v>22</v>
      </c>
      <c r="J3463" s="54" t="s">
        <v>129</v>
      </c>
      <c r="K3463" s="56">
        <v>43450.820821759262</v>
      </c>
      <c r="L3463" s="56">
        <v>43450.881273148145</v>
      </c>
      <c r="M3463" s="57">
        <v>1.4508333330000001</v>
      </c>
      <c r="N3463" s="58">
        <v>0</v>
      </c>
      <c r="O3463" s="58">
        <v>0</v>
      </c>
      <c r="P3463" s="58">
        <v>0</v>
      </c>
      <c r="Q3463" s="58">
        <v>1</v>
      </c>
      <c r="R3463" s="59">
        <v>0</v>
      </c>
      <c r="S3463" s="59">
        <v>0</v>
      </c>
      <c r="T3463" s="59">
        <v>0</v>
      </c>
      <c r="U3463" s="59">
        <v>1.450833</v>
      </c>
    </row>
    <row r="3464" spans="1:21" x14ac:dyDescent="0.3">
      <c r="A3464" s="61">
        <v>87342</v>
      </c>
      <c r="B3464" s="54">
        <v>1</v>
      </c>
      <c r="C3464" s="54" t="s">
        <v>79</v>
      </c>
      <c r="D3464" s="54" t="s">
        <v>115</v>
      </c>
      <c r="E3464" s="61" t="s">
        <v>3263</v>
      </c>
      <c r="F3464" s="61" t="s">
        <v>137</v>
      </c>
      <c r="G3464" s="54" t="s">
        <v>71</v>
      </c>
      <c r="H3464" s="54" t="s">
        <v>128</v>
      </c>
      <c r="I3464" s="54" t="s">
        <v>22</v>
      </c>
      <c r="J3464" s="54" t="s">
        <v>129</v>
      </c>
      <c r="K3464" s="56">
        <v>43450.849675925929</v>
      </c>
      <c r="L3464" s="56">
        <v>43450.899143518516</v>
      </c>
      <c r="M3464" s="57">
        <v>1.1872222219999999</v>
      </c>
      <c r="N3464" s="58">
        <v>0</v>
      </c>
      <c r="O3464" s="58">
        <v>0</v>
      </c>
      <c r="P3464" s="58">
        <v>0</v>
      </c>
      <c r="Q3464" s="58">
        <v>1</v>
      </c>
      <c r="R3464" s="59">
        <v>0</v>
      </c>
      <c r="S3464" s="59">
        <v>0</v>
      </c>
      <c r="T3464" s="59">
        <v>0</v>
      </c>
      <c r="U3464" s="59">
        <v>1.187222</v>
      </c>
    </row>
    <row r="3465" spans="1:21" x14ac:dyDescent="0.3">
      <c r="A3465" s="61">
        <v>87351</v>
      </c>
      <c r="B3465" s="54">
        <v>1</v>
      </c>
      <c r="C3465" s="54" t="s">
        <v>78</v>
      </c>
      <c r="D3465" s="54" t="s">
        <v>103</v>
      </c>
      <c r="E3465" s="61" t="s">
        <v>2008</v>
      </c>
      <c r="F3465" s="61" t="s">
        <v>181</v>
      </c>
      <c r="G3465" s="54" t="s">
        <v>71</v>
      </c>
      <c r="H3465" s="54" t="s">
        <v>128</v>
      </c>
      <c r="I3465" s="54" t="s">
        <v>22</v>
      </c>
      <c r="J3465" s="54" t="s">
        <v>129</v>
      </c>
      <c r="K3465" s="56">
        <v>43450.875185185185</v>
      </c>
      <c r="L3465" s="56">
        <v>43450.899502314816</v>
      </c>
      <c r="M3465" s="57">
        <v>0.58361111099999996</v>
      </c>
      <c r="N3465" s="58">
        <v>0</v>
      </c>
      <c r="O3465" s="58">
        <v>194</v>
      </c>
      <c r="P3465" s="58">
        <v>0</v>
      </c>
      <c r="Q3465" s="58">
        <v>0</v>
      </c>
      <c r="R3465" s="59">
        <v>0</v>
      </c>
      <c r="S3465" s="59">
        <v>113.220556</v>
      </c>
      <c r="T3465" s="59">
        <v>0</v>
      </c>
      <c r="U3465" s="59">
        <v>0</v>
      </c>
    </row>
    <row r="3466" spans="1:21" x14ac:dyDescent="0.3">
      <c r="A3466" s="61">
        <v>87356</v>
      </c>
      <c r="B3466" s="54">
        <v>1</v>
      </c>
      <c r="C3466" s="54" t="s">
        <v>78</v>
      </c>
      <c r="D3466" s="54" t="s">
        <v>82</v>
      </c>
      <c r="E3466" s="61" t="s">
        <v>3264</v>
      </c>
      <c r="F3466" s="61" t="s">
        <v>137</v>
      </c>
      <c r="G3466" s="54" t="s">
        <v>71</v>
      </c>
      <c r="H3466" s="54" t="s">
        <v>128</v>
      </c>
      <c r="I3466" s="54" t="s">
        <v>22</v>
      </c>
      <c r="J3466" s="54" t="s">
        <v>129</v>
      </c>
      <c r="K3466" s="56">
        <v>43450.856180555558</v>
      </c>
      <c r="L3466" s="56">
        <v>43450.913194444445</v>
      </c>
      <c r="M3466" s="57">
        <v>1.368333333</v>
      </c>
      <c r="N3466" s="58">
        <v>0</v>
      </c>
      <c r="O3466" s="58">
        <v>8</v>
      </c>
      <c r="P3466" s="58">
        <v>0</v>
      </c>
      <c r="Q3466" s="58">
        <v>0</v>
      </c>
      <c r="R3466" s="59">
        <v>0</v>
      </c>
      <c r="S3466" s="59">
        <v>10.946667</v>
      </c>
      <c r="T3466" s="59">
        <v>0</v>
      </c>
      <c r="U3466" s="59">
        <v>0</v>
      </c>
    </row>
    <row r="3467" spans="1:21" x14ac:dyDescent="0.3">
      <c r="A3467" s="61">
        <v>87357</v>
      </c>
      <c r="B3467" s="54">
        <v>1</v>
      </c>
      <c r="C3467" s="54" t="s">
        <v>79</v>
      </c>
      <c r="D3467" s="54" t="s">
        <v>109</v>
      </c>
      <c r="E3467" s="61" t="s">
        <v>3265</v>
      </c>
      <c r="F3467" s="61" t="s">
        <v>145</v>
      </c>
      <c r="G3467" s="54" t="s">
        <v>72</v>
      </c>
      <c r="H3467" s="54" t="s">
        <v>128</v>
      </c>
      <c r="I3467" s="54" t="s">
        <v>22</v>
      </c>
      <c r="J3467" s="54" t="s">
        <v>129</v>
      </c>
      <c r="K3467" s="56">
        <v>43450.899236111109</v>
      </c>
      <c r="L3467" s="56">
        <v>43451.017395833333</v>
      </c>
      <c r="M3467" s="57">
        <v>2.8358333330000001</v>
      </c>
      <c r="N3467" s="58">
        <v>0</v>
      </c>
      <c r="O3467" s="58">
        <v>1</v>
      </c>
      <c r="P3467" s="58">
        <v>0</v>
      </c>
      <c r="Q3467" s="58">
        <v>51</v>
      </c>
      <c r="R3467" s="59">
        <v>0</v>
      </c>
      <c r="S3467" s="59">
        <v>2.835833</v>
      </c>
      <c r="T3467" s="59">
        <v>0</v>
      </c>
      <c r="U3467" s="59">
        <v>144.6275</v>
      </c>
    </row>
    <row r="3468" spans="1:21" x14ac:dyDescent="0.3">
      <c r="A3468" s="61">
        <v>87358</v>
      </c>
      <c r="B3468" s="54">
        <v>1</v>
      </c>
      <c r="C3468" s="54" t="s">
        <v>78</v>
      </c>
      <c r="D3468" s="54" t="s">
        <v>126</v>
      </c>
      <c r="E3468" s="61" t="s">
        <v>3266</v>
      </c>
      <c r="F3468" s="61" t="s">
        <v>156</v>
      </c>
      <c r="G3468" s="54" t="s">
        <v>71</v>
      </c>
      <c r="H3468" s="54" t="s">
        <v>128</v>
      </c>
      <c r="I3468" s="54" t="s">
        <v>22</v>
      </c>
      <c r="J3468" s="54" t="s">
        <v>129</v>
      </c>
      <c r="K3468" s="56">
        <v>43450.89880787037</v>
      </c>
      <c r="L3468" s="56">
        <v>43450.912488425929</v>
      </c>
      <c r="M3468" s="57">
        <v>0.328333333</v>
      </c>
      <c r="N3468" s="58">
        <v>0</v>
      </c>
      <c r="O3468" s="58">
        <v>104</v>
      </c>
      <c r="P3468" s="58">
        <v>0</v>
      </c>
      <c r="Q3468" s="58">
        <v>0</v>
      </c>
      <c r="R3468" s="59">
        <v>0</v>
      </c>
      <c r="S3468" s="59">
        <v>34.146667000000001</v>
      </c>
      <c r="T3468" s="59">
        <v>0</v>
      </c>
      <c r="U3468" s="59">
        <v>0</v>
      </c>
    </row>
    <row r="3469" spans="1:21" x14ac:dyDescent="0.3">
      <c r="A3469" s="61">
        <v>87360</v>
      </c>
      <c r="B3469" s="54">
        <v>1</v>
      </c>
      <c r="C3469" s="54" t="s">
        <v>78</v>
      </c>
      <c r="D3469" s="54" t="s">
        <v>103</v>
      </c>
      <c r="E3469" s="61" t="s">
        <v>3267</v>
      </c>
      <c r="F3469" s="61" t="s">
        <v>136</v>
      </c>
      <c r="G3469" s="54" t="s">
        <v>71</v>
      </c>
      <c r="H3469" s="54" t="s">
        <v>128</v>
      </c>
      <c r="I3469" s="54" t="s">
        <v>22</v>
      </c>
      <c r="J3469" s="54" t="s">
        <v>129</v>
      </c>
      <c r="K3469" s="56">
        <v>43450.906041666669</v>
      </c>
      <c r="L3469" s="56">
        <v>43450.93482638889</v>
      </c>
      <c r="M3469" s="57">
        <v>0.69083333300000005</v>
      </c>
      <c r="N3469" s="58">
        <v>0</v>
      </c>
      <c r="O3469" s="58">
        <v>94</v>
      </c>
      <c r="P3469" s="58">
        <v>0</v>
      </c>
      <c r="Q3469" s="58">
        <v>0</v>
      </c>
      <c r="R3469" s="59">
        <v>0</v>
      </c>
      <c r="S3469" s="59">
        <v>64.938333</v>
      </c>
      <c r="T3469" s="59">
        <v>0</v>
      </c>
      <c r="U3469" s="59">
        <v>0</v>
      </c>
    </row>
    <row r="3470" spans="1:21" x14ac:dyDescent="0.3">
      <c r="A3470" s="61">
        <v>87361</v>
      </c>
      <c r="B3470" s="54">
        <v>1</v>
      </c>
      <c r="C3470" s="54" t="s">
        <v>78</v>
      </c>
      <c r="D3470" s="54" t="s">
        <v>80</v>
      </c>
      <c r="E3470" s="61" t="s">
        <v>3268</v>
      </c>
      <c r="F3470" s="61" t="s">
        <v>136</v>
      </c>
      <c r="G3470" s="54" t="s">
        <v>71</v>
      </c>
      <c r="H3470" s="54" t="s">
        <v>128</v>
      </c>
      <c r="I3470" s="54" t="s">
        <v>22</v>
      </c>
      <c r="J3470" s="54" t="s">
        <v>129</v>
      </c>
      <c r="K3470" s="56">
        <v>43450.909108796295</v>
      </c>
      <c r="L3470" s="56">
        <v>43450.939618055556</v>
      </c>
      <c r="M3470" s="57">
        <v>0.73222222199999998</v>
      </c>
      <c r="N3470" s="58">
        <v>0</v>
      </c>
      <c r="O3470" s="58">
        <v>160</v>
      </c>
      <c r="P3470" s="58">
        <v>0</v>
      </c>
      <c r="Q3470" s="58">
        <v>0</v>
      </c>
      <c r="R3470" s="59">
        <v>0</v>
      </c>
      <c r="S3470" s="59">
        <v>117.155556</v>
      </c>
      <c r="T3470" s="59">
        <v>0</v>
      </c>
      <c r="U3470" s="59">
        <v>0</v>
      </c>
    </row>
    <row r="3471" spans="1:21" x14ac:dyDescent="0.3">
      <c r="A3471" s="61">
        <v>87363</v>
      </c>
      <c r="B3471" s="54">
        <v>1</v>
      </c>
      <c r="C3471" s="54" t="s">
        <v>78</v>
      </c>
      <c r="D3471" s="54" t="s">
        <v>93</v>
      </c>
      <c r="E3471" s="61" t="s">
        <v>3269</v>
      </c>
      <c r="F3471" s="61" t="s">
        <v>137</v>
      </c>
      <c r="G3471" s="54" t="s">
        <v>71</v>
      </c>
      <c r="H3471" s="54" t="s">
        <v>128</v>
      </c>
      <c r="I3471" s="54" t="s">
        <v>22</v>
      </c>
      <c r="J3471" s="54" t="s">
        <v>129</v>
      </c>
      <c r="K3471" s="56">
        <v>43450.895486111112</v>
      </c>
      <c r="L3471" s="56">
        <v>43450.944351851853</v>
      </c>
      <c r="M3471" s="57">
        <v>1.1727777770000001</v>
      </c>
      <c r="N3471" s="58">
        <v>0</v>
      </c>
      <c r="O3471" s="58">
        <v>1</v>
      </c>
      <c r="P3471" s="58">
        <v>0</v>
      </c>
      <c r="Q3471" s="58">
        <v>0</v>
      </c>
      <c r="R3471" s="59">
        <v>0</v>
      </c>
      <c r="S3471" s="59">
        <v>1.1727780000000001</v>
      </c>
      <c r="T3471" s="59">
        <v>0</v>
      </c>
      <c r="U3471" s="59">
        <v>0</v>
      </c>
    </row>
    <row r="3472" spans="1:21" x14ac:dyDescent="0.3">
      <c r="A3472" s="61">
        <v>87366</v>
      </c>
      <c r="B3472" s="54">
        <v>1</v>
      </c>
      <c r="C3472" s="54" t="s">
        <v>78</v>
      </c>
      <c r="D3472" s="54" t="s">
        <v>86</v>
      </c>
      <c r="E3472" s="61" t="s">
        <v>3270</v>
      </c>
      <c r="F3472" s="61" t="s">
        <v>144</v>
      </c>
      <c r="G3472" s="54" t="s">
        <v>71</v>
      </c>
      <c r="H3472" s="54" t="s">
        <v>128</v>
      </c>
      <c r="I3472" s="54" t="s">
        <v>22</v>
      </c>
      <c r="J3472" s="54" t="s">
        <v>129</v>
      </c>
      <c r="K3472" s="56">
        <v>43450.882534722223</v>
      </c>
      <c r="L3472" s="56">
        <v>43450.936296296299</v>
      </c>
      <c r="M3472" s="57">
        <v>1.290277777</v>
      </c>
      <c r="N3472" s="58">
        <v>0</v>
      </c>
      <c r="O3472" s="58">
        <v>1</v>
      </c>
      <c r="P3472" s="58">
        <v>0</v>
      </c>
      <c r="Q3472" s="58">
        <v>0</v>
      </c>
      <c r="R3472" s="59">
        <v>0</v>
      </c>
      <c r="S3472" s="59">
        <v>1.290278</v>
      </c>
      <c r="T3472" s="59">
        <v>0</v>
      </c>
      <c r="U3472" s="59">
        <v>0</v>
      </c>
    </row>
    <row r="3473" spans="1:21" x14ac:dyDescent="0.3">
      <c r="A3473" s="61">
        <v>87367</v>
      </c>
      <c r="B3473" s="54">
        <v>1</v>
      </c>
      <c r="C3473" s="54" t="s">
        <v>78</v>
      </c>
      <c r="D3473" s="54" t="s">
        <v>104</v>
      </c>
      <c r="E3473" s="61" t="s">
        <v>3228</v>
      </c>
      <c r="F3473" s="61" t="s">
        <v>136</v>
      </c>
      <c r="G3473" s="54" t="s">
        <v>71</v>
      </c>
      <c r="H3473" s="54" t="s">
        <v>128</v>
      </c>
      <c r="I3473" s="54" t="s">
        <v>22</v>
      </c>
      <c r="J3473" s="54" t="s">
        <v>129</v>
      </c>
      <c r="K3473" s="56">
        <v>43450.876423611109</v>
      </c>
      <c r="L3473" s="56">
        <v>43450.925000000003</v>
      </c>
      <c r="M3473" s="57">
        <v>1.1658333329999999</v>
      </c>
      <c r="N3473" s="58">
        <v>0</v>
      </c>
      <c r="O3473" s="58">
        <v>0</v>
      </c>
      <c r="P3473" s="58">
        <v>0</v>
      </c>
      <c r="Q3473" s="58">
        <v>9</v>
      </c>
      <c r="R3473" s="59">
        <v>0</v>
      </c>
      <c r="S3473" s="59">
        <v>0</v>
      </c>
      <c r="T3473" s="59">
        <v>0</v>
      </c>
      <c r="U3473" s="59">
        <v>10.4925</v>
      </c>
    </row>
    <row r="3474" spans="1:21" x14ac:dyDescent="0.3">
      <c r="A3474" s="61">
        <v>87368</v>
      </c>
      <c r="B3474" s="54">
        <v>1</v>
      </c>
      <c r="C3474" s="54" t="s">
        <v>78</v>
      </c>
      <c r="D3474" s="54" t="s">
        <v>96</v>
      </c>
      <c r="E3474" s="61" t="s">
        <v>1649</v>
      </c>
      <c r="F3474" s="61" t="s">
        <v>181</v>
      </c>
      <c r="G3474" s="54" t="s">
        <v>71</v>
      </c>
      <c r="H3474" s="54" t="s">
        <v>128</v>
      </c>
      <c r="I3474" s="54" t="s">
        <v>22</v>
      </c>
      <c r="J3474" s="54" t="s">
        <v>129</v>
      </c>
      <c r="K3474" s="56">
        <v>43450.897106481483</v>
      </c>
      <c r="L3474" s="56">
        <v>43450.938888888886</v>
      </c>
      <c r="M3474" s="57">
        <v>1.0027777769999999</v>
      </c>
      <c r="N3474" s="58">
        <v>0</v>
      </c>
      <c r="O3474" s="58">
        <v>94</v>
      </c>
      <c r="P3474" s="58">
        <v>0</v>
      </c>
      <c r="Q3474" s="58">
        <v>0</v>
      </c>
      <c r="R3474" s="59">
        <v>0</v>
      </c>
      <c r="S3474" s="59">
        <v>94.261111</v>
      </c>
      <c r="T3474" s="59">
        <v>0</v>
      </c>
      <c r="U3474" s="59">
        <v>0</v>
      </c>
    </row>
    <row r="3475" spans="1:21" x14ac:dyDescent="0.3">
      <c r="A3475" s="61">
        <v>87373</v>
      </c>
      <c r="B3475" s="54">
        <v>1</v>
      </c>
      <c r="C3475" s="54" t="s">
        <v>78</v>
      </c>
      <c r="D3475" s="54" t="s">
        <v>81</v>
      </c>
      <c r="E3475" s="61" t="s">
        <v>3271</v>
      </c>
      <c r="F3475" s="61" t="s">
        <v>151</v>
      </c>
      <c r="G3475" s="54" t="s">
        <v>71</v>
      </c>
      <c r="H3475" s="54" t="s">
        <v>128</v>
      </c>
      <c r="I3475" s="54" t="s">
        <v>22</v>
      </c>
      <c r="J3475" s="54" t="s">
        <v>129</v>
      </c>
      <c r="K3475" s="56">
        <v>43450.931898148148</v>
      </c>
      <c r="L3475" s="56">
        <v>43450.980555555558</v>
      </c>
      <c r="M3475" s="57">
        <v>1.167777777</v>
      </c>
      <c r="N3475" s="58">
        <v>0</v>
      </c>
      <c r="O3475" s="58">
        <v>381</v>
      </c>
      <c r="P3475" s="58">
        <v>0</v>
      </c>
      <c r="Q3475" s="58">
        <v>0</v>
      </c>
      <c r="R3475" s="59">
        <v>0</v>
      </c>
      <c r="S3475" s="59">
        <v>444.92333300000001</v>
      </c>
      <c r="T3475" s="59">
        <v>0</v>
      </c>
      <c r="U3475" s="59">
        <v>0</v>
      </c>
    </row>
    <row r="3476" spans="1:21" x14ac:dyDescent="0.3">
      <c r="A3476" s="61">
        <v>87374</v>
      </c>
      <c r="B3476" s="54">
        <v>1</v>
      </c>
      <c r="C3476" s="54" t="s">
        <v>78</v>
      </c>
      <c r="D3476" s="54" t="s">
        <v>103</v>
      </c>
      <c r="E3476" s="61" t="s">
        <v>3267</v>
      </c>
      <c r="F3476" s="61" t="s">
        <v>151</v>
      </c>
      <c r="G3476" s="54" t="s">
        <v>71</v>
      </c>
      <c r="H3476" s="54" t="s">
        <v>128</v>
      </c>
      <c r="I3476" s="54" t="s">
        <v>22</v>
      </c>
      <c r="J3476" s="54" t="s">
        <v>129</v>
      </c>
      <c r="K3476" s="56">
        <v>43450.945069444446</v>
      </c>
      <c r="L3476" s="56">
        <v>43451.003877314812</v>
      </c>
      <c r="M3476" s="57">
        <v>1.4113888880000001</v>
      </c>
      <c r="N3476" s="58">
        <v>0</v>
      </c>
      <c r="O3476" s="58">
        <v>94</v>
      </c>
      <c r="P3476" s="58">
        <v>0</v>
      </c>
      <c r="Q3476" s="58">
        <v>0</v>
      </c>
      <c r="R3476" s="59">
        <v>0</v>
      </c>
      <c r="S3476" s="59">
        <v>132.67055500000001</v>
      </c>
      <c r="T3476" s="59">
        <v>0</v>
      </c>
      <c r="U3476" s="59">
        <v>0</v>
      </c>
    </row>
    <row r="3477" spans="1:21" x14ac:dyDescent="0.3">
      <c r="A3477" s="61">
        <v>87375</v>
      </c>
      <c r="B3477" s="54">
        <v>1</v>
      </c>
      <c r="C3477" s="54" t="s">
        <v>78</v>
      </c>
      <c r="D3477" s="54" t="s">
        <v>86</v>
      </c>
      <c r="E3477" s="61" t="s">
        <v>3260</v>
      </c>
      <c r="F3477" s="61" t="s">
        <v>204</v>
      </c>
      <c r="G3477" s="54" t="s">
        <v>71</v>
      </c>
      <c r="H3477" s="54" t="s">
        <v>128</v>
      </c>
      <c r="I3477" s="54" t="s">
        <v>22</v>
      </c>
      <c r="J3477" s="54" t="s">
        <v>129</v>
      </c>
      <c r="K3477" s="56">
        <v>43450.944733796299</v>
      </c>
      <c r="L3477" s="56">
        <v>43451.411805555559</v>
      </c>
      <c r="M3477" s="57">
        <v>11.209722222</v>
      </c>
      <c r="N3477" s="58">
        <v>0</v>
      </c>
      <c r="O3477" s="58">
        <v>104</v>
      </c>
      <c r="P3477" s="58">
        <v>0</v>
      </c>
      <c r="Q3477" s="58">
        <v>0</v>
      </c>
      <c r="R3477" s="59">
        <v>0</v>
      </c>
      <c r="S3477" s="59">
        <v>1165.811111</v>
      </c>
      <c r="T3477" s="59">
        <v>0</v>
      </c>
      <c r="U3477" s="59">
        <v>0</v>
      </c>
    </row>
    <row r="3478" spans="1:21" x14ac:dyDescent="0.3">
      <c r="A3478" s="61">
        <v>87377</v>
      </c>
      <c r="B3478" s="54">
        <v>1</v>
      </c>
      <c r="C3478" s="54" t="s">
        <v>78</v>
      </c>
      <c r="D3478" s="54" t="s">
        <v>83</v>
      </c>
      <c r="E3478" s="61" t="s">
        <v>3272</v>
      </c>
      <c r="F3478" s="61" t="s">
        <v>130</v>
      </c>
      <c r="G3478" s="54" t="s">
        <v>71</v>
      </c>
      <c r="H3478" s="54" t="s">
        <v>128</v>
      </c>
      <c r="I3478" s="54" t="s">
        <v>22</v>
      </c>
      <c r="J3478" s="54" t="s">
        <v>129</v>
      </c>
      <c r="K3478" s="56">
        <v>43450.939895833333</v>
      </c>
      <c r="L3478" s="56">
        <v>43451.065486111111</v>
      </c>
      <c r="M3478" s="57">
        <v>3.0141666659999999</v>
      </c>
      <c r="N3478" s="58">
        <v>0</v>
      </c>
      <c r="O3478" s="58">
        <v>21</v>
      </c>
      <c r="P3478" s="58">
        <v>0</v>
      </c>
      <c r="Q3478" s="58">
        <v>0</v>
      </c>
      <c r="R3478" s="59">
        <v>0</v>
      </c>
      <c r="S3478" s="59">
        <v>63.297499999999999</v>
      </c>
      <c r="T3478" s="59">
        <v>0</v>
      </c>
      <c r="U3478" s="59">
        <v>0</v>
      </c>
    </row>
    <row r="3479" spans="1:21" x14ac:dyDescent="0.3">
      <c r="A3479" s="61">
        <v>87381</v>
      </c>
      <c r="B3479" s="54">
        <v>1</v>
      </c>
      <c r="C3479" s="54" t="s">
        <v>79</v>
      </c>
      <c r="D3479" s="54" t="s">
        <v>118</v>
      </c>
      <c r="E3479" s="61" t="s">
        <v>373</v>
      </c>
      <c r="F3479" s="61" t="s">
        <v>211</v>
      </c>
      <c r="G3479" s="54" t="s">
        <v>72</v>
      </c>
      <c r="H3479" s="54" t="s">
        <v>128</v>
      </c>
      <c r="I3479" s="54" t="s">
        <v>22</v>
      </c>
      <c r="J3479" s="54" t="s">
        <v>129</v>
      </c>
      <c r="K3479" s="56">
        <v>43450.984259259261</v>
      </c>
      <c r="L3479" s="56">
        <v>43451.035428240742</v>
      </c>
      <c r="M3479" s="57">
        <v>1.2280555550000001</v>
      </c>
      <c r="N3479" s="58">
        <v>4</v>
      </c>
      <c r="O3479" s="58">
        <v>4850</v>
      </c>
      <c r="P3479" s="58">
        <v>0</v>
      </c>
      <c r="Q3479" s="58">
        <v>8</v>
      </c>
      <c r="R3479" s="59">
        <v>4.9122219999999999</v>
      </c>
      <c r="S3479" s="59">
        <v>5956.069442</v>
      </c>
      <c r="T3479" s="59">
        <v>0</v>
      </c>
      <c r="U3479" s="59">
        <v>9.8244439999999997</v>
      </c>
    </row>
    <row r="3480" spans="1:21" x14ac:dyDescent="0.3">
      <c r="A3480" s="61">
        <v>87386</v>
      </c>
      <c r="B3480" s="54">
        <v>1</v>
      </c>
      <c r="C3480" s="54" t="s">
        <v>78</v>
      </c>
      <c r="D3480" s="54" t="s">
        <v>94</v>
      </c>
      <c r="E3480" s="61" t="s">
        <v>3273</v>
      </c>
      <c r="F3480" s="61" t="s">
        <v>140</v>
      </c>
      <c r="G3480" s="54" t="s">
        <v>72</v>
      </c>
      <c r="H3480" s="54" t="s">
        <v>128</v>
      </c>
      <c r="I3480" s="54" t="s">
        <v>22</v>
      </c>
      <c r="J3480" s="54" t="s">
        <v>129</v>
      </c>
      <c r="K3480" s="56">
        <v>43451.009444444448</v>
      </c>
      <c r="L3480" s="56">
        <v>43451.037904629629</v>
      </c>
      <c r="M3480" s="57">
        <v>0.68304444399999997</v>
      </c>
      <c r="N3480" s="58">
        <v>0</v>
      </c>
      <c r="O3480" s="58">
        <v>17</v>
      </c>
      <c r="P3480" s="58">
        <v>0</v>
      </c>
      <c r="Q3480" s="58">
        <v>0</v>
      </c>
      <c r="R3480" s="59">
        <v>0</v>
      </c>
      <c r="S3480" s="59">
        <v>11.611756</v>
      </c>
      <c r="T3480" s="59">
        <v>0</v>
      </c>
      <c r="U3480" s="59">
        <v>0</v>
      </c>
    </row>
    <row r="3481" spans="1:21" x14ac:dyDescent="0.3">
      <c r="A3481" s="61">
        <v>87387</v>
      </c>
      <c r="B3481" s="54">
        <v>1</v>
      </c>
      <c r="C3481" s="54" t="s">
        <v>78</v>
      </c>
      <c r="D3481" s="54" t="s">
        <v>88</v>
      </c>
      <c r="E3481" s="61" t="s">
        <v>3274</v>
      </c>
      <c r="F3481" s="61" t="s">
        <v>137</v>
      </c>
      <c r="G3481" s="54" t="s">
        <v>71</v>
      </c>
      <c r="H3481" s="54" t="s">
        <v>128</v>
      </c>
      <c r="I3481" s="54" t="s">
        <v>22</v>
      </c>
      <c r="J3481" s="54" t="s">
        <v>129</v>
      </c>
      <c r="K3481" s="56">
        <v>43451.027743055558</v>
      </c>
      <c r="L3481" s="56">
        <v>43451.063437500001</v>
      </c>
      <c r="M3481" s="57">
        <v>0.85666666599999997</v>
      </c>
      <c r="N3481" s="58">
        <v>0</v>
      </c>
      <c r="O3481" s="58">
        <v>1</v>
      </c>
      <c r="P3481" s="58">
        <v>0</v>
      </c>
      <c r="Q3481" s="58">
        <v>0</v>
      </c>
      <c r="R3481" s="59">
        <v>0</v>
      </c>
      <c r="S3481" s="59">
        <v>0.85666699999999996</v>
      </c>
      <c r="T3481" s="59">
        <v>0</v>
      </c>
      <c r="U3481" s="59">
        <v>0</v>
      </c>
    </row>
    <row r="3482" spans="1:21" x14ac:dyDescent="0.3">
      <c r="A3482" s="61">
        <v>87388</v>
      </c>
      <c r="B3482" s="54">
        <v>1</v>
      </c>
      <c r="C3482" s="54" t="s">
        <v>79</v>
      </c>
      <c r="D3482" s="54" t="s">
        <v>118</v>
      </c>
      <c r="E3482" s="61" t="s">
        <v>3275</v>
      </c>
      <c r="F3482" s="61" t="s">
        <v>140</v>
      </c>
      <c r="G3482" s="54" t="s">
        <v>72</v>
      </c>
      <c r="H3482" s="54" t="s">
        <v>128</v>
      </c>
      <c r="I3482" s="54" t="s">
        <v>22</v>
      </c>
      <c r="J3482" s="54" t="s">
        <v>129</v>
      </c>
      <c r="K3482" s="56">
        <v>43451.011932870373</v>
      </c>
      <c r="L3482" s="56">
        <v>43451.072615740741</v>
      </c>
      <c r="M3482" s="57">
        <v>1.456388888</v>
      </c>
      <c r="N3482" s="58">
        <v>0</v>
      </c>
      <c r="O3482" s="58">
        <v>1897</v>
      </c>
      <c r="P3482" s="58">
        <v>0</v>
      </c>
      <c r="Q3482" s="58">
        <v>0</v>
      </c>
      <c r="R3482" s="59">
        <v>0</v>
      </c>
      <c r="S3482" s="59">
        <v>2762.7697210000001</v>
      </c>
      <c r="T3482" s="59">
        <v>0</v>
      </c>
      <c r="U3482" s="59">
        <v>0</v>
      </c>
    </row>
    <row r="3483" spans="1:21" x14ac:dyDescent="0.3">
      <c r="A3483" s="61">
        <v>87391</v>
      </c>
      <c r="B3483" s="54">
        <v>1</v>
      </c>
      <c r="C3483" s="54" t="s">
        <v>78</v>
      </c>
      <c r="D3483" s="54" t="s">
        <v>80</v>
      </c>
      <c r="E3483" s="61" t="s">
        <v>3276</v>
      </c>
      <c r="F3483" s="61" t="s">
        <v>144</v>
      </c>
      <c r="G3483" s="54" t="s">
        <v>71</v>
      </c>
      <c r="H3483" s="54" t="s">
        <v>128</v>
      </c>
      <c r="I3483" s="54" t="s">
        <v>22</v>
      </c>
      <c r="J3483" s="54" t="s">
        <v>129</v>
      </c>
      <c r="K3483" s="56">
        <v>43451.048506944448</v>
      </c>
      <c r="L3483" s="56">
        <v>43451.082615740743</v>
      </c>
      <c r="M3483" s="57">
        <v>0.81861111099999995</v>
      </c>
      <c r="N3483" s="58">
        <v>0</v>
      </c>
      <c r="O3483" s="58">
        <v>15</v>
      </c>
      <c r="P3483" s="58">
        <v>0</v>
      </c>
      <c r="Q3483" s="58">
        <v>0</v>
      </c>
      <c r="R3483" s="59">
        <v>0</v>
      </c>
      <c r="S3483" s="59">
        <v>12.279166999999999</v>
      </c>
      <c r="T3483" s="59">
        <v>0</v>
      </c>
      <c r="U3483" s="59">
        <v>0</v>
      </c>
    </row>
    <row r="3484" spans="1:21" x14ac:dyDescent="0.3">
      <c r="A3484" s="61">
        <v>87394</v>
      </c>
      <c r="B3484" s="54">
        <v>1</v>
      </c>
      <c r="C3484" s="54" t="s">
        <v>78</v>
      </c>
      <c r="D3484" s="54" t="s">
        <v>86</v>
      </c>
      <c r="E3484" s="61" t="s">
        <v>3277</v>
      </c>
      <c r="F3484" s="61" t="s">
        <v>211</v>
      </c>
      <c r="G3484" s="54" t="s">
        <v>72</v>
      </c>
      <c r="H3484" s="54" t="s">
        <v>128</v>
      </c>
      <c r="I3484" s="54" t="s">
        <v>22</v>
      </c>
      <c r="J3484" s="54" t="s">
        <v>129</v>
      </c>
      <c r="K3484" s="56">
        <v>43451.05259259259</v>
      </c>
      <c r="L3484" s="56">
        <v>43451.123541666668</v>
      </c>
      <c r="M3484" s="57">
        <v>1.7027777770000001</v>
      </c>
      <c r="N3484" s="58">
        <v>0</v>
      </c>
      <c r="O3484" s="58">
        <v>169</v>
      </c>
      <c r="P3484" s="58">
        <v>0</v>
      </c>
      <c r="Q3484" s="58">
        <v>0</v>
      </c>
      <c r="R3484" s="59">
        <v>0</v>
      </c>
      <c r="S3484" s="59">
        <v>287.76944400000002</v>
      </c>
      <c r="T3484" s="59">
        <v>0</v>
      </c>
      <c r="U3484" s="59">
        <v>0</v>
      </c>
    </row>
    <row r="3485" spans="1:21" x14ac:dyDescent="0.3">
      <c r="A3485" s="61">
        <v>87396</v>
      </c>
      <c r="B3485" s="54">
        <v>1</v>
      </c>
      <c r="C3485" s="54" t="s">
        <v>78</v>
      </c>
      <c r="D3485" s="54" t="s">
        <v>83</v>
      </c>
      <c r="E3485" s="61" t="s">
        <v>3278</v>
      </c>
      <c r="F3485" s="61" t="s">
        <v>144</v>
      </c>
      <c r="G3485" s="54" t="s">
        <v>71</v>
      </c>
      <c r="H3485" s="54" t="s">
        <v>128</v>
      </c>
      <c r="I3485" s="54" t="s">
        <v>22</v>
      </c>
      <c r="J3485" s="54" t="s">
        <v>129</v>
      </c>
      <c r="K3485" s="56">
        <v>43451.083807870367</v>
      </c>
      <c r="L3485" s="56">
        <v>43451.149456018517</v>
      </c>
      <c r="M3485" s="57">
        <v>1.575555555</v>
      </c>
      <c r="N3485" s="58">
        <v>0</v>
      </c>
      <c r="O3485" s="58">
        <v>22</v>
      </c>
      <c r="P3485" s="58">
        <v>0</v>
      </c>
      <c r="Q3485" s="58">
        <v>0</v>
      </c>
      <c r="R3485" s="59">
        <v>0</v>
      </c>
      <c r="S3485" s="59">
        <v>34.662222</v>
      </c>
      <c r="T3485" s="59">
        <v>0</v>
      </c>
      <c r="U3485" s="59">
        <v>0</v>
      </c>
    </row>
    <row r="3486" spans="1:21" x14ac:dyDescent="0.3">
      <c r="A3486" s="61">
        <v>87397</v>
      </c>
      <c r="B3486" s="54">
        <v>1</v>
      </c>
      <c r="C3486" s="54" t="s">
        <v>79</v>
      </c>
      <c r="D3486" s="54" t="s">
        <v>116</v>
      </c>
      <c r="E3486" s="61" t="s">
        <v>287</v>
      </c>
      <c r="F3486" s="61" t="s">
        <v>140</v>
      </c>
      <c r="G3486" s="54" t="s">
        <v>72</v>
      </c>
      <c r="H3486" s="54" t="s">
        <v>128</v>
      </c>
      <c r="I3486" s="54" t="s">
        <v>22</v>
      </c>
      <c r="J3486" s="54" t="s">
        <v>129</v>
      </c>
      <c r="K3486" s="56">
        <v>43451.090185185181</v>
      </c>
      <c r="L3486" s="56">
        <v>43451.123969907407</v>
      </c>
      <c r="M3486" s="57">
        <v>0.81083333300000004</v>
      </c>
      <c r="N3486" s="58">
        <v>1</v>
      </c>
      <c r="O3486" s="58">
        <v>724</v>
      </c>
      <c r="P3486" s="58">
        <v>0</v>
      </c>
      <c r="Q3486" s="58">
        <v>0</v>
      </c>
      <c r="R3486" s="59">
        <v>0.81083300000000003</v>
      </c>
      <c r="S3486" s="59">
        <v>587.04333299999996</v>
      </c>
      <c r="T3486" s="59">
        <v>0</v>
      </c>
      <c r="U3486" s="59">
        <v>0</v>
      </c>
    </row>
    <row r="3487" spans="1:21" x14ac:dyDescent="0.3">
      <c r="A3487" s="61">
        <v>87400</v>
      </c>
      <c r="B3487" s="54">
        <v>1</v>
      </c>
      <c r="C3487" s="54" t="s">
        <v>78</v>
      </c>
      <c r="D3487" s="54" t="s">
        <v>88</v>
      </c>
      <c r="E3487" s="61" t="s">
        <v>3279</v>
      </c>
      <c r="F3487" s="61" t="s">
        <v>211</v>
      </c>
      <c r="G3487" s="54" t="s">
        <v>72</v>
      </c>
      <c r="H3487" s="54" t="s">
        <v>128</v>
      </c>
      <c r="I3487" s="54" t="s">
        <v>22</v>
      </c>
      <c r="J3487" s="54" t="s">
        <v>129</v>
      </c>
      <c r="K3487" s="56">
        <v>43451.135925925926</v>
      </c>
      <c r="L3487" s="56">
        <v>43451.150185185186</v>
      </c>
      <c r="M3487" s="57">
        <v>0.34222222200000002</v>
      </c>
      <c r="N3487" s="58">
        <v>0</v>
      </c>
      <c r="O3487" s="58">
        <v>8587</v>
      </c>
      <c r="P3487" s="58">
        <v>0</v>
      </c>
      <c r="Q3487" s="58">
        <v>11</v>
      </c>
      <c r="R3487" s="59">
        <v>0</v>
      </c>
      <c r="S3487" s="59">
        <v>2938.6622200000002</v>
      </c>
      <c r="T3487" s="59">
        <v>0</v>
      </c>
      <c r="U3487" s="59">
        <v>3.7644440000000001</v>
      </c>
    </row>
    <row r="3488" spans="1:21" x14ac:dyDescent="0.3">
      <c r="A3488" s="61">
        <v>87402</v>
      </c>
      <c r="B3488" s="54">
        <v>1</v>
      </c>
      <c r="C3488" s="54" t="s">
        <v>78</v>
      </c>
      <c r="D3488" s="54" t="s">
        <v>94</v>
      </c>
      <c r="E3488" s="61" t="s">
        <v>3280</v>
      </c>
      <c r="F3488" s="61" t="s">
        <v>144</v>
      </c>
      <c r="G3488" s="54" t="s">
        <v>71</v>
      </c>
      <c r="H3488" s="54" t="s">
        <v>128</v>
      </c>
      <c r="I3488" s="54" t="s">
        <v>22</v>
      </c>
      <c r="J3488" s="54" t="s">
        <v>129</v>
      </c>
      <c r="K3488" s="56">
        <v>43451.148020833331</v>
      </c>
      <c r="L3488" s="56">
        <v>43451.182337962964</v>
      </c>
      <c r="M3488" s="57">
        <v>0.82361111099999995</v>
      </c>
      <c r="N3488" s="58">
        <v>0</v>
      </c>
      <c r="O3488" s="58">
        <v>1</v>
      </c>
      <c r="P3488" s="58">
        <v>0</v>
      </c>
      <c r="Q3488" s="58">
        <v>0</v>
      </c>
      <c r="R3488" s="59">
        <v>0</v>
      </c>
      <c r="S3488" s="59">
        <v>0.82361099999999998</v>
      </c>
      <c r="T3488" s="59">
        <v>0</v>
      </c>
      <c r="U3488" s="59">
        <v>0</v>
      </c>
    </row>
    <row r="3489" spans="1:21" x14ac:dyDescent="0.3">
      <c r="A3489" s="61">
        <v>87407</v>
      </c>
      <c r="B3489" s="54">
        <v>1</v>
      </c>
      <c r="C3489" s="54" t="s">
        <v>78</v>
      </c>
      <c r="D3489" s="54" t="s">
        <v>101</v>
      </c>
      <c r="E3489" s="61" t="s">
        <v>532</v>
      </c>
      <c r="F3489" s="61" t="s">
        <v>140</v>
      </c>
      <c r="G3489" s="54" t="s">
        <v>72</v>
      </c>
      <c r="H3489" s="54" t="s">
        <v>128</v>
      </c>
      <c r="I3489" s="54" t="s">
        <v>22</v>
      </c>
      <c r="J3489" s="54" t="s">
        <v>129</v>
      </c>
      <c r="K3489" s="56">
        <v>43451.258958333332</v>
      </c>
      <c r="L3489" s="56">
        <v>43451.289166666669</v>
      </c>
      <c r="M3489" s="57">
        <v>0.72499999999999998</v>
      </c>
      <c r="N3489" s="58">
        <v>0</v>
      </c>
      <c r="O3489" s="58">
        <v>6</v>
      </c>
      <c r="P3489" s="58">
        <v>0</v>
      </c>
      <c r="Q3489" s="58">
        <v>0</v>
      </c>
      <c r="R3489" s="59">
        <v>0</v>
      </c>
      <c r="S3489" s="59">
        <v>4.3499999999999996</v>
      </c>
      <c r="T3489" s="59">
        <v>0</v>
      </c>
      <c r="U3489" s="59">
        <v>0</v>
      </c>
    </row>
    <row r="3490" spans="1:21" x14ac:dyDescent="0.3">
      <c r="A3490" s="61">
        <v>87408</v>
      </c>
      <c r="B3490" s="54">
        <v>1</v>
      </c>
      <c r="C3490" s="54" t="s">
        <v>78</v>
      </c>
      <c r="D3490" s="54" t="s">
        <v>83</v>
      </c>
      <c r="E3490" s="61" t="s">
        <v>3281</v>
      </c>
      <c r="F3490" s="61" t="s">
        <v>156</v>
      </c>
      <c r="G3490" s="54" t="s">
        <v>71</v>
      </c>
      <c r="H3490" s="54" t="s">
        <v>128</v>
      </c>
      <c r="I3490" s="54" t="s">
        <v>22</v>
      </c>
      <c r="J3490" s="54" t="s">
        <v>129</v>
      </c>
      <c r="K3490" s="56">
        <v>43451.272766203707</v>
      </c>
      <c r="L3490" s="56">
        <v>43451.357870370368</v>
      </c>
      <c r="M3490" s="57">
        <v>2.0425</v>
      </c>
      <c r="N3490" s="58">
        <v>0</v>
      </c>
      <c r="O3490" s="58">
        <v>83</v>
      </c>
      <c r="P3490" s="58">
        <v>0</v>
      </c>
      <c r="Q3490" s="58">
        <v>0</v>
      </c>
      <c r="R3490" s="59">
        <v>0</v>
      </c>
      <c r="S3490" s="59">
        <v>169.5275</v>
      </c>
      <c r="T3490" s="59">
        <v>0</v>
      </c>
      <c r="U3490" s="59">
        <v>0</v>
      </c>
    </row>
    <row r="3491" spans="1:21" x14ac:dyDescent="0.3">
      <c r="A3491" s="61">
        <v>87412</v>
      </c>
      <c r="B3491" s="54">
        <v>1</v>
      </c>
      <c r="C3491" s="54" t="s">
        <v>79</v>
      </c>
      <c r="D3491" s="54" t="s">
        <v>123</v>
      </c>
      <c r="E3491" s="61" t="s">
        <v>3282</v>
      </c>
      <c r="F3491" s="61" t="s">
        <v>145</v>
      </c>
      <c r="G3491" s="54" t="s">
        <v>72</v>
      </c>
      <c r="H3491" s="54" t="s">
        <v>128</v>
      </c>
      <c r="I3491" s="54" t="s">
        <v>22</v>
      </c>
      <c r="J3491" s="54" t="s">
        <v>129</v>
      </c>
      <c r="K3491" s="56">
        <v>43451.291481481479</v>
      </c>
      <c r="L3491" s="56">
        <v>43451.437407407408</v>
      </c>
      <c r="M3491" s="57">
        <v>3.5022222219999999</v>
      </c>
      <c r="N3491" s="58">
        <v>0</v>
      </c>
      <c r="O3491" s="58">
        <v>5</v>
      </c>
      <c r="P3491" s="58">
        <v>0</v>
      </c>
      <c r="Q3491" s="58">
        <v>17</v>
      </c>
      <c r="R3491" s="59">
        <v>0</v>
      </c>
      <c r="S3491" s="59">
        <v>17.511111</v>
      </c>
      <c r="T3491" s="59">
        <v>0</v>
      </c>
      <c r="U3491" s="59">
        <v>59.537778000000003</v>
      </c>
    </row>
    <row r="3492" spans="1:21" x14ac:dyDescent="0.3">
      <c r="A3492" s="61">
        <v>87413</v>
      </c>
      <c r="B3492" s="54">
        <v>1</v>
      </c>
      <c r="C3492" s="54" t="s">
        <v>79</v>
      </c>
      <c r="D3492" s="54" t="s">
        <v>117</v>
      </c>
      <c r="E3492" s="61" t="s">
        <v>544</v>
      </c>
      <c r="F3492" s="61" t="s">
        <v>145</v>
      </c>
      <c r="G3492" s="54" t="s">
        <v>72</v>
      </c>
      <c r="H3492" s="54" t="s">
        <v>128</v>
      </c>
      <c r="I3492" s="54" t="s">
        <v>22</v>
      </c>
      <c r="J3492" s="54" t="s">
        <v>129</v>
      </c>
      <c r="K3492" s="56">
        <v>43451.293692129628</v>
      </c>
      <c r="L3492" s="56">
        <v>43451.35361111111</v>
      </c>
      <c r="M3492" s="57">
        <v>1.438055555</v>
      </c>
      <c r="N3492" s="58">
        <v>0</v>
      </c>
      <c r="O3492" s="58">
        <v>0</v>
      </c>
      <c r="P3492" s="58">
        <v>1</v>
      </c>
      <c r="Q3492" s="58">
        <v>67</v>
      </c>
      <c r="R3492" s="59">
        <v>0</v>
      </c>
      <c r="S3492" s="59">
        <v>0</v>
      </c>
      <c r="T3492" s="59">
        <v>1.438056</v>
      </c>
      <c r="U3492" s="59">
        <v>96.349722</v>
      </c>
    </row>
    <row r="3493" spans="1:21" x14ac:dyDescent="0.3">
      <c r="A3493" s="61">
        <v>87420</v>
      </c>
      <c r="B3493" s="54">
        <v>1</v>
      </c>
      <c r="C3493" s="54" t="s">
        <v>78</v>
      </c>
      <c r="D3493" s="54" t="s">
        <v>87</v>
      </c>
      <c r="E3493" s="61" t="s">
        <v>193</v>
      </c>
      <c r="F3493" s="61" t="s">
        <v>136</v>
      </c>
      <c r="G3493" s="54" t="s">
        <v>71</v>
      </c>
      <c r="H3493" s="54" t="s">
        <v>128</v>
      </c>
      <c r="I3493" s="54" t="s">
        <v>22</v>
      </c>
      <c r="J3493" s="54" t="s">
        <v>129</v>
      </c>
      <c r="K3493" s="56">
        <v>43451.348449074074</v>
      </c>
      <c r="L3493" s="56">
        <v>43451.401724537034</v>
      </c>
      <c r="M3493" s="57">
        <v>1.278611111</v>
      </c>
      <c r="N3493" s="58">
        <v>0</v>
      </c>
      <c r="O3493" s="58">
        <v>68</v>
      </c>
      <c r="P3493" s="58">
        <v>0</v>
      </c>
      <c r="Q3493" s="58">
        <v>0</v>
      </c>
      <c r="R3493" s="59">
        <v>0</v>
      </c>
      <c r="S3493" s="59">
        <v>86.945555999999996</v>
      </c>
      <c r="T3493" s="59">
        <v>0</v>
      </c>
      <c r="U3493" s="59">
        <v>0</v>
      </c>
    </row>
    <row r="3494" spans="1:21" x14ac:dyDescent="0.3">
      <c r="A3494" s="61">
        <v>87421</v>
      </c>
      <c r="B3494" s="54">
        <v>1</v>
      </c>
      <c r="C3494" s="54" t="s">
        <v>79</v>
      </c>
      <c r="D3494" s="54" t="s">
        <v>118</v>
      </c>
      <c r="E3494" s="61" t="s">
        <v>3283</v>
      </c>
      <c r="F3494" s="61" t="s">
        <v>156</v>
      </c>
      <c r="G3494" s="54" t="s">
        <v>71</v>
      </c>
      <c r="H3494" s="54" t="s">
        <v>128</v>
      </c>
      <c r="I3494" s="54" t="s">
        <v>22</v>
      </c>
      <c r="J3494" s="54" t="s">
        <v>129</v>
      </c>
      <c r="K3494" s="56">
        <v>43451.356516203705</v>
      </c>
      <c r="L3494" s="56">
        <v>43451.369259259256</v>
      </c>
      <c r="M3494" s="57">
        <v>0.30583333299999999</v>
      </c>
      <c r="N3494" s="58">
        <v>0</v>
      </c>
      <c r="O3494" s="58">
        <v>205</v>
      </c>
      <c r="P3494" s="58">
        <v>0</v>
      </c>
      <c r="Q3494" s="58">
        <v>0</v>
      </c>
      <c r="R3494" s="59">
        <v>0</v>
      </c>
      <c r="S3494" s="59">
        <v>62.695833</v>
      </c>
      <c r="T3494" s="59">
        <v>0</v>
      </c>
      <c r="U3494" s="59">
        <v>0</v>
      </c>
    </row>
    <row r="3495" spans="1:21" x14ac:dyDescent="0.3">
      <c r="A3495" s="61">
        <v>87424</v>
      </c>
      <c r="B3495" s="54">
        <v>1</v>
      </c>
      <c r="C3495" s="54" t="s">
        <v>79</v>
      </c>
      <c r="D3495" s="54" t="s">
        <v>114</v>
      </c>
      <c r="E3495" s="61" t="s">
        <v>3284</v>
      </c>
      <c r="F3495" s="61" t="s">
        <v>1414</v>
      </c>
      <c r="G3495" s="54" t="s">
        <v>72</v>
      </c>
      <c r="H3495" s="54" t="s">
        <v>128</v>
      </c>
      <c r="I3495" s="54" t="s">
        <v>22</v>
      </c>
      <c r="J3495" s="54" t="s">
        <v>129</v>
      </c>
      <c r="K3495" s="56">
        <v>43451.366215277776</v>
      </c>
      <c r="L3495" s="56">
        <v>43451.400972222225</v>
      </c>
      <c r="M3495" s="57">
        <v>0.834166666</v>
      </c>
      <c r="N3495" s="58">
        <v>0</v>
      </c>
      <c r="O3495" s="58">
        <v>411</v>
      </c>
      <c r="P3495" s="58">
        <v>0</v>
      </c>
      <c r="Q3495" s="58">
        <v>0</v>
      </c>
      <c r="R3495" s="59">
        <v>0</v>
      </c>
      <c r="S3495" s="59">
        <v>342.84249999999997</v>
      </c>
      <c r="T3495" s="59">
        <v>0</v>
      </c>
      <c r="U3495" s="59">
        <v>0</v>
      </c>
    </row>
    <row r="3496" spans="1:21" x14ac:dyDescent="0.3">
      <c r="A3496" s="61">
        <v>87427</v>
      </c>
      <c r="B3496" s="54">
        <v>1</v>
      </c>
      <c r="C3496" s="54" t="s">
        <v>78</v>
      </c>
      <c r="D3496" s="54" t="s">
        <v>80</v>
      </c>
      <c r="E3496" s="61" t="s">
        <v>3285</v>
      </c>
      <c r="F3496" s="61" t="s">
        <v>136</v>
      </c>
      <c r="G3496" s="54" t="s">
        <v>71</v>
      </c>
      <c r="H3496" s="54" t="s">
        <v>128</v>
      </c>
      <c r="I3496" s="54" t="s">
        <v>22</v>
      </c>
      <c r="J3496" s="54" t="s">
        <v>129</v>
      </c>
      <c r="K3496" s="56">
        <v>43451.367581018516</v>
      </c>
      <c r="L3496" s="56">
        <v>43451.398275462961</v>
      </c>
      <c r="M3496" s="57">
        <v>0.73666666599999997</v>
      </c>
      <c r="N3496" s="58">
        <v>0</v>
      </c>
      <c r="O3496" s="58">
        <v>82</v>
      </c>
      <c r="P3496" s="58">
        <v>0</v>
      </c>
      <c r="Q3496" s="58">
        <v>0</v>
      </c>
      <c r="R3496" s="59">
        <v>0</v>
      </c>
      <c r="S3496" s="59">
        <v>60.406666999999999</v>
      </c>
      <c r="T3496" s="59">
        <v>0</v>
      </c>
      <c r="U3496" s="59">
        <v>0</v>
      </c>
    </row>
    <row r="3497" spans="1:21" x14ac:dyDescent="0.3">
      <c r="A3497" s="61">
        <v>87428</v>
      </c>
      <c r="B3497" s="54">
        <v>1</v>
      </c>
      <c r="C3497" s="54" t="s">
        <v>78</v>
      </c>
      <c r="D3497" s="54" t="s">
        <v>96</v>
      </c>
      <c r="E3497" s="61" t="s">
        <v>3286</v>
      </c>
      <c r="F3497" s="61" t="s">
        <v>206</v>
      </c>
      <c r="G3497" s="54" t="s">
        <v>72</v>
      </c>
      <c r="H3497" s="54" t="s">
        <v>128</v>
      </c>
      <c r="I3497" s="54" t="s">
        <v>22</v>
      </c>
      <c r="J3497" s="54" t="s">
        <v>129</v>
      </c>
      <c r="K3497" s="56">
        <v>43451.319386574076</v>
      </c>
      <c r="L3497" s="56">
        <v>43451.450045173609</v>
      </c>
      <c r="M3497" s="57">
        <v>3.1358063879999998</v>
      </c>
      <c r="N3497" s="58">
        <v>0</v>
      </c>
      <c r="O3497" s="58">
        <v>51</v>
      </c>
      <c r="P3497" s="58">
        <v>0</v>
      </c>
      <c r="Q3497" s="58">
        <v>0</v>
      </c>
      <c r="R3497" s="59">
        <v>0</v>
      </c>
      <c r="S3497" s="59">
        <v>159.92612600000001</v>
      </c>
      <c r="T3497" s="59">
        <v>0</v>
      </c>
      <c r="U3497" s="59">
        <v>0</v>
      </c>
    </row>
    <row r="3498" spans="1:21" x14ac:dyDescent="0.3">
      <c r="A3498" s="61">
        <v>87430</v>
      </c>
      <c r="B3498" s="54">
        <v>1</v>
      </c>
      <c r="C3498" s="54" t="s">
        <v>78</v>
      </c>
      <c r="D3498" s="54" t="s">
        <v>82</v>
      </c>
      <c r="E3498" s="61" t="s">
        <v>3287</v>
      </c>
      <c r="F3498" s="61" t="s">
        <v>137</v>
      </c>
      <c r="G3498" s="54" t="s">
        <v>71</v>
      </c>
      <c r="H3498" s="54" t="s">
        <v>128</v>
      </c>
      <c r="I3498" s="54" t="s">
        <v>22</v>
      </c>
      <c r="J3498" s="54" t="s">
        <v>129</v>
      </c>
      <c r="K3498" s="56">
        <v>43451.378738425927</v>
      </c>
      <c r="L3498" s="56">
        <v>43451.499328703707</v>
      </c>
      <c r="M3498" s="57">
        <v>2.8941666659999998</v>
      </c>
      <c r="N3498" s="58">
        <v>0</v>
      </c>
      <c r="O3498" s="58">
        <v>2</v>
      </c>
      <c r="P3498" s="58">
        <v>0</v>
      </c>
      <c r="Q3498" s="58">
        <v>0</v>
      </c>
      <c r="R3498" s="59">
        <v>0</v>
      </c>
      <c r="S3498" s="59">
        <v>5.7883329999999997</v>
      </c>
      <c r="T3498" s="59">
        <v>0</v>
      </c>
      <c r="U3498" s="59">
        <v>0</v>
      </c>
    </row>
    <row r="3499" spans="1:21" x14ac:dyDescent="0.3">
      <c r="A3499" s="61">
        <v>87432</v>
      </c>
      <c r="B3499" s="54">
        <v>1</v>
      </c>
      <c r="C3499" s="54" t="s">
        <v>78</v>
      </c>
      <c r="D3499" s="54" t="s">
        <v>89</v>
      </c>
      <c r="E3499" s="61" t="s">
        <v>3288</v>
      </c>
      <c r="F3499" s="61" t="s">
        <v>157</v>
      </c>
      <c r="G3499" s="54" t="s">
        <v>71</v>
      </c>
      <c r="H3499" s="54" t="s">
        <v>128</v>
      </c>
      <c r="I3499" s="54" t="s">
        <v>22</v>
      </c>
      <c r="J3499" s="54" t="s">
        <v>129</v>
      </c>
      <c r="K3499" s="56">
        <v>43451.379861111112</v>
      </c>
      <c r="L3499" s="56">
        <v>43451.700127314813</v>
      </c>
      <c r="M3499" s="57">
        <v>7.6863888879999998</v>
      </c>
      <c r="N3499" s="58">
        <v>0</v>
      </c>
      <c r="O3499" s="58">
        <v>546</v>
      </c>
      <c r="P3499" s="58">
        <v>0</v>
      </c>
      <c r="Q3499" s="58">
        <v>0</v>
      </c>
      <c r="R3499" s="59">
        <v>0</v>
      </c>
      <c r="S3499" s="59">
        <v>4196.768333</v>
      </c>
      <c r="T3499" s="59">
        <v>0</v>
      </c>
      <c r="U3499" s="59">
        <v>0</v>
      </c>
    </row>
    <row r="3500" spans="1:21" x14ac:dyDescent="0.3">
      <c r="A3500" s="61">
        <v>87433</v>
      </c>
      <c r="B3500" s="54">
        <v>1</v>
      </c>
      <c r="C3500" s="54" t="s">
        <v>79</v>
      </c>
      <c r="D3500" s="54" t="s">
        <v>123</v>
      </c>
      <c r="E3500" s="61" t="s">
        <v>265</v>
      </c>
      <c r="F3500" s="61" t="s">
        <v>150</v>
      </c>
      <c r="G3500" s="54" t="s">
        <v>72</v>
      </c>
      <c r="H3500" s="54" t="s">
        <v>128</v>
      </c>
      <c r="I3500" s="54" t="s">
        <v>22</v>
      </c>
      <c r="J3500" s="54" t="s">
        <v>147</v>
      </c>
      <c r="K3500" s="56">
        <v>43451.40587962963</v>
      </c>
      <c r="L3500" s="56">
        <v>43451.463055555556</v>
      </c>
      <c r="M3500" s="57">
        <v>1.372222222</v>
      </c>
      <c r="N3500" s="58">
        <v>10</v>
      </c>
      <c r="O3500" s="58">
        <v>528</v>
      </c>
      <c r="P3500" s="58">
        <v>0</v>
      </c>
      <c r="Q3500" s="58">
        <v>51</v>
      </c>
      <c r="R3500" s="59">
        <v>13.722222</v>
      </c>
      <c r="S3500" s="59">
        <v>724.53333299999997</v>
      </c>
      <c r="T3500" s="59">
        <v>0</v>
      </c>
      <c r="U3500" s="59">
        <v>69.983333000000002</v>
      </c>
    </row>
    <row r="3501" spans="1:21" x14ac:dyDescent="0.3">
      <c r="A3501" s="61">
        <v>87436</v>
      </c>
      <c r="B3501" s="54">
        <v>1</v>
      </c>
      <c r="C3501" s="54" t="s">
        <v>79</v>
      </c>
      <c r="D3501" s="54" t="s">
        <v>112</v>
      </c>
      <c r="E3501" s="61" t="s">
        <v>685</v>
      </c>
      <c r="F3501" s="61" t="s">
        <v>150</v>
      </c>
      <c r="G3501" s="54" t="s">
        <v>72</v>
      </c>
      <c r="H3501" s="54" t="s">
        <v>128</v>
      </c>
      <c r="I3501" s="54" t="s">
        <v>22</v>
      </c>
      <c r="J3501" s="54" t="s">
        <v>147</v>
      </c>
      <c r="K3501" s="56">
        <v>43451.399826388886</v>
      </c>
      <c r="L3501" s="56">
        <v>43451.436111111114</v>
      </c>
      <c r="M3501" s="57">
        <v>0.87083333299999999</v>
      </c>
      <c r="N3501" s="58">
        <v>7</v>
      </c>
      <c r="O3501" s="58">
        <v>671</v>
      </c>
      <c r="P3501" s="58">
        <v>0</v>
      </c>
      <c r="Q3501" s="58">
        <v>0</v>
      </c>
      <c r="R3501" s="59">
        <v>6.0958329999999998</v>
      </c>
      <c r="S3501" s="59">
        <v>584.32916599999999</v>
      </c>
      <c r="T3501" s="59">
        <v>0</v>
      </c>
      <c r="U3501" s="59">
        <v>0</v>
      </c>
    </row>
    <row r="3502" spans="1:21" x14ac:dyDescent="0.3">
      <c r="A3502" s="61">
        <v>87436</v>
      </c>
      <c r="B3502" s="54">
        <v>2</v>
      </c>
      <c r="C3502" s="54" t="s">
        <v>3289</v>
      </c>
      <c r="D3502" s="54" t="s">
        <v>3289</v>
      </c>
      <c r="E3502" s="61" t="s">
        <v>3290</v>
      </c>
      <c r="F3502" s="61" t="s">
        <v>150</v>
      </c>
      <c r="G3502" s="54" t="s">
        <v>72</v>
      </c>
      <c r="H3502" s="54" t="s">
        <v>128</v>
      </c>
      <c r="I3502" s="54" t="s">
        <v>22</v>
      </c>
      <c r="J3502" s="54" t="s">
        <v>147</v>
      </c>
      <c r="K3502" s="56">
        <v>43451.436111111114</v>
      </c>
      <c r="L3502" s="56">
        <v>43451.680555555555</v>
      </c>
      <c r="M3502" s="57">
        <v>5.8666666660000004</v>
      </c>
      <c r="N3502" s="58">
        <v>2</v>
      </c>
      <c r="O3502" s="58">
        <v>0</v>
      </c>
      <c r="P3502" s="58">
        <v>0</v>
      </c>
      <c r="Q3502" s="58">
        <v>0</v>
      </c>
      <c r="R3502" s="59">
        <v>11.733333</v>
      </c>
      <c r="S3502" s="59">
        <v>0</v>
      </c>
      <c r="T3502" s="59">
        <v>0</v>
      </c>
      <c r="U3502" s="59">
        <v>0</v>
      </c>
    </row>
    <row r="3503" spans="1:21" x14ac:dyDescent="0.3">
      <c r="A3503" s="61">
        <v>87437</v>
      </c>
      <c r="B3503" s="54">
        <v>1</v>
      </c>
      <c r="C3503" s="54" t="s">
        <v>79</v>
      </c>
      <c r="D3503" s="54" t="s">
        <v>113</v>
      </c>
      <c r="E3503" s="61" t="s">
        <v>2845</v>
      </c>
      <c r="F3503" s="61" t="s">
        <v>148</v>
      </c>
      <c r="G3503" s="54" t="s">
        <v>71</v>
      </c>
      <c r="H3503" s="54" t="s">
        <v>128</v>
      </c>
      <c r="I3503" s="54" t="s">
        <v>22</v>
      </c>
      <c r="J3503" s="54" t="s">
        <v>147</v>
      </c>
      <c r="K3503" s="56">
        <v>43451.384027777778</v>
      </c>
      <c r="L3503" s="56">
        <v>43451.479571759257</v>
      </c>
      <c r="M3503" s="57">
        <v>2.293055555</v>
      </c>
      <c r="N3503" s="58">
        <v>0</v>
      </c>
      <c r="O3503" s="58">
        <v>96</v>
      </c>
      <c r="P3503" s="58">
        <v>0</v>
      </c>
      <c r="Q3503" s="58">
        <v>0</v>
      </c>
      <c r="R3503" s="59">
        <v>0</v>
      </c>
      <c r="S3503" s="59">
        <v>220.13333299999999</v>
      </c>
      <c r="T3503" s="59">
        <v>0</v>
      </c>
      <c r="U3503" s="59">
        <v>0</v>
      </c>
    </row>
    <row r="3504" spans="1:21" x14ac:dyDescent="0.3">
      <c r="A3504" s="61">
        <v>87441</v>
      </c>
      <c r="B3504" s="54">
        <v>1</v>
      </c>
      <c r="C3504" s="54" t="s">
        <v>78</v>
      </c>
      <c r="D3504" s="54" t="s">
        <v>94</v>
      </c>
      <c r="E3504" s="61" t="s">
        <v>3291</v>
      </c>
      <c r="F3504" s="61" t="s">
        <v>137</v>
      </c>
      <c r="G3504" s="54" t="s">
        <v>71</v>
      </c>
      <c r="H3504" s="54" t="s">
        <v>128</v>
      </c>
      <c r="I3504" s="54" t="s">
        <v>22</v>
      </c>
      <c r="J3504" s="54" t="s">
        <v>129</v>
      </c>
      <c r="K3504" s="56">
        <v>43451.385324074072</v>
      </c>
      <c r="L3504" s="56">
        <v>43451.43105324074</v>
      </c>
      <c r="M3504" s="57">
        <v>1.0974999999999999</v>
      </c>
      <c r="N3504" s="58">
        <v>0</v>
      </c>
      <c r="O3504" s="58">
        <v>1</v>
      </c>
      <c r="P3504" s="58">
        <v>0</v>
      </c>
      <c r="Q3504" s="58">
        <v>0</v>
      </c>
      <c r="R3504" s="59">
        <v>0</v>
      </c>
      <c r="S3504" s="59">
        <v>1.0974999999999999</v>
      </c>
      <c r="T3504" s="59">
        <v>0</v>
      </c>
      <c r="U3504" s="59">
        <v>0</v>
      </c>
    </row>
    <row r="3505" spans="1:21" x14ac:dyDescent="0.3">
      <c r="A3505" s="61">
        <v>87442</v>
      </c>
      <c r="B3505" s="54">
        <v>1</v>
      </c>
      <c r="C3505" s="54" t="s">
        <v>78</v>
      </c>
      <c r="D3505" s="54" t="s">
        <v>82</v>
      </c>
      <c r="E3505" s="61" t="s">
        <v>3292</v>
      </c>
      <c r="F3505" s="61" t="s">
        <v>130</v>
      </c>
      <c r="G3505" s="54" t="s">
        <v>71</v>
      </c>
      <c r="H3505" s="54" t="s">
        <v>128</v>
      </c>
      <c r="I3505" s="54" t="s">
        <v>22</v>
      </c>
      <c r="J3505" s="54" t="s">
        <v>129</v>
      </c>
      <c r="K3505" s="56">
        <v>43451.384305555555</v>
      </c>
      <c r="L3505" s="56">
        <v>43451.418067129627</v>
      </c>
      <c r="M3505" s="57">
        <v>0.81027777700000003</v>
      </c>
      <c r="N3505" s="58">
        <v>0</v>
      </c>
      <c r="O3505" s="58">
        <v>18</v>
      </c>
      <c r="P3505" s="58">
        <v>0</v>
      </c>
      <c r="Q3505" s="58">
        <v>0</v>
      </c>
      <c r="R3505" s="59">
        <v>0</v>
      </c>
      <c r="S3505" s="59">
        <v>14.585000000000001</v>
      </c>
      <c r="T3505" s="59">
        <v>0</v>
      </c>
      <c r="U3505" s="59">
        <v>0</v>
      </c>
    </row>
    <row r="3506" spans="1:21" x14ac:dyDescent="0.3">
      <c r="A3506" s="61">
        <v>87444</v>
      </c>
      <c r="B3506" s="54">
        <v>1</v>
      </c>
      <c r="C3506" s="54" t="s">
        <v>78</v>
      </c>
      <c r="D3506" s="54" t="s">
        <v>83</v>
      </c>
      <c r="E3506" s="61" t="s">
        <v>3293</v>
      </c>
      <c r="F3506" s="61" t="s">
        <v>131</v>
      </c>
      <c r="G3506" s="54" t="s">
        <v>71</v>
      </c>
      <c r="H3506" s="54" t="s">
        <v>128</v>
      </c>
      <c r="I3506" s="54" t="s">
        <v>22</v>
      </c>
      <c r="J3506" s="54" t="s">
        <v>129</v>
      </c>
      <c r="K3506" s="56">
        <v>43451.385381944448</v>
      </c>
      <c r="L3506" s="56">
        <v>43451.72792824074</v>
      </c>
      <c r="M3506" s="57">
        <v>8.2211111110000008</v>
      </c>
      <c r="N3506" s="58">
        <v>0</v>
      </c>
      <c r="O3506" s="58">
        <v>1</v>
      </c>
      <c r="P3506" s="58">
        <v>0</v>
      </c>
      <c r="Q3506" s="58">
        <v>0</v>
      </c>
      <c r="R3506" s="59">
        <v>0</v>
      </c>
      <c r="S3506" s="59">
        <v>8.2211110000000005</v>
      </c>
      <c r="T3506" s="59">
        <v>0</v>
      </c>
      <c r="U3506" s="59">
        <v>0</v>
      </c>
    </row>
    <row r="3507" spans="1:21" x14ac:dyDescent="0.3">
      <c r="A3507" s="61">
        <v>87446</v>
      </c>
      <c r="B3507" s="54">
        <v>1</v>
      </c>
      <c r="C3507" s="54" t="s">
        <v>78</v>
      </c>
      <c r="D3507" s="54" t="s">
        <v>82</v>
      </c>
      <c r="E3507" s="61" t="s">
        <v>3294</v>
      </c>
      <c r="F3507" s="61" t="s">
        <v>137</v>
      </c>
      <c r="G3507" s="54" t="s">
        <v>71</v>
      </c>
      <c r="H3507" s="54" t="s">
        <v>128</v>
      </c>
      <c r="I3507" s="54" t="s">
        <v>22</v>
      </c>
      <c r="J3507" s="54" t="s">
        <v>129</v>
      </c>
      <c r="K3507" s="56">
        <v>43451.382928240739</v>
      </c>
      <c r="L3507" s="56">
        <v>43451.428310185183</v>
      </c>
      <c r="M3507" s="57">
        <v>1.0891666659999999</v>
      </c>
      <c r="N3507" s="58">
        <v>0</v>
      </c>
      <c r="O3507" s="58">
        <v>9</v>
      </c>
      <c r="P3507" s="58">
        <v>0</v>
      </c>
      <c r="Q3507" s="58">
        <v>0</v>
      </c>
      <c r="R3507" s="59">
        <v>0</v>
      </c>
      <c r="S3507" s="59">
        <v>9.8025000000000002</v>
      </c>
      <c r="T3507" s="59">
        <v>0</v>
      </c>
      <c r="U3507" s="59">
        <v>0</v>
      </c>
    </row>
    <row r="3508" spans="1:21" x14ac:dyDescent="0.3">
      <c r="A3508" s="61">
        <v>87447</v>
      </c>
      <c r="B3508" s="54">
        <v>1</v>
      </c>
      <c r="C3508" s="54" t="s">
        <v>78</v>
      </c>
      <c r="D3508" s="54" t="s">
        <v>88</v>
      </c>
      <c r="E3508" s="61" t="s">
        <v>3295</v>
      </c>
      <c r="F3508" s="61" t="s">
        <v>140</v>
      </c>
      <c r="G3508" s="54" t="s">
        <v>72</v>
      </c>
      <c r="H3508" s="54" t="s">
        <v>128</v>
      </c>
      <c r="I3508" s="54" t="s">
        <v>22</v>
      </c>
      <c r="J3508" s="54" t="s">
        <v>129</v>
      </c>
      <c r="K3508" s="56">
        <v>43451.386030092595</v>
      </c>
      <c r="L3508" s="56">
        <v>43451.389583333337</v>
      </c>
      <c r="M3508" s="57">
        <v>8.5277776999999999E-2</v>
      </c>
      <c r="N3508" s="58">
        <v>0</v>
      </c>
      <c r="O3508" s="58">
        <v>4436</v>
      </c>
      <c r="P3508" s="58">
        <v>0</v>
      </c>
      <c r="Q3508" s="58">
        <v>38</v>
      </c>
      <c r="R3508" s="59">
        <v>0</v>
      </c>
      <c r="S3508" s="59">
        <v>378.29221899999999</v>
      </c>
      <c r="T3508" s="59">
        <v>0</v>
      </c>
      <c r="U3508" s="59">
        <v>3.2405560000000002</v>
      </c>
    </row>
    <row r="3509" spans="1:21" x14ac:dyDescent="0.3">
      <c r="A3509" s="61">
        <v>87449</v>
      </c>
      <c r="B3509" s="54">
        <v>1</v>
      </c>
      <c r="C3509" s="54" t="s">
        <v>78</v>
      </c>
      <c r="D3509" s="54" t="s">
        <v>94</v>
      </c>
      <c r="E3509" s="61" t="s">
        <v>3226</v>
      </c>
      <c r="F3509" s="61" t="s">
        <v>156</v>
      </c>
      <c r="G3509" s="54" t="s">
        <v>71</v>
      </c>
      <c r="H3509" s="54" t="s">
        <v>128</v>
      </c>
      <c r="I3509" s="54" t="s">
        <v>22</v>
      </c>
      <c r="J3509" s="54" t="s">
        <v>129</v>
      </c>
      <c r="K3509" s="56">
        <v>43451.394293981481</v>
      </c>
      <c r="L3509" s="56">
        <v>43451.518506944441</v>
      </c>
      <c r="M3509" s="57">
        <v>2.9811111110000001</v>
      </c>
      <c r="N3509" s="58">
        <v>0</v>
      </c>
      <c r="O3509" s="58">
        <v>7</v>
      </c>
      <c r="P3509" s="58">
        <v>0</v>
      </c>
      <c r="Q3509" s="58">
        <v>21</v>
      </c>
      <c r="R3509" s="59">
        <v>0</v>
      </c>
      <c r="S3509" s="59">
        <v>20.867778000000001</v>
      </c>
      <c r="T3509" s="59">
        <v>0</v>
      </c>
      <c r="U3509" s="59">
        <v>62.603332999999999</v>
      </c>
    </row>
    <row r="3510" spans="1:21" x14ac:dyDescent="0.3">
      <c r="A3510" s="61">
        <v>87450</v>
      </c>
      <c r="B3510" s="54">
        <v>1</v>
      </c>
      <c r="C3510" s="54" t="s">
        <v>78</v>
      </c>
      <c r="D3510" s="54" t="s">
        <v>103</v>
      </c>
      <c r="E3510" s="61" t="s">
        <v>3296</v>
      </c>
      <c r="F3510" s="61" t="s">
        <v>148</v>
      </c>
      <c r="G3510" s="54" t="s">
        <v>72</v>
      </c>
      <c r="H3510" s="54" t="s">
        <v>128</v>
      </c>
      <c r="I3510" s="54" t="s">
        <v>22</v>
      </c>
      <c r="J3510" s="54" t="s">
        <v>147</v>
      </c>
      <c r="K3510" s="56">
        <v>43451.383912037039</v>
      </c>
      <c r="L3510" s="56">
        <v>43451.688478703705</v>
      </c>
      <c r="M3510" s="57">
        <v>7.3095999999999997</v>
      </c>
      <c r="N3510" s="58">
        <v>0</v>
      </c>
      <c r="O3510" s="58">
        <v>92</v>
      </c>
      <c r="P3510" s="58">
        <v>0</v>
      </c>
      <c r="Q3510" s="58">
        <v>0</v>
      </c>
      <c r="R3510" s="59">
        <v>0</v>
      </c>
      <c r="S3510" s="59">
        <v>672.48320000000001</v>
      </c>
      <c r="T3510" s="59">
        <v>0</v>
      </c>
      <c r="U3510" s="59">
        <v>0</v>
      </c>
    </row>
    <row r="3511" spans="1:21" x14ac:dyDescent="0.3">
      <c r="A3511" s="61">
        <v>87451</v>
      </c>
      <c r="B3511" s="54">
        <v>1</v>
      </c>
      <c r="C3511" s="54" t="s">
        <v>78</v>
      </c>
      <c r="D3511" s="54" t="s">
        <v>102</v>
      </c>
      <c r="E3511" s="61" t="s">
        <v>701</v>
      </c>
      <c r="F3511" s="61" t="s">
        <v>148</v>
      </c>
      <c r="G3511" s="54" t="s">
        <v>71</v>
      </c>
      <c r="H3511" s="54" t="s">
        <v>128</v>
      </c>
      <c r="I3511" s="54" t="s">
        <v>22</v>
      </c>
      <c r="J3511" s="54" t="s">
        <v>147</v>
      </c>
      <c r="K3511" s="56">
        <v>43451.384733796294</v>
      </c>
      <c r="L3511" s="56">
        <v>43451.736111111109</v>
      </c>
      <c r="M3511" s="57">
        <v>8.4330555549999993</v>
      </c>
      <c r="N3511" s="58">
        <v>0</v>
      </c>
      <c r="O3511" s="58">
        <v>160</v>
      </c>
      <c r="P3511" s="58">
        <v>0</v>
      </c>
      <c r="Q3511" s="58">
        <v>0</v>
      </c>
      <c r="R3511" s="59">
        <v>0</v>
      </c>
      <c r="S3511" s="59">
        <v>1349.2888889999999</v>
      </c>
      <c r="T3511" s="59">
        <v>0</v>
      </c>
      <c r="U3511" s="59">
        <v>0</v>
      </c>
    </row>
    <row r="3512" spans="1:21" x14ac:dyDescent="0.3">
      <c r="A3512" s="61">
        <v>87452</v>
      </c>
      <c r="B3512" s="54">
        <v>1</v>
      </c>
      <c r="C3512" s="54" t="s">
        <v>78</v>
      </c>
      <c r="D3512" s="54" t="s">
        <v>94</v>
      </c>
      <c r="E3512" s="61" t="s">
        <v>3297</v>
      </c>
      <c r="F3512" s="61" t="s">
        <v>136</v>
      </c>
      <c r="G3512" s="54" t="s">
        <v>71</v>
      </c>
      <c r="H3512" s="54" t="s">
        <v>128</v>
      </c>
      <c r="I3512" s="54" t="s">
        <v>22</v>
      </c>
      <c r="J3512" s="54" t="s">
        <v>129</v>
      </c>
      <c r="K3512" s="56">
        <v>43451.396527777775</v>
      </c>
      <c r="L3512" s="56">
        <v>43451.436030092591</v>
      </c>
      <c r="M3512" s="57">
        <v>0.94805555500000005</v>
      </c>
      <c r="N3512" s="58">
        <v>0</v>
      </c>
      <c r="O3512" s="58">
        <v>1</v>
      </c>
      <c r="P3512" s="58">
        <v>0</v>
      </c>
      <c r="Q3512" s="58">
        <v>0</v>
      </c>
      <c r="R3512" s="59">
        <v>0</v>
      </c>
      <c r="S3512" s="59">
        <v>0.94805600000000001</v>
      </c>
      <c r="T3512" s="59">
        <v>0</v>
      </c>
      <c r="U3512" s="59">
        <v>0</v>
      </c>
    </row>
    <row r="3513" spans="1:21" x14ac:dyDescent="0.3">
      <c r="A3513" s="61">
        <v>87454</v>
      </c>
      <c r="B3513" s="54">
        <v>1</v>
      </c>
      <c r="C3513" s="54" t="s">
        <v>78</v>
      </c>
      <c r="D3513" s="54" t="s">
        <v>102</v>
      </c>
      <c r="E3513" s="61" t="s">
        <v>3298</v>
      </c>
      <c r="F3513" s="61" t="s">
        <v>144</v>
      </c>
      <c r="G3513" s="54" t="s">
        <v>71</v>
      </c>
      <c r="H3513" s="54" t="s">
        <v>128</v>
      </c>
      <c r="I3513" s="54" t="s">
        <v>22</v>
      </c>
      <c r="J3513" s="54" t="s">
        <v>129</v>
      </c>
      <c r="K3513" s="56">
        <v>43451.364074074074</v>
      </c>
      <c r="L3513" s="56">
        <v>43451.514768518522</v>
      </c>
      <c r="M3513" s="57">
        <v>3.616666666</v>
      </c>
      <c r="N3513" s="58">
        <v>0</v>
      </c>
      <c r="O3513" s="58">
        <v>6</v>
      </c>
      <c r="P3513" s="58">
        <v>0</v>
      </c>
      <c r="Q3513" s="58">
        <v>0</v>
      </c>
      <c r="R3513" s="59">
        <v>0</v>
      </c>
      <c r="S3513" s="59">
        <v>21.7</v>
      </c>
      <c r="T3513" s="59">
        <v>0</v>
      </c>
      <c r="U3513" s="59">
        <v>0</v>
      </c>
    </row>
    <row r="3514" spans="1:21" x14ac:dyDescent="0.3">
      <c r="A3514" s="61">
        <v>87457</v>
      </c>
      <c r="B3514" s="54">
        <v>1</v>
      </c>
      <c r="C3514" s="54" t="s">
        <v>79</v>
      </c>
      <c r="D3514" s="54" t="s">
        <v>118</v>
      </c>
      <c r="E3514" s="61" t="s">
        <v>3299</v>
      </c>
      <c r="F3514" s="61" t="s">
        <v>130</v>
      </c>
      <c r="G3514" s="54" t="s">
        <v>71</v>
      </c>
      <c r="H3514" s="54" t="s">
        <v>128</v>
      </c>
      <c r="I3514" s="54" t="s">
        <v>22</v>
      </c>
      <c r="J3514" s="54" t="s">
        <v>129</v>
      </c>
      <c r="K3514" s="56">
        <v>43451.401701388888</v>
      </c>
      <c r="L3514" s="56">
        <v>43451.420486111114</v>
      </c>
      <c r="M3514" s="57">
        <v>0.450833333</v>
      </c>
      <c r="N3514" s="58">
        <v>0</v>
      </c>
      <c r="O3514" s="58">
        <v>1</v>
      </c>
      <c r="P3514" s="58">
        <v>0</v>
      </c>
      <c r="Q3514" s="58">
        <v>0</v>
      </c>
      <c r="R3514" s="59">
        <v>0</v>
      </c>
      <c r="S3514" s="59">
        <v>0.45083299999999998</v>
      </c>
      <c r="T3514" s="59">
        <v>0</v>
      </c>
      <c r="U3514" s="59">
        <v>0</v>
      </c>
    </row>
    <row r="3515" spans="1:21" x14ac:dyDescent="0.3">
      <c r="A3515" s="61">
        <v>87459</v>
      </c>
      <c r="B3515" s="54">
        <v>1</v>
      </c>
      <c r="C3515" s="54" t="s">
        <v>78</v>
      </c>
      <c r="D3515" s="54" t="s">
        <v>92</v>
      </c>
      <c r="E3515" s="61" t="s">
        <v>3300</v>
      </c>
      <c r="F3515" s="61" t="s">
        <v>137</v>
      </c>
      <c r="G3515" s="54" t="s">
        <v>71</v>
      </c>
      <c r="H3515" s="54" t="s">
        <v>128</v>
      </c>
      <c r="I3515" s="54" t="s">
        <v>22</v>
      </c>
      <c r="J3515" s="54" t="s">
        <v>129</v>
      </c>
      <c r="K3515" s="56">
        <v>43451.405335648145</v>
      </c>
      <c r="L3515" s="56">
        <v>43451.448229166665</v>
      </c>
      <c r="M3515" s="57">
        <v>1.0294444439999999</v>
      </c>
      <c r="N3515" s="58">
        <v>0</v>
      </c>
      <c r="O3515" s="58">
        <v>131</v>
      </c>
      <c r="P3515" s="58">
        <v>0</v>
      </c>
      <c r="Q3515" s="58">
        <v>0</v>
      </c>
      <c r="R3515" s="59">
        <v>0</v>
      </c>
      <c r="S3515" s="59">
        <v>134.85722200000001</v>
      </c>
      <c r="T3515" s="59">
        <v>0</v>
      </c>
      <c r="U3515" s="59">
        <v>0</v>
      </c>
    </row>
    <row r="3516" spans="1:21" x14ac:dyDescent="0.3">
      <c r="A3516" s="61">
        <v>87460</v>
      </c>
      <c r="B3516" s="54">
        <v>1</v>
      </c>
      <c r="C3516" s="54" t="s">
        <v>78</v>
      </c>
      <c r="D3516" s="54" t="s">
        <v>96</v>
      </c>
      <c r="E3516" s="61" t="s">
        <v>552</v>
      </c>
      <c r="F3516" s="61" t="s">
        <v>148</v>
      </c>
      <c r="G3516" s="54" t="s">
        <v>72</v>
      </c>
      <c r="H3516" s="54" t="s">
        <v>128</v>
      </c>
      <c r="I3516" s="54" t="s">
        <v>22</v>
      </c>
      <c r="J3516" s="54" t="s">
        <v>147</v>
      </c>
      <c r="K3516" s="56">
        <v>43451.372766203705</v>
      </c>
      <c r="L3516" s="56">
        <v>43451.719444444447</v>
      </c>
      <c r="M3516" s="57">
        <v>8.3202777769999994</v>
      </c>
      <c r="N3516" s="58">
        <v>1</v>
      </c>
      <c r="O3516" s="58">
        <v>189</v>
      </c>
      <c r="P3516" s="58">
        <v>0</v>
      </c>
      <c r="Q3516" s="58">
        <v>0</v>
      </c>
      <c r="R3516" s="59">
        <v>8.3202780000000001</v>
      </c>
      <c r="S3516" s="59">
        <v>1572.5325</v>
      </c>
      <c r="T3516" s="59">
        <v>0</v>
      </c>
      <c r="U3516" s="59">
        <v>0</v>
      </c>
    </row>
    <row r="3517" spans="1:21" x14ac:dyDescent="0.3">
      <c r="A3517" s="61">
        <v>87461</v>
      </c>
      <c r="B3517" s="54">
        <v>1</v>
      </c>
      <c r="C3517" s="54" t="s">
        <v>79</v>
      </c>
      <c r="D3517" s="54" t="s">
        <v>108</v>
      </c>
      <c r="E3517" s="61" t="s">
        <v>3301</v>
      </c>
      <c r="F3517" s="61" t="s">
        <v>130</v>
      </c>
      <c r="G3517" s="54" t="s">
        <v>71</v>
      </c>
      <c r="H3517" s="54" t="s">
        <v>128</v>
      </c>
      <c r="I3517" s="54" t="s">
        <v>22</v>
      </c>
      <c r="J3517" s="54" t="s">
        <v>129</v>
      </c>
      <c r="K3517" s="56">
        <v>43451.404722222222</v>
      </c>
      <c r="L3517" s="56">
        <v>43451.41505787037</v>
      </c>
      <c r="M3517" s="57">
        <v>0.24805555500000001</v>
      </c>
      <c r="N3517" s="58">
        <v>0</v>
      </c>
      <c r="O3517" s="58">
        <v>1</v>
      </c>
      <c r="P3517" s="58">
        <v>0</v>
      </c>
      <c r="Q3517" s="58">
        <v>0</v>
      </c>
      <c r="R3517" s="59">
        <v>0</v>
      </c>
      <c r="S3517" s="59">
        <v>0.248056</v>
      </c>
      <c r="T3517" s="59">
        <v>0</v>
      </c>
      <c r="U3517" s="59">
        <v>0</v>
      </c>
    </row>
    <row r="3518" spans="1:21" x14ac:dyDescent="0.3">
      <c r="A3518" s="61">
        <v>87462</v>
      </c>
      <c r="B3518" s="54">
        <v>1</v>
      </c>
      <c r="C3518" s="54" t="s">
        <v>78</v>
      </c>
      <c r="D3518" s="54" t="s">
        <v>82</v>
      </c>
      <c r="E3518" s="61" t="s">
        <v>3302</v>
      </c>
      <c r="F3518" s="61" t="s">
        <v>137</v>
      </c>
      <c r="G3518" s="54" t="s">
        <v>71</v>
      </c>
      <c r="H3518" s="54" t="s">
        <v>128</v>
      </c>
      <c r="I3518" s="54" t="s">
        <v>22</v>
      </c>
      <c r="J3518" s="54" t="s">
        <v>129</v>
      </c>
      <c r="K3518" s="56">
        <v>43451.406643518516</v>
      </c>
      <c r="L3518" s="56">
        <v>43451.473263888889</v>
      </c>
      <c r="M3518" s="57">
        <v>1.5988888880000001</v>
      </c>
      <c r="N3518" s="58">
        <v>0</v>
      </c>
      <c r="O3518" s="58">
        <v>5</v>
      </c>
      <c r="P3518" s="58">
        <v>0</v>
      </c>
      <c r="Q3518" s="58">
        <v>0</v>
      </c>
      <c r="R3518" s="59">
        <v>0</v>
      </c>
      <c r="S3518" s="59">
        <v>7.9944439999999997</v>
      </c>
      <c r="T3518" s="59">
        <v>0</v>
      </c>
      <c r="U3518" s="59">
        <v>0</v>
      </c>
    </row>
    <row r="3519" spans="1:21" x14ac:dyDescent="0.3">
      <c r="A3519" s="61">
        <v>87463</v>
      </c>
      <c r="B3519" s="54">
        <v>1</v>
      </c>
      <c r="C3519" s="54" t="s">
        <v>78</v>
      </c>
      <c r="D3519" s="54" t="s">
        <v>84</v>
      </c>
      <c r="E3519" s="61" t="s">
        <v>3303</v>
      </c>
      <c r="F3519" s="61" t="s">
        <v>146</v>
      </c>
      <c r="G3519" s="54" t="s">
        <v>71</v>
      </c>
      <c r="H3519" s="54" t="s">
        <v>128</v>
      </c>
      <c r="I3519" s="54" t="s">
        <v>22</v>
      </c>
      <c r="J3519" s="54" t="s">
        <v>147</v>
      </c>
      <c r="K3519" s="56">
        <v>43451.418587962966</v>
      </c>
      <c r="L3519" s="56">
        <v>43451.639583333337</v>
      </c>
      <c r="M3519" s="57">
        <v>5.3038888880000004</v>
      </c>
      <c r="N3519" s="58">
        <v>2</v>
      </c>
      <c r="O3519" s="58">
        <v>306</v>
      </c>
      <c r="P3519" s="58">
        <v>0</v>
      </c>
      <c r="Q3519" s="58">
        <v>0</v>
      </c>
      <c r="R3519" s="59">
        <v>10.607778</v>
      </c>
      <c r="S3519" s="59">
        <v>1622.99</v>
      </c>
      <c r="T3519" s="59">
        <v>0</v>
      </c>
      <c r="U3519" s="59">
        <v>0</v>
      </c>
    </row>
    <row r="3520" spans="1:21" x14ac:dyDescent="0.3">
      <c r="A3520" s="61">
        <v>87466</v>
      </c>
      <c r="B3520" s="54">
        <v>1</v>
      </c>
      <c r="C3520" s="54" t="s">
        <v>78</v>
      </c>
      <c r="D3520" s="54" t="s">
        <v>90</v>
      </c>
      <c r="E3520" s="61" t="s">
        <v>3304</v>
      </c>
      <c r="F3520" s="61" t="s">
        <v>130</v>
      </c>
      <c r="G3520" s="54" t="s">
        <v>71</v>
      </c>
      <c r="H3520" s="54" t="s">
        <v>128</v>
      </c>
      <c r="I3520" s="54" t="s">
        <v>22</v>
      </c>
      <c r="J3520" s="54" t="s">
        <v>129</v>
      </c>
      <c r="K3520" s="56">
        <v>43451.408888888887</v>
      </c>
      <c r="L3520" s="56">
        <v>43451.430474537039</v>
      </c>
      <c r="M3520" s="57">
        <v>0.518055555</v>
      </c>
      <c r="N3520" s="58">
        <v>0</v>
      </c>
      <c r="O3520" s="58">
        <v>1</v>
      </c>
      <c r="P3520" s="58">
        <v>0</v>
      </c>
      <c r="Q3520" s="58">
        <v>0</v>
      </c>
      <c r="R3520" s="59">
        <v>0</v>
      </c>
      <c r="S3520" s="59">
        <v>0.51805599999999996</v>
      </c>
      <c r="T3520" s="59">
        <v>0</v>
      </c>
      <c r="U3520" s="59">
        <v>0</v>
      </c>
    </row>
    <row r="3521" spans="1:21" x14ac:dyDescent="0.3">
      <c r="A3521" s="61">
        <v>87469</v>
      </c>
      <c r="B3521" s="54">
        <v>1</v>
      </c>
      <c r="C3521" s="54" t="s">
        <v>78</v>
      </c>
      <c r="D3521" s="54" t="s">
        <v>98</v>
      </c>
      <c r="E3521" s="61" t="s">
        <v>578</v>
      </c>
      <c r="F3521" s="61" t="s">
        <v>140</v>
      </c>
      <c r="G3521" s="54" t="s">
        <v>72</v>
      </c>
      <c r="H3521" s="54" t="s">
        <v>128</v>
      </c>
      <c r="I3521" s="54" t="s">
        <v>22</v>
      </c>
      <c r="J3521" s="54" t="s">
        <v>129</v>
      </c>
      <c r="K3521" s="56">
        <v>43451.401817129627</v>
      </c>
      <c r="L3521" s="56">
        <v>43451.601469907408</v>
      </c>
      <c r="M3521" s="57">
        <v>4.7916666660000002</v>
      </c>
      <c r="N3521" s="58">
        <v>0</v>
      </c>
      <c r="O3521" s="58">
        <v>320</v>
      </c>
      <c r="P3521" s="58">
        <v>0</v>
      </c>
      <c r="Q3521" s="58">
        <v>0</v>
      </c>
      <c r="R3521" s="59">
        <v>0</v>
      </c>
      <c r="S3521" s="59">
        <v>1533.333333</v>
      </c>
      <c r="T3521" s="59">
        <v>0</v>
      </c>
      <c r="U3521" s="59">
        <v>0</v>
      </c>
    </row>
    <row r="3522" spans="1:21" x14ac:dyDescent="0.3">
      <c r="A3522" s="61">
        <v>87470</v>
      </c>
      <c r="B3522" s="54">
        <v>1</v>
      </c>
      <c r="C3522" s="54" t="s">
        <v>78</v>
      </c>
      <c r="D3522" s="54" t="s">
        <v>95</v>
      </c>
      <c r="E3522" s="61" t="s">
        <v>2970</v>
      </c>
      <c r="F3522" s="61" t="s">
        <v>148</v>
      </c>
      <c r="G3522" s="54" t="s">
        <v>72</v>
      </c>
      <c r="H3522" s="54" t="s">
        <v>128</v>
      </c>
      <c r="I3522" s="54" t="s">
        <v>22</v>
      </c>
      <c r="J3522" s="54" t="s">
        <v>147</v>
      </c>
      <c r="K3522" s="56">
        <v>43451.417071759257</v>
      </c>
      <c r="L3522" s="56">
        <v>43451.866990740738</v>
      </c>
      <c r="M3522" s="57">
        <v>10.798055554999999</v>
      </c>
      <c r="N3522" s="58">
        <v>5</v>
      </c>
      <c r="O3522" s="58">
        <v>2613</v>
      </c>
      <c r="P3522" s="58">
        <v>0</v>
      </c>
      <c r="Q3522" s="58">
        <v>19</v>
      </c>
      <c r="R3522" s="59">
        <v>53.990278000000004</v>
      </c>
      <c r="S3522" s="59">
        <v>28215.319165000001</v>
      </c>
      <c r="T3522" s="59">
        <v>0</v>
      </c>
      <c r="U3522" s="59">
        <v>205.16305600000001</v>
      </c>
    </row>
    <row r="3523" spans="1:21" x14ac:dyDescent="0.3">
      <c r="A3523" s="61">
        <v>87474</v>
      </c>
      <c r="B3523" s="54">
        <v>1</v>
      </c>
      <c r="C3523" s="54" t="s">
        <v>78</v>
      </c>
      <c r="D3523" s="54" t="s">
        <v>104</v>
      </c>
      <c r="E3523" s="61" t="s">
        <v>3305</v>
      </c>
      <c r="F3523" s="61" t="s">
        <v>140</v>
      </c>
      <c r="G3523" s="54" t="s">
        <v>72</v>
      </c>
      <c r="H3523" s="54" t="s">
        <v>128</v>
      </c>
      <c r="I3523" s="54" t="s">
        <v>22</v>
      </c>
      <c r="J3523" s="54" t="s">
        <v>129</v>
      </c>
      <c r="K3523" s="56">
        <v>43451.405868055554</v>
      </c>
      <c r="L3523" s="56">
        <v>43451.413194444445</v>
      </c>
      <c r="M3523" s="57">
        <v>0.17583333300000001</v>
      </c>
      <c r="N3523" s="58">
        <v>0</v>
      </c>
      <c r="O3523" s="58">
        <v>0</v>
      </c>
      <c r="P3523" s="58">
        <v>1</v>
      </c>
      <c r="Q3523" s="58">
        <v>234</v>
      </c>
      <c r="R3523" s="59">
        <v>0</v>
      </c>
      <c r="S3523" s="59">
        <v>0</v>
      </c>
      <c r="T3523" s="59">
        <v>0.17583299999999999</v>
      </c>
      <c r="U3523" s="59">
        <v>41.145000000000003</v>
      </c>
    </row>
    <row r="3524" spans="1:21" x14ac:dyDescent="0.3">
      <c r="A3524" s="61">
        <v>87476</v>
      </c>
      <c r="B3524" s="54">
        <v>1</v>
      </c>
      <c r="C3524" s="54" t="s">
        <v>79</v>
      </c>
      <c r="D3524" s="54" t="s">
        <v>122</v>
      </c>
      <c r="E3524" s="61" t="s">
        <v>674</v>
      </c>
      <c r="F3524" s="61" t="s">
        <v>145</v>
      </c>
      <c r="G3524" s="54" t="s">
        <v>72</v>
      </c>
      <c r="H3524" s="54" t="s">
        <v>128</v>
      </c>
      <c r="I3524" s="54" t="s">
        <v>22</v>
      </c>
      <c r="J3524" s="54" t="s">
        <v>129</v>
      </c>
      <c r="K3524" s="56">
        <v>43451.413819444446</v>
      </c>
      <c r="L3524" s="56">
        <v>43451.455983796295</v>
      </c>
      <c r="M3524" s="57">
        <v>1.0119444440000001</v>
      </c>
      <c r="N3524" s="58">
        <v>0</v>
      </c>
      <c r="O3524" s="58">
        <v>0</v>
      </c>
      <c r="P3524" s="58">
        <v>0</v>
      </c>
      <c r="Q3524" s="58">
        <v>41</v>
      </c>
      <c r="R3524" s="59">
        <v>0</v>
      </c>
      <c r="S3524" s="59">
        <v>0</v>
      </c>
      <c r="T3524" s="59">
        <v>0</v>
      </c>
      <c r="U3524" s="59">
        <v>41.489722</v>
      </c>
    </row>
    <row r="3525" spans="1:21" x14ac:dyDescent="0.3">
      <c r="A3525" s="61">
        <v>87477</v>
      </c>
      <c r="B3525" s="54">
        <v>1</v>
      </c>
      <c r="C3525" s="54" t="s">
        <v>78</v>
      </c>
      <c r="D3525" s="54" t="s">
        <v>94</v>
      </c>
      <c r="E3525" s="61" t="s">
        <v>1511</v>
      </c>
      <c r="F3525" s="61" t="s">
        <v>144</v>
      </c>
      <c r="G3525" s="54" t="s">
        <v>71</v>
      </c>
      <c r="H3525" s="54" t="s">
        <v>128</v>
      </c>
      <c r="I3525" s="54" t="s">
        <v>22</v>
      </c>
      <c r="J3525" s="54" t="s">
        <v>129</v>
      </c>
      <c r="K3525" s="56">
        <v>43451.413043981483</v>
      </c>
      <c r="L3525" s="56">
        <v>43451.519791666666</v>
      </c>
      <c r="M3525" s="57">
        <v>2.5619444439999999</v>
      </c>
      <c r="N3525" s="58">
        <v>0</v>
      </c>
      <c r="O3525" s="58">
        <v>238</v>
      </c>
      <c r="P3525" s="58">
        <v>0</v>
      </c>
      <c r="Q3525" s="58">
        <v>0</v>
      </c>
      <c r="R3525" s="59">
        <v>0</v>
      </c>
      <c r="S3525" s="59">
        <v>609.74277800000004</v>
      </c>
      <c r="T3525" s="59">
        <v>0</v>
      </c>
      <c r="U3525" s="59">
        <v>0</v>
      </c>
    </row>
    <row r="3526" spans="1:21" x14ac:dyDescent="0.3">
      <c r="A3526" s="61">
        <v>87478</v>
      </c>
      <c r="B3526" s="54">
        <v>1</v>
      </c>
      <c r="C3526" s="54" t="s">
        <v>78</v>
      </c>
      <c r="D3526" s="54" t="s">
        <v>101</v>
      </c>
      <c r="E3526" s="61" t="s">
        <v>755</v>
      </c>
      <c r="F3526" s="61" t="s">
        <v>137</v>
      </c>
      <c r="G3526" s="54" t="s">
        <v>71</v>
      </c>
      <c r="H3526" s="54" t="s">
        <v>128</v>
      </c>
      <c r="I3526" s="54" t="s">
        <v>22</v>
      </c>
      <c r="J3526" s="54" t="s">
        <v>129</v>
      </c>
      <c r="K3526" s="56">
        <v>43451.392430555556</v>
      </c>
      <c r="L3526" s="56">
        <v>43451.474050925928</v>
      </c>
      <c r="M3526" s="57">
        <v>1.9588888879999999</v>
      </c>
      <c r="N3526" s="58">
        <v>0</v>
      </c>
      <c r="O3526" s="58">
        <v>0</v>
      </c>
      <c r="P3526" s="58">
        <v>0</v>
      </c>
      <c r="Q3526" s="58">
        <v>1</v>
      </c>
      <c r="R3526" s="59">
        <v>0</v>
      </c>
      <c r="S3526" s="59">
        <v>0</v>
      </c>
      <c r="T3526" s="59">
        <v>0</v>
      </c>
      <c r="U3526" s="59">
        <v>1.9588890000000001</v>
      </c>
    </row>
    <row r="3527" spans="1:21" x14ac:dyDescent="0.3">
      <c r="A3527" s="61">
        <v>87480</v>
      </c>
      <c r="B3527" s="54">
        <v>1</v>
      </c>
      <c r="C3527" s="54" t="s">
        <v>79</v>
      </c>
      <c r="D3527" s="54" t="s">
        <v>112</v>
      </c>
      <c r="E3527" s="61" t="s">
        <v>3306</v>
      </c>
      <c r="F3527" s="61" t="s">
        <v>145</v>
      </c>
      <c r="G3527" s="54" t="s">
        <v>72</v>
      </c>
      <c r="H3527" s="54" t="s">
        <v>128</v>
      </c>
      <c r="I3527" s="54" t="s">
        <v>22</v>
      </c>
      <c r="J3527" s="54" t="s">
        <v>129</v>
      </c>
      <c r="K3527" s="56">
        <v>43451.424328703702</v>
      </c>
      <c r="L3527" s="56">
        <v>43451.472268518519</v>
      </c>
      <c r="M3527" s="57">
        <v>1.150555555</v>
      </c>
      <c r="N3527" s="58">
        <v>2</v>
      </c>
      <c r="O3527" s="58">
        <v>147</v>
      </c>
      <c r="P3527" s="58">
        <v>0</v>
      </c>
      <c r="Q3527" s="58">
        <v>0</v>
      </c>
      <c r="R3527" s="59">
        <v>2.3011110000000001</v>
      </c>
      <c r="S3527" s="59">
        <v>169.13166699999999</v>
      </c>
      <c r="T3527" s="59">
        <v>0</v>
      </c>
      <c r="U3527" s="59">
        <v>0</v>
      </c>
    </row>
    <row r="3528" spans="1:21" x14ac:dyDescent="0.3">
      <c r="A3528" s="61">
        <v>87483</v>
      </c>
      <c r="B3528" s="54">
        <v>1</v>
      </c>
      <c r="C3528" s="54" t="s">
        <v>79</v>
      </c>
      <c r="D3528" s="54" t="s">
        <v>108</v>
      </c>
      <c r="E3528" s="61" t="s">
        <v>197</v>
      </c>
      <c r="F3528" s="61" t="s">
        <v>140</v>
      </c>
      <c r="G3528" s="54" t="s">
        <v>72</v>
      </c>
      <c r="H3528" s="54" t="s">
        <v>128</v>
      </c>
      <c r="I3528" s="54" t="s">
        <v>22</v>
      </c>
      <c r="J3528" s="54" t="s">
        <v>129</v>
      </c>
      <c r="K3528" s="56">
        <v>43451.425567129627</v>
      </c>
      <c r="L3528" s="56">
        <v>43451.486851851849</v>
      </c>
      <c r="M3528" s="57">
        <v>1.4708333330000001</v>
      </c>
      <c r="N3528" s="58">
        <v>0</v>
      </c>
      <c r="O3528" s="58">
        <v>48</v>
      </c>
      <c r="P3528" s="58">
        <v>0</v>
      </c>
      <c r="Q3528" s="58">
        <v>14</v>
      </c>
      <c r="R3528" s="59">
        <v>0</v>
      </c>
      <c r="S3528" s="59">
        <v>70.599999999999994</v>
      </c>
      <c r="T3528" s="59">
        <v>0</v>
      </c>
      <c r="U3528" s="59">
        <v>20.591667000000001</v>
      </c>
    </row>
    <row r="3529" spans="1:21" x14ac:dyDescent="0.3">
      <c r="A3529" s="61">
        <v>87485</v>
      </c>
      <c r="B3529" s="54">
        <v>1</v>
      </c>
      <c r="C3529" s="54" t="s">
        <v>78</v>
      </c>
      <c r="D3529" s="54" t="s">
        <v>84</v>
      </c>
      <c r="E3529" s="61" t="s">
        <v>341</v>
      </c>
      <c r="F3529" s="61" t="s">
        <v>140</v>
      </c>
      <c r="G3529" s="54" t="s">
        <v>72</v>
      </c>
      <c r="H3529" s="54" t="s">
        <v>128</v>
      </c>
      <c r="I3529" s="54" t="s">
        <v>22</v>
      </c>
      <c r="J3529" s="54" t="s">
        <v>129</v>
      </c>
      <c r="K3529" s="56">
        <v>43451.407847222225</v>
      </c>
      <c r="L3529" s="56">
        <v>43451.461111111108</v>
      </c>
      <c r="M3529" s="57">
        <v>1.278333333</v>
      </c>
      <c r="N3529" s="58">
        <v>1</v>
      </c>
      <c r="O3529" s="58">
        <v>1546</v>
      </c>
      <c r="P3529" s="58">
        <v>0</v>
      </c>
      <c r="Q3529" s="58">
        <v>11</v>
      </c>
      <c r="R3529" s="59">
        <v>1.2783329999999999</v>
      </c>
      <c r="S3529" s="59">
        <v>1976.3033330000001</v>
      </c>
      <c r="T3529" s="59">
        <v>0</v>
      </c>
      <c r="U3529" s="59">
        <v>14.061667</v>
      </c>
    </row>
    <row r="3530" spans="1:21" x14ac:dyDescent="0.3">
      <c r="A3530" s="61">
        <v>87487</v>
      </c>
      <c r="B3530" s="54">
        <v>1</v>
      </c>
      <c r="C3530" s="54" t="s">
        <v>79</v>
      </c>
      <c r="D3530" s="54" t="s">
        <v>124</v>
      </c>
      <c r="E3530" s="61" t="s">
        <v>3307</v>
      </c>
      <c r="F3530" s="61" t="s">
        <v>148</v>
      </c>
      <c r="G3530" s="54" t="s">
        <v>71</v>
      </c>
      <c r="H3530" s="54" t="s">
        <v>128</v>
      </c>
      <c r="I3530" s="54" t="s">
        <v>22</v>
      </c>
      <c r="J3530" s="54" t="s">
        <v>147</v>
      </c>
      <c r="K3530" s="56">
        <v>43451.563773148147</v>
      </c>
      <c r="L3530" s="56">
        <v>43451.698136574072</v>
      </c>
      <c r="M3530" s="57">
        <v>3.224722222</v>
      </c>
      <c r="N3530" s="58">
        <v>0</v>
      </c>
      <c r="O3530" s="58">
        <v>254</v>
      </c>
      <c r="P3530" s="58">
        <v>0</v>
      </c>
      <c r="Q3530" s="58">
        <v>0</v>
      </c>
      <c r="R3530" s="59">
        <v>0</v>
      </c>
      <c r="S3530" s="59">
        <v>819.07944399999997</v>
      </c>
      <c r="T3530" s="59">
        <v>0</v>
      </c>
      <c r="U3530" s="59">
        <v>0</v>
      </c>
    </row>
    <row r="3531" spans="1:21" x14ac:dyDescent="0.3">
      <c r="A3531" s="61">
        <v>87492</v>
      </c>
      <c r="B3531" s="54">
        <v>1</v>
      </c>
      <c r="C3531" s="54" t="s">
        <v>78</v>
      </c>
      <c r="D3531" s="54" t="s">
        <v>95</v>
      </c>
      <c r="E3531" s="61" t="s">
        <v>3308</v>
      </c>
      <c r="F3531" s="61" t="s">
        <v>162</v>
      </c>
      <c r="G3531" s="54" t="s">
        <v>71</v>
      </c>
      <c r="H3531" s="54" t="s">
        <v>128</v>
      </c>
      <c r="I3531" s="54" t="s">
        <v>22</v>
      </c>
      <c r="J3531" s="54" t="s">
        <v>129</v>
      </c>
      <c r="K3531" s="56">
        <v>43451.44153935185</v>
      </c>
      <c r="L3531" s="56">
        <v>43451.493217592593</v>
      </c>
      <c r="M3531" s="57">
        <v>1.240277777</v>
      </c>
      <c r="N3531" s="58">
        <v>0</v>
      </c>
      <c r="O3531" s="58">
        <v>74</v>
      </c>
      <c r="P3531" s="58">
        <v>0</v>
      </c>
      <c r="Q3531" s="58">
        <v>0</v>
      </c>
      <c r="R3531" s="59">
        <v>0</v>
      </c>
      <c r="S3531" s="59">
        <v>91.780555000000007</v>
      </c>
      <c r="T3531" s="59">
        <v>0</v>
      </c>
      <c r="U3531" s="59">
        <v>0</v>
      </c>
    </row>
    <row r="3532" spans="1:21" x14ac:dyDescent="0.3">
      <c r="A3532" s="61">
        <v>87496</v>
      </c>
      <c r="B3532" s="54">
        <v>1</v>
      </c>
      <c r="C3532" s="54" t="s">
        <v>78</v>
      </c>
      <c r="D3532" s="54" t="s">
        <v>85</v>
      </c>
      <c r="E3532" s="61" t="s">
        <v>3309</v>
      </c>
      <c r="F3532" s="61" t="s">
        <v>137</v>
      </c>
      <c r="G3532" s="54" t="s">
        <v>71</v>
      </c>
      <c r="H3532" s="54" t="s">
        <v>128</v>
      </c>
      <c r="I3532" s="54" t="s">
        <v>22</v>
      </c>
      <c r="J3532" s="54" t="s">
        <v>129</v>
      </c>
      <c r="K3532" s="56">
        <v>43451.441342592589</v>
      </c>
      <c r="L3532" s="56">
        <v>43451.526550925926</v>
      </c>
      <c r="M3532" s="57">
        <v>2.0449999999999999</v>
      </c>
      <c r="N3532" s="58">
        <v>0</v>
      </c>
      <c r="O3532" s="58">
        <v>1</v>
      </c>
      <c r="P3532" s="58">
        <v>0</v>
      </c>
      <c r="Q3532" s="58">
        <v>0</v>
      </c>
      <c r="R3532" s="59">
        <v>0</v>
      </c>
      <c r="S3532" s="59">
        <v>2.0449999999999999</v>
      </c>
      <c r="T3532" s="59">
        <v>0</v>
      </c>
      <c r="U3532" s="59">
        <v>0</v>
      </c>
    </row>
    <row r="3533" spans="1:21" x14ac:dyDescent="0.3">
      <c r="A3533" s="61">
        <v>87497</v>
      </c>
      <c r="B3533" s="54">
        <v>1</v>
      </c>
      <c r="C3533" s="54" t="s">
        <v>78</v>
      </c>
      <c r="D3533" s="54" t="s">
        <v>105</v>
      </c>
      <c r="E3533" s="61" t="s">
        <v>3310</v>
      </c>
      <c r="F3533" s="61" t="s">
        <v>150</v>
      </c>
      <c r="G3533" s="54" t="s">
        <v>72</v>
      </c>
      <c r="H3533" s="54" t="s">
        <v>128</v>
      </c>
      <c r="I3533" s="54" t="s">
        <v>22</v>
      </c>
      <c r="J3533" s="54" t="s">
        <v>147</v>
      </c>
      <c r="K3533" s="56">
        <v>43451.447222222225</v>
      </c>
      <c r="L3533" s="56">
        <v>43451.460416666669</v>
      </c>
      <c r="M3533" s="57">
        <v>0.31666666599999999</v>
      </c>
      <c r="N3533" s="58">
        <v>1</v>
      </c>
      <c r="O3533" s="58">
        <v>1620</v>
      </c>
      <c r="P3533" s="58">
        <v>0</v>
      </c>
      <c r="Q3533" s="58">
        <v>0</v>
      </c>
      <c r="R3533" s="59">
        <v>0.31666699999999998</v>
      </c>
      <c r="S3533" s="59">
        <v>512.999999</v>
      </c>
      <c r="T3533" s="59">
        <v>0</v>
      </c>
      <c r="U3533" s="59">
        <v>0</v>
      </c>
    </row>
    <row r="3534" spans="1:21" x14ac:dyDescent="0.3">
      <c r="A3534" s="61">
        <v>87498</v>
      </c>
      <c r="B3534" s="54">
        <v>1</v>
      </c>
      <c r="C3534" s="54" t="s">
        <v>79</v>
      </c>
      <c r="D3534" s="54" t="s">
        <v>118</v>
      </c>
      <c r="E3534" s="61" t="s">
        <v>3311</v>
      </c>
      <c r="F3534" s="61" t="s">
        <v>140</v>
      </c>
      <c r="G3534" s="54" t="s">
        <v>72</v>
      </c>
      <c r="H3534" s="54" t="s">
        <v>128</v>
      </c>
      <c r="I3534" s="54" t="s">
        <v>22</v>
      </c>
      <c r="J3534" s="54" t="s">
        <v>129</v>
      </c>
      <c r="K3534" s="56">
        <v>43451.430821759262</v>
      </c>
      <c r="L3534" s="56">
        <v>43451.466724537036</v>
      </c>
      <c r="M3534" s="57">
        <v>0.86166666599999997</v>
      </c>
      <c r="N3534" s="58">
        <v>0</v>
      </c>
      <c r="O3534" s="58">
        <v>78</v>
      </c>
      <c r="P3534" s="58">
        <v>0</v>
      </c>
      <c r="Q3534" s="58">
        <v>102</v>
      </c>
      <c r="R3534" s="59">
        <v>0</v>
      </c>
      <c r="S3534" s="59">
        <v>67.209999999999994</v>
      </c>
      <c r="T3534" s="59">
        <v>0</v>
      </c>
      <c r="U3534" s="59">
        <v>87.89</v>
      </c>
    </row>
    <row r="3535" spans="1:21" x14ac:dyDescent="0.3">
      <c r="A3535" s="61">
        <v>87501</v>
      </c>
      <c r="B3535" s="54">
        <v>1</v>
      </c>
      <c r="C3535" s="54" t="s">
        <v>78</v>
      </c>
      <c r="D3535" s="54" t="s">
        <v>92</v>
      </c>
      <c r="E3535" s="61" t="s">
        <v>574</v>
      </c>
      <c r="F3535" s="61" t="s">
        <v>144</v>
      </c>
      <c r="G3535" s="54" t="s">
        <v>71</v>
      </c>
      <c r="H3535" s="54" t="s">
        <v>128</v>
      </c>
      <c r="I3535" s="54" t="s">
        <v>22</v>
      </c>
      <c r="J3535" s="54" t="s">
        <v>129</v>
      </c>
      <c r="K3535" s="56">
        <v>43451.436458333337</v>
      </c>
      <c r="L3535" s="56">
        <v>43451.504930555559</v>
      </c>
      <c r="M3535" s="57">
        <v>1.643333333</v>
      </c>
      <c r="N3535" s="58">
        <v>0</v>
      </c>
      <c r="O3535" s="58">
        <v>121</v>
      </c>
      <c r="P3535" s="58">
        <v>0</v>
      </c>
      <c r="Q3535" s="58">
        <v>1</v>
      </c>
      <c r="R3535" s="59">
        <v>0</v>
      </c>
      <c r="S3535" s="59">
        <v>198.843333</v>
      </c>
      <c r="T3535" s="59">
        <v>0</v>
      </c>
      <c r="U3535" s="59">
        <v>1.6433329999999999</v>
      </c>
    </row>
    <row r="3536" spans="1:21" x14ac:dyDescent="0.3">
      <c r="A3536" s="61">
        <v>87503</v>
      </c>
      <c r="B3536" s="54">
        <v>1</v>
      </c>
      <c r="C3536" s="54" t="s">
        <v>78</v>
      </c>
      <c r="D3536" s="54" t="s">
        <v>95</v>
      </c>
      <c r="E3536" s="61" t="s">
        <v>3312</v>
      </c>
      <c r="F3536" s="61" t="s">
        <v>165</v>
      </c>
      <c r="G3536" s="54" t="s">
        <v>71</v>
      </c>
      <c r="H3536" s="54" t="s">
        <v>128</v>
      </c>
      <c r="I3536" s="54" t="s">
        <v>22</v>
      </c>
      <c r="J3536" s="54" t="s">
        <v>129</v>
      </c>
      <c r="K3536" s="56">
        <v>43451.433078703703</v>
      </c>
      <c r="L3536" s="56">
        <v>43451.543344907404</v>
      </c>
      <c r="M3536" s="57">
        <v>2.6463888880000002</v>
      </c>
      <c r="N3536" s="58">
        <v>0</v>
      </c>
      <c r="O3536" s="58">
        <v>27</v>
      </c>
      <c r="P3536" s="58">
        <v>0</v>
      </c>
      <c r="Q3536" s="58">
        <v>0</v>
      </c>
      <c r="R3536" s="59">
        <v>0</v>
      </c>
      <c r="S3536" s="59">
        <v>71.452500000000001</v>
      </c>
      <c r="T3536" s="59">
        <v>0</v>
      </c>
      <c r="U3536" s="59">
        <v>0</v>
      </c>
    </row>
    <row r="3537" spans="1:21" x14ac:dyDescent="0.3">
      <c r="A3537" s="61">
        <v>87506</v>
      </c>
      <c r="B3537" s="54">
        <v>1</v>
      </c>
      <c r="C3537" s="54" t="s">
        <v>78</v>
      </c>
      <c r="D3537" s="54" t="s">
        <v>100</v>
      </c>
      <c r="E3537" s="61" t="s">
        <v>1870</v>
      </c>
      <c r="F3537" s="61" t="s">
        <v>137</v>
      </c>
      <c r="G3537" s="54" t="s">
        <v>71</v>
      </c>
      <c r="H3537" s="54" t="s">
        <v>128</v>
      </c>
      <c r="I3537" s="54" t="s">
        <v>22</v>
      </c>
      <c r="J3537" s="54" t="s">
        <v>129</v>
      </c>
      <c r="K3537" s="56">
        <v>43451.446643518517</v>
      </c>
      <c r="L3537" s="56">
        <v>43451.471631944441</v>
      </c>
      <c r="M3537" s="57">
        <v>0.59972222200000003</v>
      </c>
      <c r="N3537" s="58">
        <v>0</v>
      </c>
      <c r="O3537" s="58">
        <v>1</v>
      </c>
      <c r="P3537" s="58">
        <v>0</v>
      </c>
      <c r="Q3537" s="58">
        <v>0</v>
      </c>
      <c r="R3537" s="59">
        <v>0</v>
      </c>
      <c r="S3537" s="59">
        <v>0.59972199999999998</v>
      </c>
      <c r="T3537" s="59">
        <v>0</v>
      </c>
      <c r="U3537" s="59">
        <v>0</v>
      </c>
    </row>
    <row r="3538" spans="1:21" x14ac:dyDescent="0.3">
      <c r="A3538" s="61">
        <v>87507</v>
      </c>
      <c r="B3538" s="54">
        <v>1</v>
      </c>
      <c r="C3538" s="54" t="s">
        <v>78</v>
      </c>
      <c r="D3538" s="54" t="s">
        <v>90</v>
      </c>
      <c r="E3538" s="61" t="s">
        <v>3313</v>
      </c>
      <c r="F3538" s="61" t="s">
        <v>137</v>
      </c>
      <c r="G3538" s="54" t="s">
        <v>71</v>
      </c>
      <c r="H3538" s="54" t="s">
        <v>128</v>
      </c>
      <c r="I3538" s="54" t="s">
        <v>22</v>
      </c>
      <c r="J3538" s="54" t="s">
        <v>129</v>
      </c>
      <c r="K3538" s="56">
        <v>43451.451689814814</v>
      </c>
      <c r="L3538" s="56">
        <v>43451.478784722225</v>
      </c>
      <c r="M3538" s="57">
        <v>0.650277777</v>
      </c>
      <c r="N3538" s="58">
        <v>0</v>
      </c>
      <c r="O3538" s="58">
        <v>1</v>
      </c>
      <c r="P3538" s="58">
        <v>0</v>
      </c>
      <c r="Q3538" s="58">
        <v>0</v>
      </c>
      <c r="R3538" s="59">
        <v>0</v>
      </c>
      <c r="S3538" s="59">
        <v>0.65027800000000002</v>
      </c>
      <c r="T3538" s="59">
        <v>0</v>
      </c>
      <c r="U3538" s="59">
        <v>0</v>
      </c>
    </row>
    <row r="3539" spans="1:21" x14ac:dyDescent="0.3">
      <c r="A3539" s="61">
        <v>87509</v>
      </c>
      <c r="B3539" s="54">
        <v>1</v>
      </c>
      <c r="C3539" s="54" t="s">
        <v>78</v>
      </c>
      <c r="D3539" s="54" t="s">
        <v>98</v>
      </c>
      <c r="E3539" s="61" t="s">
        <v>3314</v>
      </c>
      <c r="F3539" s="61" t="s">
        <v>150</v>
      </c>
      <c r="G3539" s="54" t="s">
        <v>71</v>
      </c>
      <c r="H3539" s="54" t="s">
        <v>128</v>
      </c>
      <c r="I3539" s="54" t="s">
        <v>26</v>
      </c>
      <c r="J3539" s="54" t="s">
        <v>147</v>
      </c>
      <c r="K3539" s="56">
        <v>43451.494004629632</v>
      </c>
      <c r="L3539" s="56">
        <v>43451.595289351855</v>
      </c>
      <c r="M3539" s="57">
        <v>2.4308333329999998</v>
      </c>
      <c r="N3539" s="58">
        <v>0</v>
      </c>
      <c r="O3539" s="58">
        <v>75</v>
      </c>
      <c r="P3539" s="58">
        <v>0</v>
      </c>
      <c r="Q3539" s="58">
        <v>0</v>
      </c>
      <c r="R3539" s="59">
        <v>0</v>
      </c>
      <c r="S3539" s="59">
        <v>182.3125</v>
      </c>
      <c r="T3539" s="59">
        <v>0</v>
      </c>
      <c r="U3539" s="59">
        <v>0</v>
      </c>
    </row>
    <row r="3540" spans="1:21" x14ac:dyDescent="0.3">
      <c r="A3540" s="61">
        <v>87511</v>
      </c>
      <c r="B3540" s="54">
        <v>1</v>
      </c>
      <c r="C3540" s="54" t="s">
        <v>78</v>
      </c>
      <c r="D3540" s="54" t="s">
        <v>100</v>
      </c>
      <c r="E3540" s="61" t="s">
        <v>3315</v>
      </c>
      <c r="F3540" s="61" t="s">
        <v>161</v>
      </c>
      <c r="G3540" s="54" t="s">
        <v>72</v>
      </c>
      <c r="H3540" s="54" t="s">
        <v>128</v>
      </c>
      <c r="I3540" s="54" t="s">
        <v>22</v>
      </c>
      <c r="J3540" s="54" t="s">
        <v>129</v>
      </c>
      <c r="K3540" s="56">
        <v>43451.438194444447</v>
      </c>
      <c r="L3540" s="56">
        <v>43451.495104166665</v>
      </c>
      <c r="M3540" s="57">
        <v>1.3658333330000001</v>
      </c>
      <c r="N3540" s="58">
        <v>0</v>
      </c>
      <c r="O3540" s="58">
        <v>125</v>
      </c>
      <c r="P3540" s="58">
        <v>0</v>
      </c>
      <c r="Q3540" s="58">
        <v>0</v>
      </c>
      <c r="R3540" s="59">
        <v>0</v>
      </c>
      <c r="S3540" s="59">
        <v>170.72916699999999</v>
      </c>
      <c r="T3540" s="59">
        <v>0</v>
      </c>
      <c r="U3540" s="59">
        <v>0</v>
      </c>
    </row>
    <row r="3541" spans="1:21" x14ac:dyDescent="0.3">
      <c r="A3541" s="61">
        <v>87512</v>
      </c>
      <c r="B3541" s="54">
        <v>1</v>
      </c>
      <c r="C3541" s="54" t="s">
        <v>78</v>
      </c>
      <c r="D3541" s="54" t="s">
        <v>80</v>
      </c>
      <c r="E3541" s="61" t="s">
        <v>3151</v>
      </c>
      <c r="F3541" s="61" t="s">
        <v>137</v>
      </c>
      <c r="G3541" s="54" t="s">
        <v>71</v>
      </c>
      <c r="H3541" s="54" t="s">
        <v>128</v>
      </c>
      <c r="I3541" s="54" t="s">
        <v>22</v>
      </c>
      <c r="J3541" s="54" t="s">
        <v>129</v>
      </c>
      <c r="K3541" s="56">
        <v>43451.450150462959</v>
      </c>
      <c r="L3541" s="56">
        <v>43451.53224537037</v>
      </c>
      <c r="M3541" s="57">
        <v>1.970277777</v>
      </c>
      <c r="N3541" s="58">
        <v>0</v>
      </c>
      <c r="O3541" s="58">
        <v>2</v>
      </c>
      <c r="P3541" s="58">
        <v>0</v>
      </c>
      <c r="Q3541" s="58">
        <v>0</v>
      </c>
      <c r="R3541" s="59">
        <v>0</v>
      </c>
      <c r="S3541" s="59">
        <v>3.9405559999999999</v>
      </c>
      <c r="T3541" s="59">
        <v>0</v>
      </c>
      <c r="U3541" s="59">
        <v>0</v>
      </c>
    </row>
    <row r="3542" spans="1:21" x14ac:dyDescent="0.3">
      <c r="A3542" s="61">
        <v>87513</v>
      </c>
      <c r="B3542" s="54">
        <v>1</v>
      </c>
      <c r="C3542" s="54" t="s">
        <v>78</v>
      </c>
      <c r="D3542" s="54" t="s">
        <v>80</v>
      </c>
      <c r="E3542" s="61" t="s">
        <v>3316</v>
      </c>
      <c r="F3542" s="61" t="s">
        <v>137</v>
      </c>
      <c r="G3542" s="54" t="s">
        <v>71</v>
      </c>
      <c r="H3542" s="54" t="s">
        <v>128</v>
      </c>
      <c r="I3542" s="54" t="s">
        <v>22</v>
      </c>
      <c r="J3542" s="54" t="s">
        <v>129</v>
      </c>
      <c r="K3542" s="56">
        <v>43451.451180555552</v>
      </c>
      <c r="L3542" s="56">
        <v>43451.505601851852</v>
      </c>
      <c r="M3542" s="57">
        <v>1.3061111110000001</v>
      </c>
      <c r="N3542" s="58">
        <v>0</v>
      </c>
      <c r="O3542" s="58">
        <v>3</v>
      </c>
      <c r="P3542" s="58">
        <v>0</v>
      </c>
      <c r="Q3542" s="58">
        <v>0</v>
      </c>
      <c r="R3542" s="59">
        <v>0</v>
      </c>
      <c r="S3542" s="59">
        <v>3.9183330000000001</v>
      </c>
      <c r="T3542" s="59">
        <v>0</v>
      </c>
      <c r="U3542" s="59">
        <v>0</v>
      </c>
    </row>
    <row r="3543" spans="1:21" x14ac:dyDescent="0.3">
      <c r="A3543" s="61">
        <v>87514</v>
      </c>
      <c r="B3543" s="54">
        <v>1</v>
      </c>
      <c r="C3543" s="54" t="s">
        <v>79</v>
      </c>
      <c r="D3543" s="54" t="s">
        <v>116</v>
      </c>
      <c r="E3543" s="61" t="s">
        <v>324</v>
      </c>
      <c r="F3543" s="61" t="s">
        <v>140</v>
      </c>
      <c r="G3543" s="54" t="s">
        <v>72</v>
      </c>
      <c r="H3543" s="54" t="s">
        <v>128</v>
      </c>
      <c r="I3543" s="54" t="s">
        <v>22</v>
      </c>
      <c r="J3543" s="54" t="s">
        <v>129</v>
      </c>
      <c r="K3543" s="56">
        <v>43451.457592592589</v>
      </c>
      <c r="L3543" s="56">
        <v>43451.474236111113</v>
      </c>
      <c r="M3543" s="57">
        <v>0.39944444400000001</v>
      </c>
      <c r="N3543" s="58">
        <v>2</v>
      </c>
      <c r="O3543" s="58">
        <v>632</v>
      </c>
      <c r="P3543" s="58">
        <v>0</v>
      </c>
      <c r="Q3543" s="58">
        <v>0</v>
      </c>
      <c r="R3543" s="59">
        <v>0.79888899999999996</v>
      </c>
      <c r="S3543" s="59">
        <v>252.44888900000001</v>
      </c>
      <c r="T3543" s="59">
        <v>0</v>
      </c>
      <c r="U3543" s="59">
        <v>0</v>
      </c>
    </row>
    <row r="3544" spans="1:21" x14ac:dyDescent="0.3">
      <c r="A3544" s="61">
        <v>87518</v>
      </c>
      <c r="B3544" s="54">
        <v>1</v>
      </c>
      <c r="C3544" s="54" t="s">
        <v>78</v>
      </c>
      <c r="D3544" s="54" t="s">
        <v>86</v>
      </c>
      <c r="E3544" s="61" t="s">
        <v>3260</v>
      </c>
      <c r="F3544" s="61" t="s">
        <v>204</v>
      </c>
      <c r="G3544" s="54" t="s">
        <v>71</v>
      </c>
      <c r="H3544" s="54" t="s">
        <v>128</v>
      </c>
      <c r="I3544" s="54" t="s">
        <v>22</v>
      </c>
      <c r="J3544" s="54" t="s">
        <v>129</v>
      </c>
      <c r="K3544" s="56">
        <v>43451.450428240743</v>
      </c>
      <c r="L3544" s="56">
        <v>43451.531956018516</v>
      </c>
      <c r="M3544" s="57">
        <v>1.9566666660000001</v>
      </c>
      <c r="N3544" s="58">
        <v>0</v>
      </c>
      <c r="O3544" s="58">
        <v>104</v>
      </c>
      <c r="P3544" s="58">
        <v>0</v>
      </c>
      <c r="Q3544" s="58">
        <v>0</v>
      </c>
      <c r="R3544" s="59">
        <v>0</v>
      </c>
      <c r="S3544" s="59">
        <v>203.49333300000001</v>
      </c>
      <c r="T3544" s="59">
        <v>0</v>
      </c>
      <c r="U3544" s="59">
        <v>0</v>
      </c>
    </row>
    <row r="3545" spans="1:21" x14ac:dyDescent="0.3">
      <c r="A3545" s="61">
        <v>87519</v>
      </c>
      <c r="B3545" s="54">
        <v>1</v>
      </c>
      <c r="C3545" s="54" t="s">
        <v>78</v>
      </c>
      <c r="D3545" s="54" t="s">
        <v>93</v>
      </c>
      <c r="E3545" s="61" t="s">
        <v>3317</v>
      </c>
      <c r="F3545" s="61" t="s">
        <v>145</v>
      </c>
      <c r="G3545" s="54" t="s">
        <v>72</v>
      </c>
      <c r="H3545" s="54" t="s">
        <v>128</v>
      </c>
      <c r="I3545" s="54" t="s">
        <v>22</v>
      </c>
      <c r="J3545" s="54" t="s">
        <v>129</v>
      </c>
      <c r="K3545" s="56">
        <v>43451.461145833331</v>
      </c>
      <c r="L3545" s="56">
        <v>43451.566423611112</v>
      </c>
      <c r="M3545" s="57">
        <v>2.5266666660000001</v>
      </c>
      <c r="N3545" s="58">
        <v>0</v>
      </c>
      <c r="O3545" s="58">
        <v>34</v>
      </c>
      <c r="P3545" s="58">
        <v>0</v>
      </c>
      <c r="Q3545" s="58">
        <v>151</v>
      </c>
      <c r="R3545" s="59">
        <v>0</v>
      </c>
      <c r="S3545" s="59">
        <v>85.906666999999999</v>
      </c>
      <c r="T3545" s="59">
        <v>0</v>
      </c>
      <c r="U3545" s="59">
        <v>381.52666699999997</v>
      </c>
    </row>
    <row r="3546" spans="1:21" x14ac:dyDescent="0.3">
      <c r="A3546" s="61">
        <v>87520</v>
      </c>
      <c r="B3546" s="54">
        <v>1</v>
      </c>
      <c r="C3546" s="54" t="s">
        <v>78</v>
      </c>
      <c r="D3546" s="54" t="s">
        <v>100</v>
      </c>
      <c r="E3546" s="61" t="s">
        <v>3318</v>
      </c>
      <c r="F3546" s="61" t="s">
        <v>137</v>
      </c>
      <c r="G3546" s="54" t="s">
        <v>71</v>
      </c>
      <c r="H3546" s="54" t="s">
        <v>128</v>
      </c>
      <c r="I3546" s="54" t="s">
        <v>22</v>
      </c>
      <c r="J3546" s="54" t="s">
        <v>129</v>
      </c>
      <c r="K3546" s="56">
        <v>43451.457777777774</v>
      </c>
      <c r="L3546" s="56">
        <v>43451.506655092591</v>
      </c>
      <c r="M3546" s="57">
        <v>1.1730555549999999</v>
      </c>
      <c r="N3546" s="58">
        <v>0</v>
      </c>
      <c r="O3546" s="58">
        <v>14</v>
      </c>
      <c r="P3546" s="58">
        <v>0</v>
      </c>
      <c r="Q3546" s="58">
        <v>0</v>
      </c>
      <c r="R3546" s="59">
        <v>0</v>
      </c>
      <c r="S3546" s="59">
        <v>16.422778000000001</v>
      </c>
      <c r="T3546" s="59">
        <v>0</v>
      </c>
      <c r="U3546" s="59">
        <v>0</v>
      </c>
    </row>
    <row r="3547" spans="1:21" x14ac:dyDescent="0.3">
      <c r="A3547" s="61">
        <v>87523</v>
      </c>
      <c r="B3547" s="54">
        <v>1</v>
      </c>
      <c r="C3547" s="54" t="s">
        <v>79</v>
      </c>
      <c r="D3547" s="54" t="s">
        <v>108</v>
      </c>
      <c r="E3547" s="61" t="s">
        <v>3319</v>
      </c>
      <c r="F3547" s="61" t="s">
        <v>140</v>
      </c>
      <c r="G3547" s="54" t="s">
        <v>72</v>
      </c>
      <c r="H3547" s="54" t="s">
        <v>128</v>
      </c>
      <c r="I3547" s="54" t="s">
        <v>22</v>
      </c>
      <c r="J3547" s="54" t="s">
        <v>129</v>
      </c>
      <c r="K3547" s="56">
        <v>43451.465682870374</v>
      </c>
      <c r="L3547" s="56">
        <v>43451.54755787037</v>
      </c>
      <c r="M3547" s="57">
        <v>1.9650000000000001</v>
      </c>
      <c r="N3547" s="58">
        <v>0</v>
      </c>
      <c r="O3547" s="58">
        <v>846</v>
      </c>
      <c r="P3547" s="58">
        <v>0</v>
      </c>
      <c r="Q3547" s="58">
        <v>4</v>
      </c>
      <c r="R3547" s="59">
        <v>0</v>
      </c>
      <c r="S3547" s="59">
        <v>1662.39</v>
      </c>
      <c r="T3547" s="59">
        <v>0</v>
      </c>
      <c r="U3547" s="59">
        <v>7.86</v>
      </c>
    </row>
    <row r="3548" spans="1:21" x14ac:dyDescent="0.3">
      <c r="A3548" s="61">
        <v>87525</v>
      </c>
      <c r="B3548" s="54">
        <v>1</v>
      </c>
      <c r="C3548" s="54" t="s">
        <v>79</v>
      </c>
      <c r="D3548" s="54" t="s">
        <v>108</v>
      </c>
      <c r="E3548" s="61" t="s">
        <v>474</v>
      </c>
      <c r="F3548" s="61" t="s">
        <v>140</v>
      </c>
      <c r="G3548" s="54" t="s">
        <v>72</v>
      </c>
      <c r="H3548" s="54" t="s">
        <v>128</v>
      </c>
      <c r="I3548" s="54" t="s">
        <v>22</v>
      </c>
      <c r="J3548" s="54" t="s">
        <v>129</v>
      </c>
      <c r="K3548" s="56">
        <v>43451.469224537039</v>
      </c>
      <c r="L3548" s="56">
        <v>43451.507951388892</v>
      </c>
      <c r="M3548" s="57">
        <v>0.92944444400000004</v>
      </c>
      <c r="N3548" s="58">
        <v>0</v>
      </c>
      <c r="O3548" s="58">
        <v>67</v>
      </c>
      <c r="P3548" s="58">
        <v>0</v>
      </c>
      <c r="Q3548" s="58">
        <v>0</v>
      </c>
      <c r="R3548" s="59">
        <v>0</v>
      </c>
      <c r="S3548" s="59">
        <v>62.272778000000002</v>
      </c>
      <c r="T3548" s="59">
        <v>0</v>
      </c>
      <c r="U3548" s="59">
        <v>0</v>
      </c>
    </row>
    <row r="3549" spans="1:21" x14ac:dyDescent="0.3">
      <c r="A3549" s="61">
        <v>87527</v>
      </c>
      <c r="B3549" s="54">
        <v>1</v>
      </c>
      <c r="C3549" s="54" t="s">
        <v>78</v>
      </c>
      <c r="D3549" s="54" t="s">
        <v>94</v>
      </c>
      <c r="E3549" s="61" t="s">
        <v>3320</v>
      </c>
      <c r="F3549" s="61" t="s">
        <v>148</v>
      </c>
      <c r="G3549" s="54" t="s">
        <v>72</v>
      </c>
      <c r="H3549" s="54" t="s">
        <v>128</v>
      </c>
      <c r="I3549" s="54" t="s">
        <v>22</v>
      </c>
      <c r="J3549" s="54" t="s">
        <v>147</v>
      </c>
      <c r="K3549" s="56">
        <v>43451.47111111111</v>
      </c>
      <c r="L3549" s="56">
        <v>43451.527777777781</v>
      </c>
      <c r="M3549" s="57">
        <v>1.36</v>
      </c>
      <c r="N3549" s="58">
        <v>0</v>
      </c>
      <c r="O3549" s="58">
        <v>227</v>
      </c>
      <c r="P3549" s="58">
        <v>0</v>
      </c>
      <c r="Q3549" s="58">
        <v>1</v>
      </c>
      <c r="R3549" s="59">
        <v>0</v>
      </c>
      <c r="S3549" s="59">
        <v>308.72000000000003</v>
      </c>
      <c r="T3549" s="59">
        <v>0</v>
      </c>
      <c r="U3549" s="59">
        <v>1.36</v>
      </c>
    </row>
    <row r="3550" spans="1:21" x14ac:dyDescent="0.3">
      <c r="A3550" s="61">
        <v>87528</v>
      </c>
      <c r="B3550" s="54">
        <v>1</v>
      </c>
      <c r="C3550" s="54" t="s">
        <v>78</v>
      </c>
      <c r="D3550" s="54" t="s">
        <v>82</v>
      </c>
      <c r="E3550" s="61" t="s">
        <v>3321</v>
      </c>
      <c r="F3550" s="61" t="s">
        <v>137</v>
      </c>
      <c r="G3550" s="54" t="s">
        <v>71</v>
      </c>
      <c r="H3550" s="54" t="s">
        <v>128</v>
      </c>
      <c r="I3550" s="54" t="s">
        <v>22</v>
      </c>
      <c r="J3550" s="54" t="s">
        <v>129</v>
      </c>
      <c r="K3550" s="56">
        <v>43451.469201388885</v>
      </c>
      <c r="L3550" s="56">
        <v>43451.619479166664</v>
      </c>
      <c r="M3550" s="57">
        <v>3.6066666660000002</v>
      </c>
      <c r="N3550" s="58">
        <v>0</v>
      </c>
      <c r="O3550" s="58">
        <v>6</v>
      </c>
      <c r="P3550" s="58">
        <v>0</v>
      </c>
      <c r="Q3550" s="58">
        <v>0</v>
      </c>
      <c r="R3550" s="59">
        <v>0</v>
      </c>
      <c r="S3550" s="59">
        <v>21.64</v>
      </c>
      <c r="T3550" s="59">
        <v>0</v>
      </c>
      <c r="U3550" s="59">
        <v>0</v>
      </c>
    </row>
    <row r="3551" spans="1:21" x14ac:dyDescent="0.3">
      <c r="A3551" s="61">
        <v>87529</v>
      </c>
      <c r="B3551" s="54">
        <v>1</v>
      </c>
      <c r="C3551" s="54" t="s">
        <v>79</v>
      </c>
      <c r="D3551" s="54" t="s">
        <v>114</v>
      </c>
      <c r="E3551" s="61" t="s">
        <v>681</v>
      </c>
      <c r="F3551" s="61" t="s">
        <v>137</v>
      </c>
      <c r="G3551" s="54" t="s">
        <v>71</v>
      </c>
      <c r="H3551" s="54" t="s">
        <v>128</v>
      </c>
      <c r="I3551" s="54" t="s">
        <v>22</v>
      </c>
      <c r="J3551" s="54" t="s">
        <v>129</v>
      </c>
      <c r="K3551" s="56">
        <v>43451.477280092593</v>
      </c>
      <c r="L3551" s="56">
        <v>43451.49491898148</v>
      </c>
      <c r="M3551" s="57">
        <v>0.42333333299999998</v>
      </c>
      <c r="N3551" s="58">
        <v>0</v>
      </c>
      <c r="O3551" s="58">
        <v>113</v>
      </c>
      <c r="P3551" s="58">
        <v>0</v>
      </c>
      <c r="Q3551" s="58">
        <v>0</v>
      </c>
      <c r="R3551" s="59">
        <v>0</v>
      </c>
      <c r="S3551" s="59">
        <v>47.836666999999998</v>
      </c>
      <c r="T3551" s="59">
        <v>0</v>
      </c>
      <c r="U3551" s="59">
        <v>0</v>
      </c>
    </row>
    <row r="3552" spans="1:21" x14ac:dyDescent="0.3">
      <c r="A3552" s="61">
        <v>87530</v>
      </c>
      <c r="B3552" s="54">
        <v>1</v>
      </c>
      <c r="C3552" s="54" t="s">
        <v>78</v>
      </c>
      <c r="D3552" s="54" t="s">
        <v>81</v>
      </c>
      <c r="E3552" s="61" t="s">
        <v>3322</v>
      </c>
      <c r="F3552" s="61" t="s">
        <v>144</v>
      </c>
      <c r="G3552" s="54" t="s">
        <v>71</v>
      </c>
      <c r="H3552" s="54" t="s">
        <v>128</v>
      </c>
      <c r="I3552" s="54" t="s">
        <v>22</v>
      </c>
      <c r="J3552" s="54" t="s">
        <v>129</v>
      </c>
      <c r="K3552" s="56">
        <v>43451.465300925927</v>
      </c>
      <c r="L3552" s="56">
        <v>43451.515590277777</v>
      </c>
      <c r="M3552" s="57">
        <v>1.2069444439999999</v>
      </c>
      <c r="N3552" s="58">
        <v>0</v>
      </c>
      <c r="O3552" s="58">
        <v>1</v>
      </c>
      <c r="P3552" s="58">
        <v>0</v>
      </c>
      <c r="Q3552" s="58">
        <v>0</v>
      </c>
      <c r="R3552" s="59">
        <v>0</v>
      </c>
      <c r="S3552" s="59">
        <v>1.206944</v>
      </c>
      <c r="T3552" s="59">
        <v>0</v>
      </c>
      <c r="U3552" s="59">
        <v>0</v>
      </c>
    </row>
    <row r="3553" spans="1:21" x14ac:dyDescent="0.3">
      <c r="A3553" s="61">
        <v>87535</v>
      </c>
      <c r="B3553" s="54">
        <v>1</v>
      </c>
      <c r="C3553" s="54" t="s">
        <v>78</v>
      </c>
      <c r="D3553" s="54" t="s">
        <v>84</v>
      </c>
      <c r="E3553" s="61" t="s">
        <v>3323</v>
      </c>
      <c r="F3553" s="61" t="s">
        <v>137</v>
      </c>
      <c r="G3553" s="54" t="s">
        <v>71</v>
      </c>
      <c r="H3553" s="54" t="s">
        <v>128</v>
      </c>
      <c r="I3553" s="54" t="s">
        <v>22</v>
      </c>
      <c r="J3553" s="54" t="s">
        <v>129</v>
      </c>
      <c r="K3553" s="56">
        <v>43451.475138888891</v>
      </c>
      <c r="L3553" s="56">
        <v>43451.594594907408</v>
      </c>
      <c r="M3553" s="57">
        <v>2.866944444</v>
      </c>
      <c r="N3553" s="58">
        <v>0</v>
      </c>
      <c r="O3553" s="58">
        <v>1</v>
      </c>
      <c r="P3553" s="58">
        <v>0</v>
      </c>
      <c r="Q3553" s="58">
        <v>0</v>
      </c>
      <c r="R3553" s="59">
        <v>0</v>
      </c>
      <c r="S3553" s="59">
        <v>2.8669440000000002</v>
      </c>
      <c r="T3553" s="59">
        <v>0</v>
      </c>
      <c r="U3553" s="59">
        <v>0</v>
      </c>
    </row>
    <row r="3554" spans="1:21" x14ac:dyDescent="0.3">
      <c r="A3554" s="61">
        <v>87540</v>
      </c>
      <c r="B3554" s="54">
        <v>1</v>
      </c>
      <c r="C3554" s="54" t="s">
        <v>79</v>
      </c>
      <c r="D3554" s="54" t="s">
        <v>109</v>
      </c>
      <c r="E3554" s="61" t="s">
        <v>3324</v>
      </c>
      <c r="F3554" s="61" t="s">
        <v>156</v>
      </c>
      <c r="G3554" s="54" t="s">
        <v>71</v>
      </c>
      <c r="H3554" s="54" t="s">
        <v>128</v>
      </c>
      <c r="I3554" s="54" t="s">
        <v>22</v>
      </c>
      <c r="J3554" s="54" t="s">
        <v>129</v>
      </c>
      <c r="K3554" s="56">
        <v>43451.487511574072</v>
      </c>
      <c r="L3554" s="56">
        <v>43451.521539351852</v>
      </c>
      <c r="M3554" s="57">
        <v>0.81666666600000004</v>
      </c>
      <c r="N3554" s="58">
        <v>0</v>
      </c>
      <c r="O3554" s="58">
        <v>49</v>
      </c>
      <c r="P3554" s="58">
        <v>0</v>
      </c>
      <c r="Q3554" s="58">
        <v>0</v>
      </c>
      <c r="R3554" s="59">
        <v>0</v>
      </c>
      <c r="S3554" s="59">
        <v>40.016666999999998</v>
      </c>
      <c r="T3554" s="59">
        <v>0</v>
      </c>
      <c r="U3554" s="59">
        <v>0</v>
      </c>
    </row>
    <row r="3555" spans="1:21" x14ac:dyDescent="0.3">
      <c r="A3555" s="61">
        <v>87541</v>
      </c>
      <c r="B3555" s="54">
        <v>1</v>
      </c>
      <c r="C3555" s="54" t="s">
        <v>78</v>
      </c>
      <c r="D3555" s="54" t="s">
        <v>105</v>
      </c>
      <c r="E3555" s="61" t="s">
        <v>3325</v>
      </c>
      <c r="F3555" s="61" t="s">
        <v>130</v>
      </c>
      <c r="G3555" s="54" t="s">
        <v>71</v>
      </c>
      <c r="H3555" s="54" t="s">
        <v>128</v>
      </c>
      <c r="I3555" s="54" t="s">
        <v>22</v>
      </c>
      <c r="J3555" s="54" t="s">
        <v>129</v>
      </c>
      <c r="K3555" s="56">
        <v>43451.488796296297</v>
      </c>
      <c r="L3555" s="56">
        <v>43451.531631944446</v>
      </c>
      <c r="M3555" s="57">
        <v>1.0280555549999999</v>
      </c>
      <c r="N3555" s="58">
        <v>0</v>
      </c>
      <c r="O3555" s="58">
        <v>35</v>
      </c>
      <c r="P3555" s="58">
        <v>0</v>
      </c>
      <c r="Q3555" s="58">
        <v>0</v>
      </c>
      <c r="R3555" s="59">
        <v>0</v>
      </c>
      <c r="S3555" s="59">
        <v>35.981943999999999</v>
      </c>
      <c r="T3555" s="59">
        <v>0</v>
      </c>
      <c r="U3555" s="59">
        <v>0</v>
      </c>
    </row>
    <row r="3556" spans="1:21" x14ac:dyDescent="0.3">
      <c r="A3556" s="61">
        <v>87544</v>
      </c>
      <c r="B3556" s="54">
        <v>1</v>
      </c>
      <c r="C3556" s="54" t="s">
        <v>79</v>
      </c>
      <c r="D3556" s="54" t="s">
        <v>110</v>
      </c>
      <c r="E3556" s="61" t="s">
        <v>2853</v>
      </c>
      <c r="F3556" s="61" t="s">
        <v>145</v>
      </c>
      <c r="G3556" s="54" t="s">
        <v>72</v>
      </c>
      <c r="H3556" s="54" t="s">
        <v>128</v>
      </c>
      <c r="I3556" s="54" t="s">
        <v>22</v>
      </c>
      <c r="J3556" s="54" t="s">
        <v>129</v>
      </c>
      <c r="K3556" s="56">
        <v>43451.497731481482</v>
      </c>
      <c r="L3556" s="56">
        <v>43451.572175925925</v>
      </c>
      <c r="M3556" s="57">
        <v>1.7866666659999999</v>
      </c>
      <c r="N3556" s="58">
        <v>0</v>
      </c>
      <c r="O3556" s="58">
        <v>0</v>
      </c>
      <c r="P3556" s="58">
        <v>4</v>
      </c>
      <c r="Q3556" s="58">
        <v>88</v>
      </c>
      <c r="R3556" s="59">
        <v>0</v>
      </c>
      <c r="S3556" s="59">
        <v>0</v>
      </c>
      <c r="T3556" s="59">
        <v>7.1466669999999999</v>
      </c>
      <c r="U3556" s="59">
        <v>157.22666699999999</v>
      </c>
    </row>
    <row r="3557" spans="1:21" x14ac:dyDescent="0.3">
      <c r="A3557" s="61">
        <v>87545</v>
      </c>
      <c r="B3557" s="54">
        <v>1</v>
      </c>
      <c r="C3557" s="54" t="s">
        <v>79</v>
      </c>
      <c r="D3557" s="54" t="s">
        <v>113</v>
      </c>
      <c r="E3557" s="61" t="s">
        <v>3326</v>
      </c>
      <c r="F3557" s="61" t="s">
        <v>162</v>
      </c>
      <c r="G3557" s="54" t="s">
        <v>72</v>
      </c>
      <c r="H3557" s="54" t="s">
        <v>128</v>
      </c>
      <c r="I3557" s="54" t="s">
        <v>22</v>
      </c>
      <c r="J3557" s="54" t="s">
        <v>147</v>
      </c>
      <c r="K3557" s="56">
        <v>43451.502708333333</v>
      </c>
      <c r="L3557" s="56">
        <v>43451.553796296299</v>
      </c>
      <c r="M3557" s="57">
        <v>1.226111111</v>
      </c>
      <c r="N3557" s="58">
        <v>0</v>
      </c>
      <c r="O3557" s="58">
        <v>0</v>
      </c>
      <c r="P3557" s="58">
        <v>0</v>
      </c>
      <c r="Q3557" s="58">
        <v>108</v>
      </c>
      <c r="R3557" s="59">
        <v>0</v>
      </c>
      <c r="S3557" s="59">
        <v>0</v>
      </c>
      <c r="T3557" s="59">
        <v>0</v>
      </c>
      <c r="U3557" s="59">
        <v>132.41999999999999</v>
      </c>
    </row>
    <row r="3558" spans="1:21" x14ac:dyDescent="0.3">
      <c r="A3558" s="61">
        <v>87549</v>
      </c>
      <c r="B3558" s="54">
        <v>1</v>
      </c>
      <c r="C3558" s="54" t="s">
        <v>78</v>
      </c>
      <c r="D3558" s="54" t="s">
        <v>91</v>
      </c>
      <c r="E3558" s="61" t="s">
        <v>3327</v>
      </c>
      <c r="F3558" s="61" t="s">
        <v>137</v>
      </c>
      <c r="G3558" s="54" t="s">
        <v>71</v>
      </c>
      <c r="H3558" s="54" t="s">
        <v>128</v>
      </c>
      <c r="I3558" s="54" t="s">
        <v>22</v>
      </c>
      <c r="J3558" s="54" t="s">
        <v>129</v>
      </c>
      <c r="K3558" s="56">
        <v>43451.442488425928</v>
      </c>
      <c r="L3558" s="56">
        <v>43451.479166666664</v>
      </c>
      <c r="M3558" s="57">
        <v>0.88027777699999998</v>
      </c>
      <c r="N3558" s="58">
        <v>0</v>
      </c>
      <c r="O3558" s="58">
        <v>0</v>
      </c>
      <c r="P3558" s="58">
        <v>0</v>
      </c>
      <c r="Q3558" s="58">
        <v>2</v>
      </c>
      <c r="R3558" s="59">
        <v>0</v>
      </c>
      <c r="S3558" s="59">
        <v>0</v>
      </c>
      <c r="T3558" s="59">
        <v>0</v>
      </c>
      <c r="U3558" s="59">
        <v>1.760556</v>
      </c>
    </row>
    <row r="3559" spans="1:21" x14ac:dyDescent="0.3">
      <c r="A3559" s="61">
        <v>87551</v>
      </c>
      <c r="B3559" s="54">
        <v>1</v>
      </c>
      <c r="C3559" s="54" t="s">
        <v>78</v>
      </c>
      <c r="D3559" s="54" t="s">
        <v>102</v>
      </c>
      <c r="E3559" s="61" t="s">
        <v>3328</v>
      </c>
      <c r="F3559" s="61" t="s">
        <v>140</v>
      </c>
      <c r="G3559" s="54" t="s">
        <v>72</v>
      </c>
      <c r="H3559" s="54" t="s">
        <v>128</v>
      </c>
      <c r="I3559" s="54" t="s">
        <v>22</v>
      </c>
      <c r="J3559" s="54" t="s">
        <v>129</v>
      </c>
      <c r="K3559" s="56">
        <v>43451.472199074073</v>
      </c>
      <c r="L3559" s="56">
        <v>43451.520138888889</v>
      </c>
      <c r="M3559" s="57">
        <v>1.150555555</v>
      </c>
      <c r="N3559" s="58">
        <v>0</v>
      </c>
      <c r="O3559" s="58">
        <v>6</v>
      </c>
      <c r="P3559" s="58">
        <v>5</v>
      </c>
      <c r="Q3559" s="58">
        <v>438</v>
      </c>
      <c r="R3559" s="59">
        <v>0</v>
      </c>
      <c r="S3559" s="59">
        <v>6.9033329999999999</v>
      </c>
      <c r="T3559" s="59">
        <v>5.7527780000000002</v>
      </c>
      <c r="U3559" s="59">
        <v>503.943333</v>
      </c>
    </row>
    <row r="3560" spans="1:21" x14ac:dyDescent="0.3">
      <c r="A3560" s="61">
        <v>87553</v>
      </c>
      <c r="B3560" s="54">
        <v>1</v>
      </c>
      <c r="C3560" s="54" t="s">
        <v>78</v>
      </c>
      <c r="D3560" s="54" t="s">
        <v>91</v>
      </c>
      <c r="E3560" s="61" t="s">
        <v>3329</v>
      </c>
      <c r="F3560" s="61" t="s">
        <v>137</v>
      </c>
      <c r="G3560" s="54" t="s">
        <v>71</v>
      </c>
      <c r="H3560" s="54" t="s">
        <v>128</v>
      </c>
      <c r="I3560" s="54" t="s">
        <v>22</v>
      </c>
      <c r="J3560" s="54" t="s">
        <v>129</v>
      </c>
      <c r="K3560" s="56">
        <v>43451.458877314813</v>
      </c>
      <c r="L3560" s="56">
        <v>43451.513194444444</v>
      </c>
      <c r="M3560" s="57">
        <v>1.3036111109999999</v>
      </c>
      <c r="N3560" s="58">
        <v>0</v>
      </c>
      <c r="O3560" s="58">
        <v>1</v>
      </c>
      <c r="P3560" s="58">
        <v>0</v>
      </c>
      <c r="Q3560" s="58">
        <v>0</v>
      </c>
      <c r="R3560" s="59">
        <v>0</v>
      </c>
      <c r="S3560" s="59">
        <v>1.3036110000000001</v>
      </c>
      <c r="T3560" s="59">
        <v>0</v>
      </c>
      <c r="U3560" s="59">
        <v>0</v>
      </c>
    </row>
    <row r="3561" spans="1:21" x14ac:dyDescent="0.3">
      <c r="A3561" s="61">
        <v>87555</v>
      </c>
      <c r="B3561" s="54">
        <v>1</v>
      </c>
      <c r="C3561" s="54" t="s">
        <v>79</v>
      </c>
      <c r="D3561" s="54" t="s">
        <v>124</v>
      </c>
      <c r="E3561" s="61" t="s">
        <v>3330</v>
      </c>
      <c r="F3561" s="61" t="s">
        <v>137</v>
      </c>
      <c r="G3561" s="54" t="s">
        <v>71</v>
      </c>
      <c r="H3561" s="54" t="s">
        <v>128</v>
      </c>
      <c r="I3561" s="54" t="s">
        <v>22</v>
      </c>
      <c r="J3561" s="54" t="s">
        <v>129</v>
      </c>
      <c r="K3561" s="56">
        <v>43451.505844907406</v>
      </c>
      <c r="L3561" s="56">
        <v>43451.55059027778</v>
      </c>
      <c r="M3561" s="57">
        <v>1.0738888879999999</v>
      </c>
      <c r="N3561" s="58">
        <v>0</v>
      </c>
      <c r="O3561" s="58">
        <v>9</v>
      </c>
      <c r="P3561" s="58">
        <v>0</v>
      </c>
      <c r="Q3561" s="58">
        <v>0</v>
      </c>
      <c r="R3561" s="59">
        <v>0</v>
      </c>
      <c r="S3561" s="59">
        <v>9.6649999999999991</v>
      </c>
      <c r="T3561" s="59">
        <v>0</v>
      </c>
      <c r="U3561" s="59">
        <v>0</v>
      </c>
    </row>
    <row r="3562" spans="1:21" x14ac:dyDescent="0.3">
      <c r="A3562" s="61">
        <v>87561</v>
      </c>
      <c r="B3562" s="54">
        <v>1</v>
      </c>
      <c r="C3562" s="54" t="s">
        <v>78</v>
      </c>
      <c r="D3562" s="54" t="s">
        <v>80</v>
      </c>
      <c r="E3562" s="61" t="s">
        <v>731</v>
      </c>
      <c r="F3562" s="61" t="s">
        <v>144</v>
      </c>
      <c r="G3562" s="54" t="s">
        <v>71</v>
      </c>
      <c r="H3562" s="54" t="s">
        <v>128</v>
      </c>
      <c r="I3562" s="54" t="s">
        <v>22</v>
      </c>
      <c r="J3562" s="54" t="s">
        <v>129</v>
      </c>
      <c r="K3562" s="56">
        <v>43451.5159837963</v>
      </c>
      <c r="L3562" s="56">
        <v>43451.580555555556</v>
      </c>
      <c r="M3562" s="57">
        <v>1.549722222</v>
      </c>
      <c r="N3562" s="58">
        <v>0</v>
      </c>
      <c r="O3562" s="58">
        <v>575</v>
      </c>
      <c r="P3562" s="58">
        <v>0</v>
      </c>
      <c r="Q3562" s="58">
        <v>0</v>
      </c>
      <c r="R3562" s="59">
        <v>0</v>
      </c>
      <c r="S3562" s="59">
        <v>891.09027800000001</v>
      </c>
      <c r="T3562" s="59">
        <v>0</v>
      </c>
      <c r="U3562" s="59">
        <v>0</v>
      </c>
    </row>
    <row r="3563" spans="1:21" x14ac:dyDescent="0.3">
      <c r="A3563" s="61">
        <v>87562</v>
      </c>
      <c r="B3563" s="54">
        <v>1</v>
      </c>
      <c r="C3563" s="54" t="s">
        <v>78</v>
      </c>
      <c r="D3563" s="54" t="s">
        <v>92</v>
      </c>
      <c r="E3563" s="61" t="s">
        <v>574</v>
      </c>
      <c r="F3563" s="61" t="s">
        <v>144</v>
      </c>
      <c r="G3563" s="54" t="s">
        <v>71</v>
      </c>
      <c r="H3563" s="54" t="s">
        <v>128</v>
      </c>
      <c r="I3563" s="54" t="s">
        <v>22</v>
      </c>
      <c r="J3563" s="54" t="s">
        <v>129</v>
      </c>
      <c r="K3563" s="56">
        <v>43451.516076388885</v>
      </c>
      <c r="L3563" s="56">
        <v>43451.540729166663</v>
      </c>
      <c r="M3563" s="57">
        <v>0.59166666599999995</v>
      </c>
      <c r="N3563" s="58">
        <v>0</v>
      </c>
      <c r="O3563" s="58">
        <v>121</v>
      </c>
      <c r="P3563" s="58">
        <v>0</v>
      </c>
      <c r="Q3563" s="58">
        <v>1</v>
      </c>
      <c r="R3563" s="59">
        <v>0</v>
      </c>
      <c r="S3563" s="59">
        <v>71.591667000000001</v>
      </c>
      <c r="T3563" s="59">
        <v>0</v>
      </c>
      <c r="U3563" s="59">
        <v>0.59166700000000005</v>
      </c>
    </row>
    <row r="3564" spans="1:21" x14ac:dyDescent="0.3">
      <c r="A3564" s="61">
        <v>87563</v>
      </c>
      <c r="B3564" s="54">
        <v>1</v>
      </c>
      <c r="C3564" s="54" t="s">
        <v>78</v>
      </c>
      <c r="D3564" s="54" t="s">
        <v>94</v>
      </c>
      <c r="E3564" s="61" t="s">
        <v>3331</v>
      </c>
      <c r="F3564" s="61" t="s">
        <v>148</v>
      </c>
      <c r="G3564" s="54" t="s">
        <v>72</v>
      </c>
      <c r="H3564" s="54" t="s">
        <v>128</v>
      </c>
      <c r="I3564" s="54" t="s">
        <v>22</v>
      </c>
      <c r="J3564" s="54" t="s">
        <v>147</v>
      </c>
      <c r="K3564" s="56">
        <v>43451.512106481481</v>
      </c>
      <c r="L3564" s="56">
        <v>43451.624305555553</v>
      </c>
      <c r="M3564" s="57">
        <v>2.6927777769999999</v>
      </c>
      <c r="N3564" s="58">
        <v>2</v>
      </c>
      <c r="O3564" s="58">
        <v>1132</v>
      </c>
      <c r="P3564" s="58">
        <v>0</v>
      </c>
      <c r="Q3564" s="58">
        <v>0</v>
      </c>
      <c r="R3564" s="59">
        <v>5.3855560000000002</v>
      </c>
      <c r="S3564" s="59">
        <v>3048.2244439999999</v>
      </c>
      <c r="T3564" s="59">
        <v>0</v>
      </c>
      <c r="U3564" s="59">
        <v>0</v>
      </c>
    </row>
    <row r="3565" spans="1:21" x14ac:dyDescent="0.3">
      <c r="A3565" s="61">
        <v>87565</v>
      </c>
      <c r="B3565" s="54">
        <v>1</v>
      </c>
      <c r="C3565" s="54" t="s">
        <v>78</v>
      </c>
      <c r="D3565" s="54" t="s">
        <v>97</v>
      </c>
      <c r="E3565" s="61" t="s">
        <v>3332</v>
      </c>
      <c r="F3565" s="61" t="s">
        <v>144</v>
      </c>
      <c r="G3565" s="54" t="s">
        <v>71</v>
      </c>
      <c r="H3565" s="54" t="s">
        <v>128</v>
      </c>
      <c r="I3565" s="54" t="s">
        <v>22</v>
      </c>
      <c r="J3565" s="54" t="s">
        <v>129</v>
      </c>
      <c r="K3565" s="56">
        <v>43451.494525462964</v>
      </c>
      <c r="L3565" s="56">
        <v>43451.549317129626</v>
      </c>
      <c r="M3565" s="57">
        <v>1.3149999999999999</v>
      </c>
      <c r="N3565" s="58">
        <v>0</v>
      </c>
      <c r="O3565" s="58">
        <v>1</v>
      </c>
      <c r="P3565" s="58">
        <v>0</v>
      </c>
      <c r="Q3565" s="58">
        <v>0</v>
      </c>
      <c r="R3565" s="59">
        <v>0</v>
      </c>
      <c r="S3565" s="59">
        <v>1.3149999999999999</v>
      </c>
      <c r="T3565" s="59">
        <v>0</v>
      </c>
      <c r="U3565" s="59">
        <v>0</v>
      </c>
    </row>
    <row r="3566" spans="1:21" x14ac:dyDescent="0.3">
      <c r="A3566" s="61">
        <v>87566</v>
      </c>
      <c r="B3566" s="54">
        <v>1</v>
      </c>
      <c r="C3566" s="54" t="s">
        <v>78</v>
      </c>
      <c r="D3566" s="54" t="s">
        <v>98</v>
      </c>
      <c r="E3566" s="61" t="s">
        <v>3333</v>
      </c>
      <c r="F3566" s="61" t="s">
        <v>150</v>
      </c>
      <c r="G3566" s="54" t="s">
        <v>72</v>
      </c>
      <c r="H3566" s="54" t="s">
        <v>128</v>
      </c>
      <c r="I3566" s="54" t="s">
        <v>22</v>
      </c>
      <c r="J3566" s="54" t="s">
        <v>147</v>
      </c>
      <c r="K3566" s="56">
        <v>43451.527199074073</v>
      </c>
      <c r="L3566" s="56">
        <v>43451.591863425929</v>
      </c>
      <c r="M3566" s="57">
        <v>1.5519444440000001</v>
      </c>
      <c r="N3566" s="58">
        <v>1</v>
      </c>
      <c r="O3566" s="58">
        <v>951</v>
      </c>
      <c r="P3566" s="58">
        <v>0</v>
      </c>
      <c r="Q3566" s="58">
        <v>0</v>
      </c>
      <c r="R3566" s="59">
        <v>1.551944</v>
      </c>
      <c r="S3566" s="59">
        <v>1475.8991659999999</v>
      </c>
      <c r="T3566" s="59">
        <v>0</v>
      </c>
      <c r="U3566" s="59">
        <v>0</v>
      </c>
    </row>
    <row r="3567" spans="1:21" x14ac:dyDescent="0.3">
      <c r="A3567" s="61">
        <v>87570</v>
      </c>
      <c r="B3567" s="54">
        <v>1</v>
      </c>
      <c r="C3567" s="54" t="s">
        <v>79</v>
      </c>
      <c r="D3567" s="54" t="s">
        <v>118</v>
      </c>
      <c r="E3567" s="61" t="s">
        <v>3311</v>
      </c>
      <c r="F3567" s="61" t="s">
        <v>140</v>
      </c>
      <c r="G3567" s="54" t="s">
        <v>72</v>
      </c>
      <c r="H3567" s="54" t="s">
        <v>128</v>
      </c>
      <c r="I3567" s="54" t="s">
        <v>22</v>
      </c>
      <c r="J3567" s="54" t="s">
        <v>129</v>
      </c>
      <c r="K3567" s="56">
        <v>43451.53402777778</v>
      </c>
      <c r="L3567" s="56">
        <v>43451.592546296299</v>
      </c>
      <c r="M3567" s="57">
        <v>1.4044444439999999</v>
      </c>
      <c r="N3567" s="58">
        <v>0</v>
      </c>
      <c r="O3567" s="58">
        <v>78</v>
      </c>
      <c r="P3567" s="58">
        <v>0</v>
      </c>
      <c r="Q3567" s="58">
        <v>102</v>
      </c>
      <c r="R3567" s="59">
        <v>0</v>
      </c>
      <c r="S3567" s="59">
        <v>109.546667</v>
      </c>
      <c r="T3567" s="59">
        <v>0</v>
      </c>
      <c r="U3567" s="59">
        <v>143.253333</v>
      </c>
    </row>
    <row r="3568" spans="1:21" x14ac:dyDescent="0.3">
      <c r="A3568" s="61">
        <v>87571</v>
      </c>
      <c r="B3568" s="54">
        <v>1</v>
      </c>
      <c r="C3568" s="54" t="s">
        <v>78</v>
      </c>
      <c r="D3568" s="54" t="s">
        <v>88</v>
      </c>
      <c r="E3568" s="61" t="s">
        <v>3334</v>
      </c>
      <c r="F3568" s="61" t="s">
        <v>137</v>
      </c>
      <c r="G3568" s="54" t="s">
        <v>71</v>
      </c>
      <c r="H3568" s="54" t="s">
        <v>128</v>
      </c>
      <c r="I3568" s="54" t="s">
        <v>22</v>
      </c>
      <c r="J3568" s="54" t="s">
        <v>129</v>
      </c>
      <c r="K3568" s="56">
        <v>43451.527465277781</v>
      </c>
      <c r="L3568" s="56">
        <v>43451.560150462959</v>
      </c>
      <c r="M3568" s="57">
        <v>0.78444444400000002</v>
      </c>
      <c r="N3568" s="58">
        <v>0</v>
      </c>
      <c r="O3568" s="58">
        <v>4</v>
      </c>
      <c r="P3568" s="58">
        <v>0</v>
      </c>
      <c r="Q3568" s="58">
        <v>0</v>
      </c>
      <c r="R3568" s="59">
        <v>0</v>
      </c>
      <c r="S3568" s="59">
        <v>3.137778</v>
      </c>
      <c r="T3568" s="59">
        <v>0</v>
      </c>
      <c r="U3568" s="59">
        <v>0</v>
      </c>
    </row>
    <row r="3569" spans="1:21" x14ac:dyDescent="0.3">
      <c r="A3569" s="61">
        <v>87572</v>
      </c>
      <c r="B3569" s="54">
        <v>1</v>
      </c>
      <c r="C3569" s="54" t="s">
        <v>79</v>
      </c>
      <c r="D3569" s="54" t="s">
        <v>123</v>
      </c>
      <c r="E3569" s="61" t="s">
        <v>630</v>
      </c>
      <c r="F3569" s="61" t="s">
        <v>140</v>
      </c>
      <c r="G3569" s="54" t="s">
        <v>72</v>
      </c>
      <c r="H3569" s="54" t="s">
        <v>128</v>
      </c>
      <c r="I3569" s="54" t="s">
        <v>22</v>
      </c>
      <c r="J3569" s="54" t="s">
        <v>129</v>
      </c>
      <c r="K3569" s="56">
        <v>43451.527499999997</v>
      </c>
      <c r="L3569" s="56">
        <v>43451.574953703705</v>
      </c>
      <c r="M3569" s="57">
        <v>1.1388888880000001</v>
      </c>
      <c r="N3569" s="58">
        <v>24</v>
      </c>
      <c r="O3569" s="58">
        <v>1876</v>
      </c>
      <c r="P3569" s="58">
        <v>3</v>
      </c>
      <c r="Q3569" s="58">
        <v>330</v>
      </c>
      <c r="R3569" s="59">
        <v>27.333333</v>
      </c>
      <c r="S3569" s="59">
        <v>2136.555554</v>
      </c>
      <c r="T3569" s="59">
        <v>3.4166669999999999</v>
      </c>
      <c r="U3569" s="59">
        <v>375.83333299999998</v>
      </c>
    </row>
    <row r="3570" spans="1:21" x14ac:dyDescent="0.3">
      <c r="A3570" s="61">
        <v>87575</v>
      </c>
      <c r="B3570" s="54">
        <v>1</v>
      </c>
      <c r="C3570" s="54" t="s">
        <v>78</v>
      </c>
      <c r="D3570" s="54" t="s">
        <v>98</v>
      </c>
      <c r="E3570" s="61" t="s">
        <v>3335</v>
      </c>
      <c r="F3570" s="61" t="s">
        <v>136</v>
      </c>
      <c r="G3570" s="54" t="s">
        <v>71</v>
      </c>
      <c r="H3570" s="54" t="s">
        <v>128</v>
      </c>
      <c r="I3570" s="54" t="s">
        <v>22</v>
      </c>
      <c r="J3570" s="54" t="s">
        <v>129</v>
      </c>
      <c r="K3570" s="56">
        <v>43451.534988425927</v>
      </c>
      <c r="L3570" s="56">
        <v>43451.567604166667</v>
      </c>
      <c r="M3570" s="57">
        <v>0.78277777699999995</v>
      </c>
      <c r="N3570" s="58">
        <v>0</v>
      </c>
      <c r="O3570" s="58">
        <v>24</v>
      </c>
      <c r="P3570" s="58">
        <v>0</v>
      </c>
      <c r="Q3570" s="58">
        <v>0</v>
      </c>
      <c r="R3570" s="59">
        <v>0</v>
      </c>
      <c r="S3570" s="59">
        <v>18.786667000000001</v>
      </c>
      <c r="T3570" s="59">
        <v>0</v>
      </c>
      <c r="U3570" s="59">
        <v>0</v>
      </c>
    </row>
    <row r="3571" spans="1:21" x14ac:dyDescent="0.3">
      <c r="A3571" s="61">
        <v>87578</v>
      </c>
      <c r="B3571" s="54">
        <v>1</v>
      </c>
      <c r="C3571" s="54" t="s">
        <v>79</v>
      </c>
      <c r="D3571" s="54" t="s">
        <v>108</v>
      </c>
      <c r="E3571" s="61" t="s">
        <v>3336</v>
      </c>
      <c r="F3571" s="61" t="s">
        <v>145</v>
      </c>
      <c r="G3571" s="54" t="s">
        <v>72</v>
      </c>
      <c r="H3571" s="54" t="s">
        <v>128</v>
      </c>
      <c r="I3571" s="54" t="s">
        <v>22</v>
      </c>
      <c r="J3571" s="54" t="s">
        <v>129</v>
      </c>
      <c r="K3571" s="56">
        <v>43451.541990740741</v>
      </c>
      <c r="L3571" s="56">
        <v>43451.624166666668</v>
      </c>
      <c r="M3571" s="57">
        <v>1.9722222220000001</v>
      </c>
      <c r="N3571" s="58">
        <v>0</v>
      </c>
      <c r="O3571" s="58">
        <v>16</v>
      </c>
      <c r="P3571" s="58">
        <v>0</v>
      </c>
      <c r="Q3571" s="58">
        <v>0</v>
      </c>
      <c r="R3571" s="59">
        <v>0</v>
      </c>
      <c r="S3571" s="59">
        <v>31.555555999999999</v>
      </c>
      <c r="T3571" s="59">
        <v>0</v>
      </c>
      <c r="U3571" s="59">
        <v>0</v>
      </c>
    </row>
    <row r="3572" spans="1:21" x14ac:dyDescent="0.3">
      <c r="A3572" s="61">
        <v>87579</v>
      </c>
      <c r="B3572" s="54">
        <v>1</v>
      </c>
      <c r="C3572" s="54" t="s">
        <v>78</v>
      </c>
      <c r="D3572" s="54" t="s">
        <v>100</v>
      </c>
      <c r="E3572" s="61" t="s">
        <v>3318</v>
      </c>
      <c r="F3572" s="61" t="s">
        <v>137</v>
      </c>
      <c r="G3572" s="54" t="s">
        <v>71</v>
      </c>
      <c r="H3572" s="54" t="s">
        <v>128</v>
      </c>
      <c r="I3572" s="54" t="s">
        <v>22</v>
      </c>
      <c r="J3572" s="54" t="s">
        <v>129</v>
      </c>
      <c r="K3572" s="56">
        <v>43451.540925925925</v>
      </c>
      <c r="L3572" s="56">
        <v>43451.565069444448</v>
      </c>
      <c r="M3572" s="57">
        <v>0.57944444399999995</v>
      </c>
      <c r="N3572" s="58">
        <v>0</v>
      </c>
      <c r="O3572" s="58">
        <v>14</v>
      </c>
      <c r="P3572" s="58">
        <v>0</v>
      </c>
      <c r="Q3572" s="58">
        <v>0</v>
      </c>
      <c r="R3572" s="59">
        <v>0</v>
      </c>
      <c r="S3572" s="59">
        <v>8.1122219999999992</v>
      </c>
      <c r="T3572" s="59">
        <v>0</v>
      </c>
      <c r="U3572" s="59">
        <v>0</v>
      </c>
    </row>
    <row r="3573" spans="1:21" x14ac:dyDescent="0.3">
      <c r="A3573" s="61">
        <v>87583</v>
      </c>
      <c r="B3573" s="54">
        <v>1</v>
      </c>
      <c r="C3573" s="54" t="s">
        <v>79</v>
      </c>
      <c r="D3573" s="54" t="s">
        <v>123</v>
      </c>
      <c r="E3573" s="61" t="s">
        <v>3337</v>
      </c>
      <c r="F3573" s="61" t="s">
        <v>140</v>
      </c>
      <c r="G3573" s="54" t="s">
        <v>72</v>
      </c>
      <c r="H3573" s="54" t="s">
        <v>128</v>
      </c>
      <c r="I3573" s="54" t="s">
        <v>22</v>
      </c>
      <c r="J3573" s="54" t="s">
        <v>129</v>
      </c>
      <c r="K3573" s="56">
        <v>43451.520902777775</v>
      </c>
      <c r="L3573" s="56">
        <v>43451.58730324074</v>
      </c>
      <c r="M3573" s="57">
        <v>1.593611111</v>
      </c>
      <c r="N3573" s="58">
        <v>2</v>
      </c>
      <c r="O3573" s="58">
        <v>390</v>
      </c>
      <c r="P3573" s="58">
        <v>0</v>
      </c>
      <c r="Q3573" s="58">
        <v>25</v>
      </c>
      <c r="R3573" s="59">
        <v>3.1872220000000002</v>
      </c>
      <c r="S3573" s="59">
        <v>621.50833299999999</v>
      </c>
      <c r="T3573" s="59">
        <v>0</v>
      </c>
      <c r="U3573" s="59">
        <v>39.840277999999998</v>
      </c>
    </row>
    <row r="3574" spans="1:21" x14ac:dyDescent="0.3">
      <c r="A3574" s="61">
        <v>87585</v>
      </c>
      <c r="B3574" s="54">
        <v>1</v>
      </c>
      <c r="C3574" s="54" t="s">
        <v>78</v>
      </c>
      <c r="D3574" s="54" t="s">
        <v>90</v>
      </c>
      <c r="E3574" s="61" t="s">
        <v>3338</v>
      </c>
      <c r="F3574" s="61" t="s">
        <v>179</v>
      </c>
      <c r="G3574" s="54" t="s">
        <v>72</v>
      </c>
      <c r="H3574" s="54" t="s">
        <v>128</v>
      </c>
      <c r="I3574" s="54" t="s">
        <v>22</v>
      </c>
      <c r="J3574" s="54" t="s">
        <v>129</v>
      </c>
      <c r="K3574" s="56">
        <v>43451.534849537034</v>
      </c>
      <c r="L3574" s="56">
        <v>43451.569282407407</v>
      </c>
      <c r="M3574" s="57">
        <v>0.82638888799999999</v>
      </c>
      <c r="N3574" s="58">
        <v>1</v>
      </c>
      <c r="O3574" s="58">
        <v>15</v>
      </c>
      <c r="P3574" s="58">
        <v>0</v>
      </c>
      <c r="Q3574" s="58">
        <v>0</v>
      </c>
      <c r="R3574" s="59">
        <v>0.82638900000000004</v>
      </c>
      <c r="S3574" s="59">
        <v>12.395833</v>
      </c>
      <c r="T3574" s="59">
        <v>0</v>
      </c>
      <c r="U3574" s="59">
        <v>0</v>
      </c>
    </row>
    <row r="3575" spans="1:21" x14ac:dyDescent="0.3">
      <c r="A3575" s="61">
        <v>87586</v>
      </c>
      <c r="B3575" s="54">
        <v>1</v>
      </c>
      <c r="C3575" s="54" t="s">
        <v>78</v>
      </c>
      <c r="D3575" s="54" t="s">
        <v>91</v>
      </c>
      <c r="E3575" s="61" t="s">
        <v>3339</v>
      </c>
      <c r="F3575" s="61" t="s">
        <v>127</v>
      </c>
      <c r="G3575" s="54" t="s">
        <v>72</v>
      </c>
      <c r="H3575" s="54" t="s">
        <v>128</v>
      </c>
      <c r="I3575" s="54" t="s">
        <v>22</v>
      </c>
      <c r="J3575" s="54" t="s">
        <v>147</v>
      </c>
      <c r="K3575" s="56">
        <v>43451.548611111109</v>
      </c>
      <c r="L3575" s="56">
        <v>43451.553472222222</v>
      </c>
      <c r="M3575" s="57">
        <v>0.116666666</v>
      </c>
      <c r="N3575" s="58">
        <v>3</v>
      </c>
      <c r="O3575" s="58">
        <v>1286</v>
      </c>
      <c r="P3575" s="58">
        <v>0</v>
      </c>
      <c r="Q3575" s="58">
        <v>28</v>
      </c>
      <c r="R3575" s="59">
        <v>0.35</v>
      </c>
      <c r="S3575" s="59">
        <v>150.033332</v>
      </c>
      <c r="T3575" s="59">
        <v>0</v>
      </c>
      <c r="U3575" s="59">
        <v>3.266667</v>
      </c>
    </row>
    <row r="3576" spans="1:21" x14ac:dyDescent="0.3">
      <c r="A3576" s="61">
        <v>87590</v>
      </c>
      <c r="B3576" s="54">
        <v>1</v>
      </c>
      <c r="C3576" s="54" t="s">
        <v>78</v>
      </c>
      <c r="D3576" s="54" t="s">
        <v>82</v>
      </c>
      <c r="E3576" s="61" t="s">
        <v>3287</v>
      </c>
      <c r="F3576" s="61" t="s">
        <v>137</v>
      </c>
      <c r="G3576" s="54" t="s">
        <v>71</v>
      </c>
      <c r="H3576" s="54" t="s">
        <v>128</v>
      </c>
      <c r="I3576" s="54" t="s">
        <v>22</v>
      </c>
      <c r="J3576" s="54" t="s">
        <v>129</v>
      </c>
      <c r="K3576" s="56">
        <v>43451.551817129628</v>
      </c>
      <c r="L3576" s="56">
        <v>43451.653449074074</v>
      </c>
      <c r="M3576" s="57">
        <v>2.4391666660000002</v>
      </c>
      <c r="N3576" s="58">
        <v>0</v>
      </c>
      <c r="O3576" s="58">
        <v>2</v>
      </c>
      <c r="P3576" s="58">
        <v>0</v>
      </c>
      <c r="Q3576" s="58">
        <v>0</v>
      </c>
      <c r="R3576" s="59">
        <v>0</v>
      </c>
      <c r="S3576" s="59">
        <v>4.8783329999999996</v>
      </c>
      <c r="T3576" s="59">
        <v>0</v>
      </c>
      <c r="U3576" s="59">
        <v>0</v>
      </c>
    </row>
    <row r="3577" spans="1:21" x14ac:dyDescent="0.3">
      <c r="A3577" s="61">
        <v>87591</v>
      </c>
      <c r="B3577" s="54">
        <v>1</v>
      </c>
      <c r="C3577" s="54" t="s">
        <v>78</v>
      </c>
      <c r="D3577" s="54" t="s">
        <v>99</v>
      </c>
      <c r="E3577" s="61" t="s">
        <v>3340</v>
      </c>
      <c r="F3577" s="61" t="s">
        <v>151</v>
      </c>
      <c r="G3577" s="54" t="s">
        <v>71</v>
      </c>
      <c r="H3577" s="54" t="s">
        <v>128</v>
      </c>
      <c r="I3577" s="54" t="s">
        <v>22</v>
      </c>
      <c r="J3577" s="54" t="s">
        <v>129</v>
      </c>
      <c r="K3577" s="56">
        <v>43451.502488425926</v>
      </c>
      <c r="L3577" s="56">
        <v>43451.728206018517</v>
      </c>
      <c r="M3577" s="57">
        <v>5.4172222220000004</v>
      </c>
      <c r="N3577" s="58">
        <v>0</v>
      </c>
      <c r="O3577" s="58">
        <v>8</v>
      </c>
      <c r="P3577" s="58">
        <v>0</v>
      </c>
      <c r="Q3577" s="58">
        <v>0</v>
      </c>
      <c r="R3577" s="59">
        <v>0</v>
      </c>
      <c r="S3577" s="59">
        <v>43.337778</v>
      </c>
      <c r="T3577" s="59">
        <v>0</v>
      </c>
      <c r="U3577" s="59">
        <v>0</v>
      </c>
    </row>
    <row r="3578" spans="1:21" x14ac:dyDescent="0.3">
      <c r="A3578" s="61">
        <v>87593</v>
      </c>
      <c r="B3578" s="54">
        <v>1</v>
      </c>
      <c r="C3578" s="54" t="s">
        <v>78</v>
      </c>
      <c r="D3578" s="54" t="s">
        <v>91</v>
      </c>
      <c r="E3578" s="61" t="s">
        <v>2329</v>
      </c>
      <c r="F3578" s="61" t="s">
        <v>148</v>
      </c>
      <c r="G3578" s="54" t="s">
        <v>71</v>
      </c>
      <c r="H3578" s="54" t="s">
        <v>128</v>
      </c>
      <c r="I3578" s="54" t="s">
        <v>22</v>
      </c>
      <c r="J3578" s="54" t="s">
        <v>147</v>
      </c>
      <c r="K3578" s="56">
        <v>43451.553124999999</v>
      </c>
      <c r="L3578" s="56">
        <v>43451.711805555555</v>
      </c>
      <c r="M3578" s="57">
        <v>3.8083333330000002</v>
      </c>
      <c r="N3578" s="58">
        <v>0</v>
      </c>
      <c r="O3578" s="58">
        <v>393</v>
      </c>
      <c r="P3578" s="58">
        <v>0</v>
      </c>
      <c r="Q3578" s="58">
        <v>0</v>
      </c>
      <c r="R3578" s="59">
        <v>0</v>
      </c>
      <c r="S3578" s="59">
        <v>1496.675</v>
      </c>
      <c r="T3578" s="59">
        <v>0</v>
      </c>
      <c r="U3578" s="59">
        <v>0</v>
      </c>
    </row>
    <row r="3579" spans="1:21" x14ac:dyDescent="0.3">
      <c r="A3579" s="61">
        <v>87594</v>
      </c>
      <c r="B3579" s="54">
        <v>1</v>
      </c>
      <c r="C3579" s="54" t="s">
        <v>79</v>
      </c>
      <c r="D3579" s="54" t="s">
        <v>122</v>
      </c>
      <c r="E3579" s="61" t="s">
        <v>374</v>
      </c>
      <c r="F3579" s="61" t="s">
        <v>145</v>
      </c>
      <c r="G3579" s="54" t="s">
        <v>72</v>
      </c>
      <c r="H3579" s="54" t="s">
        <v>128</v>
      </c>
      <c r="I3579" s="54" t="s">
        <v>22</v>
      </c>
      <c r="J3579" s="54" t="s">
        <v>129</v>
      </c>
      <c r="K3579" s="56">
        <v>43451.555358796293</v>
      </c>
      <c r="L3579" s="56">
        <v>43451.578587962962</v>
      </c>
      <c r="M3579" s="57">
        <v>0.5575</v>
      </c>
      <c r="N3579" s="58">
        <v>0</v>
      </c>
      <c r="O3579" s="58">
        <v>0</v>
      </c>
      <c r="P3579" s="58">
        <v>0</v>
      </c>
      <c r="Q3579" s="58">
        <v>48</v>
      </c>
      <c r="R3579" s="59">
        <v>0</v>
      </c>
      <c r="S3579" s="59">
        <v>0</v>
      </c>
      <c r="T3579" s="59">
        <v>0</v>
      </c>
      <c r="U3579" s="59">
        <v>26.76</v>
      </c>
    </row>
    <row r="3580" spans="1:21" x14ac:dyDescent="0.3">
      <c r="A3580" s="61">
        <v>87598</v>
      </c>
      <c r="B3580" s="54">
        <v>1</v>
      </c>
      <c r="C3580" s="54" t="s">
        <v>79</v>
      </c>
      <c r="D3580" s="54" t="s">
        <v>114</v>
      </c>
      <c r="E3580" s="61" t="s">
        <v>243</v>
      </c>
      <c r="F3580" s="61" t="s">
        <v>140</v>
      </c>
      <c r="G3580" s="54" t="s">
        <v>72</v>
      </c>
      <c r="H3580" s="54" t="s">
        <v>128</v>
      </c>
      <c r="I3580" s="54" t="s">
        <v>22</v>
      </c>
      <c r="J3580" s="54" t="s">
        <v>129</v>
      </c>
      <c r="K3580" s="56">
        <v>43451.555104166669</v>
      </c>
      <c r="L3580" s="56">
        <v>43451.595289351855</v>
      </c>
      <c r="M3580" s="57">
        <v>0.96444444399999996</v>
      </c>
      <c r="N3580" s="58">
        <v>6</v>
      </c>
      <c r="O3580" s="58">
        <v>412</v>
      </c>
      <c r="P3580" s="58">
        <v>1</v>
      </c>
      <c r="Q3580" s="58">
        <v>808</v>
      </c>
      <c r="R3580" s="59">
        <v>5.7866669999999996</v>
      </c>
      <c r="S3580" s="59">
        <v>397.351111</v>
      </c>
      <c r="T3580" s="59">
        <v>0.96444399999999997</v>
      </c>
      <c r="U3580" s="59">
        <v>779.27111100000002</v>
      </c>
    </row>
    <row r="3581" spans="1:21" x14ac:dyDescent="0.3">
      <c r="A3581" s="61">
        <v>87603</v>
      </c>
      <c r="B3581" s="54">
        <v>1</v>
      </c>
      <c r="C3581" s="54" t="s">
        <v>79</v>
      </c>
      <c r="D3581" s="54" t="s">
        <v>118</v>
      </c>
      <c r="E3581" s="61" t="s">
        <v>3341</v>
      </c>
      <c r="F3581" s="61" t="s">
        <v>156</v>
      </c>
      <c r="G3581" s="54" t="s">
        <v>71</v>
      </c>
      <c r="H3581" s="54" t="s">
        <v>128</v>
      </c>
      <c r="I3581" s="54" t="s">
        <v>22</v>
      </c>
      <c r="J3581" s="54" t="s">
        <v>129</v>
      </c>
      <c r="K3581" s="56">
        <v>43451.554270833331</v>
      </c>
      <c r="L3581" s="56">
        <v>43451.607291666667</v>
      </c>
      <c r="M3581" s="57">
        <v>1.2725</v>
      </c>
      <c r="N3581" s="58">
        <v>0</v>
      </c>
      <c r="O3581" s="58">
        <v>111</v>
      </c>
      <c r="P3581" s="58">
        <v>0</v>
      </c>
      <c r="Q3581" s="58">
        <v>0</v>
      </c>
      <c r="R3581" s="59">
        <v>0</v>
      </c>
      <c r="S3581" s="59">
        <v>141.2475</v>
      </c>
      <c r="T3581" s="59">
        <v>0</v>
      </c>
      <c r="U3581" s="59">
        <v>0</v>
      </c>
    </row>
    <row r="3582" spans="1:21" x14ac:dyDescent="0.3">
      <c r="A3582" s="61">
        <v>87604</v>
      </c>
      <c r="B3582" s="54">
        <v>1</v>
      </c>
      <c r="C3582" s="54" t="s">
        <v>79</v>
      </c>
      <c r="D3582" s="54" t="s">
        <v>119</v>
      </c>
      <c r="E3582" s="61" t="s">
        <v>3342</v>
      </c>
      <c r="F3582" s="61" t="s">
        <v>149</v>
      </c>
      <c r="G3582" s="54" t="s">
        <v>71</v>
      </c>
      <c r="H3582" s="54" t="s">
        <v>128</v>
      </c>
      <c r="I3582" s="54" t="s">
        <v>22</v>
      </c>
      <c r="J3582" s="54" t="s">
        <v>129</v>
      </c>
      <c r="K3582" s="56">
        <v>43451.556666666664</v>
      </c>
      <c r="L3582" s="56">
        <v>43451.592685185184</v>
      </c>
      <c r="M3582" s="57">
        <v>0.86444444399999998</v>
      </c>
      <c r="N3582" s="58">
        <v>0</v>
      </c>
      <c r="O3582" s="58">
        <v>84</v>
      </c>
      <c r="P3582" s="58">
        <v>0</v>
      </c>
      <c r="Q3582" s="58">
        <v>49</v>
      </c>
      <c r="R3582" s="59">
        <v>0</v>
      </c>
      <c r="S3582" s="59">
        <v>72.613332999999997</v>
      </c>
      <c r="T3582" s="59">
        <v>0</v>
      </c>
      <c r="U3582" s="59">
        <v>42.357778000000003</v>
      </c>
    </row>
    <row r="3583" spans="1:21" x14ac:dyDescent="0.3">
      <c r="A3583" s="61">
        <v>87608</v>
      </c>
      <c r="B3583" s="54">
        <v>1</v>
      </c>
      <c r="C3583" s="54" t="s">
        <v>78</v>
      </c>
      <c r="D3583" s="54" t="s">
        <v>94</v>
      </c>
      <c r="E3583" s="61" t="s">
        <v>3343</v>
      </c>
      <c r="F3583" s="61" t="s">
        <v>145</v>
      </c>
      <c r="G3583" s="54" t="s">
        <v>72</v>
      </c>
      <c r="H3583" s="54" t="s">
        <v>128</v>
      </c>
      <c r="I3583" s="54" t="s">
        <v>22</v>
      </c>
      <c r="J3583" s="54" t="s">
        <v>129</v>
      </c>
      <c r="K3583" s="56">
        <v>43451.555474537039</v>
      </c>
      <c r="L3583" s="56">
        <v>43451.630856481483</v>
      </c>
      <c r="M3583" s="57">
        <v>1.8091666660000001</v>
      </c>
      <c r="N3583" s="58">
        <v>1</v>
      </c>
      <c r="O3583" s="58">
        <v>2</v>
      </c>
      <c r="P3583" s="58">
        <v>0</v>
      </c>
      <c r="Q3583" s="58">
        <v>0</v>
      </c>
      <c r="R3583" s="59">
        <v>1.809167</v>
      </c>
      <c r="S3583" s="59">
        <v>3.6183329999999998</v>
      </c>
      <c r="T3583" s="59">
        <v>0</v>
      </c>
      <c r="U3583" s="59">
        <v>0</v>
      </c>
    </row>
    <row r="3584" spans="1:21" x14ac:dyDescent="0.3">
      <c r="A3584" s="61">
        <v>87611</v>
      </c>
      <c r="B3584" s="54">
        <v>1</v>
      </c>
      <c r="C3584" s="54" t="s">
        <v>78</v>
      </c>
      <c r="D3584" s="54" t="s">
        <v>87</v>
      </c>
      <c r="E3584" s="61" t="s">
        <v>467</v>
      </c>
      <c r="F3584" s="61" t="s">
        <v>140</v>
      </c>
      <c r="G3584" s="54" t="s">
        <v>72</v>
      </c>
      <c r="H3584" s="54" t="s">
        <v>128</v>
      </c>
      <c r="I3584" s="54" t="s">
        <v>22</v>
      </c>
      <c r="J3584" s="54" t="s">
        <v>129</v>
      </c>
      <c r="K3584" s="56">
        <v>43451.555856481486</v>
      </c>
      <c r="L3584" s="56">
        <v>43451.578472222223</v>
      </c>
      <c r="M3584" s="57">
        <v>0.54277777699999996</v>
      </c>
      <c r="N3584" s="58">
        <v>0</v>
      </c>
      <c r="O3584" s="58">
        <v>386</v>
      </c>
      <c r="P3584" s="58">
        <v>1</v>
      </c>
      <c r="Q3584" s="58">
        <v>42</v>
      </c>
      <c r="R3584" s="59">
        <v>0</v>
      </c>
      <c r="S3584" s="59">
        <v>209.51222200000001</v>
      </c>
      <c r="T3584" s="59">
        <v>0.54277799999999998</v>
      </c>
      <c r="U3584" s="59">
        <v>22.796666999999999</v>
      </c>
    </row>
    <row r="3585" spans="1:21" x14ac:dyDescent="0.3">
      <c r="A3585" s="61">
        <v>87616</v>
      </c>
      <c r="B3585" s="54">
        <v>1</v>
      </c>
      <c r="C3585" s="54" t="s">
        <v>79</v>
      </c>
      <c r="D3585" s="54" t="s">
        <v>115</v>
      </c>
      <c r="E3585" s="61" t="s">
        <v>3344</v>
      </c>
      <c r="F3585" s="61" t="s">
        <v>140</v>
      </c>
      <c r="G3585" s="54" t="s">
        <v>72</v>
      </c>
      <c r="H3585" s="54" t="s">
        <v>128</v>
      </c>
      <c r="I3585" s="54" t="s">
        <v>22</v>
      </c>
      <c r="J3585" s="54" t="s">
        <v>129</v>
      </c>
      <c r="K3585" s="56">
        <v>43451.578750000001</v>
      </c>
      <c r="L3585" s="56">
        <v>43451.598611111112</v>
      </c>
      <c r="M3585" s="57">
        <v>0.47666666600000002</v>
      </c>
      <c r="N3585" s="58">
        <v>0</v>
      </c>
      <c r="O3585" s="58">
        <v>11</v>
      </c>
      <c r="P3585" s="58">
        <v>0</v>
      </c>
      <c r="Q3585" s="58">
        <v>1192</v>
      </c>
      <c r="R3585" s="59">
        <v>0</v>
      </c>
      <c r="S3585" s="59">
        <v>5.2433329999999998</v>
      </c>
      <c r="T3585" s="59">
        <v>0</v>
      </c>
      <c r="U3585" s="59">
        <v>568.18666599999995</v>
      </c>
    </row>
    <row r="3586" spans="1:21" x14ac:dyDescent="0.3">
      <c r="A3586" s="61">
        <v>87617</v>
      </c>
      <c r="B3586" s="54">
        <v>1</v>
      </c>
      <c r="C3586" s="54" t="s">
        <v>79</v>
      </c>
      <c r="D3586" s="54" t="s">
        <v>115</v>
      </c>
      <c r="E3586" s="61" t="s">
        <v>516</v>
      </c>
      <c r="F3586" s="61" t="s">
        <v>137</v>
      </c>
      <c r="G3586" s="54" t="s">
        <v>71</v>
      </c>
      <c r="H3586" s="54" t="s">
        <v>128</v>
      </c>
      <c r="I3586" s="54" t="s">
        <v>22</v>
      </c>
      <c r="J3586" s="54" t="s">
        <v>129</v>
      </c>
      <c r="K3586" s="56">
        <v>43451.568888888891</v>
      </c>
      <c r="L3586" s="56">
        <v>43451.625902777778</v>
      </c>
      <c r="M3586" s="57">
        <v>1.368333333</v>
      </c>
      <c r="N3586" s="58">
        <v>0</v>
      </c>
      <c r="O3586" s="58">
        <v>0</v>
      </c>
      <c r="P3586" s="58">
        <v>0</v>
      </c>
      <c r="Q3586" s="58">
        <v>1</v>
      </c>
      <c r="R3586" s="59">
        <v>0</v>
      </c>
      <c r="S3586" s="59">
        <v>0</v>
      </c>
      <c r="T3586" s="59">
        <v>0</v>
      </c>
      <c r="U3586" s="59">
        <v>1.368333</v>
      </c>
    </row>
    <row r="3587" spans="1:21" x14ac:dyDescent="0.3">
      <c r="A3587" s="61">
        <v>87618</v>
      </c>
      <c r="B3587" s="54">
        <v>1</v>
      </c>
      <c r="C3587" s="54" t="s">
        <v>78</v>
      </c>
      <c r="D3587" s="54" t="s">
        <v>94</v>
      </c>
      <c r="E3587" s="61" t="s">
        <v>3345</v>
      </c>
      <c r="F3587" s="61" t="s">
        <v>145</v>
      </c>
      <c r="G3587" s="54" t="s">
        <v>72</v>
      </c>
      <c r="H3587" s="54" t="s">
        <v>128</v>
      </c>
      <c r="I3587" s="54" t="s">
        <v>22</v>
      </c>
      <c r="J3587" s="54" t="s">
        <v>129</v>
      </c>
      <c r="K3587" s="56">
        <v>43451.579837962963</v>
      </c>
      <c r="L3587" s="56">
        <v>43451.722071759257</v>
      </c>
      <c r="M3587" s="57">
        <v>3.4136111109999998</v>
      </c>
      <c r="N3587" s="58">
        <v>0</v>
      </c>
      <c r="O3587" s="58">
        <v>17</v>
      </c>
      <c r="P3587" s="58">
        <v>0</v>
      </c>
      <c r="Q3587" s="58">
        <v>0</v>
      </c>
      <c r="R3587" s="59">
        <v>0</v>
      </c>
      <c r="S3587" s="59">
        <v>58.031388999999997</v>
      </c>
      <c r="T3587" s="59">
        <v>0</v>
      </c>
      <c r="U3587" s="59">
        <v>0</v>
      </c>
    </row>
    <row r="3588" spans="1:21" x14ac:dyDescent="0.3">
      <c r="A3588" s="61">
        <v>87619</v>
      </c>
      <c r="B3588" s="54">
        <v>1</v>
      </c>
      <c r="C3588" s="54" t="s">
        <v>78</v>
      </c>
      <c r="D3588" s="54" t="s">
        <v>85</v>
      </c>
      <c r="E3588" s="61" t="s">
        <v>3346</v>
      </c>
      <c r="F3588" s="61" t="s">
        <v>179</v>
      </c>
      <c r="G3588" s="54" t="s">
        <v>72</v>
      </c>
      <c r="H3588" s="54" t="s">
        <v>128</v>
      </c>
      <c r="I3588" s="54" t="s">
        <v>22</v>
      </c>
      <c r="J3588" s="54" t="s">
        <v>129</v>
      </c>
      <c r="K3588" s="56">
        <v>43451.584722222222</v>
      </c>
      <c r="L3588" s="56">
        <v>43451.600694444445</v>
      </c>
      <c r="M3588" s="57">
        <v>0.383333333</v>
      </c>
      <c r="N3588" s="58">
        <v>0</v>
      </c>
      <c r="O3588" s="58">
        <v>63</v>
      </c>
      <c r="P3588" s="58">
        <v>0</v>
      </c>
      <c r="Q3588" s="58">
        <v>0</v>
      </c>
      <c r="R3588" s="59">
        <v>0</v>
      </c>
      <c r="S3588" s="59">
        <v>24.15</v>
      </c>
      <c r="T3588" s="59">
        <v>0</v>
      </c>
      <c r="U3588" s="59">
        <v>0</v>
      </c>
    </row>
    <row r="3589" spans="1:21" x14ac:dyDescent="0.3">
      <c r="A3589" s="61">
        <v>87621</v>
      </c>
      <c r="B3589" s="54">
        <v>1</v>
      </c>
      <c r="C3589" s="54" t="s">
        <v>78</v>
      </c>
      <c r="D3589" s="54" t="s">
        <v>86</v>
      </c>
      <c r="E3589" s="61" t="s">
        <v>3347</v>
      </c>
      <c r="F3589" s="61" t="s">
        <v>145</v>
      </c>
      <c r="G3589" s="54" t="s">
        <v>72</v>
      </c>
      <c r="H3589" s="54" t="s">
        <v>138</v>
      </c>
      <c r="I3589" s="54" t="s">
        <v>22</v>
      </c>
      <c r="J3589" s="54" t="s">
        <v>129</v>
      </c>
      <c r="K3589" s="56">
        <v>43451.56181712963</v>
      </c>
      <c r="L3589" s="56">
        <v>43451.5625</v>
      </c>
      <c r="M3589" s="57">
        <v>1.6388888000000001E-2</v>
      </c>
      <c r="N3589" s="58">
        <v>2</v>
      </c>
      <c r="O3589" s="58">
        <v>696</v>
      </c>
      <c r="P3589" s="58">
        <v>0</v>
      </c>
      <c r="Q3589" s="58">
        <v>0</v>
      </c>
      <c r="R3589" s="59">
        <v>3.2778000000000002E-2</v>
      </c>
      <c r="S3589" s="59">
        <v>11.406666</v>
      </c>
      <c r="T3589" s="59">
        <v>0</v>
      </c>
      <c r="U3589" s="59">
        <v>0</v>
      </c>
    </row>
    <row r="3590" spans="1:21" x14ac:dyDescent="0.3">
      <c r="A3590" s="61">
        <v>87622</v>
      </c>
      <c r="B3590" s="54">
        <v>1</v>
      </c>
      <c r="C3590" s="54" t="s">
        <v>79</v>
      </c>
      <c r="D3590" s="54" t="s">
        <v>116</v>
      </c>
      <c r="E3590" s="61" t="s">
        <v>3348</v>
      </c>
      <c r="F3590" s="61" t="s">
        <v>140</v>
      </c>
      <c r="G3590" s="54" t="s">
        <v>72</v>
      </c>
      <c r="H3590" s="54" t="s">
        <v>128</v>
      </c>
      <c r="I3590" s="54" t="s">
        <v>22</v>
      </c>
      <c r="J3590" s="54" t="s">
        <v>129</v>
      </c>
      <c r="K3590" s="56">
        <v>43451.573321759257</v>
      </c>
      <c r="L3590" s="56">
        <v>43451.612592592595</v>
      </c>
      <c r="M3590" s="57">
        <v>0.9425</v>
      </c>
      <c r="N3590" s="58">
        <v>5</v>
      </c>
      <c r="O3590" s="58">
        <v>2421</v>
      </c>
      <c r="P3590" s="58">
        <v>0</v>
      </c>
      <c r="Q3590" s="58">
        <v>0</v>
      </c>
      <c r="R3590" s="59">
        <v>4.7125000000000004</v>
      </c>
      <c r="S3590" s="59">
        <v>2281.7925</v>
      </c>
      <c r="T3590" s="59">
        <v>0</v>
      </c>
      <c r="U3590" s="59">
        <v>0</v>
      </c>
    </row>
    <row r="3591" spans="1:21" x14ac:dyDescent="0.3">
      <c r="A3591" s="61">
        <v>87624</v>
      </c>
      <c r="B3591" s="54">
        <v>1</v>
      </c>
      <c r="C3591" s="54" t="s">
        <v>78</v>
      </c>
      <c r="D3591" s="54" t="s">
        <v>106</v>
      </c>
      <c r="E3591" s="61" t="s">
        <v>3349</v>
      </c>
      <c r="F3591" s="61" t="s">
        <v>151</v>
      </c>
      <c r="G3591" s="54" t="s">
        <v>71</v>
      </c>
      <c r="H3591" s="54" t="s">
        <v>128</v>
      </c>
      <c r="I3591" s="54" t="s">
        <v>22</v>
      </c>
      <c r="J3591" s="54" t="s">
        <v>129</v>
      </c>
      <c r="K3591" s="56">
        <v>43451.539594907408</v>
      </c>
      <c r="L3591" s="56">
        <v>43451.610416666663</v>
      </c>
      <c r="M3591" s="57">
        <v>1.6997222219999999</v>
      </c>
      <c r="N3591" s="58">
        <v>0</v>
      </c>
      <c r="O3591" s="58">
        <v>45</v>
      </c>
      <c r="P3591" s="58">
        <v>0</v>
      </c>
      <c r="Q3591" s="58">
        <v>0</v>
      </c>
      <c r="R3591" s="59">
        <v>0</v>
      </c>
      <c r="S3591" s="59">
        <v>76.487499999999997</v>
      </c>
      <c r="T3591" s="59">
        <v>0</v>
      </c>
      <c r="U3591" s="59">
        <v>0</v>
      </c>
    </row>
    <row r="3592" spans="1:21" x14ac:dyDescent="0.3">
      <c r="A3592" s="61">
        <v>87629</v>
      </c>
      <c r="B3592" s="54">
        <v>1</v>
      </c>
      <c r="C3592" s="54" t="s">
        <v>78</v>
      </c>
      <c r="D3592" s="54" t="s">
        <v>90</v>
      </c>
      <c r="E3592" s="61" t="s">
        <v>861</v>
      </c>
      <c r="F3592" s="61" t="s">
        <v>136</v>
      </c>
      <c r="G3592" s="54" t="s">
        <v>71</v>
      </c>
      <c r="H3592" s="54" t="s">
        <v>128</v>
      </c>
      <c r="I3592" s="54" t="s">
        <v>22</v>
      </c>
      <c r="J3592" s="54" t="s">
        <v>129</v>
      </c>
      <c r="K3592" s="56">
        <v>43451.590104166666</v>
      </c>
      <c r="L3592" s="56">
        <v>43451.604432870372</v>
      </c>
      <c r="M3592" s="57">
        <v>0.343888888</v>
      </c>
      <c r="N3592" s="58">
        <v>0</v>
      </c>
      <c r="O3592" s="58">
        <v>311</v>
      </c>
      <c r="P3592" s="58">
        <v>0</v>
      </c>
      <c r="Q3592" s="58">
        <v>0</v>
      </c>
      <c r="R3592" s="59">
        <v>0</v>
      </c>
      <c r="S3592" s="59">
        <v>106.949444</v>
      </c>
      <c r="T3592" s="59">
        <v>0</v>
      </c>
      <c r="U3592" s="59">
        <v>0</v>
      </c>
    </row>
    <row r="3593" spans="1:21" x14ac:dyDescent="0.3">
      <c r="A3593" s="61">
        <v>87632</v>
      </c>
      <c r="B3593" s="54">
        <v>1</v>
      </c>
      <c r="C3593" s="54" t="s">
        <v>79</v>
      </c>
      <c r="D3593" s="54" t="s">
        <v>119</v>
      </c>
      <c r="E3593" s="61" t="s">
        <v>716</v>
      </c>
      <c r="F3593" s="61" t="s">
        <v>172</v>
      </c>
      <c r="G3593" s="54" t="s">
        <v>71</v>
      </c>
      <c r="H3593" s="54" t="s">
        <v>128</v>
      </c>
      <c r="I3593" s="54" t="s">
        <v>22</v>
      </c>
      <c r="J3593" s="54" t="s">
        <v>129</v>
      </c>
      <c r="K3593" s="56">
        <v>43451.569699074076</v>
      </c>
      <c r="L3593" s="56">
        <v>43451.635231481479</v>
      </c>
      <c r="M3593" s="57">
        <v>1.572777777</v>
      </c>
      <c r="N3593" s="58">
        <v>0</v>
      </c>
      <c r="O3593" s="58">
        <v>5</v>
      </c>
      <c r="P3593" s="58">
        <v>0</v>
      </c>
      <c r="Q3593" s="58">
        <v>5</v>
      </c>
      <c r="R3593" s="59">
        <v>0</v>
      </c>
      <c r="S3593" s="59">
        <v>7.8638890000000004</v>
      </c>
      <c r="T3593" s="59">
        <v>0</v>
      </c>
      <c r="U3593" s="59">
        <v>7.8638890000000004</v>
      </c>
    </row>
    <row r="3594" spans="1:21" x14ac:dyDescent="0.3">
      <c r="A3594" s="61">
        <v>87633</v>
      </c>
      <c r="B3594" s="54">
        <v>1</v>
      </c>
      <c r="C3594" s="54" t="s">
        <v>78</v>
      </c>
      <c r="D3594" s="54" t="s">
        <v>91</v>
      </c>
      <c r="E3594" s="61" t="s">
        <v>3350</v>
      </c>
      <c r="F3594" s="61" t="s">
        <v>137</v>
      </c>
      <c r="G3594" s="54" t="s">
        <v>71</v>
      </c>
      <c r="H3594" s="54" t="s">
        <v>128</v>
      </c>
      <c r="I3594" s="54" t="s">
        <v>22</v>
      </c>
      <c r="J3594" s="54" t="s">
        <v>129</v>
      </c>
      <c r="K3594" s="56">
        <v>43451.548171296294</v>
      </c>
      <c r="L3594" s="56">
        <v>43451.602777777778</v>
      </c>
      <c r="M3594" s="57">
        <v>1.3105555550000001</v>
      </c>
      <c r="N3594" s="58">
        <v>0</v>
      </c>
      <c r="O3594" s="58">
        <v>0</v>
      </c>
      <c r="P3594" s="58">
        <v>0</v>
      </c>
      <c r="Q3594" s="58">
        <v>1</v>
      </c>
      <c r="R3594" s="59">
        <v>0</v>
      </c>
      <c r="S3594" s="59">
        <v>0</v>
      </c>
      <c r="T3594" s="59">
        <v>0</v>
      </c>
      <c r="U3594" s="59">
        <v>1.3105560000000001</v>
      </c>
    </row>
    <row r="3595" spans="1:21" x14ac:dyDescent="0.3">
      <c r="A3595" s="61">
        <v>87640</v>
      </c>
      <c r="B3595" s="54">
        <v>1</v>
      </c>
      <c r="C3595" s="54" t="s">
        <v>79</v>
      </c>
      <c r="D3595" s="54" t="s">
        <v>119</v>
      </c>
      <c r="E3595" s="61" t="s">
        <v>1011</v>
      </c>
      <c r="F3595" s="61" t="s">
        <v>140</v>
      </c>
      <c r="G3595" s="54" t="s">
        <v>72</v>
      </c>
      <c r="H3595" s="54" t="s">
        <v>128</v>
      </c>
      <c r="I3595" s="54" t="s">
        <v>22</v>
      </c>
      <c r="J3595" s="54" t="s">
        <v>129</v>
      </c>
      <c r="K3595" s="56">
        <v>43451.579629629632</v>
      </c>
      <c r="L3595" s="56">
        <v>43451.618368055555</v>
      </c>
      <c r="M3595" s="57">
        <v>0.92972222199999999</v>
      </c>
      <c r="N3595" s="58">
        <v>17</v>
      </c>
      <c r="O3595" s="58">
        <v>379</v>
      </c>
      <c r="P3595" s="58">
        <v>0</v>
      </c>
      <c r="Q3595" s="58">
        <v>55</v>
      </c>
      <c r="R3595" s="59">
        <v>15.805277999999999</v>
      </c>
      <c r="S3595" s="59">
        <v>352.36472199999997</v>
      </c>
      <c r="T3595" s="59">
        <v>0</v>
      </c>
      <c r="U3595" s="59">
        <v>51.134721999999996</v>
      </c>
    </row>
    <row r="3596" spans="1:21" x14ac:dyDescent="0.3">
      <c r="A3596" s="61">
        <v>87641</v>
      </c>
      <c r="B3596" s="54">
        <v>1</v>
      </c>
      <c r="C3596" s="54" t="s">
        <v>78</v>
      </c>
      <c r="D3596" s="54" t="s">
        <v>81</v>
      </c>
      <c r="E3596" s="61" t="s">
        <v>3351</v>
      </c>
      <c r="F3596" s="61" t="s">
        <v>148</v>
      </c>
      <c r="G3596" s="54" t="s">
        <v>71</v>
      </c>
      <c r="H3596" s="54" t="s">
        <v>128</v>
      </c>
      <c r="I3596" s="54" t="s">
        <v>22</v>
      </c>
      <c r="J3596" s="54" t="s">
        <v>147</v>
      </c>
      <c r="K3596" s="56">
        <v>43451.440972222219</v>
      </c>
      <c r="L3596" s="56">
        <v>43451.49722222222</v>
      </c>
      <c r="M3596" s="57">
        <v>1.35</v>
      </c>
      <c r="N3596" s="58">
        <v>0</v>
      </c>
      <c r="O3596" s="58">
        <v>20</v>
      </c>
      <c r="P3596" s="58">
        <v>0</v>
      </c>
      <c r="Q3596" s="58">
        <v>0</v>
      </c>
      <c r="R3596" s="59">
        <v>0</v>
      </c>
      <c r="S3596" s="59">
        <v>27</v>
      </c>
      <c r="T3596" s="59">
        <v>0</v>
      </c>
      <c r="U3596" s="59">
        <v>0</v>
      </c>
    </row>
    <row r="3597" spans="1:21" x14ac:dyDescent="0.3">
      <c r="A3597" s="61">
        <v>87643</v>
      </c>
      <c r="B3597" s="54">
        <v>1</v>
      </c>
      <c r="C3597" s="54" t="s">
        <v>78</v>
      </c>
      <c r="D3597" s="54" t="s">
        <v>86</v>
      </c>
      <c r="E3597" s="61" t="s">
        <v>3352</v>
      </c>
      <c r="F3597" s="61" t="s">
        <v>140</v>
      </c>
      <c r="G3597" s="54" t="s">
        <v>72</v>
      </c>
      <c r="H3597" s="54" t="s">
        <v>128</v>
      </c>
      <c r="I3597" s="54" t="s">
        <v>22</v>
      </c>
      <c r="J3597" s="54" t="s">
        <v>129</v>
      </c>
      <c r="K3597" s="56">
        <v>43451.530347222222</v>
      </c>
      <c r="L3597" s="56">
        <v>43451.586805555555</v>
      </c>
      <c r="M3597" s="57">
        <v>1.355</v>
      </c>
      <c r="N3597" s="58">
        <v>0</v>
      </c>
      <c r="O3597" s="58">
        <v>4894</v>
      </c>
      <c r="P3597" s="58">
        <v>0</v>
      </c>
      <c r="Q3597" s="58">
        <v>19</v>
      </c>
      <c r="R3597" s="59">
        <v>0</v>
      </c>
      <c r="S3597" s="59">
        <v>6631.37</v>
      </c>
      <c r="T3597" s="59">
        <v>0</v>
      </c>
      <c r="U3597" s="59">
        <v>25.745000000000001</v>
      </c>
    </row>
    <row r="3598" spans="1:21" x14ac:dyDescent="0.3">
      <c r="A3598" s="61">
        <v>87647</v>
      </c>
      <c r="B3598" s="54">
        <v>1</v>
      </c>
      <c r="C3598" s="54" t="s">
        <v>78</v>
      </c>
      <c r="D3598" s="54" t="s">
        <v>95</v>
      </c>
      <c r="E3598" s="61" t="s">
        <v>3353</v>
      </c>
      <c r="F3598" s="61" t="s">
        <v>140</v>
      </c>
      <c r="G3598" s="54" t="s">
        <v>72</v>
      </c>
      <c r="H3598" s="54" t="s">
        <v>128</v>
      </c>
      <c r="I3598" s="54" t="s">
        <v>22</v>
      </c>
      <c r="J3598" s="54" t="s">
        <v>129</v>
      </c>
      <c r="K3598" s="56">
        <v>43451.615671296298</v>
      </c>
      <c r="L3598" s="56">
        <v>43451.661539351851</v>
      </c>
      <c r="M3598" s="57">
        <v>1.100833333</v>
      </c>
      <c r="N3598" s="58">
        <v>0</v>
      </c>
      <c r="O3598" s="58">
        <v>78</v>
      </c>
      <c r="P3598" s="58">
        <v>0</v>
      </c>
      <c r="Q3598" s="58">
        <v>0</v>
      </c>
      <c r="R3598" s="59">
        <v>0</v>
      </c>
      <c r="S3598" s="59">
        <v>85.864999999999995</v>
      </c>
      <c r="T3598" s="59">
        <v>0</v>
      </c>
      <c r="U3598" s="59">
        <v>0</v>
      </c>
    </row>
    <row r="3599" spans="1:21" x14ac:dyDescent="0.3">
      <c r="A3599" s="61">
        <v>87648</v>
      </c>
      <c r="B3599" s="54">
        <v>1</v>
      </c>
      <c r="C3599" s="54" t="s">
        <v>79</v>
      </c>
      <c r="D3599" s="54" t="s">
        <v>114</v>
      </c>
      <c r="E3599" s="61" t="s">
        <v>3354</v>
      </c>
      <c r="F3599" s="61" t="s">
        <v>136</v>
      </c>
      <c r="G3599" s="54" t="s">
        <v>71</v>
      </c>
      <c r="H3599" s="54" t="s">
        <v>128</v>
      </c>
      <c r="I3599" s="54" t="s">
        <v>22</v>
      </c>
      <c r="J3599" s="54" t="s">
        <v>129</v>
      </c>
      <c r="K3599" s="56">
        <v>43451.620659722219</v>
      </c>
      <c r="L3599" s="56">
        <v>43451.655069444445</v>
      </c>
      <c r="M3599" s="57">
        <v>0.82583333299999995</v>
      </c>
      <c r="N3599" s="58">
        <v>0</v>
      </c>
      <c r="O3599" s="58">
        <v>1</v>
      </c>
      <c r="P3599" s="58">
        <v>0</v>
      </c>
      <c r="Q3599" s="58">
        <v>53</v>
      </c>
      <c r="R3599" s="59">
        <v>0</v>
      </c>
      <c r="S3599" s="59">
        <v>0.82583300000000004</v>
      </c>
      <c r="T3599" s="59">
        <v>0</v>
      </c>
      <c r="U3599" s="59">
        <v>43.769167000000003</v>
      </c>
    </row>
    <row r="3600" spans="1:21" x14ac:dyDescent="0.3">
      <c r="A3600" s="61">
        <v>87650</v>
      </c>
      <c r="B3600" s="54">
        <v>1</v>
      </c>
      <c r="C3600" s="54" t="s">
        <v>78</v>
      </c>
      <c r="D3600" s="54" t="s">
        <v>91</v>
      </c>
      <c r="E3600" s="61" t="s">
        <v>620</v>
      </c>
      <c r="F3600" s="61" t="s">
        <v>136</v>
      </c>
      <c r="G3600" s="54" t="s">
        <v>71</v>
      </c>
      <c r="H3600" s="54" t="s">
        <v>128</v>
      </c>
      <c r="I3600" s="54" t="s">
        <v>22</v>
      </c>
      <c r="J3600" s="54" t="s">
        <v>129</v>
      </c>
      <c r="K3600" s="56">
        <v>43451.562164351853</v>
      </c>
      <c r="L3600" s="56">
        <v>43451.614583333336</v>
      </c>
      <c r="M3600" s="57">
        <v>1.2580555550000001</v>
      </c>
      <c r="N3600" s="58">
        <v>0</v>
      </c>
      <c r="O3600" s="58">
        <v>0</v>
      </c>
      <c r="P3600" s="58">
        <v>0</v>
      </c>
      <c r="Q3600" s="58">
        <v>37</v>
      </c>
      <c r="R3600" s="59">
        <v>0</v>
      </c>
      <c r="S3600" s="59">
        <v>0</v>
      </c>
      <c r="T3600" s="59">
        <v>0</v>
      </c>
      <c r="U3600" s="59">
        <v>46.548056000000003</v>
      </c>
    </row>
    <row r="3601" spans="1:21" x14ac:dyDescent="0.3">
      <c r="A3601" s="61">
        <v>87651</v>
      </c>
      <c r="B3601" s="54">
        <v>1</v>
      </c>
      <c r="C3601" s="54" t="s">
        <v>78</v>
      </c>
      <c r="D3601" s="54" t="s">
        <v>93</v>
      </c>
      <c r="E3601" s="61" t="s">
        <v>3355</v>
      </c>
      <c r="F3601" s="61" t="s">
        <v>144</v>
      </c>
      <c r="G3601" s="54" t="s">
        <v>71</v>
      </c>
      <c r="H3601" s="54" t="s">
        <v>128</v>
      </c>
      <c r="I3601" s="54" t="s">
        <v>22</v>
      </c>
      <c r="J3601" s="54" t="s">
        <v>129</v>
      </c>
      <c r="K3601" s="56">
        <v>43451.486909722225</v>
      </c>
      <c r="L3601" s="56">
        <v>43451.770590277782</v>
      </c>
      <c r="M3601" s="57">
        <v>6.8083333330000002</v>
      </c>
      <c r="N3601" s="58">
        <v>0</v>
      </c>
      <c r="O3601" s="58">
        <v>10</v>
      </c>
      <c r="P3601" s="58">
        <v>0</v>
      </c>
      <c r="Q3601" s="58">
        <v>0</v>
      </c>
      <c r="R3601" s="59">
        <v>0</v>
      </c>
      <c r="S3601" s="59">
        <v>68.083332999999996</v>
      </c>
      <c r="T3601" s="59">
        <v>0</v>
      </c>
      <c r="U3601" s="59">
        <v>0</v>
      </c>
    </row>
    <row r="3602" spans="1:21" x14ac:dyDescent="0.3">
      <c r="A3602" s="61">
        <v>87653</v>
      </c>
      <c r="B3602" s="54">
        <v>1</v>
      </c>
      <c r="C3602" s="54" t="s">
        <v>78</v>
      </c>
      <c r="D3602" s="54" t="s">
        <v>101</v>
      </c>
      <c r="E3602" s="61" t="s">
        <v>3356</v>
      </c>
      <c r="F3602" s="61" t="s">
        <v>144</v>
      </c>
      <c r="G3602" s="54" t="s">
        <v>71</v>
      </c>
      <c r="H3602" s="54" t="s">
        <v>128</v>
      </c>
      <c r="I3602" s="54" t="s">
        <v>22</v>
      </c>
      <c r="J3602" s="54" t="s">
        <v>129</v>
      </c>
      <c r="K3602" s="56">
        <v>43451.629016203704</v>
      </c>
      <c r="L3602" s="56">
        <v>43451.736122685186</v>
      </c>
      <c r="M3602" s="57">
        <v>2.5705555549999999</v>
      </c>
      <c r="N3602" s="58">
        <v>0</v>
      </c>
      <c r="O3602" s="58">
        <v>0</v>
      </c>
      <c r="P3602" s="58">
        <v>0</v>
      </c>
      <c r="Q3602" s="58">
        <v>1</v>
      </c>
      <c r="R3602" s="59">
        <v>0</v>
      </c>
      <c r="S3602" s="59">
        <v>0</v>
      </c>
      <c r="T3602" s="59">
        <v>0</v>
      </c>
      <c r="U3602" s="59">
        <v>2.5705559999999998</v>
      </c>
    </row>
    <row r="3603" spans="1:21" x14ac:dyDescent="0.3">
      <c r="A3603" s="61">
        <v>87656</v>
      </c>
      <c r="B3603" s="54">
        <v>1</v>
      </c>
      <c r="C3603" s="54" t="s">
        <v>79</v>
      </c>
      <c r="D3603" s="54" t="s">
        <v>118</v>
      </c>
      <c r="E3603" s="61" t="s">
        <v>3357</v>
      </c>
      <c r="F3603" s="61" t="s">
        <v>203</v>
      </c>
      <c r="G3603" s="54" t="s">
        <v>71</v>
      </c>
      <c r="H3603" s="54" t="s">
        <v>128</v>
      </c>
      <c r="I3603" s="54" t="s">
        <v>22</v>
      </c>
      <c r="J3603" s="54" t="s">
        <v>129</v>
      </c>
      <c r="K3603" s="56">
        <v>43451.631238425929</v>
      </c>
      <c r="L3603" s="56">
        <v>43451.823182870372</v>
      </c>
      <c r="M3603" s="57">
        <v>4.6066666659999997</v>
      </c>
      <c r="N3603" s="58">
        <v>0</v>
      </c>
      <c r="O3603" s="58">
        <v>123</v>
      </c>
      <c r="P3603" s="58">
        <v>0</v>
      </c>
      <c r="Q3603" s="58">
        <v>0</v>
      </c>
      <c r="R3603" s="59">
        <v>0</v>
      </c>
      <c r="S3603" s="59">
        <v>566.62</v>
      </c>
      <c r="T3603" s="59">
        <v>0</v>
      </c>
      <c r="U3603" s="59">
        <v>0</v>
      </c>
    </row>
    <row r="3604" spans="1:21" x14ac:dyDescent="0.3">
      <c r="A3604" s="61">
        <v>87657</v>
      </c>
      <c r="B3604" s="54">
        <v>1</v>
      </c>
      <c r="C3604" s="54" t="s">
        <v>78</v>
      </c>
      <c r="D3604" s="54" t="s">
        <v>103</v>
      </c>
      <c r="E3604" s="61" t="s">
        <v>3358</v>
      </c>
      <c r="F3604" s="61" t="s">
        <v>157</v>
      </c>
      <c r="G3604" s="54" t="s">
        <v>71</v>
      </c>
      <c r="H3604" s="54" t="s">
        <v>128</v>
      </c>
      <c r="I3604" s="54" t="s">
        <v>22</v>
      </c>
      <c r="J3604" s="54" t="s">
        <v>129</v>
      </c>
      <c r="K3604" s="56">
        <v>43451.622708333336</v>
      </c>
      <c r="L3604" s="56">
        <v>43451.854062500002</v>
      </c>
      <c r="M3604" s="57">
        <v>5.5525000000000002</v>
      </c>
      <c r="N3604" s="58">
        <v>0</v>
      </c>
      <c r="O3604" s="58">
        <v>132</v>
      </c>
      <c r="P3604" s="58">
        <v>0</v>
      </c>
      <c r="Q3604" s="58">
        <v>3</v>
      </c>
      <c r="R3604" s="59">
        <v>0</v>
      </c>
      <c r="S3604" s="59">
        <v>732.93</v>
      </c>
      <c r="T3604" s="59">
        <v>0</v>
      </c>
      <c r="U3604" s="59">
        <v>16.657499999999999</v>
      </c>
    </row>
    <row r="3605" spans="1:21" x14ac:dyDescent="0.3">
      <c r="A3605" s="61">
        <v>87660</v>
      </c>
      <c r="B3605" s="54">
        <v>1</v>
      </c>
      <c r="C3605" s="54" t="s">
        <v>79</v>
      </c>
      <c r="D3605" s="54" t="s">
        <v>119</v>
      </c>
      <c r="E3605" s="61" t="s">
        <v>523</v>
      </c>
      <c r="F3605" s="61" t="s">
        <v>140</v>
      </c>
      <c r="G3605" s="54" t="s">
        <v>72</v>
      </c>
      <c r="H3605" s="54" t="s">
        <v>128</v>
      </c>
      <c r="I3605" s="54" t="s">
        <v>22</v>
      </c>
      <c r="J3605" s="54" t="s">
        <v>129</v>
      </c>
      <c r="K3605" s="56">
        <v>43451.64162037037</v>
      </c>
      <c r="L3605" s="56">
        <v>43451.728541666664</v>
      </c>
      <c r="M3605" s="57">
        <v>2.0861111110000001</v>
      </c>
      <c r="N3605" s="58">
        <v>8</v>
      </c>
      <c r="O3605" s="58">
        <v>1129</v>
      </c>
      <c r="P3605" s="58">
        <v>0</v>
      </c>
      <c r="Q3605" s="58">
        <v>206</v>
      </c>
      <c r="R3605" s="59">
        <v>16.688889</v>
      </c>
      <c r="S3605" s="59">
        <v>2355.2194439999998</v>
      </c>
      <c r="T3605" s="59">
        <v>0</v>
      </c>
      <c r="U3605" s="59">
        <v>429.73888899999997</v>
      </c>
    </row>
    <row r="3606" spans="1:21" x14ac:dyDescent="0.3">
      <c r="A3606" s="61">
        <v>87662</v>
      </c>
      <c r="B3606" s="54">
        <v>1</v>
      </c>
      <c r="C3606" s="54" t="s">
        <v>79</v>
      </c>
      <c r="D3606" s="54" t="s">
        <v>117</v>
      </c>
      <c r="E3606" s="61" t="s">
        <v>370</v>
      </c>
      <c r="F3606" s="61" t="s">
        <v>140</v>
      </c>
      <c r="G3606" s="54" t="s">
        <v>72</v>
      </c>
      <c r="H3606" s="54" t="s">
        <v>128</v>
      </c>
      <c r="I3606" s="54" t="s">
        <v>22</v>
      </c>
      <c r="J3606" s="54" t="s">
        <v>129</v>
      </c>
      <c r="K3606" s="56">
        <v>43451.641770833332</v>
      </c>
      <c r="L3606" s="56">
        <v>43451.655821759261</v>
      </c>
      <c r="M3606" s="57">
        <v>0.33722222200000002</v>
      </c>
      <c r="N3606" s="58">
        <v>0</v>
      </c>
      <c r="O3606" s="58">
        <v>0</v>
      </c>
      <c r="P3606" s="58">
        <v>8</v>
      </c>
      <c r="Q3606" s="58">
        <v>316</v>
      </c>
      <c r="R3606" s="59">
        <v>0</v>
      </c>
      <c r="S3606" s="59">
        <v>0</v>
      </c>
      <c r="T3606" s="59">
        <v>2.697778</v>
      </c>
      <c r="U3606" s="59">
        <v>106.56222200000001</v>
      </c>
    </row>
    <row r="3607" spans="1:21" x14ac:dyDescent="0.3">
      <c r="A3607" s="61">
        <v>87665</v>
      </c>
      <c r="B3607" s="54">
        <v>1</v>
      </c>
      <c r="C3607" s="54" t="s">
        <v>78</v>
      </c>
      <c r="D3607" s="54" t="s">
        <v>80</v>
      </c>
      <c r="E3607" s="61" t="s">
        <v>3359</v>
      </c>
      <c r="F3607" s="61" t="s">
        <v>204</v>
      </c>
      <c r="G3607" s="54" t="s">
        <v>71</v>
      </c>
      <c r="H3607" s="54" t="s">
        <v>128</v>
      </c>
      <c r="I3607" s="54" t="s">
        <v>22</v>
      </c>
      <c r="J3607" s="54" t="s">
        <v>129</v>
      </c>
      <c r="K3607" s="56">
        <v>43451.642939814818</v>
      </c>
      <c r="L3607" s="56">
        <v>43451.775949074072</v>
      </c>
      <c r="M3607" s="57">
        <v>3.1922222219999998</v>
      </c>
      <c r="N3607" s="58">
        <v>0</v>
      </c>
      <c r="O3607" s="58">
        <v>128</v>
      </c>
      <c r="P3607" s="58">
        <v>0</v>
      </c>
      <c r="Q3607" s="58">
        <v>0</v>
      </c>
      <c r="R3607" s="59">
        <v>0</v>
      </c>
      <c r="S3607" s="59">
        <v>408.604444</v>
      </c>
      <c r="T3607" s="59">
        <v>0</v>
      </c>
      <c r="U3607" s="59">
        <v>0</v>
      </c>
    </row>
    <row r="3608" spans="1:21" x14ac:dyDescent="0.3">
      <c r="A3608" s="61">
        <v>87668</v>
      </c>
      <c r="B3608" s="54">
        <v>1</v>
      </c>
      <c r="C3608" s="54" t="s">
        <v>78</v>
      </c>
      <c r="D3608" s="54" t="s">
        <v>98</v>
      </c>
      <c r="E3608" s="61" t="s">
        <v>3360</v>
      </c>
      <c r="F3608" s="61" t="s">
        <v>145</v>
      </c>
      <c r="G3608" s="54" t="s">
        <v>72</v>
      </c>
      <c r="H3608" s="54" t="s">
        <v>128</v>
      </c>
      <c r="I3608" s="54" t="s">
        <v>22</v>
      </c>
      <c r="J3608" s="54" t="s">
        <v>129</v>
      </c>
      <c r="K3608" s="56">
        <v>43451.64435185185</v>
      </c>
      <c r="L3608" s="56">
        <v>43451.707245370373</v>
      </c>
      <c r="M3608" s="57">
        <v>1.5094444440000001</v>
      </c>
      <c r="N3608" s="58">
        <v>0</v>
      </c>
      <c r="O3608" s="58">
        <v>311</v>
      </c>
      <c r="P3608" s="58">
        <v>0</v>
      </c>
      <c r="Q3608" s="58">
        <v>0</v>
      </c>
      <c r="R3608" s="59">
        <v>0</v>
      </c>
      <c r="S3608" s="59">
        <v>469.43722200000002</v>
      </c>
      <c r="T3608" s="59">
        <v>0</v>
      </c>
      <c r="U3608" s="59">
        <v>0</v>
      </c>
    </row>
    <row r="3609" spans="1:21" x14ac:dyDescent="0.3">
      <c r="A3609" s="61">
        <v>87669</v>
      </c>
      <c r="B3609" s="54">
        <v>1</v>
      </c>
      <c r="C3609" s="54" t="s">
        <v>78</v>
      </c>
      <c r="D3609" s="54" t="s">
        <v>81</v>
      </c>
      <c r="E3609" s="61" t="s">
        <v>3361</v>
      </c>
      <c r="F3609" s="61" t="s">
        <v>140</v>
      </c>
      <c r="G3609" s="54" t="s">
        <v>72</v>
      </c>
      <c r="H3609" s="54" t="s">
        <v>128</v>
      </c>
      <c r="I3609" s="54" t="s">
        <v>22</v>
      </c>
      <c r="J3609" s="54" t="s">
        <v>129</v>
      </c>
      <c r="K3609" s="56">
        <v>43451.646180555559</v>
      </c>
      <c r="L3609" s="56">
        <v>43451.686562499999</v>
      </c>
      <c r="M3609" s="57">
        <v>0.96916666600000001</v>
      </c>
      <c r="N3609" s="58">
        <v>2</v>
      </c>
      <c r="O3609" s="58">
        <v>2229</v>
      </c>
      <c r="P3609" s="58">
        <v>0</v>
      </c>
      <c r="Q3609" s="58">
        <v>0</v>
      </c>
      <c r="R3609" s="59">
        <v>1.9383330000000001</v>
      </c>
      <c r="S3609" s="59">
        <v>2160.2724990000002</v>
      </c>
      <c r="T3609" s="59">
        <v>0</v>
      </c>
      <c r="U3609" s="59">
        <v>0</v>
      </c>
    </row>
    <row r="3610" spans="1:21" x14ac:dyDescent="0.3">
      <c r="A3610" s="61">
        <v>87670</v>
      </c>
      <c r="B3610" s="54">
        <v>1</v>
      </c>
      <c r="C3610" s="54" t="s">
        <v>78</v>
      </c>
      <c r="D3610" s="54" t="s">
        <v>98</v>
      </c>
      <c r="E3610" s="61" t="s">
        <v>3362</v>
      </c>
      <c r="F3610" s="61" t="s">
        <v>145</v>
      </c>
      <c r="G3610" s="54" t="s">
        <v>72</v>
      </c>
      <c r="H3610" s="54" t="s">
        <v>128</v>
      </c>
      <c r="I3610" s="54" t="s">
        <v>22</v>
      </c>
      <c r="J3610" s="54" t="s">
        <v>129</v>
      </c>
      <c r="K3610" s="56">
        <v>43451.648425925923</v>
      </c>
      <c r="L3610" s="56">
        <v>43451.704687500001</v>
      </c>
      <c r="M3610" s="57">
        <v>1.3502777770000001</v>
      </c>
      <c r="N3610" s="58">
        <v>0</v>
      </c>
      <c r="O3610" s="58">
        <v>85</v>
      </c>
      <c r="P3610" s="58">
        <v>0</v>
      </c>
      <c r="Q3610" s="58">
        <v>0</v>
      </c>
      <c r="R3610" s="59">
        <v>0</v>
      </c>
      <c r="S3610" s="59">
        <v>114.773611</v>
      </c>
      <c r="T3610" s="59">
        <v>0</v>
      </c>
      <c r="U3610" s="59">
        <v>0</v>
      </c>
    </row>
    <row r="3611" spans="1:21" x14ac:dyDescent="0.3">
      <c r="A3611" s="61">
        <v>87671</v>
      </c>
      <c r="B3611" s="54">
        <v>1</v>
      </c>
      <c r="C3611" s="54" t="s">
        <v>79</v>
      </c>
      <c r="D3611" s="54" t="s">
        <v>111</v>
      </c>
      <c r="E3611" s="61" t="s">
        <v>3363</v>
      </c>
      <c r="F3611" s="61" t="s">
        <v>137</v>
      </c>
      <c r="G3611" s="54" t="s">
        <v>71</v>
      </c>
      <c r="H3611" s="54" t="s">
        <v>128</v>
      </c>
      <c r="I3611" s="54" t="s">
        <v>22</v>
      </c>
      <c r="J3611" s="54" t="s">
        <v>129</v>
      </c>
      <c r="K3611" s="56">
        <v>43451.65960648148</v>
      </c>
      <c r="L3611" s="56">
        <v>43451.699293981481</v>
      </c>
      <c r="M3611" s="57">
        <v>0.95250000000000001</v>
      </c>
      <c r="N3611" s="58">
        <v>0</v>
      </c>
      <c r="O3611" s="58">
        <v>1</v>
      </c>
      <c r="P3611" s="58">
        <v>0</v>
      </c>
      <c r="Q3611" s="58">
        <v>0</v>
      </c>
      <c r="R3611" s="59">
        <v>0</v>
      </c>
      <c r="S3611" s="59">
        <v>0.95250000000000001</v>
      </c>
      <c r="T3611" s="59">
        <v>0</v>
      </c>
      <c r="U3611" s="59">
        <v>0</v>
      </c>
    </row>
    <row r="3612" spans="1:21" x14ac:dyDescent="0.3">
      <c r="A3612" s="61">
        <v>87673</v>
      </c>
      <c r="B3612" s="54">
        <v>1</v>
      </c>
      <c r="C3612" s="54" t="s">
        <v>79</v>
      </c>
      <c r="D3612" s="54" t="s">
        <v>113</v>
      </c>
      <c r="E3612" s="61" t="s">
        <v>3364</v>
      </c>
      <c r="F3612" s="61" t="s">
        <v>136</v>
      </c>
      <c r="G3612" s="54" t="s">
        <v>71</v>
      </c>
      <c r="H3612" s="54" t="s">
        <v>128</v>
      </c>
      <c r="I3612" s="54" t="s">
        <v>22</v>
      </c>
      <c r="J3612" s="54" t="s">
        <v>129</v>
      </c>
      <c r="K3612" s="56">
        <v>43451.642662037033</v>
      </c>
      <c r="L3612" s="56">
        <v>43451.692233796297</v>
      </c>
      <c r="M3612" s="57">
        <v>1.1897222220000001</v>
      </c>
      <c r="N3612" s="58">
        <v>0</v>
      </c>
      <c r="O3612" s="58">
        <v>0</v>
      </c>
      <c r="P3612" s="58">
        <v>0</v>
      </c>
      <c r="Q3612" s="58">
        <v>3</v>
      </c>
      <c r="R3612" s="59">
        <v>0</v>
      </c>
      <c r="S3612" s="59">
        <v>0</v>
      </c>
      <c r="T3612" s="59">
        <v>0</v>
      </c>
      <c r="U3612" s="59">
        <v>3.5691670000000002</v>
      </c>
    </row>
    <row r="3613" spans="1:21" x14ac:dyDescent="0.3">
      <c r="A3613" s="61">
        <v>87675</v>
      </c>
      <c r="B3613" s="54">
        <v>1</v>
      </c>
      <c r="C3613" s="54" t="s">
        <v>78</v>
      </c>
      <c r="D3613" s="54" t="s">
        <v>90</v>
      </c>
      <c r="E3613" s="61" t="s">
        <v>3365</v>
      </c>
      <c r="F3613" s="61" t="s">
        <v>137</v>
      </c>
      <c r="G3613" s="54" t="s">
        <v>71</v>
      </c>
      <c r="H3613" s="54" t="s">
        <v>128</v>
      </c>
      <c r="I3613" s="54" t="s">
        <v>22</v>
      </c>
      <c r="J3613" s="54" t="s">
        <v>129</v>
      </c>
      <c r="K3613" s="56">
        <v>43451.633680555555</v>
      </c>
      <c r="L3613" s="56">
        <v>43451.797071759262</v>
      </c>
      <c r="M3613" s="57">
        <v>3.9213888880000001</v>
      </c>
      <c r="N3613" s="58">
        <v>0</v>
      </c>
      <c r="O3613" s="58">
        <v>1</v>
      </c>
      <c r="P3613" s="58">
        <v>0</v>
      </c>
      <c r="Q3613" s="58">
        <v>0</v>
      </c>
      <c r="R3613" s="59">
        <v>0</v>
      </c>
      <c r="S3613" s="59">
        <v>3.921389</v>
      </c>
      <c r="T3613" s="59">
        <v>0</v>
      </c>
      <c r="U3613" s="59">
        <v>0</v>
      </c>
    </row>
    <row r="3614" spans="1:21" x14ac:dyDescent="0.3">
      <c r="A3614" s="61">
        <v>87676</v>
      </c>
      <c r="B3614" s="54">
        <v>1</v>
      </c>
      <c r="C3614" s="54" t="s">
        <v>78</v>
      </c>
      <c r="D3614" s="54" t="s">
        <v>88</v>
      </c>
      <c r="E3614" s="61" t="s">
        <v>3366</v>
      </c>
      <c r="F3614" s="61" t="s">
        <v>137</v>
      </c>
      <c r="G3614" s="54" t="s">
        <v>71</v>
      </c>
      <c r="H3614" s="54" t="s">
        <v>128</v>
      </c>
      <c r="I3614" s="54" t="s">
        <v>22</v>
      </c>
      <c r="J3614" s="54" t="s">
        <v>129</v>
      </c>
      <c r="K3614" s="56">
        <v>43451.662662037037</v>
      </c>
      <c r="L3614" s="56">
        <v>43451.766238425924</v>
      </c>
      <c r="M3614" s="57">
        <v>2.485833333</v>
      </c>
      <c r="N3614" s="58">
        <v>0</v>
      </c>
      <c r="O3614" s="58">
        <v>3</v>
      </c>
      <c r="P3614" s="58">
        <v>0</v>
      </c>
      <c r="Q3614" s="58">
        <v>0</v>
      </c>
      <c r="R3614" s="59">
        <v>0</v>
      </c>
      <c r="S3614" s="59">
        <v>7.4574999999999996</v>
      </c>
      <c r="T3614" s="59">
        <v>0</v>
      </c>
      <c r="U3614" s="59">
        <v>0</v>
      </c>
    </row>
    <row r="3615" spans="1:21" x14ac:dyDescent="0.3">
      <c r="A3615" s="61">
        <v>87677</v>
      </c>
      <c r="B3615" s="54">
        <v>1</v>
      </c>
      <c r="C3615" s="54" t="s">
        <v>78</v>
      </c>
      <c r="D3615" s="54" t="s">
        <v>82</v>
      </c>
      <c r="E3615" s="61" t="s">
        <v>3367</v>
      </c>
      <c r="F3615" s="61" t="s">
        <v>137</v>
      </c>
      <c r="G3615" s="54" t="s">
        <v>71</v>
      </c>
      <c r="H3615" s="54" t="s">
        <v>128</v>
      </c>
      <c r="I3615" s="54" t="s">
        <v>22</v>
      </c>
      <c r="J3615" s="54" t="s">
        <v>129</v>
      </c>
      <c r="K3615" s="56">
        <v>43451.685173611113</v>
      </c>
      <c r="L3615" s="56">
        <v>43451.786157407405</v>
      </c>
      <c r="M3615" s="57">
        <v>2.423611111</v>
      </c>
      <c r="N3615" s="58">
        <v>0</v>
      </c>
      <c r="O3615" s="58">
        <v>4</v>
      </c>
      <c r="P3615" s="58">
        <v>0</v>
      </c>
      <c r="Q3615" s="58">
        <v>0</v>
      </c>
      <c r="R3615" s="59">
        <v>0</v>
      </c>
      <c r="S3615" s="59">
        <v>9.6944440000000007</v>
      </c>
      <c r="T3615" s="59">
        <v>0</v>
      </c>
      <c r="U3615" s="59">
        <v>0</v>
      </c>
    </row>
    <row r="3616" spans="1:21" x14ac:dyDescent="0.3">
      <c r="A3616" s="61">
        <v>87682</v>
      </c>
      <c r="B3616" s="54">
        <v>1</v>
      </c>
      <c r="C3616" s="54" t="s">
        <v>79</v>
      </c>
      <c r="D3616" s="54" t="s">
        <v>124</v>
      </c>
      <c r="E3616" s="61" t="s">
        <v>309</v>
      </c>
      <c r="F3616" s="61" t="s">
        <v>140</v>
      </c>
      <c r="G3616" s="54" t="s">
        <v>72</v>
      </c>
      <c r="H3616" s="54" t="s">
        <v>128</v>
      </c>
      <c r="I3616" s="54" t="s">
        <v>22</v>
      </c>
      <c r="J3616" s="54" t="s">
        <v>129</v>
      </c>
      <c r="K3616" s="56">
        <v>43451.659062500003</v>
      </c>
      <c r="L3616" s="56">
        <v>43451.68209490741</v>
      </c>
      <c r="M3616" s="57">
        <v>0.55277777699999997</v>
      </c>
      <c r="N3616" s="58">
        <v>1</v>
      </c>
      <c r="O3616" s="58">
        <v>43</v>
      </c>
      <c r="P3616" s="58">
        <v>0</v>
      </c>
      <c r="Q3616" s="58">
        <v>122</v>
      </c>
      <c r="R3616" s="59">
        <v>0.55277799999999999</v>
      </c>
      <c r="S3616" s="59">
        <v>23.769444</v>
      </c>
      <c r="T3616" s="59">
        <v>0</v>
      </c>
      <c r="U3616" s="59">
        <v>67.438889000000003</v>
      </c>
    </row>
    <row r="3617" spans="1:21" x14ac:dyDescent="0.3">
      <c r="A3617" s="61">
        <v>87683</v>
      </c>
      <c r="B3617" s="54">
        <v>1</v>
      </c>
      <c r="C3617" s="54" t="s">
        <v>79</v>
      </c>
      <c r="D3617" s="54" t="s">
        <v>108</v>
      </c>
      <c r="E3617" s="61" t="s">
        <v>3368</v>
      </c>
      <c r="F3617" s="61" t="s">
        <v>136</v>
      </c>
      <c r="G3617" s="54" t="s">
        <v>71</v>
      </c>
      <c r="H3617" s="54" t="s">
        <v>128</v>
      </c>
      <c r="I3617" s="54" t="s">
        <v>22</v>
      </c>
      <c r="J3617" s="54" t="s">
        <v>129</v>
      </c>
      <c r="K3617" s="56">
        <v>43451.667407407411</v>
      </c>
      <c r="L3617" s="56">
        <v>43451.696180555555</v>
      </c>
      <c r="M3617" s="57">
        <v>0.69055555499999999</v>
      </c>
      <c r="N3617" s="58">
        <v>0</v>
      </c>
      <c r="O3617" s="58">
        <v>191</v>
      </c>
      <c r="P3617" s="58">
        <v>0</v>
      </c>
      <c r="Q3617" s="58">
        <v>0</v>
      </c>
      <c r="R3617" s="59">
        <v>0</v>
      </c>
      <c r="S3617" s="59">
        <v>131.89611099999999</v>
      </c>
      <c r="T3617" s="59">
        <v>0</v>
      </c>
      <c r="U3617" s="59">
        <v>0</v>
      </c>
    </row>
    <row r="3618" spans="1:21" x14ac:dyDescent="0.3">
      <c r="A3618" s="61">
        <v>87686</v>
      </c>
      <c r="B3618" s="54">
        <v>1</v>
      </c>
      <c r="C3618" s="54" t="s">
        <v>78</v>
      </c>
      <c r="D3618" s="54" t="s">
        <v>82</v>
      </c>
      <c r="E3618" s="61" t="s">
        <v>3369</v>
      </c>
      <c r="F3618" s="61" t="s">
        <v>144</v>
      </c>
      <c r="G3618" s="54" t="s">
        <v>71</v>
      </c>
      <c r="H3618" s="54" t="s">
        <v>128</v>
      </c>
      <c r="I3618" s="54" t="s">
        <v>22</v>
      </c>
      <c r="J3618" s="54" t="s">
        <v>129</v>
      </c>
      <c r="K3618" s="56">
        <v>43451.674571759257</v>
      </c>
      <c r="L3618" s="56">
        <v>43451.761296296296</v>
      </c>
      <c r="M3618" s="57">
        <v>2.0813888880000002</v>
      </c>
      <c r="N3618" s="58">
        <v>0</v>
      </c>
      <c r="O3618" s="58">
        <v>27</v>
      </c>
      <c r="P3618" s="58">
        <v>0</v>
      </c>
      <c r="Q3618" s="58">
        <v>1</v>
      </c>
      <c r="R3618" s="59">
        <v>0</v>
      </c>
      <c r="S3618" s="59">
        <v>56.197499999999998</v>
      </c>
      <c r="T3618" s="59">
        <v>0</v>
      </c>
      <c r="U3618" s="59">
        <v>2.0813890000000002</v>
      </c>
    </row>
    <row r="3619" spans="1:21" x14ac:dyDescent="0.3">
      <c r="A3619" s="61">
        <v>87687</v>
      </c>
      <c r="B3619" s="54">
        <v>1</v>
      </c>
      <c r="C3619" s="54" t="s">
        <v>78</v>
      </c>
      <c r="D3619" s="54" t="s">
        <v>94</v>
      </c>
      <c r="E3619" s="61" t="s">
        <v>3370</v>
      </c>
      <c r="F3619" s="61" t="s">
        <v>137</v>
      </c>
      <c r="G3619" s="54" t="s">
        <v>71</v>
      </c>
      <c r="H3619" s="54" t="s">
        <v>128</v>
      </c>
      <c r="I3619" s="54" t="s">
        <v>22</v>
      </c>
      <c r="J3619" s="54" t="s">
        <v>129</v>
      </c>
      <c r="K3619" s="56">
        <v>43451.66946759259</v>
      </c>
      <c r="L3619" s="56">
        <v>43451.704988425925</v>
      </c>
      <c r="M3619" s="57">
        <v>0.85250000000000004</v>
      </c>
      <c r="N3619" s="58">
        <v>0</v>
      </c>
      <c r="O3619" s="58">
        <v>1</v>
      </c>
      <c r="P3619" s="58">
        <v>0</v>
      </c>
      <c r="Q3619" s="58">
        <v>0</v>
      </c>
      <c r="R3619" s="59">
        <v>0</v>
      </c>
      <c r="S3619" s="59">
        <v>0.85250000000000004</v>
      </c>
      <c r="T3619" s="59">
        <v>0</v>
      </c>
      <c r="U3619" s="59">
        <v>0</v>
      </c>
    </row>
    <row r="3620" spans="1:21" x14ac:dyDescent="0.3">
      <c r="A3620" s="61">
        <v>87696</v>
      </c>
      <c r="B3620" s="54">
        <v>1</v>
      </c>
      <c r="C3620" s="54" t="s">
        <v>78</v>
      </c>
      <c r="D3620" s="54" t="s">
        <v>82</v>
      </c>
      <c r="E3620" s="61" t="s">
        <v>3371</v>
      </c>
      <c r="F3620" s="61" t="s">
        <v>137</v>
      </c>
      <c r="G3620" s="54" t="s">
        <v>71</v>
      </c>
      <c r="H3620" s="54" t="s">
        <v>128</v>
      </c>
      <c r="I3620" s="54" t="s">
        <v>22</v>
      </c>
      <c r="J3620" s="54" t="s">
        <v>129</v>
      </c>
      <c r="K3620" s="56">
        <v>43451.652337962965</v>
      </c>
      <c r="L3620" s="56">
        <v>43451.729085648149</v>
      </c>
      <c r="M3620" s="57">
        <v>1.8419444439999999</v>
      </c>
      <c r="N3620" s="58">
        <v>0</v>
      </c>
      <c r="O3620" s="58">
        <v>253</v>
      </c>
      <c r="P3620" s="58">
        <v>0</v>
      </c>
      <c r="Q3620" s="58">
        <v>0</v>
      </c>
      <c r="R3620" s="59">
        <v>0</v>
      </c>
      <c r="S3620" s="59">
        <v>466.01194400000003</v>
      </c>
      <c r="T3620" s="59">
        <v>0</v>
      </c>
      <c r="U3620" s="59">
        <v>0</v>
      </c>
    </row>
    <row r="3621" spans="1:21" x14ac:dyDescent="0.3">
      <c r="A3621" s="61">
        <v>87697</v>
      </c>
      <c r="B3621" s="54">
        <v>1</v>
      </c>
      <c r="C3621" s="54" t="s">
        <v>78</v>
      </c>
      <c r="D3621" s="54" t="s">
        <v>90</v>
      </c>
      <c r="E3621" s="61" t="s">
        <v>3372</v>
      </c>
      <c r="F3621" s="61" t="s">
        <v>136</v>
      </c>
      <c r="G3621" s="54" t="s">
        <v>71</v>
      </c>
      <c r="H3621" s="54" t="s">
        <v>128</v>
      </c>
      <c r="I3621" s="54" t="s">
        <v>22</v>
      </c>
      <c r="J3621" s="54" t="s">
        <v>129</v>
      </c>
      <c r="K3621" s="56">
        <v>43451.679131944446</v>
      </c>
      <c r="L3621" s="56">
        <v>43451.795555555553</v>
      </c>
      <c r="M3621" s="57">
        <v>2.7941666660000002</v>
      </c>
      <c r="N3621" s="58">
        <v>0</v>
      </c>
      <c r="O3621" s="58">
        <v>11</v>
      </c>
      <c r="P3621" s="58">
        <v>0</v>
      </c>
      <c r="Q3621" s="58">
        <v>0</v>
      </c>
      <c r="R3621" s="59">
        <v>0</v>
      </c>
      <c r="S3621" s="59">
        <v>30.735833</v>
      </c>
      <c r="T3621" s="59">
        <v>0</v>
      </c>
      <c r="U3621" s="59">
        <v>0</v>
      </c>
    </row>
    <row r="3622" spans="1:21" x14ac:dyDescent="0.3">
      <c r="A3622" s="61">
        <v>87699</v>
      </c>
      <c r="B3622" s="54">
        <v>1</v>
      </c>
      <c r="C3622" s="54" t="s">
        <v>78</v>
      </c>
      <c r="D3622" s="54" t="s">
        <v>97</v>
      </c>
      <c r="E3622" s="61" t="s">
        <v>3373</v>
      </c>
      <c r="F3622" s="61" t="s">
        <v>137</v>
      </c>
      <c r="G3622" s="54" t="s">
        <v>71</v>
      </c>
      <c r="H3622" s="54" t="s">
        <v>128</v>
      </c>
      <c r="I3622" s="54" t="s">
        <v>22</v>
      </c>
      <c r="J3622" s="54" t="s">
        <v>129</v>
      </c>
      <c r="K3622" s="56">
        <v>43451.671527777777</v>
      </c>
      <c r="L3622" s="56">
        <v>43451.791979166665</v>
      </c>
      <c r="M3622" s="57">
        <v>2.8908333329999998</v>
      </c>
      <c r="N3622" s="58">
        <v>0</v>
      </c>
      <c r="O3622" s="58">
        <v>1</v>
      </c>
      <c r="P3622" s="58">
        <v>0</v>
      </c>
      <c r="Q3622" s="58">
        <v>0</v>
      </c>
      <c r="R3622" s="59">
        <v>0</v>
      </c>
      <c r="S3622" s="59">
        <v>2.8908330000000002</v>
      </c>
      <c r="T3622" s="59">
        <v>0</v>
      </c>
      <c r="U3622" s="59">
        <v>0</v>
      </c>
    </row>
    <row r="3623" spans="1:21" x14ac:dyDescent="0.3">
      <c r="A3623" s="61">
        <v>87700</v>
      </c>
      <c r="B3623" s="54">
        <v>1</v>
      </c>
      <c r="C3623" s="54" t="s">
        <v>78</v>
      </c>
      <c r="D3623" s="54" t="s">
        <v>82</v>
      </c>
      <c r="E3623" s="61" t="s">
        <v>3374</v>
      </c>
      <c r="F3623" s="61" t="s">
        <v>144</v>
      </c>
      <c r="G3623" s="54" t="s">
        <v>71</v>
      </c>
      <c r="H3623" s="54" t="s">
        <v>128</v>
      </c>
      <c r="I3623" s="54" t="s">
        <v>22</v>
      </c>
      <c r="J3623" s="54" t="s">
        <v>129</v>
      </c>
      <c r="K3623" s="56">
        <v>43451.689768518518</v>
      </c>
      <c r="L3623" s="56">
        <v>43451.87704861111</v>
      </c>
      <c r="M3623" s="57">
        <v>4.494722222</v>
      </c>
      <c r="N3623" s="58">
        <v>0</v>
      </c>
      <c r="O3623" s="58">
        <v>9</v>
      </c>
      <c r="P3623" s="58">
        <v>0</v>
      </c>
      <c r="Q3623" s="58">
        <v>0</v>
      </c>
      <c r="R3623" s="59">
        <v>0</v>
      </c>
      <c r="S3623" s="59">
        <v>40.452500000000001</v>
      </c>
      <c r="T3623" s="59">
        <v>0</v>
      </c>
      <c r="U3623" s="59">
        <v>0</v>
      </c>
    </row>
    <row r="3624" spans="1:21" x14ac:dyDescent="0.3">
      <c r="A3624" s="61">
        <v>87701</v>
      </c>
      <c r="B3624" s="54">
        <v>1</v>
      </c>
      <c r="C3624" s="54" t="s">
        <v>78</v>
      </c>
      <c r="D3624" s="54" t="s">
        <v>81</v>
      </c>
      <c r="E3624" s="61" t="s">
        <v>3375</v>
      </c>
      <c r="F3624" s="61" t="s">
        <v>204</v>
      </c>
      <c r="G3624" s="54" t="s">
        <v>71</v>
      </c>
      <c r="H3624" s="54" t="s">
        <v>128</v>
      </c>
      <c r="I3624" s="54" t="s">
        <v>22</v>
      </c>
      <c r="J3624" s="54" t="s">
        <v>129</v>
      </c>
      <c r="K3624" s="56">
        <v>43451.571527777778</v>
      </c>
      <c r="L3624" s="56">
        <v>43451.729861111111</v>
      </c>
      <c r="M3624" s="57">
        <v>3.8</v>
      </c>
      <c r="N3624" s="58">
        <v>0</v>
      </c>
      <c r="O3624" s="58">
        <v>104</v>
      </c>
      <c r="P3624" s="58">
        <v>0</v>
      </c>
      <c r="Q3624" s="58">
        <v>0</v>
      </c>
      <c r="R3624" s="59">
        <v>0</v>
      </c>
      <c r="S3624" s="59">
        <v>395.2</v>
      </c>
      <c r="T3624" s="59">
        <v>0</v>
      </c>
      <c r="U3624" s="59">
        <v>0</v>
      </c>
    </row>
    <row r="3625" spans="1:21" x14ac:dyDescent="0.3">
      <c r="A3625" s="61">
        <v>87703</v>
      </c>
      <c r="B3625" s="54">
        <v>1</v>
      </c>
      <c r="C3625" s="54" t="s">
        <v>78</v>
      </c>
      <c r="D3625" s="54" t="s">
        <v>101</v>
      </c>
      <c r="E3625" s="61" t="s">
        <v>230</v>
      </c>
      <c r="F3625" s="61" t="s">
        <v>140</v>
      </c>
      <c r="G3625" s="54" t="s">
        <v>72</v>
      </c>
      <c r="H3625" s="54" t="s">
        <v>128</v>
      </c>
      <c r="I3625" s="54" t="s">
        <v>22</v>
      </c>
      <c r="J3625" s="54" t="s">
        <v>129</v>
      </c>
      <c r="K3625" s="56">
        <v>43451.699756944443</v>
      </c>
      <c r="L3625" s="56">
        <v>43451.739976851852</v>
      </c>
      <c r="M3625" s="57">
        <v>0.96527777699999995</v>
      </c>
      <c r="N3625" s="58">
        <v>0</v>
      </c>
      <c r="O3625" s="58">
        <v>251</v>
      </c>
      <c r="P3625" s="58">
        <v>14</v>
      </c>
      <c r="Q3625" s="58">
        <v>1014</v>
      </c>
      <c r="R3625" s="59">
        <v>0</v>
      </c>
      <c r="S3625" s="59">
        <v>242.28472199999999</v>
      </c>
      <c r="T3625" s="59">
        <v>13.513889000000001</v>
      </c>
      <c r="U3625" s="59">
        <v>978.79166599999996</v>
      </c>
    </row>
    <row r="3626" spans="1:21" x14ac:dyDescent="0.3">
      <c r="A3626" s="61">
        <v>87704</v>
      </c>
      <c r="B3626" s="54">
        <v>1</v>
      </c>
      <c r="C3626" s="54" t="s">
        <v>78</v>
      </c>
      <c r="D3626" s="54" t="s">
        <v>125</v>
      </c>
      <c r="E3626" s="61" t="s">
        <v>3376</v>
      </c>
      <c r="F3626" s="61" t="s">
        <v>144</v>
      </c>
      <c r="G3626" s="54" t="s">
        <v>71</v>
      </c>
      <c r="H3626" s="54" t="s">
        <v>128</v>
      </c>
      <c r="I3626" s="54" t="s">
        <v>22</v>
      </c>
      <c r="J3626" s="54" t="s">
        <v>129</v>
      </c>
      <c r="K3626" s="56">
        <v>43451.675787037035</v>
      </c>
      <c r="L3626" s="56">
        <v>43451.730474537035</v>
      </c>
      <c r="M3626" s="57">
        <v>1.3125</v>
      </c>
      <c r="N3626" s="58">
        <v>0</v>
      </c>
      <c r="O3626" s="58">
        <v>70</v>
      </c>
      <c r="P3626" s="58">
        <v>0</v>
      </c>
      <c r="Q3626" s="58">
        <v>0</v>
      </c>
      <c r="R3626" s="59">
        <v>0</v>
      </c>
      <c r="S3626" s="59">
        <v>91.875</v>
      </c>
      <c r="T3626" s="59">
        <v>0</v>
      </c>
      <c r="U3626" s="59">
        <v>0</v>
      </c>
    </row>
    <row r="3627" spans="1:21" x14ac:dyDescent="0.3">
      <c r="A3627" s="61">
        <v>87705</v>
      </c>
      <c r="B3627" s="54">
        <v>1</v>
      </c>
      <c r="C3627" s="54" t="s">
        <v>79</v>
      </c>
      <c r="D3627" s="54" t="s">
        <v>120</v>
      </c>
      <c r="E3627" s="61" t="s">
        <v>3377</v>
      </c>
      <c r="F3627" s="61" t="s">
        <v>137</v>
      </c>
      <c r="G3627" s="54" t="s">
        <v>71</v>
      </c>
      <c r="H3627" s="54" t="s">
        <v>128</v>
      </c>
      <c r="I3627" s="54" t="s">
        <v>22</v>
      </c>
      <c r="J3627" s="54" t="s">
        <v>129</v>
      </c>
      <c r="K3627" s="56">
        <v>43451.695081018523</v>
      </c>
      <c r="L3627" s="56">
        <v>43451.749444444446</v>
      </c>
      <c r="M3627" s="57">
        <v>1.3047222220000001</v>
      </c>
      <c r="N3627" s="58">
        <v>1</v>
      </c>
      <c r="O3627" s="58">
        <v>0</v>
      </c>
      <c r="P3627" s="58">
        <v>0</v>
      </c>
      <c r="Q3627" s="58">
        <v>0</v>
      </c>
      <c r="R3627" s="59">
        <v>1.3047219999999999</v>
      </c>
      <c r="S3627" s="59">
        <v>0</v>
      </c>
      <c r="T3627" s="59">
        <v>0</v>
      </c>
      <c r="U3627" s="59">
        <v>0</v>
      </c>
    </row>
    <row r="3628" spans="1:21" x14ac:dyDescent="0.3">
      <c r="A3628" s="61">
        <v>87706</v>
      </c>
      <c r="B3628" s="54">
        <v>1</v>
      </c>
      <c r="C3628" s="54" t="s">
        <v>78</v>
      </c>
      <c r="D3628" s="54" t="s">
        <v>105</v>
      </c>
      <c r="E3628" s="61" t="s">
        <v>201</v>
      </c>
      <c r="F3628" s="61" t="s">
        <v>141</v>
      </c>
      <c r="G3628" s="54" t="s">
        <v>71</v>
      </c>
      <c r="H3628" s="54" t="s">
        <v>128</v>
      </c>
      <c r="I3628" s="54" t="s">
        <v>22</v>
      </c>
      <c r="J3628" s="54" t="s">
        <v>129</v>
      </c>
      <c r="K3628" s="56">
        <v>43451.708148148151</v>
      </c>
      <c r="L3628" s="56">
        <v>43451.727986111109</v>
      </c>
      <c r="M3628" s="57">
        <v>0.47611111099999998</v>
      </c>
      <c r="N3628" s="58">
        <v>0</v>
      </c>
      <c r="O3628" s="58">
        <v>175</v>
      </c>
      <c r="P3628" s="58">
        <v>0</v>
      </c>
      <c r="Q3628" s="58">
        <v>0</v>
      </c>
      <c r="R3628" s="59">
        <v>0</v>
      </c>
      <c r="S3628" s="59">
        <v>83.319444000000004</v>
      </c>
      <c r="T3628" s="59">
        <v>0</v>
      </c>
      <c r="U3628" s="59">
        <v>0</v>
      </c>
    </row>
    <row r="3629" spans="1:21" x14ac:dyDescent="0.3">
      <c r="A3629" s="61">
        <v>87707</v>
      </c>
      <c r="B3629" s="54">
        <v>1</v>
      </c>
      <c r="C3629" s="54" t="s">
        <v>79</v>
      </c>
      <c r="D3629" s="54" t="s">
        <v>109</v>
      </c>
      <c r="E3629" s="61" t="s">
        <v>3378</v>
      </c>
      <c r="F3629" s="61" t="s">
        <v>327</v>
      </c>
      <c r="G3629" s="54" t="s">
        <v>72</v>
      </c>
      <c r="H3629" s="54" t="s">
        <v>128</v>
      </c>
      <c r="I3629" s="54" t="s">
        <v>22</v>
      </c>
      <c r="J3629" s="54" t="s">
        <v>129</v>
      </c>
      <c r="K3629" s="56">
        <v>43451.707615740743</v>
      </c>
      <c r="L3629" s="56">
        <v>43451.747442129628</v>
      </c>
      <c r="M3629" s="57">
        <v>0.95583333299999995</v>
      </c>
      <c r="N3629" s="58">
        <v>0</v>
      </c>
      <c r="O3629" s="58">
        <v>0</v>
      </c>
      <c r="P3629" s="58">
        <v>0</v>
      </c>
      <c r="Q3629" s="58">
        <v>126</v>
      </c>
      <c r="R3629" s="59">
        <v>0</v>
      </c>
      <c r="S3629" s="59">
        <v>0</v>
      </c>
      <c r="T3629" s="59">
        <v>0</v>
      </c>
      <c r="U3629" s="59">
        <v>120.435</v>
      </c>
    </row>
    <row r="3630" spans="1:21" x14ac:dyDescent="0.3">
      <c r="A3630" s="61">
        <v>87711</v>
      </c>
      <c r="B3630" s="54">
        <v>1</v>
      </c>
      <c r="C3630" s="54" t="s">
        <v>78</v>
      </c>
      <c r="D3630" s="54" t="s">
        <v>103</v>
      </c>
      <c r="E3630" s="61" t="s">
        <v>3379</v>
      </c>
      <c r="F3630" s="61" t="s">
        <v>130</v>
      </c>
      <c r="G3630" s="54" t="s">
        <v>71</v>
      </c>
      <c r="H3630" s="54" t="s">
        <v>128</v>
      </c>
      <c r="I3630" s="54" t="s">
        <v>22</v>
      </c>
      <c r="J3630" s="54" t="s">
        <v>129</v>
      </c>
      <c r="K3630" s="56">
        <v>43451.628634259258</v>
      </c>
      <c r="L3630" s="56">
        <v>43451.862719907411</v>
      </c>
      <c r="M3630" s="57">
        <v>5.6180555549999998</v>
      </c>
      <c r="N3630" s="58">
        <v>0</v>
      </c>
      <c r="O3630" s="58">
        <v>1</v>
      </c>
      <c r="P3630" s="58">
        <v>0</v>
      </c>
      <c r="Q3630" s="58">
        <v>0</v>
      </c>
      <c r="R3630" s="59">
        <v>0</v>
      </c>
      <c r="S3630" s="59">
        <v>5.6180560000000002</v>
      </c>
      <c r="T3630" s="59">
        <v>0</v>
      </c>
      <c r="U3630" s="59">
        <v>0</v>
      </c>
    </row>
    <row r="3631" spans="1:21" x14ac:dyDescent="0.3">
      <c r="A3631" s="61">
        <v>87713</v>
      </c>
      <c r="B3631" s="54">
        <v>1</v>
      </c>
      <c r="C3631" s="54" t="s">
        <v>78</v>
      </c>
      <c r="D3631" s="54" t="s">
        <v>105</v>
      </c>
      <c r="E3631" s="61" t="s">
        <v>3380</v>
      </c>
      <c r="F3631" s="61" t="s">
        <v>137</v>
      </c>
      <c r="G3631" s="54" t="s">
        <v>71</v>
      </c>
      <c r="H3631" s="54" t="s">
        <v>128</v>
      </c>
      <c r="I3631" s="54" t="s">
        <v>22</v>
      </c>
      <c r="J3631" s="54" t="s">
        <v>129</v>
      </c>
      <c r="K3631" s="56">
        <v>43451.703217592592</v>
      </c>
      <c r="L3631" s="56">
        <v>43451.730034722219</v>
      </c>
      <c r="M3631" s="57">
        <v>0.64361111100000001</v>
      </c>
      <c r="N3631" s="58">
        <v>0</v>
      </c>
      <c r="O3631" s="58">
        <v>2</v>
      </c>
      <c r="P3631" s="58">
        <v>0</v>
      </c>
      <c r="Q3631" s="58">
        <v>0</v>
      </c>
      <c r="R3631" s="59">
        <v>0</v>
      </c>
      <c r="S3631" s="59">
        <v>1.2872220000000001</v>
      </c>
      <c r="T3631" s="59">
        <v>0</v>
      </c>
      <c r="U3631" s="59">
        <v>0</v>
      </c>
    </row>
    <row r="3632" spans="1:21" x14ac:dyDescent="0.3">
      <c r="A3632" s="61">
        <v>87718</v>
      </c>
      <c r="B3632" s="54">
        <v>1</v>
      </c>
      <c r="C3632" s="54" t="s">
        <v>78</v>
      </c>
      <c r="D3632" s="54" t="s">
        <v>91</v>
      </c>
      <c r="E3632" s="61" t="s">
        <v>2309</v>
      </c>
      <c r="F3632" s="61" t="s">
        <v>143</v>
      </c>
      <c r="G3632" s="54" t="s">
        <v>72</v>
      </c>
      <c r="H3632" s="54" t="s">
        <v>128</v>
      </c>
      <c r="I3632" s="54" t="s">
        <v>22</v>
      </c>
      <c r="J3632" s="54" t="s">
        <v>129</v>
      </c>
      <c r="K3632" s="56">
        <v>43451.657916666663</v>
      </c>
      <c r="L3632" s="56">
        <v>43451.750694444447</v>
      </c>
      <c r="M3632" s="57">
        <v>2.2266666659999999</v>
      </c>
      <c r="N3632" s="58">
        <v>0</v>
      </c>
      <c r="O3632" s="58">
        <v>2</v>
      </c>
      <c r="P3632" s="58">
        <v>2</v>
      </c>
      <c r="Q3632" s="58">
        <v>250</v>
      </c>
      <c r="R3632" s="59">
        <v>0</v>
      </c>
      <c r="S3632" s="59">
        <v>4.4533329999999998</v>
      </c>
      <c r="T3632" s="59">
        <v>4.4533329999999998</v>
      </c>
      <c r="U3632" s="59">
        <v>556.66666699999996</v>
      </c>
    </row>
    <row r="3633" spans="1:21" x14ac:dyDescent="0.3">
      <c r="A3633" s="61">
        <v>87720</v>
      </c>
      <c r="B3633" s="54">
        <v>1</v>
      </c>
      <c r="C3633" s="54" t="s">
        <v>78</v>
      </c>
      <c r="D3633" s="54" t="s">
        <v>82</v>
      </c>
      <c r="E3633" s="61" t="s">
        <v>3381</v>
      </c>
      <c r="F3633" s="61" t="s">
        <v>144</v>
      </c>
      <c r="G3633" s="54" t="s">
        <v>71</v>
      </c>
      <c r="H3633" s="54" t="s">
        <v>128</v>
      </c>
      <c r="I3633" s="54" t="s">
        <v>22</v>
      </c>
      <c r="J3633" s="54" t="s">
        <v>129</v>
      </c>
      <c r="K3633" s="56">
        <v>43451.726967592593</v>
      </c>
      <c r="L3633" s="56">
        <v>43451.799629629633</v>
      </c>
      <c r="M3633" s="57">
        <v>1.7438888880000001</v>
      </c>
      <c r="N3633" s="58">
        <v>0</v>
      </c>
      <c r="O3633" s="58">
        <v>9</v>
      </c>
      <c r="P3633" s="58">
        <v>0</v>
      </c>
      <c r="Q3633" s="58">
        <v>0</v>
      </c>
      <c r="R3633" s="59">
        <v>0</v>
      </c>
      <c r="S3633" s="59">
        <v>15.695</v>
      </c>
      <c r="T3633" s="59">
        <v>0</v>
      </c>
      <c r="U3633" s="59">
        <v>0</v>
      </c>
    </row>
    <row r="3634" spans="1:21" x14ac:dyDescent="0.3">
      <c r="A3634" s="61">
        <v>87723</v>
      </c>
      <c r="B3634" s="54">
        <v>1</v>
      </c>
      <c r="C3634" s="54" t="s">
        <v>79</v>
      </c>
      <c r="D3634" s="54" t="s">
        <v>108</v>
      </c>
      <c r="E3634" s="61" t="s">
        <v>3382</v>
      </c>
      <c r="F3634" s="61" t="s">
        <v>145</v>
      </c>
      <c r="G3634" s="54" t="s">
        <v>72</v>
      </c>
      <c r="H3634" s="54" t="s">
        <v>128</v>
      </c>
      <c r="I3634" s="54" t="s">
        <v>22</v>
      </c>
      <c r="J3634" s="54" t="s">
        <v>129</v>
      </c>
      <c r="K3634" s="56">
        <v>43451.720833333333</v>
      </c>
      <c r="L3634" s="56">
        <v>43451.80804398148</v>
      </c>
      <c r="M3634" s="57">
        <v>2.0930555549999998</v>
      </c>
      <c r="N3634" s="58">
        <v>0</v>
      </c>
      <c r="O3634" s="58">
        <v>1</v>
      </c>
      <c r="P3634" s="58">
        <v>0</v>
      </c>
      <c r="Q3634" s="58">
        <v>0</v>
      </c>
      <c r="R3634" s="59">
        <v>0</v>
      </c>
      <c r="S3634" s="59">
        <v>2.0930559999999998</v>
      </c>
      <c r="T3634" s="59">
        <v>0</v>
      </c>
      <c r="U3634" s="59">
        <v>0</v>
      </c>
    </row>
    <row r="3635" spans="1:21" x14ac:dyDescent="0.3">
      <c r="A3635" s="61">
        <v>87726</v>
      </c>
      <c r="B3635" s="54">
        <v>1</v>
      </c>
      <c r="C3635" s="54" t="s">
        <v>78</v>
      </c>
      <c r="D3635" s="54" t="s">
        <v>103</v>
      </c>
      <c r="E3635" s="61" t="s">
        <v>3383</v>
      </c>
      <c r="F3635" s="61" t="s">
        <v>140</v>
      </c>
      <c r="G3635" s="54" t="s">
        <v>72</v>
      </c>
      <c r="H3635" s="54" t="s">
        <v>128</v>
      </c>
      <c r="I3635" s="54" t="s">
        <v>22</v>
      </c>
      <c r="J3635" s="54" t="s">
        <v>129</v>
      </c>
      <c r="K3635" s="56">
        <v>43451.713321759256</v>
      </c>
      <c r="L3635" s="56">
        <v>43451.887118055558</v>
      </c>
      <c r="M3635" s="57">
        <v>4.1711111110000001</v>
      </c>
      <c r="N3635" s="58">
        <v>0</v>
      </c>
      <c r="O3635" s="58">
        <v>4</v>
      </c>
      <c r="P3635" s="58">
        <v>0</v>
      </c>
      <c r="Q3635" s="58">
        <v>805</v>
      </c>
      <c r="R3635" s="59">
        <v>0</v>
      </c>
      <c r="S3635" s="59">
        <v>16.684443999999999</v>
      </c>
      <c r="T3635" s="59">
        <v>0</v>
      </c>
      <c r="U3635" s="59">
        <v>3357.7444439999999</v>
      </c>
    </row>
    <row r="3636" spans="1:21" x14ac:dyDescent="0.3">
      <c r="A3636" s="61">
        <v>87727</v>
      </c>
      <c r="B3636" s="54">
        <v>1</v>
      </c>
      <c r="C3636" s="54" t="s">
        <v>78</v>
      </c>
      <c r="D3636" s="54" t="s">
        <v>102</v>
      </c>
      <c r="E3636" s="61" t="s">
        <v>3384</v>
      </c>
      <c r="F3636" s="61" t="s">
        <v>144</v>
      </c>
      <c r="G3636" s="54" t="s">
        <v>71</v>
      </c>
      <c r="H3636" s="54" t="s">
        <v>128</v>
      </c>
      <c r="I3636" s="54" t="s">
        <v>22</v>
      </c>
      <c r="J3636" s="54" t="s">
        <v>129</v>
      </c>
      <c r="K3636" s="56">
        <v>43451.639224537037</v>
      </c>
      <c r="L3636" s="56">
        <v>43451.791250000002</v>
      </c>
      <c r="M3636" s="57">
        <v>3.6486111110000001</v>
      </c>
      <c r="N3636" s="58">
        <v>0</v>
      </c>
      <c r="O3636" s="58">
        <v>10</v>
      </c>
      <c r="P3636" s="58">
        <v>0</v>
      </c>
      <c r="Q3636" s="58">
        <v>0</v>
      </c>
      <c r="R3636" s="59">
        <v>0</v>
      </c>
      <c r="S3636" s="59">
        <v>36.486111000000001</v>
      </c>
      <c r="T3636" s="59">
        <v>0</v>
      </c>
      <c r="U3636" s="59">
        <v>0</v>
      </c>
    </row>
    <row r="3637" spans="1:21" x14ac:dyDescent="0.3">
      <c r="A3637" s="61">
        <v>87729</v>
      </c>
      <c r="B3637" s="54">
        <v>1</v>
      </c>
      <c r="C3637" s="54" t="s">
        <v>78</v>
      </c>
      <c r="D3637" s="54" t="s">
        <v>90</v>
      </c>
      <c r="E3637" s="61" t="s">
        <v>3385</v>
      </c>
      <c r="F3637" s="61" t="s">
        <v>151</v>
      </c>
      <c r="G3637" s="54" t="s">
        <v>71</v>
      </c>
      <c r="H3637" s="54" t="s">
        <v>128</v>
      </c>
      <c r="I3637" s="54" t="s">
        <v>22</v>
      </c>
      <c r="J3637" s="54" t="s">
        <v>129</v>
      </c>
      <c r="K3637" s="56">
        <v>43451.708078703705</v>
      </c>
      <c r="L3637" s="56">
        <v>43451.752083333333</v>
      </c>
      <c r="M3637" s="57">
        <v>1.0561111110000001</v>
      </c>
      <c r="N3637" s="58">
        <v>0</v>
      </c>
      <c r="O3637" s="58">
        <v>136</v>
      </c>
      <c r="P3637" s="58">
        <v>0</v>
      </c>
      <c r="Q3637" s="58">
        <v>0</v>
      </c>
      <c r="R3637" s="59">
        <v>0</v>
      </c>
      <c r="S3637" s="59">
        <v>143.631111</v>
      </c>
      <c r="T3637" s="59">
        <v>0</v>
      </c>
      <c r="U3637" s="59">
        <v>0</v>
      </c>
    </row>
    <row r="3638" spans="1:21" x14ac:dyDescent="0.3">
      <c r="A3638" s="61">
        <v>87731</v>
      </c>
      <c r="B3638" s="54">
        <v>1</v>
      </c>
      <c r="C3638" s="54" t="s">
        <v>78</v>
      </c>
      <c r="D3638" s="54" t="s">
        <v>83</v>
      </c>
      <c r="E3638" s="61" t="s">
        <v>3386</v>
      </c>
      <c r="F3638" s="61" t="s">
        <v>144</v>
      </c>
      <c r="G3638" s="54" t="s">
        <v>71</v>
      </c>
      <c r="H3638" s="54" t="s">
        <v>128</v>
      </c>
      <c r="I3638" s="54" t="s">
        <v>22</v>
      </c>
      <c r="J3638" s="54" t="s">
        <v>129</v>
      </c>
      <c r="K3638" s="56">
        <v>43451.705358796295</v>
      </c>
      <c r="L3638" s="56">
        <v>43451.788472222222</v>
      </c>
      <c r="M3638" s="57">
        <v>1.994722222</v>
      </c>
      <c r="N3638" s="58">
        <v>0</v>
      </c>
      <c r="O3638" s="58">
        <v>4</v>
      </c>
      <c r="P3638" s="58">
        <v>0</v>
      </c>
      <c r="Q3638" s="58">
        <v>0</v>
      </c>
      <c r="R3638" s="59">
        <v>0</v>
      </c>
      <c r="S3638" s="59">
        <v>7.9788889999999997</v>
      </c>
      <c r="T3638" s="59">
        <v>0</v>
      </c>
      <c r="U3638" s="59">
        <v>0</v>
      </c>
    </row>
    <row r="3639" spans="1:21" x14ac:dyDescent="0.3">
      <c r="A3639" s="61">
        <v>87737</v>
      </c>
      <c r="B3639" s="54">
        <v>1</v>
      </c>
      <c r="C3639" s="54" t="s">
        <v>78</v>
      </c>
      <c r="D3639" s="54" t="s">
        <v>81</v>
      </c>
      <c r="E3639" s="61" t="s">
        <v>3387</v>
      </c>
      <c r="F3639" s="61" t="s">
        <v>144</v>
      </c>
      <c r="G3639" s="54" t="s">
        <v>71</v>
      </c>
      <c r="H3639" s="54" t="s">
        <v>128</v>
      </c>
      <c r="I3639" s="54" t="s">
        <v>22</v>
      </c>
      <c r="J3639" s="54" t="s">
        <v>129</v>
      </c>
      <c r="K3639" s="56">
        <v>43451.727349537039</v>
      </c>
      <c r="L3639" s="56">
        <v>43451.851678240739</v>
      </c>
      <c r="M3639" s="57">
        <v>2.9838888880000001</v>
      </c>
      <c r="N3639" s="58">
        <v>0</v>
      </c>
      <c r="O3639" s="58">
        <v>2</v>
      </c>
      <c r="P3639" s="58">
        <v>0</v>
      </c>
      <c r="Q3639" s="58">
        <v>0</v>
      </c>
      <c r="R3639" s="59">
        <v>0</v>
      </c>
      <c r="S3639" s="59">
        <v>5.967778</v>
      </c>
      <c r="T3639" s="59">
        <v>0</v>
      </c>
      <c r="U3639" s="59">
        <v>0</v>
      </c>
    </row>
    <row r="3640" spans="1:21" x14ac:dyDescent="0.3">
      <c r="A3640" s="61">
        <v>87739</v>
      </c>
      <c r="B3640" s="54">
        <v>1</v>
      </c>
      <c r="C3640" s="54" t="s">
        <v>79</v>
      </c>
      <c r="D3640" s="54" t="s">
        <v>123</v>
      </c>
      <c r="E3640" s="61" t="s">
        <v>346</v>
      </c>
      <c r="F3640" s="61" t="s">
        <v>145</v>
      </c>
      <c r="G3640" s="54" t="s">
        <v>72</v>
      </c>
      <c r="H3640" s="54" t="s">
        <v>128</v>
      </c>
      <c r="I3640" s="54" t="s">
        <v>22</v>
      </c>
      <c r="J3640" s="54" t="s">
        <v>129</v>
      </c>
      <c r="K3640" s="56">
        <v>43451.719143518516</v>
      </c>
      <c r="L3640" s="56">
        <v>43451.788564814815</v>
      </c>
      <c r="M3640" s="57">
        <v>1.666111111</v>
      </c>
      <c r="N3640" s="58">
        <v>0</v>
      </c>
      <c r="O3640" s="58">
        <v>1</v>
      </c>
      <c r="P3640" s="58">
        <v>0</v>
      </c>
      <c r="Q3640" s="58">
        <v>81</v>
      </c>
      <c r="R3640" s="59">
        <v>0</v>
      </c>
      <c r="S3640" s="59">
        <v>1.6661109999999999</v>
      </c>
      <c r="T3640" s="59">
        <v>0</v>
      </c>
      <c r="U3640" s="59">
        <v>134.95500000000001</v>
      </c>
    </row>
    <row r="3641" spans="1:21" x14ac:dyDescent="0.3">
      <c r="A3641" s="61">
        <v>87744</v>
      </c>
      <c r="B3641" s="54">
        <v>1</v>
      </c>
      <c r="C3641" s="54" t="s">
        <v>79</v>
      </c>
      <c r="D3641" s="54" t="s">
        <v>111</v>
      </c>
      <c r="E3641" s="61" t="s">
        <v>3388</v>
      </c>
      <c r="F3641" s="61" t="s">
        <v>137</v>
      </c>
      <c r="G3641" s="54" t="s">
        <v>71</v>
      </c>
      <c r="H3641" s="54" t="s">
        <v>128</v>
      </c>
      <c r="I3641" s="54" t="s">
        <v>22</v>
      </c>
      <c r="J3641" s="54" t="s">
        <v>129</v>
      </c>
      <c r="K3641" s="56">
        <v>43451.750949074078</v>
      </c>
      <c r="L3641" s="56">
        <v>43451.767407407409</v>
      </c>
      <c r="M3641" s="57">
        <v>0.39500000000000002</v>
      </c>
      <c r="N3641" s="58">
        <v>0</v>
      </c>
      <c r="O3641" s="58">
        <v>0</v>
      </c>
      <c r="P3641" s="58">
        <v>0</v>
      </c>
      <c r="Q3641" s="58">
        <v>1</v>
      </c>
      <c r="R3641" s="59">
        <v>0</v>
      </c>
      <c r="S3641" s="59">
        <v>0</v>
      </c>
      <c r="T3641" s="59">
        <v>0</v>
      </c>
      <c r="U3641" s="59">
        <v>0.39500000000000002</v>
      </c>
    </row>
    <row r="3642" spans="1:21" x14ac:dyDescent="0.3">
      <c r="A3642" s="61">
        <v>87745</v>
      </c>
      <c r="B3642" s="54">
        <v>1</v>
      </c>
      <c r="C3642" s="54" t="s">
        <v>79</v>
      </c>
      <c r="D3642" s="54" t="s">
        <v>123</v>
      </c>
      <c r="E3642" s="61" t="s">
        <v>3389</v>
      </c>
      <c r="F3642" s="61" t="s">
        <v>156</v>
      </c>
      <c r="G3642" s="54" t="s">
        <v>71</v>
      </c>
      <c r="H3642" s="54" t="s">
        <v>128</v>
      </c>
      <c r="I3642" s="54" t="s">
        <v>22</v>
      </c>
      <c r="J3642" s="54" t="s">
        <v>129</v>
      </c>
      <c r="K3642" s="56">
        <v>43451.749953703707</v>
      </c>
      <c r="L3642" s="56">
        <v>43451.783379629633</v>
      </c>
      <c r="M3642" s="57">
        <v>0.80222222200000004</v>
      </c>
      <c r="N3642" s="58">
        <v>0</v>
      </c>
      <c r="O3642" s="58">
        <v>412</v>
      </c>
      <c r="P3642" s="58">
        <v>0</v>
      </c>
      <c r="Q3642" s="58">
        <v>0</v>
      </c>
      <c r="R3642" s="59">
        <v>0</v>
      </c>
      <c r="S3642" s="59">
        <v>330.51555500000001</v>
      </c>
      <c r="T3642" s="59">
        <v>0</v>
      </c>
      <c r="U3642" s="59">
        <v>0</v>
      </c>
    </row>
    <row r="3643" spans="1:21" x14ac:dyDescent="0.3">
      <c r="A3643" s="61">
        <v>87748</v>
      </c>
      <c r="B3643" s="54">
        <v>1</v>
      </c>
      <c r="C3643" s="54" t="s">
        <v>78</v>
      </c>
      <c r="D3643" s="54" t="s">
        <v>95</v>
      </c>
      <c r="E3643" s="61" t="s">
        <v>3390</v>
      </c>
      <c r="F3643" s="61" t="s">
        <v>137</v>
      </c>
      <c r="G3643" s="54" t="s">
        <v>71</v>
      </c>
      <c r="H3643" s="54" t="s">
        <v>128</v>
      </c>
      <c r="I3643" s="54" t="s">
        <v>22</v>
      </c>
      <c r="J3643" s="54" t="s">
        <v>129</v>
      </c>
      <c r="K3643" s="56">
        <v>43451.684328703705</v>
      </c>
      <c r="L3643" s="56">
        <v>43451.797291666669</v>
      </c>
      <c r="M3643" s="57">
        <v>2.7111111110000001</v>
      </c>
      <c r="N3643" s="58">
        <v>0</v>
      </c>
      <c r="O3643" s="58">
        <v>161</v>
      </c>
      <c r="P3643" s="58">
        <v>0</v>
      </c>
      <c r="Q3643" s="58">
        <v>0</v>
      </c>
      <c r="R3643" s="59">
        <v>0</v>
      </c>
      <c r="S3643" s="59">
        <v>436.48888899999997</v>
      </c>
      <c r="T3643" s="59">
        <v>0</v>
      </c>
      <c r="U3643" s="59">
        <v>0</v>
      </c>
    </row>
    <row r="3644" spans="1:21" x14ac:dyDescent="0.3">
      <c r="A3644" s="61">
        <v>87752</v>
      </c>
      <c r="B3644" s="54">
        <v>1</v>
      </c>
      <c r="C3644" s="54" t="s">
        <v>78</v>
      </c>
      <c r="D3644" s="54" t="s">
        <v>104</v>
      </c>
      <c r="E3644" s="61" t="s">
        <v>3391</v>
      </c>
      <c r="F3644" s="61" t="s">
        <v>791</v>
      </c>
      <c r="G3644" s="54" t="s">
        <v>72</v>
      </c>
      <c r="H3644" s="54" t="s">
        <v>128</v>
      </c>
      <c r="I3644" s="54" t="s">
        <v>22</v>
      </c>
      <c r="J3644" s="54" t="s">
        <v>129</v>
      </c>
      <c r="K3644" s="56">
        <v>43451.721851851849</v>
      </c>
      <c r="L3644" s="56">
        <v>43451.768055555556</v>
      </c>
      <c r="M3644" s="57">
        <v>1.1088888880000001</v>
      </c>
      <c r="N3644" s="58">
        <v>0</v>
      </c>
      <c r="O3644" s="58">
        <v>190</v>
      </c>
      <c r="P3644" s="58">
        <v>1</v>
      </c>
      <c r="Q3644" s="58">
        <v>0</v>
      </c>
      <c r="R3644" s="59">
        <v>0</v>
      </c>
      <c r="S3644" s="59">
        <v>210.68888899999999</v>
      </c>
      <c r="T3644" s="59">
        <v>1.108889</v>
      </c>
      <c r="U3644" s="59">
        <v>0</v>
      </c>
    </row>
    <row r="3645" spans="1:21" x14ac:dyDescent="0.3">
      <c r="A3645" s="61">
        <v>87754</v>
      </c>
      <c r="B3645" s="54">
        <v>1</v>
      </c>
      <c r="C3645" s="54" t="s">
        <v>78</v>
      </c>
      <c r="D3645" s="54" t="s">
        <v>91</v>
      </c>
      <c r="E3645" s="61" t="s">
        <v>3392</v>
      </c>
      <c r="F3645" s="61" t="s">
        <v>151</v>
      </c>
      <c r="G3645" s="54" t="s">
        <v>71</v>
      </c>
      <c r="H3645" s="54" t="s">
        <v>128</v>
      </c>
      <c r="I3645" s="54" t="s">
        <v>22</v>
      </c>
      <c r="J3645" s="54" t="s">
        <v>129</v>
      </c>
      <c r="K3645" s="56">
        <v>43451.71539351852</v>
      </c>
      <c r="L3645" s="56">
        <v>43451.760416666664</v>
      </c>
      <c r="M3645" s="57">
        <v>1.0805555549999999</v>
      </c>
      <c r="N3645" s="58">
        <v>0</v>
      </c>
      <c r="O3645" s="58">
        <v>0</v>
      </c>
      <c r="P3645" s="58">
        <v>0</v>
      </c>
      <c r="Q3645" s="58">
        <v>8</v>
      </c>
      <c r="R3645" s="59">
        <v>0</v>
      </c>
      <c r="S3645" s="59">
        <v>0</v>
      </c>
      <c r="T3645" s="59">
        <v>0</v>
      </c>
      <c r="U3645" s="59">
        <v>8.644444</v>
      </c>
    </row>
    <row r="3646" spans="1:21" x14ac:dyDescent="0.3">
      <c r="A3646" s="61">
        <v>87756</v>
      </c>
      <c r="B3646" s="54">
        <v>1</v>
      </c>
      <c r="C3646" s="54" t="s">
        <v>78</v>
      </c>
      <c r="D3646" s="54" t="s">
        <v>80</v>
      </c>
      <c r="E3646" s="61" t="s">
        <v>3393</v>
      </c>
      <c r="F3646" s="61" t="s">
        <v>136</v>
      </c>
      <c r="G3646" s="54" t="s">
        <v>71</v>
      </c>
      <c r="H3646" s="54" t="s">
        <v>128</v>
      </c>
      <c r="I3646" s="54" t="s">
        <v>22</v>
      </c>
      <c r="J3646" s="54" t="s">
        <v>129</v>
      </c>
      <c r="K3646" s="56">
        <v>43451.771898148145</v>
      </c>
      <c r="L3646" s="56">
        <v>43451.814641203702</v>
      </c>
      <c r="M3646" s="57">
        <v>1.025833333</v>
      </c>
      <c r="N3646" s="58">
        <v>0</v>
      </c>
      <c r="O3646" s="58">
        <v>161</v>
      </c>
      <c r="P3646" s="58">
        <v>0</v>
      </c>
      <c r="Q3646" s="58">
        <v>0</v>
      </c>
      <c r="R3646" s="59">
        <v>0</v>
      </c>
      <c r="S3646" s="59">
        <v>165.159167</v>
      </c>
      <c r="T3646" s="59">
        <v>0</v>
      </c>
      <c r="U3646" s="59">
        <v>0</v>
      </c>
    </row>
    <row r="3647" spans="1:21" x14ac:dyDescent="0.3">
      <c r="A3647" s="61">
        <v>87758</v>
      </c>
      <c r="B3647" s="54">
        <v>1</v>
      </c>
      <c r="C3647" s="54" t="s">
        <v>78</v>
      </c>
      <c r="D3647" s="54" t="s">
        <v>104</v>
      </c>
      <c r="E3647" s="61" t="s">
        <v>3394</v>
      </c>
      <c r="F3647" s="61" t="s">
        <v>625</v>
      </c>
      <c r="G3647" s="54" t="s">
        <v>71</v>
      </c>
      <c r="H3647" s="54" t="s">
        <v>128</v>
      </c>
      <c r="I3647" s="54" t="s">
        <v>22</v>
      </c>
      <c r="J3647" s="54" t="s">
        <v>129</v>
      </c>
      <c r="K3647" s="56">
        <v>43451.631562499999</v>
      </c>
      <c r="L3647" s="56">
        <v>43451.780555555553</v>
      </c>
      <c r="M3647" s="57">
        <v>3.5758333329999998</v>
      </c>
      <c r="N3647" s="58">
        <v>0</v>
      </c>
      <c r="O3647" s="58">
        <v>0</v>
      </c>
      <c r="P3647" s="58">
        <v>0</v>
      </c>
      <c r="Q3647" s="58">
        <v>92</v>
      </c>
      <c r="R3647" s="59">
        <v>0</v>
      </c>
      <c r="S3647" s="59">
        <v>0</v>
      </c>
      <c r="T3647" s="59">
        <v>0</v>
      </c>
      <c r="U3647" s="59">
        <v>328.97666700000002</v>
      </c>
    </row>
    <row r="3648" spans="1:21" x14ac:dyDescent="0.3">
      <c r="A3648" s="61">
        <v>87762</v>
      </c>
      <c r="B3648" s="54">
        <v>1</v>
      </c>
      <c r="C3648" s="54" t="s">
        <v>79</v>
      </c>
      <c r="D3648" s="54" t="s">
        <v>123</v>
      </c>
      <c r="E3648" s="61" t="s">
        <v>3395</v>
      </c>
      <c r="F3648" s="61" t="s">
        <v>184</v>
      </c>
      <c r="G3648" s="54" t="s">
        <v>71</v>
      </c>
      <c r="H3648" s="54" t="s">
        <v>128</v>
      </c>
      <c r="I3648" s="54" t="s">
        <v>22</v>
      </c>
      <c r="J3648" s="54" t="s">
        <v>129</v>
      </c>
      <c r="K3648" s="56">
        <v>43451.770694444444</v>
      </c>
      <c r="L3648" s="56">
        <v>43451.852025462962</v>
      </c>
      <c r="M3648" s="57">
        <v>1.951944444</v>
      </c>
      <c r="N3648" s="58">
        <v>0</v>
      </c>
      <c r="O3648" s="58">
        <v>528</v>
      </c>
      <c r="P3648" s="58">
        <v>0</v>
      </c>
      <c r="Q3648" s="58">
        <v>0</v>
      </c>
      <c r="R3648" s="59">
        <v>0</v>
      </c>
      <c r="S3648" s="59">
        <v>1030.6266659999999</v>
      </c>
      <c r="T3648" s="59">
        <v>0</v>
      </c>
      <c r="U3648" s="59">
        <v>0</v>
      </c>
    </row>
    <row r="3649" spans="1:21" x14ac:dyDescent="0.3">
      <c r="A3649" s="61">
        <v>87764</v>
      </c>
      <c r="B3649" s="54">
        <v>1</v>
      </c>
      <c r="C3649" s="54" t="s">
        <v>79</v>
      </c>
      <c r="D3649" s="54" t="s">
        <v>123</v>
      </c>
      <c r="E3649" s="61" t="s">
        <v>3396</v>
      </c>
      <c r="F3649" s="61" t="s">
        <v>145</v>
      </c>
      <c r="G3649" s="54" t="s">
        <v>72</v>
      </c>
      <c r="H3649" s="54" t="s">
        <v>128</v>
      </c>
      <c r="I3649" s="54" t="s">
        <v>22</v>
      </c>
      <c r="J3649" s="54" t="s">
        <v>129</v>
      </c>
      <c r="K3649" s="56">
        <v>43451.793020833335</v>
      </c>
      <c r="L3649" s="56">
        <v>43451.822129629632</v>
      </c>
      <c r="M3649" s="57">
        <v>0.69861111099999995</v>
      </c>
      <c r="N3649" s="58">
        <v>0</v>
      </c>
      <c r="O3649" s="58">
        <v>51</v>
      </c>
      <c r="P3649" s="58">
        <v>0</v>
      </c>
      <c r="Q3649" s="58">
        <v>8</v>
      </c>
      <c r="R3649" s="59">
        <v>0</v>
      </c>
      <c r="S3649" s="59">
        <v>35.629167000000002</v>
      </c>
      <c r="T3649" s="59">
        <v>0</v>
      </c>
      <c r="U3649" s="59">
        <v>5.588889</v>
      </c>
    </row>
    <row r="3650" spans="1:21" x14ac:dyDescent="0.3">
      <c r="A3650" s="61">
        <v>87770</v>
      </c>
      <c r="B3650" s="54">
        <v>1</v>
      </c>
      <c r="C3650" s="54" t="s">
        <v>79</v>
      </c>
      <c r="D3650" s="54" t="s">
        <v>121</v>
      </c>
      <c r="E3650" s="61" t="s">
        <v>3397</v>
      </c>
      <c r="F3650" s="61" t="s">
        <v>145</v>
      </c>
      <c r="G3650" s="54" t="s">
        <v>72</v>
      </c>
      <c r="H3650" s="54" t="s">
        <v>128</v>
      </c>
      <c r="I3650" s="54" t="s">
        <v>22</v>
      </c>
      <c r="J3650" s="54" t="s">
        <v>129</v>
      </c>
      <c r="K3650" s="56">
        <v>43451.792094907411</v>
      </c>
      <c r="L3650" s="56">
        <v>43451.857349537036</v>
      </c>
      <c r="M3650" s="57">
        <v>1.5661111109999999</v>
      </c>
      <c r="N3650" s="58">
        <v>0</v>
      </c>
      <c r="O3650" s="58">
        <v>0</v>
      </c>
      <c r="P3650" s="58">
        <v>0</v>
      </c>
      <c r="Q3650" s="58">
        <v>6</v>
      </c>
      <c r="R3650" s="59">
        <v>0</v>
      </c>
      <c r="S3650" s="59">
        <v>0</v>
      </c>
      <c r="T3650" s="59">
        <v>0</v>
      </c>
      <c r="U3650" s="59">
        <v>9.3966670000000008</v>
      </c>
    </row>
    <row r="3651" spans="1:21" x14ac:dyDescent="0.3">
      <c r="A3651" s="61">
        <v>87772</v>
      </c>
      <c r="B3651" s="54">
        <v>1</v>
      </c>
      <c r="C3651" s="54" t="s">
        <v>78</v>
      </c>
      <c r="D3651" s="54" t="s">
        <v>89</v>
      </c>
      <c r="E3651" s="61" t="s">
        <v>693</v>
      </c>
      <c r="F3651" s="61" t="s">
        <v>140</v>
      </c>
      <c r="G3651" s="54" t="s">
        <v>72</v>
      </c>
      <c r="H3651" s="54" t="s">
        <v>128</v>
      </c>
      <c r="I3651" s="54" t="s">
        <v>22</v>
      </c>
      <c r="J3651" s="54" t="s">
        <v>129</v>
      </c>
      <c r="K3651" s="56">
        <v>43451.790497685186</v>
      </c>
      <c r="L3651" s="56">
        <v>43451.842263043982</v>
      </c>
      <c r="M3651" s="57">
        <v>1.2423683329999999</v>
      </c>
      <c r="N3651" s="58">
        <v>4</v>
      </c>
      <c r="O3651" s="58">
        <v>8426</v>
      </c>
      <c r="P3651" s="58">
        <v>0</v>
      </c>
      <c r="Q3651" s="58">
        <v>37</v>
      </c>
      <c r="R3651" s="59">
        <v>4.9694729999999998</v>
      </c>
      <c r="S3651" s="59">
        <v>10468.195573999999</v>
      </c>
      <c r="T3651" s="59">
        <v>0</v>
      </c>
      <c r="U3651" s="59">
        <v>45.967627999999998</v>
      </c>
    </row>
    <row r="3652" spans="1:21" x14ac:dyDescent="0.3">
      <c r="A3652" s="61">
        <v>87773</v>
      </c>
      <c r="B3652" s="54">
        <v>1</v>
      </c>
      <c r="C3652" s="54" t="s">
        <v>78</v>
      </c>
      <c r="D3652" s="54" t="s">
        <v>125</v>
      </c>
      <c r="E3652" s="61" t="s">
        <v>3398</v>
      </c>
      <c r="F3652" s="61" t="s">
        <v>144</v>
      </c>
      <c r="G3652" s="54" t="s">
        <v>71</v>
      </c>
      <c r="H3652" s="54" t="s">
        <v>128</v>
      </c>
      <c r="I3652" s="54" t="s">
        <v>22</v>
      </c>
      <c r="J3652" s="54" t="s">
        <v>129</v>
      </c>
      <c r="K3652" s="56">
        <v>43451.795844907407</v>
      </c>
      <c r="L3652" s="56">
        <v>43451.820937500001</v>
      </c>
      <c r="M3652" s="57">
        <v>0.60222222199999997</v>
      </c>
      <c r="N3652" s="58">
        <v>0</v>
      </c>
      <c r="O3652" s="58">
        <v>3</v>
      </c>
      <c r="P3652" s="58">
        <v>0</v>
      </c>
      <c r="Q3652" s="58">
        <v>0</v>
      </c>
      <c r="R3652" s="59">
        <v>0</v>
      </c>
      <c r="S3652" s="59">
        <v>1.806667</v>
      </c>
      <c r="T3652" s="59">
        <v>0</v>
      </c>
      <c r="U3652" s="59">
        <v>0</v>
      </c>
    </row>
    <row r="3653" spans="1:21" x14ac:dyDescent="0.3">
      <c r="A3653" s="61">
        <v>87775</v>
      </c>
      <c r="B3653" s="54">
        <v>1</v>
      </c>
      <c r="C3653" s="54" t="s">
        <v>78</v>
      </c>
      <c r="D3653" s="54" t="s">
        <v>96</v>
      </c>
      <c r="E3653" s="61" t="s">
        <v>3399</v>
      </c>
      <c r="F3653" s="61" t="s">
        <v>625</v>
      </c>
      <c r="G3653" s="54" t="s">
        <v>71</v>
      </c>
      <c r="H3653" s="54" t="s">
        <v>128</v>
      </c>
      <c r="I3653" s="54" t="s">
        <v>22</v>
      </c>
      <c r="J3653" s="54" t="s">
        <v>129</v>
      </c>
      <c r="K3653" s="56">
        <v>43451.757754629631</v>
      </c>
      <c r="L3653" s="56">
        <v>43451.805555555555</v>
      </c>
      <c r="M3653" s="57">
        <v>1.1472222219999999</v>
      </c>
      <c r="N3653" s="58">
        <v>0</v>
      </c>
      <c r="O3653" s="58">
        <v>75</v>
      </c>
      <c r="P3653" s="58">
        <v>0</v>
      </c>
      <c r="Q3653" s="58">
        <v>0</v>
      </c>
      <c r="R3653" s="59">
        <v>0</v>
      </c>
      <c r="S3653" s="59">
        <v>86.041667000000004</v>
      </c>
      <c r="T3653" s="59">
        <v>0</v>
      </c>
      <c r="U3653" s="59">
        <v>0</v>
      </c>
    </row>
    <row r="3654" spans="1:21" x14ac:dyDescent="0.3">
      <c r="A3654" s="61">
        <v>87778</v>
      </c>
      <c r="B3654" s="54">
        <v>1</v>
      </c>
      <c r="C3654" s="54" t="s">
        <v>78</v>
      </c>
      <c r="D3654" s="54" t="s">
        <v>104</v>
      </c>
      <c r="E3654" s="61" t="s">
        <v>1177</v>
      </c>
      <c r="F3654" s="61" t="s">
        <v>137</v>
      </c>
      <c r="G3654" s="54" t="s">
        <v>71</v>
      </c>
      <c r="H3654" s="54" t="s">
        <v>128</v>
      </c>
      <c r="I3654" s="54" t="s">
        <v>22</v>
      </c>
      <c r="J3654" s="54" t="s">
        <v>129</v>
      </c>
      <c r="K3654" s="56">
        <v>43451.657442129632</v>
      </c>
      <c r="L3654" s="56">
        <v>43451.810416666667</v>
      </c>
      <c r="M3654" s="57">
        <v>3.6713888880000001</v>
      </c>
      <c r="N3654" s="58">
        <v>0</v>
      </c>
      <c r="O3654" s="58">
        <v>2</v>
      </c>
      <c r="P3654" s="58">
        <v>0</v>
      </c>
      <c r="Q3654" s="58">
        <v>0</v>
      </c>
      <c r="R3654" s="59">
        <v>0</v>
      </c>
      <c r="S3654" s="59">
        <v>7.342778</v>
      </c>
      <c r="T3654" s="59">
        <v>0</v>
      </c>
      <c r="U3654" s="59">
        <v>0</v>
      </c>
    </row>
    <row r="3655" spans="1:21" x14ac:dyDescent="0.3">
      <c r="A3655" s="61">
        <v>87779</v>
      </c>
      <c r="B3655" s="54">
        <v>1</v>
      </c>
      <c r="C3655" s="54" t="s">
        <v>78</v>
      </c>
      <c r="D3655" s="54" t="s">
        <v>80</v>
      </c>
      <c r="E3655" s="61" t="s">
        <v>3393</v>
      </c>
      <c r="F3655" s="61" t="s">
        <v>136</v>
      </c>
      <c r="G3655" s="54" t="s">
        <v>71</v>
      </c>
      <c r="H3655" s="54" t="s">
        <v>128</v>
      </c>
      <c r="I3655" s="54" t="s">
        <v>22</v>
      </c>
      <c r="J3655" s="54" t="s">
        <v>129</v>
      </c>
      <c r="K3655" s="56">
        <v>43451.814988425926</v>
      </c>
      <c r="L3655" s="56">
        <v>43451.866736111115</v>
      </c>
      <c r="M3655" s="57">
        <v>1.241944444</v>
      </c>
      <c r="N3655" s="58">
        <v>0</v>
      </c>
      <c r="O3655" s="58">
        <v>161</v>
      </c>
      <c r="P3655" s="58">
        <v>0</v>
      </c>
      <c r="Q3655" s="58">
        <v>0</v>
      </c>
      <c r="R3655" s="59">
        <v>0</v>
      </c>
      <c r="S3655" s="59">
        <v>199.95305500000001</v>
      </c>
      <c r="T3655" s="59">
        <v>0</v>
      </c>
      <c r="U3655" s="59">
        <v>0</v>
      </c>
    </row>
    <row r="3656" spans="1:21" x14ac:dyDescent="0.3">
      <c r="A3656" s="61">
        <v>87780</v>
      </c>
      <c r="B3656" s="54">
        <v>1</v>
      </c>
      <c r="C3656" s="54" t="s">
        <v>78</v>
      </c>
      <c r="D3656" s="54" t="s">
        <v>88</v>
      </c>
      <c r="E3656" s="61" t="s">
        <v>3400</v>
      </c>
      <c r="F3656" s="61" t="s">
        <v>137</v>
      </c>
      <c r="G3656" s="54" t="s">
        <v>71</v>
      </c>
      <c r="H3656" s="54" t="s">
        <v>128</v>
      </c>
      <c r="I3656" s="54" t="s">
        <v>22</v>
      </c>
      <c r="J3656" s="54" t="s">
        <v>129</v>
      </c>
      <c r="K3656" s="56">
        <v>43451.817546296297</v>
      </c>
      <c r="L3656" s="56">
        <v>43451.869791666664</v>
      </c>
      <c r="M3656" s="57">
        <v>1.2538888880000001</v>
      </c>
      <c r="N3656" s="58">
        <v>0</v>
      </c>
      <c r="O3656" s="58">
        <v>3</v>
      </c>
      <c r="P3656" s="58">
        <v>0</v>
      </c>
      <c r="Q3656" s="58">
        <v>0</v>
      </c>
      <c r="R3656" s="59">
        <v>0</v>
      </c>
      <c r="S3656" s="59">
        <v>3.7616670000000001</v>
      </c>
      <c r="T3656" s="59">
        <v>0</v>
      </c>
      <c r="U3656" s="59">
        <v>0</v>
      </c>
    </row>
    <row r="3657" spans="1:21" x14ac:dyDescent="0.3">
      <c r="A3657" s="61">
        <v>87781</v>
      </c>
      <c r="B3657" s="54">
        <v>1</v>
      </c>
      <c r="C3657" s="54" t="s">
        <v>79</v>
      </c>
      <c r="D3657" s="54" t="s">
        <v>114</v>
      </c>
      <c r="E3657" s="61" t="s">
        <v>3401</v>
      </c>
      <c r="F3657" s="61" t="s">
        <v>136</v>
      </c>
      <c r="G3657" s="54" t="s">
        <v>71</v>
      </c>
      <c r="H3657" s="54" t="s">
        <v>128</v>
      </c>
      <c r="I3657" s="54" t="s">
        <v>22</v>
      </c>
      <c r="J3657" s="54" t="s">
        <v>129</v>
      </c>
      <c r="K3657" s="56">
        <v>43451.823333333334</v>
      </c>
      <c r="L3657" s="56">
        <v>43451.884988425925</v>
      </c>
      <c r="M3657" s="57">
        <v>1.4797222219999999</v>
      </c>
      <c r="N3657" s="58">
        <v>0</v>
      </c>
      <c r="O3657" s="58">
        <v>36</v>
      </c>
      <c r="P3657" s="58">
        <v>0</v>
      </c>
      <c r="Q3657" s="58">
        <v>0</v>
      </c>
      <c r="R3657" s="59">
        <v>0</v>
      </c>
      <c r="S3657" s="59">
        <v>53.27</v>
      </c>
      <c r="T3657" s="59">
        <v>0</v>
      </c>
      <c r="U3657" s="59">
        <v>0</v>
      </c>
    </row>
    <row r="3658" spans="1:21" x14ac:dyDescent="0.3">
      <c r="A3658" s="61">
        <v>87782</v>
      </c>
      <c r="B3658" s="54">
        <v>1</v>
      </c>
      <c r="C3658" s="54" t="s">
        <v>78</v>
      </c>
      <c r="D3658" s="54" t="s">
        <v>94</v>
      </c>
      <c r="E3658" s="61" t="s">
        <v>3402</v>
      </c>
      <c r="F3658" s="61" t="s">
        <v>137</v>
      </c>
      <c r="G3658" s="54" t="s">
        <v>71</v>
      </c>
      <c r="H3658" s="54" t="s">
        <v>128</v>
      </c>
      <c r="I3658" s="54" t="s">
        <v>22</v>
      </c>
      <c r="J3658" s="54" t="s">
        <v>129</v>
      </c>
      <c r="K3658" s="56">
        <v>43451.828333333331</v>
      </c>
      <c r="L3658" s="56">
        <v>43451.886516203704</v>
      </c>
      <c r="M3658" s="57">
        <v>1.3963888879999999</v>
      </c>
      <c r="N3658" s="58">
        <v>0</v>
      </c>
      <c r="O3658" s="58">
        <v>1</v>
      </c>
      <c r="P3658" s="58">
        <v>0</v>
      </c>
      <c r="Q3658" s="58">
        <v>0</v>
      </c>
      <c r="R3658" s="59">
        <v>0</v>
      </c>
      <c r="S3658" s="59">
        <v>1.3963890000000001</v>
      </c>
      <c r="T3658" s="59">
        <v>0</v>
      </c>
      <c r="U3658" s="59">
        <v>0</v>
      </c>
    </row>
    <row r="3659" spans="1:21" x14ac:dyDescent="0.3">
      <c r="A3659" s="61">
        <v>87783</v>
      </c>
      <c r="B3659" s="54">
        <v>1</v>
      </c>
      <c r="C3659" s="54" t="s">
        <v>78</v>
      </c>
      <c r="D3659" s="54" t="s">
        <v>81</v>
      </c>
      <c r="E3659" s="61" t="s">
        <v>3403</v>
      </c>
      <c r="F3659" s="61" t="s">
        <v>144</v>
      </c>
      <c r="G3659" s="54" t="s">
        <v>71</v>
      </c>
      <c r="H3659" s="54" t="s">
        <v>128</v>
      </c>
      <c r="I3659" s="54" t="s">
        <v>22</v>
      </c>
      <c r="J3659" s="54" t="s">
        <v>129</v>
      </c>
      <c r="K3659" s="56">
        <v>43451.746550925927</v>
      </c>
      <c r="L3659" s="56">
        <v>43451.881585648145</v>
      </c>
      <c r="M3659" s="57">
        <v>3.2408333329999999</v>
      </c>
      <c r="N3659" s="58">
        <v>0</v>
      </c>
      <c r="O3659" s="58">
        <v>9</v>
      </c>
      <c r="P3659" s="58">
        <v>0</v>
      </c>
      <c r="Q3659" s="58">
        <v>0</v>
      </c>
      <c r="R3659" s="59">
        <v>0</v>
      </c>
      <c r="S3659" s="59">
        <v>29.1675</v>
      </c>
      <c r="T3659" s="59">
        <v>0</v>
      </c>
      <c r="U3659" s="59">
        <v>0</v>
      </c>
    </row>
    <row r="3660" spans="1:21" x14ac:dyDescent="0.3">
      <c r="A3660" s="61">
        <v>87784</v>
      </c>
      <c r="B3660" s="54">
        <v>1</v>
      </c>
      <c r="C3660" s="54" t="s">
        <v>78</v>
      </c>
      <c r="D3660" s="54" t="s">
        <v>125</v>
      </c>
      <c r="E3660" s="61" t="s">
        <v>1329</v>
      </c>
      <c r="F3660" s="61" t="s">
        <v>144</v>
      </c>
      <c r="G3660" s="54" t="s">
        <v>71</v>
      </c>
      <c r="H3660" s="54" t="s">
        <v>128</v>
      </c>
      <c r="I3660" s="54" t="s">
        <v>22</v>
      </c>
      <c r="J3660" s="54" t="s">
        <v>129</v>
      </c>
      <c r="K3660" s="56">
        <v>43451.836909722224</v>
      </c>
      <c r="L3660" s="56">
        <v>43451.851030092592</v>
      </c>
      <c r="M3660" s="57">
        <v>0.338888888</v>
      </c>
      <c r="N3660" s="58">
        <v>0</v>
      </c>
      <c r="O3660" s="58">
        <v>1</v>
      </c>
      <c r="P3660" s="58">
        <v>0</v>
      </c>
      <c r="Q3660" s="58">
        <v>0</v>
      </c>
      <c r="R3660" s="59">
        <v>0</v>
      </c>
      <c r="S3660" s="59">
        <v>0.338889</v>
      </c>
      <c r="T3660" s="59">
        <v>0</v>
      </c>
      <c r="U3660" s="59">
        <v>0</v>
      </c>
    </row>
    <row r="3661" spans="1:21" x14ac:dyDescent="0.3">
      <c r="A3661" s="61">
        <v>87785</v>
      </c>
      <c r="B3661" s="54">
        <v>1</v>
      </c>
      <c r="C3661" s="54" t="s">
        <v>78</v>
      </c>
      <c r="D3661" s="54" t="s">
        <v>89</v>
      </c>
      <c r="E3661" s="61" t="s">
        <v>693</v>
      </c>
      <c r="F3661" s="61" t="s">
        <v>211</v>
      </c>
      <c r="G3661" s="54" t="s">
        <v>72</v>
      </c>
      <c r="H3661" s="54" t="s">
        <v>128</v>
      </c>
      <c r="I3661" s="54" t="s">
        <v>22</v>
      </c>
      <c r="J3661" s="54" t="s">
        <v>129</v>
      </c>
      <c r="K3661" s="56">
        <v>43451.830949074072</v>
      </c>
      <c r="L3661" s="56">
        <v>43451.920798611114</v>
      </c>
      <c r="M3661" s="57">
        <v>2.1563888879999999</v>
      </c>
      <c r="N3661" s="58">
        <v>4</v>
      </c>
      <c r="O3661" s="58">
        <v>8426</v>
      </c>
      <c r="P3661" s="58">
        <v>0</v>
      </c>
      <c r="Q3661" s="58">
        <v>37</v>
      </c>
      <c r="R3661" s="59">
        <v>8.6255559999999996</v>
      </c>
      <c r="S3661" s="59">
        <v>18169.732769999999</v>
      </c>
      <c r="T3661" s="59">
        <v>0</v>
      </c>
      <c r="U3661" s="59">
        <v>79.786389</v>
      </c>
    </row>
    <row r="3662" spans="1:21" x14ac:dyDescent="0.3">
      <c r="A3662" s="61">
        <v>87786</v>
      </c>
      <c r="B3662" s="54">
        <v>1</v>
      </c>
      <c r="C3662" s="54" t="s">
        <v>78</v>
      </c>
      <c r="D3662" s="54" t="s">
        <v>82</v>
      </c>
      <c r="E3662" s="61" t="s">
        <v>3404</v>
      </c>
      <c r="F3662" s="61" t="s">
        <v>137</v>
      </c>
      <c r="G3662" s="54" t="s">
        <v>71</v>
      </c>
      <c r="H3662" s="54" t="s">
        <v>128</v>
      </c>
      <c r="I3662" s="54" t="s">
        <v>22</v>
      </c>
      <c r="J3662" s="54" t="s">
        <v>129</v>
      </c>
      <c r="K3662" s="56">
        <v>43451.837569444448</v>
      </c>
      <c r="L3662" s="56">
        <v>43451.878877314812</v>
      </c>
      <c r="M3662" s="57">
        <v>0.99138888800000002</v>
      </c>
      <c r="N3662" s="58">
        <v>0</v>
      </c>
      <c r="O3662" s="58">
        <v>6</v>
      </c>
      <c r="P3662" s="58">
        <v>0</v>
      </c>
      <c r="Q3662" s="58">
        <v>0</v>
      </c>
      <c r="R3662" s="59">
        <v>0</v>
      </c>
      <c r="S3662" s="59">
        <v>5.9483329999999999</v>
      </c>
      <c r="T3662" s="59">
        <v>0</v>
      </c>
      <c r="U3662" s="59">
        <v>0</v>
      </c>
    </row>
    <row r="3663" spans="1:21" x14ac:dyDescent="0.3">
      <c r="A3663" s="61">
        <v>87787</v>
      </c>
      <c r="B3663" s="54">
        <v>1</v>
      </c>
      <c r="C3663" s="54" t="s">
        <v>79</v>
      </c>
      <c r="D3663" s="54" t="s">
        <v>124</v>
      </c>
      <c r="E3663" s="61" t="s">
        <v>3405</v>
      </c>
      <c r="F3663" s="61" t="s">
        <v>137</v>
      </c>
      <c r="G3663" s="54" t="s">
        <v>71</v>
      </c>
      <c r="H3663" s="54" t="s">
        <v>128</v>
      </c>
      <c r="I3663" s="54" t="s">
        <v>22</v>
      </c>
      <c r="J3663" s="54" t="s">
        <v>129</v>
      </c>
      <c r="K3663" s="56">
        <v>43451.841539351852</v>
      </c>
      <c r="L3663" s="56">
        <v>43451.914884259262</v>
      </c>
      <c r="M3663" s="57">
        <v>1.760277777</v>
      </c>
      <c r="N3663" s="58">
        <v>0</v>
      </c>
      <c r="O3663" s="58">
        <v>677</v>
      </c>
      <c r="P3663" s="58">
        <v>0</v>
      </c>
      <c r="Q3663" s="58">
        <v>0</v>
      </c>
      <c r="R3663" s="59">
        <v>0</v>
      </c>
      <c r="S3663" s="59">
        <v>1191.7080550000001</v>
      </c>
      <c r="T3663" s="59">
        <v>0</v>
      </c>
      <c r="U3663" s="59">
        <v>0</v>
      </c>
    </row>
    <row r="3664" spans="1:21" x14ac:dyDescent="0.3">
      <c r="A3664" s="61">
        <v>87791</v>
      </c>
      <c r="B3664" s="54">
        <v>1</v>
      </c>
      <c r="C3664" s="54" t="s">
        <v>78</v>
      </c>
      <c r="D3664" s="54" t="s">
        <v>94</v>
      </c>
      <c r="E3664" s="61" t="s">
        <v>3345</v>
      </c>
      <c r="F3664" s="61" t="s">
        <v>145</v>
      </c>
      <c r="G3664" s="54" t="s">
        <v>72</v>
      </c>
      <c r="H3664" s="54" t="s">
        <v>128</v>
      </c>
      <c r="I3664" s="54" t="s">
        <v>22</v>
      </c>
      <c r="J3664" s="54" t="s">
        <v>129</v>
      </c>
      <c r="K3664" s="56">
        <v>43451.848981481482</v>
      </c>
      <c r="L3664" s="56">
        <v>43451.893993055557</v>
      </c>
      <c r="M3664" s="57">
        <v>1.0802777770000001</v>
      </c>
      <c r="N3664" s="58">
        <v>0</v>
      </c>
      <c r="O3664" s="58">
        <v>17</v>
      </c>
      <c r="P3664" s="58">
        <v>0</v>
      </c>
      <c r="Q3664" s="58">
        <v>0</v>
      </c>
      <c r="R3664" s="59">
        <v>0</v>
      </c>
      <c r="S3664" s="59">
        <v>18.364722</v>
      </c>
      <c r="T3664" s="59">
        <v>0</v>
      </c>
      <c r="U3664" s="59">
        <v>0</v>
      </c>
    </row>
    <row r="3665" spans="1:21" x14ac:dyDescent="0.3">
      <c r="A3665" s="61">
        <v>87792</v>
      </c>
      <c r="B3665" s="54">
        <v>1</v>
      </c>
      <c r="C3665" s="54" t="s">
        <v>78</v>
      </c>
      <c r="D3665" s="54" t="s">
        <v>88</v>
      </c>
      <c r="E3665" s="61" t="s">
        <v>3406</v>
      </c>
      <c r="F3665" s="61" t="s">
        <v>274</v>
      </c>
      <c r="G3665" s="54" t="s">
        <v>71</v>
      </c>
      <c r="H3665" s="54" t="s">
        <v>128</v>
      </c>
      <c r="I3665" s="54" t="s">
        <v>22</v>
      </c>
      <c r="J3665" s="54" t="s">
        <v>129</v>
      </c>
      <c r="K3665" s="56">
        <v>43451.847118055557</v>
      </c>
      <c r="L3665" s="56">
        <v>43451.884791666664</v>
      </c>
      <c r="M3665" s="57">
        <v>0.90416666599999995</v>
      </c>
      <c r="N3665" s="58">
        <v>0</v>
      </c>
      <c r="O3665" s="58">
        <v>93</v>
      </c>
      <c r="P3665" s="58">
        <v>0</v>
      </c>
      <c r="Q3665" s="58">
        <v>0</v>
      </c>
      <c r="R3665" s="59">
        <v>0</v>
      </c>
      <c r="S3665" s="59">
        <v>84.087500000000006</v>
      </c>
      <c r="T3665" s="59">
        <v>0</v>
      </c>
      <c r="U3665" s="59">
        <v>0</v>
      </c>
    </row>
    <row r="3666" spans="1:21" x14ac:dyDescent="0.3">
      <c r="A3666" s="61">
        <v>87794</v>
      </c>
      <c r="B3666" s="54">
        <v>1</v>
      </c>
      <c r="C3666" s="54" t="s">
        <v>78</v>
      </c>
      <c r="D3666" s="54" t="s">
        <v>80</v>
      </c>
      <c r="E3666" s="61" t="s">
        <v>3407</v>
      </c>
      <c r="F3666" s="61" t="s">
        <v>136</v>
      </c>
      <c r="G3666" s="54" t="s">
        <v>71</v>
      </c>
      <c r="H3666" s="54" t="s">
        <v>128</v>
      </c>
      <c r="I3666" s="54" t="s">
        <v>22</v>
      </c>
      <c r="J3666" s="54" t="s">
        <v>129</v>
      </c>
      <c r="K3666" s="56">
        <v>43451.860520833332</v>
      </c>
      <c r="L3666" s="56">
        <v>43451.886076388888</v>
      </c>
      <c r="M3666" s="57">
        <v>0.61333333300000004</v>
      </c>
      <c r="N3666" s="58">
        <v>0</v>
      </c>
      <c r="O3666" s="58">
        <v>64</v>
      </c>
      <c r="P3666" s="58">
        <v>0</v>
      </c>
      <c r="Q3666" s="58">
        <v>0</v>
      </c>
      <c r="R3666" s="59">
        <v>0</v>
      </c>
      <c r="S3666" s="59">
        <v>39.253332999999998</v>
      </c>
      <c r="T3666" s="59">
        <v>0</v>
      </c>
      <c r="U3666" s="59">
        <v>0</v>
      </c>
    </row>
    <row r="3667" spans="1:21" x14ac:dyDescent="0.3">
      <c r="A3667" s="61">
        <v>87795</v>
      </c>
      <c r="B3667" s="54">
        <v>1</v>
      </c>
      <c r="C3667" s="54" t="s">
        <v>78</v>
      </c>
      <c r="D3667" s="54" t="s">
        <v>104</v>
      </c>
      <c r="E3667" s="61" t="s">
        <v>3408</v>
      </c>
      <c r="F3667" s="61" t="s">
        <v>156</v>
      </c>
      <c r="G3667" s="54" t="s">
        <v>71</v>
      </c>
      <c r="H3667" s="54" t="s">
        <v>128</v>
      </c>
      <c r="I3667" s="54" t="s">
        <v>22</v>
      </c>
      <c r="J3667" s="54" t="s">
        <v>129</v>
      </c>
      <c r="K3667" s="56">
        <v>43451.801712962959</v>
      </c>
      <c r="L3667" s="56">
        <v>43451.865972222222</v>
      </c>
      <c r="M3667" s="57">
        <v>1.5422222219999999</v>
      </c>
      <c r="N3667" s="58">
        <v>0</v>
      </c>
      <c r="O3667" s="58">
        <v>2</v>
      </c>
      <c r="P3667" s="58">
        <v>0</v>
      </c>
      <c r="Q3667" s="58">
        <v>0</v>
      </c>
      <c r="R3667" s="59">
        <v>0</v>
      </c>
      <c r="S3667" s="59">
        <v>3.084444</v>
      </c>
      <c r="T3667" s="59">
        <v>0</v>
      </c>
      <c r="U3667" s="59">
        <v>0</v>
      </c>
    </row>
    <row r="3668" spans="1:21" x14ac:dyDescent="0.3">
      <c r="A3668" s="61">
        <v>87797</v>
      </c>
      <c r="B3668" s="54">
        <v>1</v>
      </c>
      <c r="C3668" s="54" t="s">
        <v>78</v>
      </c>
      <c r="D3668" s="54" t="s">
        <v>88</v>
      </c>
      <c r="E3668" s="61" t="s">
        <v>3409</v>
      </c>
      <c r="F3668" s="61" t="s">
        <v>137</v>
      </c>
      <c r="G3668" s="54" t="s">
        <v>71</v>
      </c>
      <c r="H3668" s="54" t="s">
        <v>128</v>
      </c>
      <c r="I3668" s="54" t="s">
        <v>22</v>
      </c>
      <c r="J3668" s="54" t="s">
        <v>129</v>
      </c>
      <c r="K3668" s="56">
        <v>43451.866180555553</v>
      </c>
      <c r="L3668" s="56">
        <v>43451.911863425928</v>
      </c>
      <c r="M3668" s="57">
        <v>1.0963888879999999</v>
      </c>
      <c r="N3668" s="58">
        <v>0</v>
      </c>
      <c r="O3668" s="58">
        <v>2</v>
      </c>
      <c r="P3668" s="58">
        <v>0</v>
      </c>
      <c r="Q3668" s="58">
        <v>0</v>
      </c>
      <c r="R3668" s="59">
        <v>0</v>
      </c>
      <c r="S3668" s="59">
        <v>2.1927780000000001</v>
      </c>
      <c r="T3668" s="59">
        <v>0</v>
      </c>
      <c r="U3668" s="59">
        <v>0</v>
      </c>
    </row>
    <row r="3669" spans="1:21" x14ac:dyDescent="0.3">
      <c r="A3669" s="61">
        <v>87799</v>
      </c>
      <c r="B3669" s="54">
        <v>1</v>
      </c>
      <c r="C3669" s="54" t="s">
        <v>79</v>
      </c>
      <c r="D3669" s="54" t="s">
        <v>117</v>
      </c>
      <c r="E3669" s="61" t="s">
        <v>3410</v>
      </c>
      <c r="F3669" s="61" t="s">
        <v>145</v>
      </c>
      <c r="G3669" s="54" t="s">
        <v>72</v>
      </c>
      <c r="H3669" s="54" t="s">
        <v>128</v>
      </c>
      <c r="I3669" s="54" t="s">
        <v>22</v>
      </c>
      <c r="J3669" s="54" t="s">
        <v>129</v>
      </c>
      <c r="K3669" s="56">
        <v>43451.869791666664</v>
      </c>
      <c r="L3669" s="56">
        <v>43451.909456018519</v>
      </c>
      <c r="M3669" s="57">
        <v>0.951944444</v>
      </c>
      <c r="N3669" s="58">
        <v>0</v>
      </c>
      <c r="O3669" s="58">
        <v>0</v>
      </c>
      <c r="P3669" s="58">
        <v>3</v>
      </c>
      <c r="Q3669" s="58">
        <v>30</v>
      </c>
      <c r="R3669" s="59">
        <v>0</v>
      </c>
      <c r="S3669" s="59">
        <v>0</v>
      </c>
      <c r="T3669" s="59">
        <v>2.8558330000000001</v>
      </c>
      <c r="U3669" s="59">
        <v>28.558333000000001</v>
      </c>
    </row>
    <row r="3670" spans="1:21" x14ac:dyDescent="0.3">
      <c r="A3670" s="61">
        <v>87809</v>
      </c>
      <c r="B3670" s="54">
        <v>1</v>
      </c>
      <c r="C3670" s="54" t="s">
        <v>78</v>
      </c>
      <c r="D3670" s="54" t="s">
        <v>107</v>
      </c>
      <c r="E3670" s="61" t="s">
        <v>3411</v>
      </c>
      <c r="F3670" s="61" t="s">
        <v>137</v>
      </c>
      <c r="G3670" s="54" t="s">
        <v>71</v>
      </c>
      <c r="H3670" s="54" t="s">
        <v>128</v>
      </c>
      <c r="I3670" s="54" t="s">
        <v>22</v>
      </c>
      <c r="J3670" s="54" t="s">
        <v>129</v>
      </c>
      <c r="K3670" s="56">
        <v>43451.826423611114</v>
      </c>
      <c r="L3670" s="56">
        <v>43451.931944444441</v>
      </c>
      <c r="M3670" s="57">
        <v>2.5325000000000002</v>
      </c>
      <c r="N3670" s="58">
        <v>0</v>
      </c>
      <c r="O3670" s="58">
        <v>0</v>
      </c>
      <c r="P3670" s="58">
        <v>0</v>
      </c>
      <c r="Q3670" s="58">
        <v>1</v>
      </c>
      <c r="R3670" s="59">
        <v>0</v>
      </c>
      <c r="S3670" s="59">
        <v>0</v>
      </c>
      <c r="T3670" s="59">
        <v>0</v>
      </c>
      <c r="U3670" s="59">
        <v>2.5325000000000002</v>
      </c>
    </row>
    <row r="3671" spans="1:21" x14ac:dyDescent="0.3">
      <c r="A3671" s="61">
        <v>87810</v>
      </c>
      <c r="B3671" s="54">
        <v>1</v>
      </c>
      <c r="C3671" s="54" t="s">
        <v>78</v>
      </c>
      <c r="D3671" s="54" t="s">
        <v>80</v>
      </c>
      <c r="E3671" s="61" t="s">
        <v>3412</v>
      </c>
      <c r="F3671" s="61" t="s">
        <v>151</v>
      </c>
      <c r="G3671" s="54" t="s">
        <v>71</v>
      </c>
      <c r="H3671" s="54" t="s">
        <v>128</v>
      </c>
      <c r="I3671" s="54" t="s">
        <v>22</v>
      </c>
      <c r="J3671" s="54" t="s">
        <v>129</v>
      </c>
      <c r="K3671" s="56">
        <v>43451.929722222223</v>
      </c>
      <c r="L3671" s="56">
        <v>43452.04415509259</v>
      </c>
      <c r="M3671" s="57">
        <v>2.7463888879999998</v>
      </c>
      <c r="N3671" s="58">
        <v>0</v>
      </c>
      <c r="O3671" s="58">
        <v>198</v>
      </c>
      <c r="P3671" s="58">
        <v>0</v>
      </c>
      <c r="Q3671" s="58">
        <v>0</v>
      </c>
      <c r="R3671" s="59">
        <v>0</v>
      </c>
      <c r="S3671" s="59">
        <v>543.78499999999997</v>
      </c>
      <c r="T3671" s="59">
        <v>0</v>
      </c>
      <c r="U3671" s="59">
        <v>0</v>
      </c>
    </row>
    <row r="3672" spans="1:21" x14ac:dyDescent="0.3">
      <c r="A3672" s="61">
        <v>87813</v>
      </c>
      <c r="B3672" s="54">
        <v>1</v>
      </c>
      <c r="C3672" s="54" t="s">
        <v>78</v>
      </c>
      <c r="D3672" s="54" t="s">
        <v>126</v>
      </c>
      <c r="E3672" s="61" t="s">
        <v>3413</v>
      </c>
      <c r="F3672" s="61" t="s">
        <v>156</v>
      </c>
      <c r="G3672" s="54" t="s">
        <v>71</v>
      </c>
      <c r="H3672" s="54" t="s">
        <v>128</v>
      </c>
      <c r="I3672" s="54" t="s">
        <v>22</v>
      </c>
      <c r="J3672" s="54" t="s">
        <v>129</v>
      </c>
      <c r="K3672" s="56">
        <v>43451.951666666668</v>
      </c>
      <c r="L3672" s="56">
        <v>43452.020543981482</v>
      </c>
      <c r="M3672" s="57">
        <v>1.6530555549999999</v>
      </c>
      <c r="N3672" s="58">
        <v>0</v>
      </c>
      <c r="O3672" s="58">
        <v>86</v>
      </c>
      <c r="P3672" s="58">
        <v>0</v>
      </c>
      <c r="Q3672" s="58">
        <v>0</v>
      </c>
      <c r="R3672" s="59">
        <v>0</v>
      </c>
      <c r="S3672" s="59">
        <v>142.162778</v>
      </c>
      <c r="T3672" s="59">
        <v>0</v>
      </c>
      <c r="U3672" s="59">
        <v>0</v>
      </c>
    </row>
    <row r="3673" spans="1:21" x14ac:dyDescent="0.3">
      <c r="A3673" s="61">
        <v>87814</v>
      </c>
      <c r="B3673" s="54">
        <v>1</v>
      </c>
      <c r="C3673" s="54" t="s">
        <v>78</v>
      </c>
      <c r="D3673" s="54" t="s">
        <v>82</v>
      </c>
      <c r="E3673" s="61" t="s">
        <v>3414</v>
      </c>
      <c r="F3673" s="61" t="s">
        <v>156</v>
      </c>
      <c r="G3673" s="54" t="s">
        <v>71</v>
      </c>
      <c r="H3673" s="54" t="s">
        <v>128</v>
      </c>
      <c r="I3673" s="54" t="s">
        <v>22</v>
      </c>
      <c r="J3673" s="54" t="s">
        <v>129</v>
      </c>
      <c r="K3673" s="56">
        <v>43451.958854166667</v>
      </c>
      <c r="L3673" s="56">
        <v>43452.029293981483</v>
      </c>
      <c r="M3673" s="57">
        <v>1.690555555</v>
      </c>
      <c r="N3673" s="58">
        <v>0</v>
      </c>
      <c r="O3673" s="58">
        <v>162</v>
      </c>
      <c r="P3673" s="58">
        <v>0</v>
      </c>
      <c r="Q3673" s="58">
        <v>0</v>
      </c>
      <c r="R3673" s="59">
        <v>0</v>
      </c>
      <c r="S3673" s="59">
        <v>273.87</v>
      </c>
      <c r="T3673" s="59">
        <v>0</v>
      </c>
      <c r="U3673" s="59">
        <v>0</v>
      </c>
    </row>
    <row r="3674" spans="1:21" x14ac:dyDescent="0.3">
      <c r="A3674" s="61">
        <v>87821</v>
      </c>
      <c r="B3674" s="54">
        <v>1</v>
      </c>
      <c r="C3674" s="54" t="s">
        <v>78</v>
      </c>
      <c r="D3674" s="54" t="s">
        <v>82</v>
      </c>
      <c r="E3674" s="61" t="s">
        <v>576</v>
      </c>
      <c r="F3674" s="61" t="s">
        <v>156</v>
      </c>
      <c r="G3674" s="54" t="s">
        <v>71</v>
      </c>
      <c r="H3674" s="54" t="s">
        <v>128</v>
      </c>
      <c r="I3674" s="54" t="s">
        <v>22</v>
      </c>
      <c r="J3674" s="54" t="s">
        <v>129</v>
      </c>
      <c r="K3674" s="56">
        <v>43451.98810185185</v>
      </c>
      <c r="L3674" s="56">
        <v>43452.072743055556</v>
      </c>
      <c r="M3674" s="57">
        <v>2.0313888879999999</v>
      </c>
      <c r="N3674" s="58">
        <v>0</v>
      </c>
      <c r="O3674" s="58">
        <v>276</v>
      </c>
      <c r="P3674" s="58">
        <v>0</v>
      </c>
      <c r="Q3674" s="58">
        <v>0</v>
      </c>
      <c r="R3674" s="59">
        <v>0</v>
      </c>
      <c r="S3674" s="59">
        <v>560.66333299999997</v>
      </c>
      <c r="T3674" s="59">
        <v>0</v>
      </c>
      <c r="U3674" s="59">
        <v>0</v>
      </c>
    </row>
    <row r="3675" spans="1:21" x14ac:dyDescent="0.3">
      <c r="A3675" s="61">
        <v>87824</v>
      </c>
      <c r="B3675" s="54">
        <v>1</v>
      </c>
      <c r="C3675" s="54" t="s">
        <v>78</v>
      </c>
      <c r="D3675" s="54" t="s">
        <v>125</v>
      </c>
      <c r="E3675" s="61" t="s">
        <v>3415</v>
      </c>
      <c r="F3675" s="61" t="s">
        <v>137</v>
      </c>
      <c r="G3675" s="54" t="s">
        <v>71</v>
      </c>
      <c r="H3675" s="54" t="s">
        <v>128</v>
      </c>
      <c r="I3675" s="54" t="s">
        <v>22</v>
      </c>
      <c r="J3675" s="54" t="s">
        <v>129</v>
      </c>
      <c r="K3675" s="56">
        <v>43452.013888888891</v>
      </c>
      <c r="L3675" s="56">
        <v>43452.08011574074</v>
      </c>
      <c r="M3675" s="57">
        <v>1.589444444</v>
      </c>
      <c r="N3675" s="58">
        <v>0</v>
      </c>
      <c r="O3675" s="58">
        <v>2</v>
      </c>
      <c r="P3675" s="58">
        <v>0</v>
      </c>
      <c r="Q3675" s="58">
        <v>0</v>
      </c>
      <c r="R3675" s="59">
        <v>0</v>
      </c>
      <c r="S3675" s="59">
        <v>3.1788889999999999</v>
      </c>
      <c r="T3675" s="59">
        <v>0</v>
      </c>
      <c r="U3675" s="59">
        <v>0</v>
      </c>
    </row>
    <row r="3676" spans="1:21" x14ac:dyDescent="0.3">
      <c r="A3676" s="61">
        <v>87826</v>
      </c>
      <c r="B3676" s="54">
        <v>1</v>
      </c>
      <c r="C3676" s="54" t="s">
        <v>78</v>
      </c>
      <c r="D3676" s="54" t="s">
        <v>83</v>
      </c>
      <c r="E3676" s="61" t="s">
        <v>3416</v>
      </c>
      <c r="F3676" s="61" t="s">
        <v>127</v>
      </c>
      <c r="G3676" s="54" t="s">
        <v>72</v>
      </c>
      <c r="H3676" s="54" t="s">
        <v>128</v>
      </c>
      <c r="I3676" s="54" t="s">
        <v>22</v>
      </c>
      <c r="J3676" s="54" t="s">
        <v>129</v>
      </c>
      <c r="K3676" s="56">
        <v>43452.025000000001</v>
      </c>
      <c r="L3676" s="56">
        <v>43452.036550925928</v>
      </c>
      <c r="M3676" s="57">
        <v>0.27722222200000002</v>
      </c>
      <c r="N3676" s="58">
        <v>1</v>
      </c>
      <c r="O3676" s="58">
        <v>1377</v>
      </c>
      <c r="P3676" s="58">
        <v>0</v>
      </c>
      <c r="Q3676" s="58">
        <v>0</v>
      </c>
      <c r="R3676" s="59">
        <v>0.27722200000000002</v>
      </c>
      <c r="S3676" s="59">
        <v>381.73500000000001</v>
      </c>
      <c r="T3676" s="59">
        <v>0</v>
      </c>
      <c r="U3676" s="59">
        <v>0</v>
      </c>
    </row>
    <row r="3677" spans="1:21" x14ac:dyDescent="0.3">
      <c r="A3677" s="61">
        <v>87828</v>
      </c>
      <c r="B3677" s="54">
        <v>1</v>
      </c>
      <c r="C3677" s="54" t="s">
        <v>78</v>
      </c>
      <c r="D3677" s="54" t="s">
        <v>83</v>
      </c>
      <c r="E3677" s="61" t="s">
        <v>3417</v>
      </c>
      <c r="F3677" s="61" t="s">
        <v>127</v>
      </c>
      <c r="G3677" s="54" t="s">
        <v>72</v>
      </c>
      <c r="H3677" s="54" t="s">
        <v>128</v>
      </c>
      <c r="I3677" s="54" t="s">
        <v>22</v>
      </c>
      <c r="J3677" s="54" t="s">
        <v>129</v>
      </c>
      <c r="K3677" s="56">
        <v>43452.029861111114</v>
      </c>
      <c r="L3677" s="56">
        <v>43452.04111111111</v>
      </c>
      <c r="M3677" s="57">
        <v>0.27</v>
      </c>
      <c r="N3677" s="58">
        <v>2</v>
      </c>
      <c r="O3677" s="58">
        <v>6517</v>
      </c>
      <c r="P3677" s="58">
        <v>0</v>
      </c>
      <c r="Q3677" s="58">
        <v>0</v>
      </c>
      <c r="R3677" s="59">
        <v>0.54</v>
      </c>
      <c r="S3677" s="59">
        <v>1759.59</v>
      </c>
      <c r="T3677" s="59">
        <v>0</v>
      </c>
      <c r="U3677" s="59">
        <v>0</v>
      </c>
    </row>
    <row r="3678" spans="1:21" x14ac:dyDescent="0.3">
      <c r="A3678" s="61">
        <v>87829</v>
      </c>
      <c r="B3678" s="54">
        <v>1</v>
      </c>
      <c r="C3678" s="54" t="s">
        <v>78</v>
      </c>
      <c r="D3678" s="54" t="s">
        <v>125</v>
      </c>
      <c r="E3678" s="61" t="s">
        <v>2340</v>
      </c>
      <c r="F3678" s="61" t="s">
        <v>127</v>
      </c>
      <c r="G3678" s="54" t="s">
        <v>72</v>
      </c>
      <c r="H3678" s="54" t="s">
        <v>128</v>
      </c>
      <c r="I3678" s="54" t="s">
        <v>22</v>
      </c>
      <c r="J3678" s="54" t="s">
        <v>129</v>
      </c>
      <c r="K3678" s="56">
        <v>43452.048900462964</v>
      </c>
      <c r="L3678" s="56">
        <v>43452.071793981479</v>
      </c>
      <c r="M3678" s="57">
        <v>0.54944444400000003</v>
      </c>
      <c r="N3678" s="58">
        <v>1</v>
      </c>
      <c r="O3678" s="58">
        <v>2880</v>
      </c>
      <c r="P3678" s="58">
        <v>0</v>
      </c>
      <c r="Q3678" s="58">
        <v>0</v>
      </c>
      <c r="R3678" s="59">
        <v>0.54944400000000004</v>
      </c>
      <c r="S3678" s="59">
        <v>1582.399999</v>
      </c>
      <c r="T3678" s="59">
        <v>0</v>
      </c>
      <c r="U3678" s="59">
        <v>0</v>
      </c>
    </row>
    <row r="3679" spans="1:21" x14ac:dyDescent="0.3">
      <c r="A3679" s="61">
        <v>87831</v>
      </c>
      <c r="B3679" s="54">
        <v>1</v>
      </c>
      <c r="C3679" s="54" t="s">
        <v>78</v>
      </c>
      <c r="D3679" s="54" t="s">
        <v>82</v>
      </c>
      <c r="E3679" s="61" t="s">
        <v>3418</v>
      </c>
      <c r="F3679" s="61" t="s">
        <v>130</v>
      </c>
      <c r="G3679" s="54" t="s">
        <v>71</v>
      </c>
      <c r="H3679" s="54" t="s">
        <v>128</v>
      </c>
      <c r="I3679" s="54" t="s">
        <v>22</v>
      </c>
      <c r="J3679" s="54" t="s">
        <v>129</v>
      </c>
      <c r="K3679" s="56">
        <v>43452.062916666669</v>
      </c>
      <c r="L3679" s="56">
        <v>43452.104479166665</v>
      </c>
      <c r="M3679" s="57">
        <v>0.99750000000000005</v>
      </c>
      <c r="N3679" s="58">
        <v>0</v>
      </c>
      <c r="O3679" s="58">
        <v>6</v>
      </c>
      <c r="P3679" s="58">
        <v>0</v>
      </c>
      <c r="Q3679" s="58">
        <v>0</v>
      </c>
      <c r="R3679" s="59">
        <v>0</v>
      </c>
      <c r="S3679" s="59">
        <v>5.9850000000000003</v>
      </c>
      <c r="T3679" s="59">
        <v>0</v>
      </c>
      <c r="U3679" s="59">
        <v>0</v>
      </c>
    </row>
    <row r="3680" spans="1:21" x14ac:dyDescent="0.3">
      <c r="A3680" s="61">
        <v>87833</v>
      </c>
      <c r="B3680" s="54">
        <v>1</v>
      </c>
      <c r="C3680" s="54" t="s">
        <v>78</v>
      </c>
      <c r="D3680" s="54" t="s">
        <v>105</v>
      </c>
      <c r="E3680" s="61" t="s">
        <v>3419</v>
      </c>
      <c r="F3680" s="61" t="s">
        <v>219</v>
      </c>
      <c r="G3680" s="54" t="s">
        <v>76</v>
      </c>
      <c r="H3680" s="54" t="s">
        <v>128</v>
      </c>
      <c r="I3680" s="54" t="s">
        <v>22</v>
      </c>
      <c r="J3680" s="54" t="s">
        <v>147</v>
      </c>
      <c r="K3680" s="56">
        <v>43452.082418981481</v>
      </c>
      <c r="L3680" s="56">
        <v>43452.147010185188</v>
      </c>
      <c r="M3680" s="57">
        <v>1.5501888880000001</v>
      </c>
      <c r="N3680" s="58">
        <v>7</v>
      </c>
      <c r="O3680" s="58">
        <v>5546</v>
      </c>
      <c r="P3680" s="58">
        <v>0</v>
      </c>
      <c r="Q3680" s="58">
        <v>0</v>
      </c>
      <c r="R3680" s="59">
        <v>10.851322</v>
      </c>
      <c r="S3680" s="59">
        <v>8597.3475729999991</v>
      </c>
      <c r="T3680" s="59">
        <v>0</v>
      </c>
      <c r="U3680" s="59">
        <v>0</v>
      </c>
    </row>
    <row r="3681" spans="1:21" x14ac:dyDescent="0.3">
      <c r="A3681" s="61">
        <v>87834</v>
      </c>
      <c r="B3681" s="54">
        <v>1</v>
      </c>
      <c r="C3681" s="54" t="s">
        <v>78</v>
      </c>
      <c r="D3681" s="54" t="s">
        <v>100</v>
      </c>
      <c r="E3681" s="61" t="s">
        <v>3420</v>
      </c>
      <c r="F3681" s="61" t="s">
        <v>219</v>
      </c>
      <c r="G3681" s="54" t="s">
        <v>76</v>
      </c>
      <c r="H3681" s="54" t="s">
        <v>128</v>
      </c>
      <c r="I3681" s="54" t="s">
        <v>22</v>
      </c>
      <c r="J3681" s="54" t="s">
        <v>147</v>
      </c>
      <c r="K3681" s="56">
        <v>43452.082268518519</v>
      </c>
      <c r="L3681" s="56">
        <v>43452.146527777775</v>
      </c>
      <c r="M3681" s="57">
        <v>1.5422222219999999</v>
      </c>
      <c r="N3681" s="58">
        <v>1</v>
      </c>
      <c r="O3681" s="58">
        <v>3009</v>
      </c>
      <c r="P3681" s="58">
        <v>0</v>
      </c>
      <c r="Q3681" s="58">
        <v>0</v>
      </c>
      <c r="R3681" s="59">
        <v>1.542222</v>
      </c>
      <c r="S3681" s="59">
        <v>4640.5466660000002</v>
      </c>
      <c r="T3681" s="59">
        <v>0</v>
      </c>
      <c r="U3681" s="59">
        <v>0</v>
      </c>
    </row>
    <row r="3682" spans="1:21" x14ac:dyDescent="0.3">
      <c r="A3682" s="61">
        <v>87835</v>
      </c>
      <c r="B3682" s="54">
        <v>1</v>
      </c>
      <c r="C3682" s="54" t="s">
        <v>78</v>
      </c>
      <c r="D3682" s="54" t="s">
        <v>80</v>
      </c>
      <c r="E3682" s="61" t="s">
        <v>3421</v>
      </c>
      <c r="F3682" s="61" t="s">
        <v>127</v>
      </c>
      <c r="G3682" s="54" t="s">
        <v>72</v>
      </c>
      <c r="H3682" s="54" t="s">
        <v>128</v>
      </c>
      <c r="I3682" s="54" t="s">
        <v>22</v>
      </c>
      <c r="J3682" s="54" t="s">
        <v>129</v>
      </c>
      <c r="K3682" s="56">
        <v>43452.09375</v>
      </c>
      <c r="L3682" s="56">
        <v>43452.113078703704</v>
      </c>
      <c r="M3682" s="57">
        <v>0.463888888</v>
      </c>
      <c r="N3682" s="58">
        <v>1</v>
      </c>
      <c r="O3682" s="58">
        <v>1686</v>
      </c>
      <c r="P3682" s="58">
        <v>0</v>
      </c>
      <c r="Q3682" s="58">
        <v>0</v>
      </c>
      <c r="R3682" s="59">
        <v>0.463889</v>
      </c>
      <c r="S3682" s="59">
        <v>782.11666500000001</v>
      </c>
      <c r="T3682" s="59">
        <v>0</v>
      </c>
      <c r="U3682" s="59">
        <v>0</v>
      </c>
    </row>
    <row r="3683" spans="1:21" x14ac:dyDescent="0.3">
      <c r="A3683" s="61">
        <v>87837</v>
      </c>
      <c r="B3683" s="54">
        <v>1</v>
      </c>
      <c r="C3683" s="54" t="s">
        <v>78</v>
      </c>
      <c r="D3683" s="54" t="s">
        <v>86</v>
      </c>
      <c r="E3683" s="61" t="s">
        <v>3422</v>
      </c>
      <c r="F3683" s="61" t="s">
        <v>144</v>
      </c>
      <c r="G3683" s="54" t="s">
        <v>71</v>
      </c>
      <c r="H3683" s="54" t="s">
        <v>128</v>
      </c>
      <c r="I3683" s="54" t="s">
        <v>22</v>
      </c>
      <c r="J3683" s="54" t="s">
        <v>129</v>
      </c>
      <c r="K3683" s="56">
        <v>43452.098136574074</v>
      </c>
      <c r="L3683" s="56">
        <v>43452.12563657407</v>
      </c>
      <c r="M3683" s="57">
        <v>0.66</v>
      </c>
      <c r="N3683" s="58">
        <v>0</v>
      </c>
      <c r="O3683" s="58">
        <v>21</v>
      </c>
      <c r="P3683" s="58">
        <v>0</v>
      </c>
      <c r="Q3683" s="58">
        <v>0</v>
      </c>
      <c r="R3683" s="59">
        <v>0</v>
      </c>
      <c r="S3683" s="59">
        <v>13.86</v>
      </c>
      <c r="T3683" s="59">
        <v>0</v>
      </c>
      <c r="U3683" s="59">
        <v>0</v>
      </c>
    </row>
    <row r="3684" spans="1:21" x14ac:dyDescent="0.3">
      <c r="A3684" s="61">
        <v>87839</v>
      </c>
      <c r="B3684" s="54">
        <v>1</v>
      </c>
      <c r="C3684" s="54" t="s">
        <v>79</v>
      </c>
      <c r="D3684" s="54" t="s">
        <v>124</v>
      </c>
      <c r="E3684" s="61" t="s">
        <v>3423</v>
      </c>
      <c r="F3684" s="61" t="s">
        <v>136</v>
      </c>
      <c r="G3684" s="54" t="s">
        <v>71</v>
      </c>
      <c r="H3684" s="54" t="s">
        <v>128</v>
      </c>
      <c r="I3684" s="54" t="s">
        <v>22</v>
      </c>
      <c r="J3684" s="54" t="s">
        <v>129</v>
      </c>
      <c r="K3684" s="56">
        <v>43452.116180555553</v>
      </c>
      <c r="L3684" s="56">
        <v>43452.147777777776</v>
      </c>
      <c r="M3684" s="57">
        <v>0.75833333300000005</v>
      </c>
      <c r="N3684" s="58">
        <v>0</v>
      </c>
      <c r="O3684" s="58">
        <v>151</v>
      </c>
      <c r="P3684" s="58">
        <v>0</v>
      </c>
      <c r="Q3684" s="58">
        <v>0</v>
      </c>
      <c r="R3684" s="59">
        <v>0</v>
      </c>
      <c r="S3684" s="59">
        <v>114.50833299999999</v>
      </c>
      <c r="T3684" s="59">
        <v>0</v>
      </c>
      <c r="U3684" s="59">
        <v>0</v>
      </c>
    </row>
    <row r="3685" spans="1:21" x14ac:dyDescent="0.3">
      <c r="A3685" s="61">
        <v>87841</v>
      </c>
      <c r="B3685" s="54">
        <v>1</v>
      </c>
      <c r="C3685" s="54" t="s">
        <v>78</v>
      </c>
      <c r="D3685" s="54" t="s">
        <v>83</v>
      </c>
      <c r="E3685" s="61" t="s">
        <v>3424</v>
      </c>
      <c r="F3685" s="61" t="s">
        <v>127</v>
      </c>
      <c r="G3685" s="54" t="s">
        <v>72</v>
      </c>
      <c r="H3685" s="54" t="s">
        <v>128</v>
      </c>
      <c r="I3685" s="54" t="s">
        <v>22</v>
      </c>
      <c r="J3685" s="54" t="s">
        <v>129</v>
      </c>
      <c r="K3685" s="56">
        <v>43452.123807870368</v>
      </c>
      <c r="L3685" s="56">
        <v>43452.145563969905</v>
      </c>
      <c r="M3685" s="57">
        <v>0.52214611099999997</v>
      </c>
      <c r="N3685" s="58">
        <v>3</v>
      </c>
      <c r="O3685" s="58">
        <v>10618</v>
      </c>
      <c r="P3685" s="58">
        <v>0</v>
      </c>
      <c r="Q3685" s="58">
        <v>0</v>
      </c>
      <c r="R3685" s="59">
        <v>1.566438</v>
      </c>
      <c r="S3685" s="59">
        <v>5544.1474070000004</v>
      </c>
      <c r="T3685" s="59">
        <v>0</v>
      </c>
      <c r="U3685" s="59">
        <v>0</v>
      </c>
    </row>
    <row r="3686" spans="1:21" x14ac:dyDescent="0.3">
      <c r="A3686" s="61">
        <v>87842</v>
      </c>
      <c r="B3686" s="54">
        <v>1</v>
      </c>
      <c r="C3686" s="54" t="s">
        <v>79</v>
      </c>
      <c r="D3686" s="54" t="s">
        <v>118</v>
      </c>
      <c r="E3686" s="61" t="s">
        <v>1641</v>
      </c>
      <c r="F3686" s="61" t="s">
        <v>136</v>
      </c>
      <c r="G3686" s="54" t="s">
        <v>71</v>
      </c>
      <c r="H3686" s="54" t="s">
        <v>128</v>
      </c>
      <c r="I3686" s="54" t="s">
        <v>22</v>
      </c>
      <c r="J3686" s="54" t="s">
        <v>129</v>
      </c>
      <c r="K3686" s="56">
        <v>43452.132581018523</v>
      </c>
      <c r="L3686" s="56">
        <v>43452.165694444448</v>
      </c>
      <c r="M3686" s="57">
        <v>0.79472222199999998</v>
      </c>
      <c r="N3686" s="58">
        <v>0</v>
      </c>
      <c r="O3686" s="58">
        <v>15</v>
      </c>
      <c r="P3686" s="58">
        <v>0</v>
      </c>
      <c r="Q3686" s="58">
        <v>0</v>
      </c>
      <c r="R3686" s="59">
        <v>0</v>
      </c>
      <c r="S3686" s="59">
        <v>11.920833</v>
      </c>
      <c r="T3686" s="59">
        <v>0</v>
      </c>
      <c r="U3686" s="59">
        <v>0</v>
      </c>
    </row>
    <row r="3687" spans="1:21" x14ac:dyDescent="0.3">
      <c r="A3687" s="61">
        <v>87843</v>
      </c>
      <c r="B3687" s="54">
        <v>1</v>
      </c>
      <c r="C3687" s="54" t="s">
        <v>78</v>
      </c>
      <c r="D3687" s="54" t="s">
        <v>93</v>
      </c>
      <c r="E3687" s="61" t="s">
        <v>531</v>
      </c>
      <c r="F3687" s="61" t="s">
        <v>140</v>
      </c>
      <c r="G3687" s="54" t="s">
        <v>72</v>
      </c>
      <c r="H3687" s="54" t="s">
        <v>128</v>
      </c>
      <c r="I3687" s="54" t="s">
        <v>22</v>
      </c>
      <c r="J3687" s="54" t="s">
        <v>129</v>
      </c>
      <c r="K3687" s="56">
        <v>43452.143564814818</v>
      </c>
      <c r="L3687" s="56">
        <v>43452.209085648152</v>
      </c>
      <c r="M3687" s="57">
        <v>1.5725</v>
      </c>
      <c r="N3687" s="58">
        <v>3</v>
      </c>
      <c r="O3687" s="58">
        <v>2187</v>
      </c>
      <c r="P3687" s="58">
        <v>1</v>
      </c>
      <c r="Q3687" s="58">
        <v>313</v>
      </c>
      <c r="R3687" s="59">
        <v>4.7175000000000002</v>
      </c>
      <c r="S3687" s="59">
        <v>3439.0574999999999</v>
      </c>
      <c r="T3687" s="59">
        <v>1.5725</v>
      </c>
      <c r="U3687" s="59">
        <v>492.1925</v>
      </c>
    </row>
    <row r="3688" spans="1:21" x14ac:dyDescent="0.3">
      <c r="A3688" s="61">
        <v>87844</v>
      </c>
      <c r="B3688" s="54">
        <v>1</v>
      </c>
      <c r="C3688" s="54" t="s">
        <v>78</v>
      </c>
      <c r="D3688" s="54" t="s">
        <v>99</v>
      </c>
      <c r="E3688" s="61" t="s">
        <v>3147</v>
      </c>
      <c r="F3688" s="61" t="s">
        <v>140</v>
      </c>
      <c r="G3688" s="54" t="s">
        <v>72</v>
      </c>
      <c r="H3688" s="54" t="s">
        <v>128</v>
      </c>
      <c r="I3688" s="54" t="s">
        <v>22</v>
      </c>
      <c r="J3688" s="54" t="s">
        <v>129</v>
      </c>
      <c r="K3688" s="56">
        <v>43452.142696759256</v>
      </c>
      <c r="L3688" s="56">
        <v>43452.191620370373</v>
      </c>
      <c r="M3688" s="57">
        <v>1.1741666660000001</v>
      </c>
      <c r="N3688" s="58">
        <v>1</v>
      </c>
      <c r="O3688" s="58">
        <v>325</v>
      </c>
      <c r="P3688" s="58">
        <v>0</v>
      </c>
      <c r="Q3688" s="58">
        <v>0</v>
      </c>
      <c r="R3688" s="59">
        <v>1.174167</v>
      </c>
      <c r="S3688" s="59">
        <v>381.60416600000002</v>
      </c>
      <c r="T3688" s="59">
        <v>0</v>
      </c>
      <c r="U3688" s="59">
        <v>0</v>
      </c>
    </row>
    <row r="3689" spans="1:21" x14ac:dyDescent="0.3">
      <c r="A3689" s="61">
        <v>87845</v>
      </c>
      <c r="B3689" s="54">
        <v>1</v>
      </c>
      <c r="C3689" s="54" t="s">
        <v>78</v>
      </c>
      <c r="D3689" s="54" t="s">
        <v>93</v>
      </c>
      <c r="E3689" s="61" t="s">
        <v>3176</v>
      </c>
      <c r="F3689" s="61" t="s">
        <v>140</v>
      </c>
      <c r="G3689" s="54" t="s">
        <v>72</v>
      </c>
      <c r="H3689" s="54" t="s">
        <v>128</v>
      </c>
      <c r="I3689" s="54" t="s">
        <v>22</v>
      </c>
      <c r="J3689" s="54" t="s">
        <v>129</v>
      </c>
      <c r="K3689" s="56">
        <v>43452.189745370371</v>
      </c>
      <c r="L3689" s="56">
        <v>43452.224317129629</v>
      </c>
      <c r="M3689" s="57">
        <v>0.82972222200000001</v>
      </c>
      <c r="N3689" s="58">
        <v>3</v>
      </c>
      <c r="O3689" s="58">
        <v>3222</v>
      </c>
      <c r="P3689" s="58">
        <v>0</v>
      </c>
      <c r="Q3689" s="58">
        <v>0</v>
      </c>
      <c r="R3689" s="59">
        <v>2.4891670000000001</v>
      </c>
      <c r="S3689" s="59">
        <v>2673.3649989999999</v>
      </c>
      <c r="T3689" s="59">
        <v>0</v>
      </c>
      <c r="U3689" s="59">
        <v>0</v>
      </c>
    </row>
    <row r="3690" spans="1:21" x14ac:dyDescent="0.3">
      <c r="A3690" s="61">
        <v>87846</v>
      </c>
      <c r="B3690" s="54">
        <v>1</v>
      </c>
      <c r="C3690" s="54" t="s">
        <v>79</v>
      </c>
      <c r="D3690" s="54" t="s">
        <v>108</v>
      </c>
      <c r="E3690" s="61" t="s">
        <v>3425</v>
      </c>
      <c r="F3690" s="61" t="s">
        <v>152</v>
      </c>
      <c r="G3690" s="54" t="s">
        <v>71</v>
      </c>
      <c r="H3690" s="54" t="s">
        <v>128</v>
      </c>
      <c r="I3690" s="54" t="s">
        <v>22</v>
      </c>
      <c r="J3690" s="54" t="s">
        <v>129</v>
      </c>
      <c r="K3690" s="56">
        <v>43452.204224537039</v>
      </c>
      <c r="L3690" s="56">
        <v>43452.524085648147</v>
      </c>
      <c r="M3690" s="57">
        <v>7.676666666</v>
      </c>
      <c r="N3690" s="58">
        <v>0</v>
      </c>
      <c r="O3690" s="58">
        <v>58</v>
      </c>
      <c r="P3690" s="58">
        <v>0</v>
      </c>
      <c r="Q3690" s="58">
        <v>0</v>
      </c>
      <c r="R3690" s="59">
        <v>0</v>
      </c>
      <c r="S3690" s="59">
        <v>445.246667</v>
      </c>
      <c r="T3690" s="59">
        <v>0</v>
      </c>
      <c r="U3690" s="59">
        <v>0</v>
      </c>
    </row>
    <row r="3691" spans="1:21" x14ac:dyDescent="0.3">
      <c r="A3691" s="61">
        <v>87848</v>
      </c>
      <c r="B3691" s="54">
        <v>1</v>
      </c>
      <c r="C3691" s="54" t="s">
        <v>78</v>
      </c>
      <c r="D3691" s="54" t="s">
        <v>95</v>
      </c>
      <c r="E3691" s="61" t="s">
        <v>3426</v>
      </c>
      <c r="F3691" s="61" t="s">
        <v>140</v>
      </c>
      <c r="G3691" s="54" t="s">
        <v>72</v>
      </c>
      <c r="H3691" s="54" t="s">
        <v>128</v>
      </c>
      <c r="I3691" s="54" t="s">
        <v>22</v>
      </c>
      <c r="J3691" s="54" t="s">
        <v>129</v>
      </c>
      <c r="K3691" s="56">
        <v>43452.249930555554</v>
      </c>
      <c r="L3691" s="56">
        <v>43452.274571759262</v>
      </c>
      <c r="M3691" s="57">
        <v>0.591388888</v>
      </c>
      <c r="N3691" s="58">
        <v>46</v>
      </c>
      <c r="O3691" s="58">
        <v>15120</v>
      </c>
      <c r="P3691" s="58">
        <v>0</v>
      </c>
      <c r="Q3691" s="58">
        <v>15</v>
      </c>
      <c r="R3691" s="59">
        <v>27.203889</v>
      </c>
      <c r="S3691" s="59">
        <v>8941.7999870000003</v>
      </c>
      <c r="T3691" s="59">
        <v>0</v>
      </c>
      <c r="U3691" s="59">
        <v>8.8708329999999993</v>
      </c>
    </row>
    <row r="3692" spans="1:21" x14ac:dyDescent="0.3">
      <c r="A3692" s="61">
        <v>87849</v>
      </c>
      <c r="B3692" s="54">
        <v>1</v>
      </c>
      <c r="C3692" s="54" t="s">
        <v>79</v>
      </c>
      <c r="D3692" s="54" t="s">
        <v>114</v>
      </c>
      <c r="E3692" s="61" t="s">
        <v>3427</v>
      </c>
      <c r="F3692" s="61" t="s">
        <v>186</v>
      </c>
      <c r="G3692" s="54" t="s">
        <v>72</v>
      </c>
      <c r="H3692" s="54" t="s">
        <v>128</v>
      </c>
      <c r="I3692" s="54" t="s">
        <v>22</v>
      </c>
      <c r="J3692" s="54" t="s">
        <v>129</v>
      </c>
      <c r="K3692" s="56">
        <v>43452.274305555555</v>
      </c>
      <c r="L3692" s="56">
        <v>43452.446944444448</v>
      </c>
      <c r="M3692" s="57">
        <v>4.1433333330000002</v>
      </c>
      <c r="N3692" s="58">
        <v>0</v>
      </c>
      <c r="O3692" s="58">
        <v>423</v>
      </c>
      <c r="P3692" s="58">
        <v>0</v>
      </c>
      <c r="Q3692" s="58">
        <v>0</v>
      </c>
      <c r="R3692" s="59">
        <v>0</v>
      </c>
      <c r="S3692" s="59">
        <v>1752.63</v>
      </c>
      <c r="T3692" s="59">
        <v>0</v>
      </c>
      <c r="U3692" s="59">
        <v>0</v>
      </c>
    </row>
    <row r="3693" spans="1:21" x14ac:dyDescent="0.3">
      <c r="A3693" s="61">
        <v>87854</v>
      </c>
      <c r="B3693" s="54">
        <v>1</v>
      </c>
      <c r="C3693" s="54" t="s">
        <v>78</v>
      </c>
      <c r="D3693" s="54" t="s">
        <v>92</v>
      </c>
      <c r="E3693" s="61" t="s">
        <v>1190</v>
      </c>
      <c r="F3693" s="61" t="s">
        <v>140</v>
      </c>
      <c r="G3693" s="54" t="s">
        <v>72</v>
      </c>
      <c r="H3693" s="54" t="s">
        <v>128</v>
      </c>
      <c r="I3693" s="54" t="s">
        <v>22</v>
      </c>
      <c r="J3693" s="54" t="s">
        <v>129</v>
      </c>
      <c r="K3693" s="56">
        <v>43452.356736111113</v>
      </c>
      <c r="L3693" s="56">
        <v>43452.395011574074</v>
      </c>
      <c r="M3693" s="57">
        <v>0.91861111100000004</v>
      </c>
      <c r="N3693" s="58">
        <v>3</v>
      </c>
      <c r="O3693" s="58">
        <v>0</v>
      </c>
      <c r="P3693" s="58">
        <v>0</v>
      </c>
      <c r="Q3693" s="58">
        <v>362</v>
      </c>
      <c r="R3693" s="59">
        <v>2.755833</v>
      </c>
      <c r="S3693" s="59">
        <v>0</v>
      </c>
      <c r="T3693" s="59">
        <v>0</v>
      </c>
      <c r="U3693" s="59">
        <v>332.53722199999999</v>
      </c>
    </row>
    <row r="3694" spans="1:21" x14ac:dyDescent="0.3">
      <c r="A3694" s="61">
        <v>87860</v>
      </c>
      <c r="B3694" s="54">
        <v>1</v>
      </c>
      <c r="C3694" s="54" t="s">
        <v>78</v>
      </c>
      <c r="D3694" s="54" t="s">
        <v>88</v>
      </c>
      <c r="E3694" s="61" t="s">
        <v>3428</v>
      </c>
      <c r="F3694" s="61" t="s">
        <v>137</v>
      </c>
      <c r="G3694" s="54" t="s">
        <v>71</v>
      </c>
      <c r="H3694" s="54" t="s">
        <v>128</v>
      </c>
      <c r="I3694" s="54" t="s">
        <v>22</v>
      </c>
      <c r="J3694" s="54" t="s">
        <v>129</v>
      </c>
      <c r="K3694" s="56">
        <v>43452.354641203703</v>
      </c>
      <c r="L3694" s="56">
        <v>43452.392835648148</v>
      </c>
      <c r="M3694" s="57">
        <v>0.91666666600000002</v>
      </c>
      <c r="N3694" s="58">
        <v>0</v>
      </c>
      <c r="O3694" s="58">
        <v>2</v>
      </c>
      <c r="P3694" s="58">
        <v>0</v>
      </c>
      <c r="Q3694" s="58">
        <v>0</v>
      </c>
      <c r="R3694" s="59">
        <v>0</v>
      </c>
      <c r="S3694" s="59">
        <v>1.8333330000000001</v>
      </c>
      <c r="T3694" s="59">
        <v>0</v>
      </c>
      <c r="U3694" s="59">
        <v>0</v>
      </c>
    </row>
    <row r="3695" spans="1:21" x14ac:dyDescent="0.3">
      <c r="A3695" s="61">
        <v>87861</v>
      </c>
      <c r="B3695" s="54">
        <v>1</v>
      </c>
      <c r="C3695" s="54" t="s">
        <v>78</v>
      </c>
      <c r="D3695" s="54" t="s">
        <v>82</v>
      </c>
      <c r="E3695" s="61" t="s">
        <v>3429</v>
      </c>
      <c r="F3695" s="61" t="s">
        <v>144</v>
      </c>
      <c r="G3695" s="54" t="s">
        <v>71</v>
      </c>
      <c r="H3695" s="54" t="s">
        <v>128</v>
      </c>
      <c r="I3695" s="54" t="s">
        <v>22</v>
      </c>
      <c r="J3695" s="54" t="s">
        <v>129</v>
      </c>
      <c r="K3695" s="56">
        <v>43452.378182870372</v>
      </c>
      <c r="L3695" s="56">
        <v>43452.481874999998</v>
      </c>
      <c r="M3695" s="57">
        <v>2.488611111</v>
      </c>
      <c r="N3695" s="58">
        <v>0</v>
      </c>
      <c r="O3695" s="58">
        <v>2</v>
      </c>
      <c r="P3695" s="58">
        <v>0</v>
      </c>
      <c r="Q3695" s="58">
        <v>0</v>
      </c>
      <c r="R3695" s="59">
        <v>0</v>
      </c>
      <c r="S3695" s="59">
        <v>4.9772220000000003</v>
      </c>
      <c r="T3695" s="59">
        <v>0</v>
      </c>
      <c r="U3695" s="59">
        <v>0</v>
      </c>
    </row>
    <row r="3696" spans="1:21" x14ac:dyDescent="0.3">
      <c r="A3696" s="61">
        <v>87862</v>
      </c>
      <c r="B3696" s="54">
        <v>1</v>
      </c>
      <c r="C3696" s="54" t="s">
        <v>78</v>
      </c>
      <c r="D3696" s="54" t="s">
        <v>87</v>
      </c>
      <c r="E3696" s="61" t="s">
        <v>3430</v>
      </c>
      <c r="F3696" s="61" t="s">
        <v>144</v>
      </c>
      <c r="G3696" s="54" t="s">
        <v>71</v>
      </c>
      <c r="H3696" s="54" t="s">
        <v>128</v>
      </c>
      <c r="I3696" s="54" t="s">
        <v>22</v>
      </c>
      <c r="J3696" s="54" t="s">
        <v>129</v>
      </c>
      <c r="K3696" s="56">
        <v>43452.375208333331</v>
      </c>
      <c r="L3696" s="56">
        <v>43452.411574074074</v>
      </c>
      <c r="M3696" s="57">
        <v>0.87277777700000003</v>
      </c>
      <c r="N3696" s="58">
        <v>0</v>
      </c>
      <c r="O3696" s="58">
        <v>3</v>
      </c>
      <c r="P3696" s="58">
        <v>0</v>
      </c>
      <c r="Q3696" s="58">
        <v>0</v>
      </c>
      <c r="R3696" s="59">
        <v>0</v>
      </c>
      <c r="S3696" s="59">
        <v>2.6183329999999998</v>
      </c>
      <c r="T3696" s="59">
        <v>0</v>
      </c>
      <c r="U3696" s="59">
        <v>0</v>
      </c>
    </row>
    <row r="3697" spans="1:21" x14ac:dyDescent="0.3">
      <c r="A3697" s="61">
        <v>87863</v>
      </c>
      <c r="B3697" s="54">
        <v>1</v>
      </c>
      <c r="C3697" s="54" t="s">
        <v>79</v>
      </c>
      <c r="D3697" s="54" t="s">
        <v>113</v>
      </c>
      <c r="E3697" s="61" t="s">
        <v>3431</v>
      </c>
      <c r="F3697" s="61" t="s">
        <v>148</v>
      </c>
      <c r="G3697" s="54" t="s">
        <v>72</v>
      </c>
      <c r="H3697" s="54" t="s">
        <v>128</v>
      </c>
      <c r="I3697" s="54" t="s">
        <v>22</v>
      </c>
      <c r="J3697" s="54" t="s">
        <v>147</v>
      </c>
      <c r="K3697" s="56">
        <v>43452.376388888886</v>
      </c>
      <c r="L3697" s="56">
        <v>43452.678935185184</v>
      </c>
      <c r="M3697" s="57">
        <v>7.261111111</v>
      </c>
      <c r="N3697" s="58">
        <v>0</v>
      </c>
      <c r="O3697" s="58">
        <v>0</v>
      </c>
      <c r="P3697" s="58">
        <v>0</v>
      </c>
      <c r="Q3697" s="58">
        <v>50</v>
      </c>
      <c r="R3697" s="59">
        <v>0</v>
      </c>
      <c r="S3697" s="59">
        <v>0</v>
      </c>
      <c r="T3697" s="59">
        <v>0</v>
      </c>
      <c r="U3697" s="59">
        <v>363.05555600000002</v>
      </c>
    </row>
    <row r="3698" spans="1:21" x14ac:dyDescent="0.3">
      <c r="A3698" s="61">
        <v>87864</v>
      </c>
      <c r="B3698" s="54">
        <v>1</v>
      </c>
      <c r="C3698" s="54" t="s">
        <v>79</v>
      </c>
      <c r="D3698" s="54" t="s">
        <v>119</v>
      </c>
      <c r="E3698" s="61" t="s">
        <v>3432</v>
      </c>
      <c r="F3698" s="61" t="s">
        <v>149</v>
      </c>
      <c r="G3698" s="54" t="s">
        <v>71</v>
      </c>
      <c r="H3698" s="54" t="s">
        <v>128</v>
      </c>
      <c r="I3698" s="54" t="s">
        <v>22</v>
      </c>
      <c r="J3698" s="54" t="s">
        <v>129</v>
      </c>
      <c r="K3698" s="56">
        <v>43452.368506944447</v>
      </c>
      <c r="L3698" s="56">
        <v>43452.541597222225</v>
      </c>
      <c r="M3698" s="57">
        <v>4.1541666660000001</v>
      </c>
      <c r="N3698" s="58">
        <v>0</v>
      </c>
      <c r="O3698" s="58">
        <v>88</v>
      </c>
      <c r="P3698" s="58">
        <v>0</v>
      </c>
      <c r="Q3698" s="58">
        <v>33</v>
      </c>
      <c r="R3698" s="59">
        <v>0</v>
      </c>
      <c r="S3698" s="59">
        <v>365.566667</v>
      </c>
      <c r="T3698" s="59">
        <v>0</v>
      </c>
      <c r="U3698" s="59">
        <v>137.08750000000001</v>
      </c>
    </row>
    <row r="3699" spans="1:21" x14ac:dyDescent="0.3">
      <c r="A3699" s="61">
        <v>87865</v>
      </c>
      <c r="B3699" s="54">
        <v>1</v>
      </c>
      <c r="C3699" s="54" t="s">
        <v>78</v>
      </c>
      <c r="D3699" s="54" t="s">
        <v>103</v>
      </c>
      <c r="E3699" s="61" t="s">
        <v>3433</v>
      </c>
      <c r="F3699" s="61" t="s">
        <v>137</v>
      </c>
      <c r="G3699" s="54" t="s">
        <v>71</v>
      </c>
      <c r="H3699" s="54" t="s">
        <v>128</v>
      </c>
      <c r="I3699" s="54" t="s">
        <v>22</v>
      </c>
      <c r="J3699" s="54" t="s">
        <v>129</v>
      </c>
      <c r="K3699" s="56">
        <v>43452.38380787037</v>
      </c>
      <c r="L3699" s="56">
        <v>43452.394976851851</v>
      </c>
      <c r="M3699" s="57">
        <v>0.268055555</v>
      </c>
      <c r="N3699" s="58">
        <v>0</v>
      </c>
      <c r="O3699" s="58">
        <v>0</v>
      </c>
      <c r="P3699" s="58">
        <v>0</v>
      </c>
      <c r="Q3699" s="58">
        <v>1</v>
      </c>
      <c r="R3699" s="59">
        <v>0</v>
      </c>
      <c r="S3699" s="59">
        <v>0</v>
      </c>
      <c r="T3699" s="59">
        <v>0</v>
      </c>
      <c r="U3699" s="59">
        <v>0.26805600000000002</v>
      </c>
    </row>
    <row r="3700" spans="1:21" x14ac:dyDescent="0.3">
      <c r="A3700" s="61">
        <v>87866</v>
      </c>
      <c r="B3700" s="54">
        <v>1</v>
      </c>
      <c r="C3700" s="54" t="s">
        <v>78</v>
      </c>
      <c r="D3700" s="54" t="s">
        <v>91</v>
      </c>
      <c r="E3700" s="61" t="s">
        <v>3434</v>
      </c>
      <c r="F3700" s="61" t="s">
        <v>136</v>
      </c>
      <c r="G3700" s="54" t="s">
        <v>71</v>
      </c>
      <c r="H3700" s="54" t="s">
        <v>128</v>
      </c>
      <c r="I3700" s="54" t="s">
        <v>22</v>
      </c>
      <c r="J3700" s="54" t="s">
        <v>129</v>
      </c>
      <c r="K3700" s="56">
        <v>43452.317465277782</v>
      </c>
      <c r="L3700" s="56">
        <v>43452.368055555555</v>
      </c>
      <c r="M3700" s="57">
        <v>1.2141666659999999</v>
      </c>
      <c r="N3700" s="58">
        <v>0</v>
      </c>
      <c r="O3700" s="58">
        <v>0</v>
      </c>
      <c r="P3700" s="58">
        <v>0</v>
      </c>
      <c r="Q3700" s="58">
        <v>52</v>
      </c>
      <c r="R3700" s="59">
        <v>0</v>
      </c>
      <c r="S3700" s="59">
        <v>0</v>
      </c>
      <c r="T3700" s="59">
        <v>0</v>
      </c>
      <c r="U3700" s="59">
        <v>63.136667000000003</v>
      </c>
    </row>
    <row r="3701" spans="1:21" x14ac:dyDescent="0.3">
      <c r="A3701" s="61">
        <v>87867</v>
      </c>
      <c r="B3701" s="54">
        <v>1</v>
      </c>
      <c r="C3701" s="54" t="s">
        <v>79</v>
      </c>
      <c r="D3701" s="54" t="s">
        <v>124</v>
      </c>
      <c r="E3701" s="61" t="s">
        <v>3307</v>
      </c>
      <c r="F3701" s="61" t="s">
        <v>148</v>
      </c>
      <c r="G3701" s="54" t="s">
        <v>71</v>
      </c>
      <c r="H3701" s="54" t="s">
        <v>128</v>
      </c>
      <c r="I3701" s="54" t="s">
        <v>22</v>
      </c>
      <c r="J3701" s="54" t="s">
        <v>147</v>
      </c>
      <c r="K3701" s="56">
        <v>43452.437928240739</v>
      </c>
      <c r="L3701" s="56">
        <v>43452.832268518519</v>
      </c>
      <c r="M3701" s="57">
        <v>9.4641666660000006</v>
      </c>
      <c r="N3701" s="58">
        <v>0</v>
      </c>
      <c r="O3701" s="58">
        <v>254</v>
      </c>
      <c r="P3701" s="58">
        <v>0</v>
      </c>
      <c r="Q3701" s="58">
        <v>0</v>
      </c>
      <c r="R3701" s="59">
        <v>0</v>
      </c>
      <c r="S3701" s="59">
        <v>2403.8983330000001</v>
      </c>
      <c r="T3701" s="59">
        <v>0</v>
      </c>
      <c r="U3701" s="59">
        <v>0</v>
      </c>
    </row>
    <row r="3702" spans="1:21" x14ac:dyDescent="0.3">
      <c r="A3702" s="61">
        <v>87870</v>
      </c>
      <c r="B3702" s="54">
        <v>1</v>
      </c>
      <c r="C3702" s="54" t="s">
        <v>79</v>
      </c>
      <c r="D3702" s="54" t="s">
        <v>114</v>
      </c>
      <c r="E3702" s="61" t="s">
        <v>3435</v>
      </c>
      <c r="F3702" s="61" t="s">
        <v>150</v>
      </c>
      <c r="G3702" s="54" t="s">
        <v>72</v>
      </c>
      <c r="H3702" s="54" t="s">
        <v>128</v>
      </c>
      <c r="I3702" s="54" t="s">
        <v>22</v>
      </c>
      <c r="J3702" s="54" t="s">
        <v>147</v>
      </c>
      <c r="K3702" s="56">
        <v>43452.420937499999</v>
      </c>
      <c r="L3702" s="56">
        <v>43452.661759259259</v>
      </c>
      <c r="M3702" s="57">
        <v>5.7797222220000002</v>
      </c>
      <c r="N3702" s="58">
        <v>2</v>
      </c>
      <c r="O3702" s="58">
        <v>28</v>
      </c>
      <c r="P3702" s="58">
        <v>0</v>
      </c>
      <c r="Q3702" s="58">
        <v>1082</v>
      </c>
      <c r="R3702" s="59">
        <v>11.559443999999999</v>
      </c>
      <c r="S3702" s="59">
        <v>161.832222</v>
      </c>
      <c r="T3702" s="59">
        <v>0</v>
      </c>
      <c r="U3702" s="59">
        <v>6253.6594439999999</v>
      </c>
    </row>
    <row r="3703" spans="1:21" x14ac:dyDescent="0.3">
      <c r="A3703" s="61">
        <v>87871</v>
      </c>
      <c r="B3703" s="54">
        <v>1</v>
      </c>
      <c r="C3703" s="54" t="s">
        <v>78</v>
      </c>
      <c r="D3703" s="54" t="s">
        <v>89</v>
      </c>
      <c r="E3703" s="61" t="s">
        <v>3436</v>
      </c>
      <c r="F3703" s="61" t="s">
        <v>148</v>
      </c>
      <c r="G3703" s="54" t="s">
        <v>71</v>
      </c>
      <c r="H3703" s="54" t="s">
        <v>128</v>
      </c>
      <c r="I3703" s="54" t="s">
        <v>22</v>
      </c>
      <c r="J3703" s="54" t="s">
        <v>147</v>
      </c>
      <c r="K3703" s="56">
        <v>43452.390162037038</v>
      </c>
      <c r="L3703" s="56">
        <v>43452.798958333333</v>
      </c>
      <c r="M3703" s="57">
        <v>9.8111111110000007</v>
      </c>
      <c r="N3703" s="58">
        <v>0</v>
      </c>
      <c r="O3703" s="58">
        <v>563</v>
      </c>
      <c r="P3703" s="58">
        <v>0</v>
      </c>
      <c r="Q3703" s="58">
        <v>0</v>
      </c>
      <c r="R3703" s="59">
        <v>0</v>
      </c>
      <c r="S3703" s="59">
        <v>5523.6555550000003</v>
      </c>
      <c r="T3703" s="59">
        <v>0</v>
      </c>
      <c r="U3703" s="59">
        <v>0</v>
      </c>
    </row>
    <row r="3704" spans="1:21" x14ac:dyDescent="0.3">
      <c r="A3704" s="61">
        <v>87873</v>
      </c>
      <c r="B3704" s="54">
        <v>1</v>
      </c>
      <c r="C3704" s="54" t="s">
        <v>79</v>
      </c>
      <c r="D3704" s="54" t="s">
        <v>122</v>
      </c>
      <c r="E3704" s="61" t="s">
        <v>374</v>
      </c>
      <c r="F3704" s="61" t="s">
        <v>145</v>
      </c>
      <c r="G3704" s="54" t="s">
        <v>72</v>
      </c>
      <c r="H3704" s="54" t="s">
        <v>128</v>
      </c>
      <c r="I3704" s="54" t="s">
        <v>22</v>
      </c>
      <c r="J3704" s="54" t="s">
        <v>129</v>
      </c>
      <c r="K3704" s="56">
        <v>43452.387812499997</v>
      </c>
      <c r="L3704" s="56">
        <v>43452.399884259255</v>
      </c>
      <c r="M3704" s="57">
        <v>0.28972222199999997</v>
      </c>
      <c r="N3704" s="58">
        <v>0</v>
      </c>
      <c r="O3704" s="58">
        <v>0</v>
      </c>
      <c r="P3704" s="58">
        <v>0</v>
      </c>
      <c r="Q3704" s="58">
        <v>48</v>
      </c>
      <c r="R3704" s="59">
        <v>0</v>
      </c>
      <c r="S3704" s="59">
        <v>0</v>
      </c>
      <c r="T3704" s="59">
        <v>0</v>
      </c>
      <c r="U3704" s="59">
        <v>13.906667000000001</v>
      </c>
    </row>
    <row r="3705" spans="1:21" x14ac:dyDescent="0.3">
      <c r="A3705" s="61">
        <v>87874</v>
      </c>
      <c r="B3705" s="54">
        <v>1</v>
      </c>
      <c r="C3705" s="54" t="s">
        <v>78</v>
      </c>
      <c r="D3705" s="54" t="s">
        <v>92</v>
      </c>
      <c r="E3705" s="61" t="s">
        <v>476</v>
      </c>
      <c r="F3705" s="61" t="s">
        <v>145</v>
      </c>
      <c r="G3705" s="54" t="s">
        <v>72</v>
      </c>
      <c r="H3705" s="54" t="s">
        <v>128</v>
      </c>
      <c r="I3705" s="54" t="s">
        <v>22</v>
      </c>
      <c r="J3705" s="54" t="s">
        <v>129</v>
      </c>
      <c r="K3705" s="56">
        <v>43452.390243055554</v>
      </c>
      <c r="L3705" s="56">
        <v>43452.464525462965</v>
      </c>
      <c r="M3705" s="57">
        <v>1.782777777</v>
      </c>
      <c r="N3705" s="58">
        <v>0</v>
      </c>
      <c r="O3705" s="58">
        <v>0</v>
      </c>
      <c r="P3705" s="58">
        <v>0</v>
      </c>
      <c r="Q3705" s="58">
        <v>48</v>
      </c>
      <c r="R3705" s="59">
        <v>0</v>
      </c>
      <c r="S3705" s="59">
        <v>0</v>
      </c>
      <c r="T3705" s="59">
        <v>0</v>
      </c>
      <c r="U3705" s="59">
        <v>85.573333000000005</v>
      </c>
    </row>
    <row r="3706" spans="1:21" x14ac:dyDescent="0.3">
      <c r="A3706" s="61">
        <v>87876</v>
      </c>
      <c r="B3706" s="54">
        <v>1</v>
      </c>
      <c r="C3706" s="54" t="s">
        <v>79</v>
      </c>
      <c r="D3706" s="54" t="s">
        <v>108</v>
      </c>
      <c r="E3706" s="61" t="s">
        <v>3437</v>
      </c>
      <c r="F3706" s="61" t="s">
        <v>145</v>
      </c>
      <c r="G3706" s="54" t="s">
        <v>72</v>
      </c>
      <c r="H3706" s="54" t="s">
        <v>128</v>
      </c>
      <c r="I3706" s="54" t="s">
        <v>22</v>
      </c>
      <c r="J3706" s="54" t="s">
        <v>129</v>
      </c>
      <c r="K3706" s="56">
        <v>43452.394641203704</v>
      </c>
      <c r="L3706" s="56">
        <v>43452.484421296293</v>
      </c>
      <c r="M3706" s="57">
        <v>2.1547222220000002</v>
      </c>
      <c r="N3706" s="58">
        <v>0</v>
      </c>
      <c r="O3706" s="58">
        <v>89</v>
      </c>
      <c r="P3706" s="58">
        <v>0</v>
      </c>
      <c r="Q3706" s="58">
        <v>0</v>
      </c>
      <c r="R3706" s="59">
        <v>0</v>
      </c>
      <c r="S3706" s="59">
        <v>191.77027799999999</v>
      </c>
      <c r="T3706" s="59">
        <v>0</v>
      </c>
      <c r="U3706" s="59">
        <v>0</v>
      </c>
    </row>
    <row r="3707" spans="1:21" x14ac:dyDescent="0.3">
      <c r="A3707" s="61">
        <v>87878</v>
      </c>
      <c r="B3707" s="54">
        <v>1</v>
      </c>
      <c r="C3707" s="54" t="s">
        <v>79</v>
      </c>
      <c r="D3707" s="54" t="s">
        <v>124</v>
      </c>
      <c r="E3707" s="61" t="s">
        <v>1792</v>
      </c>
      <c r="F3707" s="61" t="s">
        <v>150</v>
      </c>
      <c r="G3707" s="54" t="s">
        <v>71</v>
      </c>
      <c r="H3707" s="54" t="s">
        <v>128</v>
      </c>
      <c r="I3707" s="54" t="s">
        <v>22</v>
      </c>
      <c r="J3707" s="54" t="s">
        <v>147</v>
      </c>
      <c r="K3707" s="56">
        <v>43452.399247685185</v>
      </c>
      <c r="L3707" s="56">
        <v>43452.568333333336</v>
      </c>
      <c r="M3707" s="57">
        <v>4.0580555550000001</v>
      </c>
      <c r="N3707" s="58">
        <v>0</v>
      </c>
      <c r="O3707" s="58">
        <v>401</v>
      </c>
      <c r="P3707" s="58">
        <v>0</v>
      </c>
      <c r="Q3707" s="58">
        <v>0</v>
      </c>
      <c r="R3707" s="59">
        <v>0</v>
      </c>
      <c r="S3707" s="59">
        <v>1627.280278</v>
      </c>
      <c r="T3707" s="59">
        <v>0</v>
      </c>
      <c r="U3707" s="59">
        <v>0</v>
      </c>
    </row>
    <row r="3708" spans="1:21" x14ac:dyDescent="0.3">
      <c r="A3708" s="61">
        <v>87879</v>
      </c>
      <c r="B3708" s="54">
        <v>1</v>
      </c>
      <c r="C3708" s="54" t="s">
        <v>78</v>
      </c>
      <c r="D3708" s="54" t="s">
        <v>106</v>
      </c>
      <c r="E3708" s="61" t="s">
        <v>2843</v>
      </c>
      <c r="F3708" s="61" t="s">
        <v>148</v>
      </c>
      <c r="G3708" s="54" t="s">
        <v>72</v>
      </c>
      <c r="H3708" s="54" t="s">
        <v>128</v>
      </c>
      <c r="I3708" s="54" t="s">
        <v>22</v>
      </c>
      <c r="J3708" s="54" t="s">
        <v>147</v>
      </c>
      <c r="K3708" s="56">
        <v>43452.395833333336</v>
      </c>
      <c r="L3708" s="56">
        <v>43452.583333333336</v>
      </c>
      <c r="M3708" s="57">
        <v>4.5</v>
      </c>
      <c r="N3708" s="58">
        <v>0</v>
      </c>
      <c r="O3708" s="58">
        <v>113</v>
      </c>
      <c r="P3708" s="58">
        <v>0</v>
      </c>
      <c r="Q3708" s="58">
        <v>0</v>
      </c>
      <c r="R3708" s="59">
        <v>0</v>
      </c>
      <c r="S3708" s="59">
        <v>508.5</v>
      </c>
      <c r="T3708" s="59">
        <v>0</v>
      </c>
      <c r="U3708" s="59">
        <v>0</v>
      </c>
    </row>
    <row r="3709" spans="1:21" x14ac:dyDescent="0.3">
      <c r="A3709" s="61">
        <v>87884</v>
      </c>
      <c r="B3709" s="54">
        <v>1</v>
      </c>
      <c r="C3709" s="54" t="s">
        <v>78</v>
      </c>
      <c r="D3709" s="54" t="s">
        <v>91</v>
      </c>
      <c r="E3709" s="61" t="s">
        <v>3438</v>
      </c>
      <c r="F3709" s="61" t="s">
        <v>150</v>
      </c>
      <c r="G3709" s="54" t="s">
        <v>72</v>
      </c>
      <c r="H3709" s="54" t="s">
        <v>128</v>
      </c>
      <c r="I3709" s="54" t="s">
        <v>22</v>
      </c>
      <c r="J3709" s="54" t="s">
        <v>147</v>
      </c>
      <c r="K3709" s="56">
        <v>43452.386631944442</v>
      </c>
      <c r="L3709" s="56">
        <v>43452.658399849533</v>
      </c>
      <c r="M3709" s="57">
        <v>6.5224294440000001</v>
      </c>
      <c r="N3709" s="58">
        <v>0</v>
      </c>
      <c r="O3709" s="58">
        <v>0</v>
      </c>
      <c r="P3709" s="58">
        <v>0</v>
      </c>
      <c r="Q3709" s="58">
        <v>13</v>
      </c>
      <c r="R3709" s="59">
        <v>0</v>
      </c>
      <c r="S3709" s="59">
        <v>0</v>
      </c>
      <c r="T3709" s="59">
        <v>0</v>
      </c>
      <c r="U3709" s="59">
        <v>84.791583000000003</v>
      </c>
    </row>
    <row r="3710" spans="1:21" x14ac:dyDescent="0.3">
      <c r="A3710" s="61">
        <v>87886</v>
      </c>
      <c r="B3710" s="54">
        <v>1</v>
      </c>
      <c r="C3710" s="54" t="s">
        <v>78</v>
      </c>
      <c r="D3710" s="54" t="s">
        <v>81</v>
      </c>
      <c r="E3710" s="61" t="s">
        <v>3439</v>
      </c>
      <c r="F3710" s="61" t="s">
        <v>148</v>
      </c>
      <c r="G3710" s="54" t="s">
        <v>71</v>
      </c>
      <c r="H3710" s="54" t="s">
        <v>128</v>
      </c>
      <c r="I3710" s="54" t="s">
        <v>22</v>
      </c>
      <c r="J3710" s="54" t="s">
        <v>147</v>
      </c>
      <c r="K3710" s="56">
        <v>43452.456122685187</v>
      </c>
      <c r="L3710" s="56">
        <v>43452.573611111111</v>
      </c>
      <c r="M3710" s="57">
        <v>2.8197222219999998</v>
      </c>
      <c r="N3710" s="58">
        <v>0</v>
      </c>
      <c r="O3710" s="58">
        <v>80</v>
      </c>
      <c r="P3710" s="58">
        <v>0</v>
      </c>
      <c r="Q3710" s="58">
        <v>0</v>
      </c>
      <c r="R3710" s="59">
        <v>0</v>
      </c>
      <c r="S3710" s="59">
        <v>225.577778</v>
      </c>
      <c r="T3710" s="59">
        <v>0</v>
      </c>
      <c r="U3710" s="59">
        <v>0</v>
      </c>
    </row>
    <row r="3711" spans="1:21" x14ac:dyDescent="0.3">
      <c r="A3711" s="61">
        <v>87894</v>
      </c>
      <c r="B3711" s="54">
        <v>1</v>
      </c>
      <c r="C3711" s="54" t="s">
        <v>78</v>
      </c>
      <c r="D3711" s="54" t="s">
        <v>82</v>
      </c>
      <c r="E3711" s="61" t="s">
        <v>2537</v>
      </c>
      <c r="F3711" s="61" t="s">
        <v>148</v>
      </c>
      <c r="G3711" s="54" t="s">
        <v>71</v>
      </c>
      <c r="H3711" s="54" t="s">
        <v>128</v>
      </c>
      <c r="I3711" s="54" t="s">
        <v>22</v>
      </c>
      <c r="J3711" s="54" t="s">
        <v>147</v>
      </c>
      <c r="K3711" s="56">
        <v>43452.408333333333</v>
      </c>
      <c r="L3711" s="56">
        <v>43452.431828703702</v>
      </c>
      <c r="M3711" s="57">
        <v>0.56388888800000003</v>
      </c>
      <c r="N3711" s="58">
        <v>0</v>
      </c>
      <c r="O3711" s="58">
        <v>247</v>
      </c>
      <c r="P3711" s="58">
        <v>0</v>
      </c>
      <c r="Q3711" s="58">
        <v>0</v>
      </c>
      <c r="R3711" s="59">
        <v>0</v>
      </c>
      <c r="S3711" s="59">
        <v>139.28055499999999</v>
      </c>
      <c r="T3711" s="59">
        <v>0</v>
      </c>
      <c r="U3711" s="59">
        <v>0</v>
      </c>
    </row>
    <row r="3712" spans="1:21" x14ac:dyDescent="0.3">
      <c r="A3712" s="61">
        <v>87895</v>
      </c>
      <c r="B3712" s="54">
        <v>1</v>
      </c>
      <c r="C3712" s="54" t="s">
        <v>78</v>
      </c>
      <c r="D3712" s="54" t="s">
        <v>90</v>
      </c>
      <c r="E3712" s="61" t="s">
        <v>3440</v>
      </c>
      <c r="F3712" s="61" t="s">
        <v>146</v>
      </c>
      <c r="G3712" s="54" t="s">
        <v>71</v>
      </c>
      <c r="H3712" s="54" t="s">
        <v>128</v>
      </c>
      <c r="I3712" s="54" t="s">
        <v>22</v>
      </c>
      <c r="J3712" s="54" t="s">
        <v>147</v>
      </c>
      <c r="K3712" s="56">
        <v>43452.478946759256</v>
      </c>
      <c r="L3712" s="56">
        <v>43452.591666666667</v>
      </c>
      <c r="M3712" s="57">
        <v>2.7052777770000001</v>
      </c>
      <c r="N3712" s="58">
        <v>0</v>
      </c>
      <c r="O3712" s="58">
        <v>6</v>
      </c>
      <c r="P3712" s="58">
        <v>0</v>
      </c>
      <c r="Q3712" s="58">
        <v>0</v>
      </c>
      <c r="R3712" s="59">
        <v>0</v>
      </c>
      <c r="S3712" s="59">
        <v>16.231667000000002</v>
      </c>
      <c r="T3712" s="59">
        <v>0</v>
      </c>
      <c r="U3712" s="59">
        <v>0</v>
      </c>
    </row>
    <row r="3713" spans="1:21" x14ac:dyDescent="0.3">
      <c r="A3713" s="61">
        <v>87896</v>
      </c>
      <c r="B3713" s="54">
        <v>1</v>
      </c>
      <c r="C3713" s="54" t="s">
        <v>78</v>
      </c>
      <c r="D3713" s="54" t="s">
        <v>80</v>
      </c>
      <c r="E3713" s="61" t="s">
        <v>3441</v>
      </c>
      <c r="F3713" s="61" t="s">
        <v>137</v>
      </c>
      <c r="G3713" s="54" t="s">
        <v>71</v>
      </c>
      <c r="H3713" s="54" t="s">
        <v>128</v>
      </c>
      <c r="I3713" s="54" t="s">
        <v>22</v>
      </c>
      <c r="J3713" s="54" t="s">
        <v>129</v>
      </c>
      <c r="K3713" s="56">
        <v>43452.40011574074</v>
      </c>
      <c r="L3713" s="56">
        <v>43452.452303240738</v>
      </c>
      <c r="M3713" s="57">
        <v>1.2524999999999999</v>
      </c>
      <c r="N3713" s="58">
        <v>0</v>
      </c>
      <c r="O3713" s="58">
        <v>2</v>
      </c>
      <c r="P3713" s="58">
        <v>0</v>
      </c>
      <c r="Q3713" s="58">
        <v>0</v>
      </c>
      <c r="R3713" s="59">
        <v>0</v>
      </c>
      <c r="S3713" s="59">
        <v>2.5049999999999999</v>
      </c>
      <c r="T3713" s="59">
        <v>0</v>
      </c>
      <c r="U3713" s="59">
        <v>0</v>
      </c>
    </row>
    <row r="3714" spans="1:21" x14ac:dyDescent="0.3">
      <c r="A3714" s="61">
        <v>87898</v>
      </c>
      <c r="B3714" s="54">
        <v>1</v>
      </c>
      <c r="C3714" s="54" t="s">
        <v>78</v>
      </c>
      <c r="D3714" s="54" t="s">
        <v>81</v>
      </c>
      <c r="E3714" s="61" t="s">
        <v>3442</v>
      </c>
      <c r="F3714" s="61" t="s">
        <v>137</v>
      </c>
      <c r="G3714" s="54" t="s">
        <v>71</v>
      </c>
      <c r="H3714" s="54" t="s">
        <v>128</v>
      </c>
      <c r="I3714" s="54" t="s">
        <v>22</v>
      </c>
      <c r="J3714" s="54" t="s">
        <v>129</v>
      </c>
      <c r="K3714" s="56">
        <v>43452.401273148149</v>
      </c>
      <c r="L3714" s="56">
        <v>43452.44736111111</v>
      </c>
      <c r="M3714" s="57">
        <v>1.1061111109999999</v>
      </c>
      <c r="N3714" s="58">
        <v>0</v>
      </c>
      <c r="O3714" s="58">
        <v>1</v>
      </c>
      <c r="P3714" s="58">
        <v>0</v>
      </c>
      <c r="Q3714" s="58">
        <v>0</v>
      </c>
      <c r="R3714" s="59">
        <v>0</v>
      </c>
      <c r="S3714" s="59">
        <v>1.1061110000000001</v>
      </c>
      <c r="T3714" s="59">
        <v>0</v>
      </c>
      <c r="U3714" s="59">
        <v>0</v>
      </c>
    </row>
    <row r="3715" spans="1:21" x14ac:dyDescent="0.3">
      <c r="A3715" s="61">
        <v>87900</v>
      </c>
      <c r="B3715" s="54">
        <v>1</v>
      </c>
      <c r="C3715" s="54" t="s">
        <v>79</v>
      </c>
      <c r="D3715" s="54" t="s">
        <v>119</v>
      </c>
      <c r="E3715" s="61" t="s">
        <v>3443</v>
      </c>
      <c r="F3715" s="61" t="s">
        <v>152</v>
      </c>
      <c r="G3715" s="54" t="s">
        <v>71</v>
      </c>
      <c r="H3715" s="54" t="s">
        <v>128</v>
      </c>
      <c r="I3715" s="54" t="s">
        <v>22</v>
      </c>
      <c r="J3715" s="54" t="s">
        <v>129</v>
      </c>
      <c r="K3715" s="56">
        <v>43452.37091435185</v>
      </c>
      <c r="L3715" s="56">
        <v>43452.511365740742</v>
      </c>
      <c r="M3715" s="57">
        <v>3.3708333330000002</v>
      </c>
      <c r="N3715" s="58">
        <v>0</v>
      </c>
      <c r="O3715" s="58">
        <v>137</v>
      </c>
      <c r="P3715" s="58">
        <v>0</v>
      </c>
      <c r="Q3715" s="58">
        <v>65</v>
      </c>
      <c r="R3715" s="59">
        <v>0</v>
      </c>
      <c r="S3715" s="59">
        <v>461.80416700000001</v>
      </c>
      <c r="T3715" s="59">
        <v>0</v>
      </c>
      <c r="U3715" s="59">
        <v>219.10416699999999</v>
      </c>
    </row>
    <row r="3716" spans="1:21" x14ac:dyDescent="0.3">
      <c r="A3716" s="61">
        <v>87901</v>
      </c>
      <c r="B3716" s="54">
        <v>1</v>
      </c>
      <c r="C3716" s="54" t="s">
        <v>79</v>
      </c>
      <c r="D3716" s="54" t="s">
        <v>114</v>
      </c>
      <c r="E3716" s="61" t="s">
        <v>3444</v>
      </c>
      <c r="F3716" s="61" t="s">
        <v>150</v>
      </c>
      <c r="G3716" s="54" t="s">
        <v>72</v>
      </c>
      <c r="H3716" s="54" t="s">
        <v>128</v>
      </c>
      <c r="I3716" s="54" t="s">
        <v>22</v>
      </c>
      <c r="J3716" s="54" t="s">
        <v>147</v>
      </c>
      <c r="K3716" s="56">
        <v>43452.412453703706</v>
      </c>
      <c r="L3716" s="56">
        <v>43452.485092592593</v>
      </c>
      <c r="M3716" s="57">
        <v>1.743333333</v>
      </c>
      <c r="N3716" s="58">
        <v>2</v>
      </c>
      <c r="O3716" s="58">
        <v>1</v>
      </c>
      <c r="P3716" s="58">
        <v>0</v>
      </c>
      <c r="Q3716" s="58">
        <v>348</v>
      </c>
      <c r="R3716" s="59">
        <v>3.4866670000000002</v>
      </c>
      <c r="S3716" s="59">
        <v>1.743333</v>
      </c>
      <c r="T3716" s="59">
        <v>0</v>
      </c>
      <c r="U3716" s="59">
        <v>606.67999999999995</v>
      </c>
    </row>
    <row r="3717" spans="1:21" x14ac:dyDescent="0.3">
      <c r="A3717" s="61">
        <v>87902</v>
      </c>
      <c r="B3717" s="54">
        <v>1</v>
      </c>
      <c r="C3717" s="54" t="s">
        <v>79</v>
      </c>
      <c r="D3717" s="54" t="s">
        <v>113</v>
      </c>
      <c r="E3717" s="61" t="s">
        <v>3445</v>
      </c>
      <c r="F3717" s="61" t="s">
        <v>136</v>
      </c>
      <c r="G3717" s="54" t="s">
        <v>71</v>
      </c>
      <c r="H3717" s="54" t="s">
        <v>128</v>
      </c>
      <c r="I3717" s="54" t="s">
        <v>22</v>
      </c>
      <c r="J3717" s="54" t="s">
        <v>129</v>
      </c>
      <c r="K3717" s="56">
        <v>43452.414409722223</v>
      </c>
      <c r="L3717" s="56">
        <v>43452.485833333332</v>
      </c>
      <c r="M3717" s="57">
        <v>1.7141666659999999</v>
      </c>
      <c r="N3717" s="58">
        <v>0</v>
      </c>
      <c r="O3717" s="58">
        <v>22</v>
      </c>
      <c r="P3717" s="58">
        <v>0</v>
      </c>
      <c r="Q3717" s="58">
        <v>0</v>
      </c>
      <c r="R3717" s="59">
        <v>0</v>
      </c>
      <c r="S3717" s="59">
        <v>37.711666999999998</v>
      </c>
      <c r="T3717" s="59">
        <v>0</v>
      </c>
      <c r="U3717" s="59">
        <v>0</v>
      </c>
    </row>
    <row r="3718" spans="1:21" x14ac:dyDescent="0.3">
      <c r="A3718" s="61">
        <v>87904</v>
      </c>
      <c r="B3718" s="54">
        <v>1</v>
      </c>
      <c r="C3718" s="54" t="s">
        <v>78</v>
      </c>
      <c r="D3718" s="54" t="s">
        <v>96</v>
      </c>
      <c r="E3718" s="61" t="s">
        <v>3446</v>
      </c>
      <c r="F3718" s="61" t="s">
        <v>148</v>
      </c>
      <c r="G3718" s="54" t="s">
        <v>71</v>
      </c>
      <c r="H3718" s="54" t="s">
        <v>128</v>
      </c>
      <c r="I3718" s="54" t="s">
        <v>22</v>
      </c>
      <c r="J3718" s="54" t="s">
        <v>147</v>
      </c>
      <c r="K3718" s="56">
        <v>43452.40625</v>
      </c>
      <c r="L3718" s="56">
        <v>43452.615972222222</v>
      </c>
      <c r="M3718" s="57">
        <v>5.0333333329999999</v>
      </c>
      <c r="N3718" s="58">
        <v>0</v>
      </c>
      <c r="O3718" s="58">
        <v>74</v>
      </c>
      <c r="P3718" s="58">
        <v>0</v>
      </c>
      <c r="Q3718" s="58">
        <v>0</v>
      </c>
      <c r="R3718" s="59">
        <v>0</v>
      </c>
      <c r="S3718" s="59">
        <v>372.46666699999997</v>
      </c>
      <c r="T3718" s="59">
        <v>0</v>
      </c>
      <c r="U3718" s="59">
        <v>0</v>
      </c>
    </row>
    <row r="3719" spans="1:21" x14ac:dyDescent="0.3">
      <c r="A3719" s="61">
        <v>87905</v>
      </c>
      <c r="B3719" s="54">
        <v>1</v>
      </c>
      <c r="C3719" s="54" t="s">
        <v>78</v>
      </c>
      <c r="D3719" s="54" t="s">
        <v>97</v>
      </c>
      <c r="E3719" s="61" t="s">
        <v>604</v>
      </c>
      <c r="F3719" s="61" t="s">
        <v>137</v>
      </c>
      <c r="G3719" s="54" t="s">
        <v>71</v>
      </c>
      <c r="H3719" s="54" t="s">
        <v>128</v>
      </c>
      <c r="I3719" s="54" t="s">
        <v>22</v>
      </c>
      <c r="J3719" s="54" t="s">
        <v>129</v>
      </c>
      <c r="K3719" s="56">
        <v>43452.415335648147</v>
      </c>
      <c r="L3719" s="56">
        <v>43452.458101851851</v>
      </c>
      <c r="M3719" s="57">
        <v>1.0263888880000001</v>
      </c>
      <c r="N3719" s="58">
        <v>0</v>
      </c>
      <c r="O3719" s="58">
        <v>1</v>
      </c>
      <c r="P3719" s="58">
        <v>0</v>
      </c>
      <c r="Q3719" s="58">
        <v>0</v>
      </c>
      <c r="R3719" s="59">
        <v>0</v>
      </c>
      <c r="S3719" s="59">
        <v>1.026389</v>
      </c>
      <c r="T3719" s="59">
        <v>0</v>
      </c>
      <c r="U3719" s="59">
        <v>0</v>
      </c>
    </row>
    <row r="3720" spans="1:21" x14ac:dyDescent="0.3">
      <c r="A3720" s="61">
        <v>87908</v>
      </c>
      <c r="B3720" s="54">
        <v>1</v>
      </c>
      <c r="C3720" s="54" t="s">
        <v>78</v>
      </c>
      <c r="D3720" s="54" t="s">
        <v>106</v>
      </c>
      <c r="E3720" s="61" t="s">
        <v>3447</v>
      </c>
      <c r="F3720" s="61" t="s">
        <v>150</v>
      </c>
      <c r="G3720" s="54" t="s">
        <v>72</v>
      </c>
      <c r="H3720" s="54" t="s">
        <v>128</v>
      </c>
      <c r="I3720" s="54" t="s">
        <v>22</v>
      </c>
      <c r="J3720" s="54" t="s">
        <v>147</v>
      </c>
      <c r="K3720" s="56">
        <v>43452.41988425926</v>
      </c>
      <c r="L3720" s="56">
        <v>43452.592728043979</v>
      </c>
      <c r="M3720" s="57">
        <v>4.1482508329999996</v>
      </c>
      <c r="N3720" s="58">
        <v>6</v>
      </c>
      <c r="O3720" s="58">
        <v>617</v>
      </c>
      <c r="P3720" s="58">
        <v>0</v>
      </c>
      <c r="Q3720" s="58">
        <v>10</v>
      </c>
      <c r="R3720" s="59">
        <v>24.889505</v>
      </c>
      <c r="S3720" s="59">
        <v>2559.4707640000001</v>
      </c>
      <c r="T3720" s="59">
        <v>0</v>
      </c>
      <c r="U3720" s="59">
        <v>41.482508000000003</v>
      </c>
    </row>
    <row r="3721" spans="1:21" x14ac:dyDescent="0.3">
      <c r="A3721" s="61">
        <v>87909</v>
      </c>
      <c r="B3721" s="54">
        <v>1</v>
      </c>
      <c r="C3721" s="54" t="s">
        <v>78</v>
      </c>
      <c r="D3721" s="54" t="s">
        <v>81</v>
      </c>
      <c r="E3721" s="61" t="s">
        <v>3448</v>
      </c>
      <c r="F3721" s="61" t="s">
        <v>141</v>
      </c>
      <c r="G3721" s="54" t="s">
        <v>71</v>
      </c>
      <c r="H3721" s="54" t="s">
        <v>128</v>
      </c>
      <c r="I3721" s="54" t="s">
        <v>22</v>
      </c>
      <c r="J3721" s="54" t="s">
        <v>129</v>
      </c>
      <c r="K3721" s="56">
        <v>43452.407199074078</v>
      </c>
      <c r="L3721" s="56">
        <v>43452.574745370373</v>
      </c>
      <c r="M3721" s="57">
        <v>4.0211111109999997</v>
      </c>
      <c r="N3721" s="58">
        <v>0</v>
      </c>
      <c r="O3721" s="58">
        <v>4</v>
      </c>
      <c r="P3721" s="58">
        <v>0</v>
      </c>
      <c r="Q3721" s="58">
        <v>0</v>
      </c>
      <c r="R3721" s="59">
        <v>0</v>
      </c>
      <c r="S3721" s="59">
        <v>16.084444000000001</v>
      </c>
      <c r="T3721" s="59">
        <v>0</v>
      </c>
      <c r="U3721" s="59">
        <v>0</v>
      </c>
    </row>
    <row r="3722" spans="1:21" x14ac:dyDescent="0.3">
      <c r="A3722" s="61">
        <v>87910</v>
      </c>
      <c r="B3722" s="54">
        <v>1</v>
      </c>
      <c r="C3722" s="54" t="s">
        <v>78</v>
      </c>
      <c r="D3722" s="54" t="s">
        <v>95</v>
      </c>
      <c r="E3722" s="61" t="s">
        <v>207</v>
      </c>
      <c r="F3722" s="61" t="s">
        <v>148</v>
      </c>
      <c r="G3722" s="54" t="s">
        <v>72</v>
      </c>
      <c r="H3722" s="54" t="s">
        <v>128</v>
      </c>
      <c r="I3722" s="54" t="s">
        <v>22</v>
      </c>
      <c r="J3722" s="54" t="s">
        <v>147</v>
      </c>
      <c r="K3722" s="56">
        <v>43452.423368055555</v>
      </c>
      <c r="L3722" s="56">
        <v>43452.493414351855</v>
      </c>
      <c r="M3722" s="57">
        <v>1.6811111110000001</v>
      </c>
      <c r="N3722" s="58">
        <v>3</v>
      </c>
      <c r="O3722" s="58">
        <v>1337</v>
      </c>
      <c r="P3722" s="58">
        <v>0</v>
      </c>
      <c r="Q3722" s="58">
        <v>14</v>
      </c>
      <c r="R3722" s="59">
        <v>5.0433329999999996</v>
      </c>
      <c r="S3722" s="59">
        <v>2247.6455550000001</v>
      </c>
      <c r="T3722" s="59">
        <v>0</v>
      </c>
      <c r="U3722" s="59">
        <v>23.535556</v>
      </c>
    </row>
    <row r="3723" spans="1:21" x14ac:dyDescent="0.3">
      <c r="A3723" s="61">
        <v>87914</v>
      </c>
      <c r="B3723" s="54">
        <v>1</v>
      </c>
      <c r="C3723" s="54" t="s">
        <v>78</v>
      </c>
      <c r="D3723" s="54" t="s">
        <v>81</v>
      </c>
      <c r="E3723" s="61" t="s">
        <v>3449</v>
      </c>
      <c r="F3723" s="61" t="s">
        <v>144</v>
      </c>
      <c r="G3723" s="54" t="s">
        <v>71</v>
      </c>
      <c r="H3723" s="54" t="s">
        <v>128</v>
      </c>
      <c r="I3723" s="54" t="s">
        <v>22</v>
      </c>
      <c r="J3723" s="54" t="s">
        <v>129</v>
      </c>
      <c r="K3723" s="56">
        <v>43452.406354166669</v>
      </c>
      <c r="L3723" s="56">
        <v>43452.50681712963</v>
      </c>
      <c r="M3723" s="57">
        <v>2.4111111109999999</v>
      </c>
      <c r="N3723" s="58">
        <v>0</v>
      </c>
      <c r="O3723" s="58">
        <v>4</v>
      </c>
      <c r="P3723" s="58">
        <v>0</v>
      </c>
      <c r="Q3723" s="58">
        <v>0</v>
      </c>
      <c r="R3723" s="59">
        <v>0</v>
      </c>
      <c r="S3723" s="59">
        <v>9.644444</v>
      </c>
      <c r="T3723" s="59">
        <v>0</v>
      </c>
      <c r="U3723" s="59">
        <v>0</v>
      </c>
    </row>
    <row r="3724" spans="1:21" x14ac:dyDescent="0.3">
      <c r="A3724" s="61">
        <v>87916</v>
      </c>
      <c r="B3724" s="54">
        <v>1</v>
      </c>
      <c r="C3724" s="54" t="s">
        <v>78</v>
      </c>
      <c r="D3724" s="54" t="s">
        <v>80</v>
      </c>
      <c r="E3724" s="61" t="s">
        <v>3450</v>
      </c>
      <c r="F3724" s="61" t="s">
        <v>144</v>
      </c>
      <c r="G3724" s="54" t="s">
        <v>71</v>
      </c>
      <c r="H3724" s="54" t="s">
        <v>128</v>
      </c>
      <c r="I3724" s="54" t="s">
        <v>22</v>
      </c>
      <c r="J3724" s="54" t="s">
        <v>129</v>
      </c>
      <c r="K3724" s="56">
        <v>43452.475682870368</v>
      </c>
      <c r="L3724" s="56">
        <v>43452.556400462963</v>
      </c>
      <c r="M3724" s="57">
        <v>1.9372222219999999</v>
      </c>
      <c r="N3724" s="58">
        <v>0</v>
      </c>
      <c r="O3724" s="58">
        <v>11</v>
      </c>
      <c r="P3724" s="58">
        <v>0</v>
      </c>
      <c r="Q3724" s="58">
        <v>0</v>
      </c>
      <c r="R3724" s="59">
        <v>0</v>
      </c>
      <c r="S3724" s="59">
        <v>21.309443999999999</v>
      </c>
      <c r="T3724" s="59">
        <v>0</v>
      </c>
      <c r="U3724" s="59">
        <v>0</v>
      </c>
    </row>
    <row r="3725" spans="1:21" x14ac:dyDescent="0.3">
      <c r="A3725" s="61">
        <v>87920</v>
      </c>
      <c r="B3725" s="54">
        <v>1</v>
      </c>
      <c r="C3725" s="54" t="s">
        <v>79</v>
      </c>
      <c r="D3725" s="54" t="s">
        <v>119</v>
      </c>
      <c r="E3725" s="61" t="s">
        <v>3451</v>
      </c>
      <c r="F3725" s="61" t="s">
        <v>159</v>
      </c>
      <c r="G3725" s="54" t="s">
        <v>71</v>
      </c>
      <c r="H3725" s="54" t="s">
        <v>128</v>
      </c>
      <c r="I3725" s="54" t="s">
        <v>22</v>
      </c>
      <c r="J3725" s="54" t="s">
        <v>129</v>
      </c>
      <c r="K3725" s="56">
        <v>43452.434155092589</v>
      </c>
      <c r="L3725" s="56">
        <v>43452.511747685188</v>
      </c>
      <c r="M3725" s="57">
        <v>1.862222222</v>
      </c>
      <c r="N3725" s="58">
        <v>0</v>
      </c>
      <c r="O3725" s="58">
        <v>38</v>
      </c>
      <c r="P3725" s="58">
        <v>0</v>
      </c>
      <c r="Q3725" s="58">
        <v>0</v>
      </c>
      <c r="R3725" s="59">
        <v>0</v>
      </c>
      <c r="S3725" s="59">
        <v>70.764443999999997</v>
      </c>
      <c r="T3725" s="59">
        <v>0</v>
      </c>
      <c r="U3725" s="59">
        <v>0</v>
      </c>
    </row>
    <row r="3726" spans="1:21" x14ac:dyDescent="0.3">
      <c r="A3726" s="61">
        <v>87922</v>
      </c>
      <c r="B3726" s="54">
        <v>1</v>
      </c>
      <c r="C3726" s="54" t="s">
        <v>78</v>
      </c>
      <c r="D3726" s="54" t="s">
        <v>92</v>
      </c>
      <c r="E3726" s="61" t="s">
        <v>3452</v>
      </c>
      <c r="F3726" s="61" t="s">
        <v>137</v>
      </c>
      <c r="G3726" s="54" t="s">
        <v>71</v>
      </c>
      <c r="H3726" s="54" t="s">
        <v>128</v>
      </c>
      <c r="I3726" s="54" t="s">
        <v>22</v>
      </c>
      <c r="J3726" s="54" t="s">
        <v>129</v>
      </c>
      <c r="K3726" s="56">
        <v>43452.435335648144</v>
      </c>
      <c r="L3726" s="56">
        <v>43452.483194444445</v>
      </c>
      <c r="M3726" s="57">
        <v>1.1486111109999999</v>
      </c>
      <c r="N3726" s="58">
        <v>0</v>
      </c>
      <c r="O3726" s="58">
        <v>4</v>
      </c>
      <c r="P3726" s="58">
        <v>0</v>
      </c>
      <c r="Q3726" s="58">
        <v>0</v>
      </c>
      <c r="R3726" s="59">
        <v>0</v>
      </c>
      <c r="S3726" s="59">
        <v>4.5944440000000002</v>
      </c>
      <c r="T3726" s="59">
        <v>0</v>
      </c>
      <c r="U3726" s="59">
        <v>0</v>
      </c>
    </row>
    <row r="3727" spans="1:21" x14ac:dyDescent="0.3">
      <c r="A3727" s="61">
        <v>87923</v>
      </c>
      <c r="B3727" s="54">
        <v>1</v>
      </c>
      <c r="C3727" s="54" t="s">
        <v>79</v>
      </c>
      <c r="D3727" s="54" t="s">
        <v>108</v>
      </c>
      <c r="E3727" s="61" t="s">
        <v>3453</v>
      </c>
      <c r="F3727" s="61" t="s">
        <v>131</v>
      </c>
      <c r="G3727" s="54" t="s">
        <v>71</v>
      </c>
      <c r="H3727" s="54" t="s">
        <v>128</v>
      </c>
      <c r="I3727" s="54" t="s">
        <v>22</v>
      </c>
      <c r="J3727" s="54" t="s">
        <v>129</v>
      </c>
      <c r="K3727" s="56">
        <v>43452.433298611111</v>
      </c>
      <c r="L3727" s="56">
        <v>43452.570347222223</v>
      </c>
      <c r="M3727" s="57">
        <v>3.2891666659999999</v>
      </c>
      <c r="N3727" s="58">
        <v>0</v>
      </c>
      <c r="O3727" s="58">
        <v>18</v>
      </c>
      <c r="P3727" s="58">
        <v>0</v>
      </c>
      <c r="Q3727" s="58">
        <v>0</v>
      </c>
      <c r="R3727" s="59">
        <v>0</v>
      </c>
      <c r="S3727" s="59">
        <v>59.204999999999998</v>
      </c>
      <c r="T3727" s="59">
        <v>0</v>
      </c>
      <c r="U3727" s="59">
        <v>0</v>
      </c>
    </row>
    <row r="3728" spans="1:21" x14ac:dyDescent="0.3">
      <c r="A3728" s="61">
        <v>87927</v>
      </c>
      <c r="B3728" s="54">
        <v>1</v>
      </c>
      <c r="C3728" s="54" t="s">
        <v>78</v>
      </c>
      <c r="D3728" s="54" t="s">
        <v>100</v>
      </c>
      <c r="E3728" s="61" t="s">
        <v>3454</v>
      </c>
      <c r="F3728" s="61" t="s">
        <v>144</v>
      </c>
      <c r="G3728" s="54" t="s">
        <v>71</v>
      </c>
      <c r="H3728" s="54" t="s">
        <v>128</v>
      </c>
      <c r="I3728" s="54" t="s">
        <v>22</v>
      </c>
      <c r="J3728" s="54" t="s">
        <v>129</v>
      </c>
      <c r="K3728" s="56">
        <v>43452.439386574071</v>
      </c>
      <c r="L3728" s="56">
        <v>43452.461539351854</v>
      </c>
      <c r="M3728" s="57">
        <v>0.53166666600000001</v>
      </c>
      <c r="N3728" s="58">
        <v>0</v>
      </c>
      <c r="O3728" s="58">
        <v>2</v>
      </c>
      <c r="P3728" s="58">
        <v>0</v>
      </c>
      <c r="Q3728" s="58">
        <v>0</v>
      </c>
      <c r="R3728" s="59">
        <v>0</v>
      </c>
      <c r="S3728" s="59">
        <v>1.0633330000000001</v>
      </c>
      <c r="T3728" s="59">
        <v>0</v>
      </c>
      <c r="U3728" s="59">
        <v>0</v>
      </c>
    </row>
    <row r="3729" spans="1:21" x14ac:dyDescent="0.3">
      <c r="A3729" s="61">
        <v>87928</v>
      </c>
      <c r="B3729" s="54">
        <v>1</v>
      </c>
      <c r="C3729" s="54" t="s">
        <v>79</v>
      </c>
      <c r="D3729" s="54" t="s">
        <v>108</v>
      </c>
      <c r="E3729" s="61" t="s">
        <v>3455</v>
      </c>
      <c r="F3729" s="61" t="s">
        <v>140</v>
      </c>
      <c r="G3729" s="54" t="s">
        <v>72</v>
      </c>
      <c r="H3729" s="54" t="s">
        <v>128</v>
      </c>
      <c r="I3729" s="54" t="s">
        <v>22</v>
      </c>
      <c r="J3729" s="54" t="s">
        <v>129</v>
      </c>
      <c r="K3729" s="56">
        <v>43452.443981481483</v>
      </c>
      <c r="L3729" s="56">
        <v>43452.480486111112</v>
      </c>
      <c r="M3729" s="57">
        <v>0.87611111100000005</v>
      </c>
      <c r="N3729" s="58">
        <v>0</v>
      </c>
      <c r="O3729" s="58">
        <v>20</v>
      </c>
      <c r="P3729" s="58">
        <v>0</v>
      </c>
      <c r="Q3729" s="58">
        <v>1</v>
      </c>
      <c r="R3729" s="59">
        <v>0</v>
      </c>
      <c r="S3729" s="59">
        <v>17.522221999999999</v>
      </c>
      <c r="T3729" s="59">
        <v>0</v>
      </c>
      <c r="U3729" s="59">
        <v>0.87611099999999997</v>
      </c>
    </row>
    <row r="3730" spans="1:21" x14ac:dyDescent="0.3">
      <c r="A3730" s="61">
        <v>87929</v>
      </c>
      <c r="B3730" s="54">
        <v>1</v>
      </c>
      <c r="C3730" s="54" t="s">
        <v>78</v>
      </c>
      <c r="D3730" s="54" t="s">
        <v>82</v>
      </c>
      <c r="E3730" s="61" t="s">
        <v>3456</v>
      </c>
      <c r="F3730" s="61" t="s">
        <v>157</v>
      </c>
      <c r="G3730" s="54" t="s">
        <v>71</v>
      </c>
      <c r="H3730" s="54" t="s">
        <v>128</v>
      </c>
      <c r="I3730" s="54" t="s">
        <v>22</v>
      </c>
      <c r="J3730" s="54" t="s">
        <v>129</v>
      </c>
      <c r="K3730" s="56">
        <v>43452.446932870371</v>
      </c>
      <c r="L3730" s="56">
        <v>43452.503078703703</v>
      </c>
      <c r="M3730" s="57">
        <v>1.3474999999999999</v>
      </c>
      <c r="N3730" s="58">
        <v>0</v>
      </c>
      <c r="O3730" s="58">
        <v>125</v>
      </c>
      <c r="P3730" s="58">
        <v>0</v>
      </c>
      <c r="Q3730" s="58">
        <v>0</v>
      </c>
      <c r="R3730" s="59">
        <v>0</v>
      </c>
      <c r="S3730" s="59">
        <v>168.4375</v>
      </c>
      <c r="T3730" s="59">
        <v>0</v>
      </c>
      <c r="U3730" s="59">
        <v>0</v>
      </c>
    </row>
    <row r="3731" spans="1:21" x14ac:dyDescent="0.3">
      <c r="A3731" s="61">
        <v>87931</v>
      </c>
      <c r="B3731" s="54">
        <v>1</v>
      </c>
      <c r="C3731" s="54" t="s">
        <v>78</v>
      </c>
      <c r="D3731" s="54" t="s">
        <v>91</v>
      </c>
      <c r="E3731" s="61" t="s">
        <v>3457</v>
      </c>
      <c r="F3731" s="61" t="s">
        <v>150</v>
      </c>
      <c r="G3731" s="54" t="s">
        <v>72</v>
      </c>
      <c r="H3731" s="54" t="s">
        <v>128</v>
      </c>
      <c r="I3731" s="54" t="s">
        <v>22</v>
      </c>
      <c r="J3731" s="54" t="s">
        <v>147</v>
      </c>
      <c r="K3731" s="56">
        <v>43452.45349537037</v>
      </c>
      <c r="L3731" s="56">
        <v>43452.591666666667</v>
      </c>
      <c r="M3731" s="57">
        <v>3.3161111110000001</v>
      </c>
      <c r="N3731" s="58">
        <v>0</v>
      </c>
      <c r="O3731" s="58">
        <v>87</v>
      </c>
      <c r="P3731" s="58">
        <v>0</v>
      </c>
      <c r="Q3731" s="58">
        <v>3</v>
      </c>
      <c r="R3731" s="59">
        <v>0</v>
      </c>
      <c r="S3731" s="59">
        <v>288.501667</v>
      </c>
      <c r="T3731" s="59">
        <v>0</v>
      </c>
      <c r="U3731" s="59">
        <v>9.9483329999999999</v>
      </c>
    </row>
    <row r="3732" spans="1:21" x14ac:dyDescent="0.3">
      <c r="A3732" s="61">
        <v>87932</v>
      </c>
      <c r="B3732" s="54">
        <v>1</v>
      </c>
      <c r="C3732" s="54" t="s">
        <v>78</v>
      </c>
      <c r="D3732" s="54" t="s">
        <v>82</v>
      </c>
      <c r="E3732" s="61" t="s">
        <v>3458</v>
      </c>
      <c r="F3732" s="61" t="s">
        <v>137</v>
      </c>
      <c r="G3732" s="54" t="s">
        <v>71</v>
      </c>
      <c r="H3732" s="54" t="s">
        <v>128</v>
      </c>
      <c r="I3732" s="54" t="s">
        <v>22</v>
      </c>
      <c r="J3732" s="54" t="s">
        <v>129</v>
      </c>
      <c r="K3732" s="56">
        <v>43452.43041666667</v>
      </c>
      <c r="L3732" s="56">
        <v>43452.523946759262</v>
      </c>
      <c r="M3732" s="57">
        <v>2.244722222</v>
      </c>
      <c r="N3732" s="58">
        <v>0</v>
      </c>
      <c r="O3732" s="58">
        <v>5</v>
      </c>
      <c r="P3732" s="58">
        <v>0</v>
      </c>
      <c r="Q3732" s="58">
        <v>0</v>
      </c>
      <c r="R3732" s="59">
        <v>0</v>
      </c>
      <c r="S3732" s="59">
        <v>11.223611</v>
      </c>
      <c r="T3732" s="59">
        <v>0</v>
      </c>
      <c r="U3732" s="59">
        <v>0</v>
      </c>
    </row>
    <row r="3733" spans="1:21" x14ac:dyDescent="0.3">
      <c r="A3733" s="61">
        <v>87933</v>
      </c>
      <c r="B3733" s="54">
        <v>1</v>
      </c>
      <c r="C3733" s="54" t="s">
        <v>79</v>
      </c>
      <c r="D3733" s="54" t="s">
        <v>109</v>
      </c>
      <c r="E3733" s="61" t="s">
        <v>2722</v>
      </c>
      <c r="F3733" s="61" t="s">
        <v>171</v>
      </c>
      <c r="G3733" s="54" t="s">
        <v>72</v>
      </c>
      <c r="H3733" s="54" t="s">
        <v>128</v>
      </c>
      <c r="I3733" s="54" t="s">
        <v>22</v>
      </c>
      <c r="J3733" s="54" t="s">
        <v>129</v>
      </c>
      <c r="K3733" s="56">
        <v>43452.439953703702</v>
      </c>
      <c r="L3733" s="56">
        <v>43452.51972222222</v>
      </c>
      <c r="M3733" s="57">
        <v>1.9144444439999999</v>
      </c>
      <c r="N3733" s="58">
        <v>0</v>
      </c>
      <c r="O3733" s="58">
        <v>0</v>
      </c>
      <c r="P3733" s="58">
        <v>0</v>
      </c>
      <c r="Q3733" s="58">
        <v>53</v>
      </c>
      <c r="R3733" s="59">
        <v>0</v>
      </c>
      <c r="S3733" s="59">
        <v>0</v>
      </c>
      <c r="T3733" s="59">
        <v>0</v>
      </c>
      <c r="U3733" s="59">
        <v>101.46555600000001</v>
      </c>
    </row>
    <row r="3734" spans="1:21" x14ac:dyDescent="0.3">
      <c r="A3734" s="61">
        <v>87934</v>
      </c>
      <c r="B3734" s="54">
        <v>1</v>
      </c>
      <c r="C3734" s="54" t="s">
        <v>78</v>
      </c>
      <c r="D3734" s="54" t="s">
        <v>104</v>
      </c>
      <c r="E3734" s="61" t="s">
        <v>3459</v>
      </c>
      <c r="F3734" s="61" t="s">
        <v>140</v>
      </c>
      <c r="G3734" s="54" t="s">
        <v>72</v>
      </c>
      <c r="H3734" s="54" t="s">
        <v>128</v>
      </c>
      <c r="I3734" s="54" t="s">
        <v>22</v>
      </c>
      <c r="J3734" s="54" t="s">
        <v>129</v>
      </c>
      <c r="K3734" s="56">
        <v>43452.436226851853</v>
      </c>
      <c r="L3734" s="56">
        <v>43452.447916666664</v>
      </c>
      <c r="M3734" s="57">
        <v>0.28055555500000001</v>
      </c>
      <c r="N3734" s="58">
        <v>0</v>
      </c>
      <c r="O3734" s="58">
        <v>9</v>
      </c>
      <c r="P3734" s="58">
        <v>4</v>
      </c>
      <c r="Q3734" s="58">
        <v>650</v>
      </c>
      <c r="R3734" s="59">
        <v>0</v>
      </c>
      <c r="S3734" s="59">
        <v>2.5249999999999999</v>
      </c>
      <c r="T3734" s="59">
        <v>1.1222220000000001</v>
      </c>
      <c r="U3734" s="59">
        <v>182.36111099999999</v>
      </c>
    </row>
    <row r="3735" spans="1:21" x14ac:dyDescent="0.3">
      <c r="A3735" s="61">
        <v>87936</v>
      </c>
      <c r="B3735" s="54">
        <v>1</v>
      </c>
      <c r="C3735" s="54" t="s">
        <v>78</v>
      </c>
      <c r="D3735" s="54" t="s">
        <v>80</v>
      </c>
      <c r="E3735" s="61" t="s">
        <v>3460</v>
      </c>
      <c r="F3735" s="61" t="s">
        <v>156</v>
      </c>
      <c r="G3735" s="54" t="s">
        <v>71</v>
      </c>
      <c r="H3735" s="54" t="s">
        <v>128</v>
      </c>
      <c r="I3735" s="54" t="s">
        <v>22</v>
      </c>
      <c r="J3735" s="54" t="s">
        <v>129</v>
      </c>
      <c r="K3735" s="56">
        <v>43452.447592592594</v>
      </c>
      <c r="L3735" s="56">
        <v>43452.485034722224</v>
      </c>
      <c r="M3735" s="57">
        <v>0.89861111100000002</v>
      </c>
      <c r="N3735" s="58">
        <v>0</v>
      </c>
      <c r="O3735" s="58">
        <v>100</v>
      </c>
      <c r="P3735" s="58">
        <v>0</v>
      </c>
      <c r="Q3735" s="58">
        <v>0</v>
      </c>
      <c r="R3735" s="59">
        <v>0</v>
      </c>
      <c r="S3735" s="59">
        <v>89.861110999999994</v>
      </c>
      <c r="T3735" s="59">
        <v>0</v>
      </c>
      <c r="U3735" s="59">
        <v>0</v>
      </c>
    </row>
    <row r="3736" spans="1:21" x14ac:dyDescent="0.3">
      <c r="A3736" s="61">
        <v>87937</v>
      </c>
      <c r="B3736" s="54">
        <v>1</v>
      </c>
      <c r="C3736" s="54" t="s">
        <v>78</v>
      </c>
      <c r="D3736" s="54" t="s">
        <v>94</v>
      </c>
      <c r="E3736" s="61" t="s">
        <v>2734</v>
      </c>
      <c r="F3736" s="61" t="s">
        <v>148</v>
      </c>
      <c r="G3736" s="54" t="s">
        <v>71</v>
      </c>
      <c r="H3736" s="54" t="s">
        <v>128</v>
      </c>
      <c r="I3736" s="54" t="s">
        <v>22</v>
      </c>
      <c r="J3736" s="54" t="s">
        <v>147</v>
      </c>
      <c r="K3736" s="56">
        <v>43452.445613425924</v>
      </c>
      <c r="L3736" s="56">
        <v>43452.512141203704</v>
      </c>
      <c r="M3736" s="57">
        <v>1.596666666</v>
      </c>
      <c r="N3736" s="58">
        <v>0</v>
      </c>
      <c r="O3736" s="58">
        <v>98</v>
      </c>
      <c r="P3736" s="58">
        <v>0</v>
      </c>
      <c r="Q3736" s="58">
        <v>0</v>
      </c>
      <c r="R3736" s="59">
        <v>0</v>
      </c>
      <c r="S3736" s="59">
        <v>156.473333</v>
      </c>
      <c r="T3736" s="59">
        <v>0</v>
      </c>
      <c r="U3736" s="59">
        <v>0</v>
      </c>
    </row>
    <row r="3737" spans="1:21" x14ac:dyDescent="0.3">
      <c r="A3737" s="61">
        <v>87938</v>
      </c>
      <c r="B3737" s="54">
        <v>1</v>
      </c>
      <c r="C3737" s="54" t="s">
        <v>79</v>
      </c>
      <c r="D3737" s="54" t="s">
        <v>124</v>
      </c>
      <c r="E3737" s="61" t="s">
        <v>2082</v>
      </c>
      <c r="F3737" s="61" t="s">
        <v>172</v>
      </c>
      <c r="G3737" s="54" t="s">
        <v>71</v>
      </c>
      <c r="H3737" s="54" t="s">
        <v>128</v>
      </c>
      <c r="I3737" s="54" t="s">
        <v>22</v>
      </c>
      <c r="J3737" s="54" t="s">
        <v>129</v>
      </c>
      <c r="K3737" s="56">
        <v>43452.449675925927</v>
      </c>
      <c r="L3737" s="56">
        <v>43452.494780092595</v>
      </c>
      <c r="M3737" s="57">
        <v>1.0825</v>
      </c>
      <c r="N3737" s="58">
        <v>0</v>
      </c>
      <c r="O3737" s="58">
        <v>519</v>
      </c>
      <c r="P3737" s="58">
        <v>0</v>
      </c>
      <c r="Q3737" s="58">
        <v>0</v>
      </c>
      <c r="R3737" s="59">
        <v>0</v>
      </c>
      <c r="S3737" s="59">
        <v>561.8175</v>
      </c>
      <c r="T3737" s="59">
        <v>0</v>
      </c>
      <c r="U3737" s="59">
        <v>0</v>
      </c>
    </row>
    <row r="3738" spans="1:21" x14ac:dyDescent="0.3">
      <c r="A3738" s="61">
        <v>87943</v>
      </c>
      <c r="B3738" s="54">
        <v>1</v>
      </c>
      <c r="C3738" s="54" t="s">
        <v>78</v>
      </c>
      <c r="D3738" s="54" t="s">
        <v>84</v>
      </c>
      <c r="E3738" s="61" t="s">
        <v>3461</v>
      </c>
      <c r="F3738" s="61" t="s">
        <v>146</v>
      </c>
      <c r="G3738" s="54" t="s">
        <v>71</v>
      </c>
      <c r="H3738" s="54" t="s">
        <v>128</v>
      </c>
      <c r="I3738" s="54" t="s">
        <v>22</v>
      </c>
      <c r="J3738" s="54" t="s">
        <v>147</v>
      </c>
      <c r="K3738" s="56">
        <v>43452.460972222223</v>
      </c>
      <c r="L3738" s="56">
        <v>43452.607638888891</v>
      </c>
      <c r="M3738" s="57">
        <v>3.52</v>
      </c>
      <c r="N3738" s="58">
        <v>0</v>
      </c>
      <c r="O3738" s="58">
        <v>350</v>
      </c>
      <c r="P3738" s="58">
        <v>0</v>
      </c>
      <c r="Q3738" s="58">
        <v>0</v>
      </c>
      <c r="R3738" s="59">
        <v>0</v>
      </c>
      <c r="S3738" s="59">
        <v>1232</v>
      </c>
      <c r="T3738" s="59">
        <v>0</v>
      </c>
      <c r="U3738" s="59">
        <v>0</v>
      </c>
    </row>
    <row r="3739" spans="1:21" x14ac:dyDescent="0.3">
      <c r="A3739" s="61">
        <v>87945</v>
      </c>
      <c r="B3739" s="54">
        <v>1</v>
      </c>
      <c r="C3739" s="54" t="s">
        <v>78</v>
      </c>
      <c r="D3739" s="54" t="s">
        <v>94</v>
      </c>
      <c r="E3739" s="61" t="s">
        <v>725</v>
      </c>
      <c r="F3739" s="61" t="s">
        <v>156</v>
      </c>
      <c r="G3739" s="54" t="s">
        <v>71</v>
      </c>
      <c r="H3739" s="54" t="s">
        <v>128</v>
      </c>
      <c r="I3739" s="54" t="s">
        <v>22</v>
      </c>
      <c r="J3739" s="54" t="s">
        <v>129</v>
      </c>
      <c r="K3739" s="56">
        <v>43452.448703703703</v>
      </c>
      <c r="L3739" s="56">
        <v>43452.494305555556</v>
      </c>
      <c r="M3739" s="57">
        <v>1.0944444440000001</v>
      </c>
      <c r="N3739" s="58">
        <v>0</v>
      </c>
      <c r="O3739" s="58">
        <v>3</v>
      </c>
      <c r="P3739" s="58">
        <v>0</v>
      </c>
      <c r="Q3739" s="58">
        <v>0</v>
      </c>
      <c r="R3739" s="59">
        <v>0</v>
      </c>
      <c r="S3739" s="59">
        <v>3.2833329999999998</v>
      </c>
      <c r="T3739" s="59">
        <v>0</v>
      </c>
      <c r="U3739" s="59">
        <v>0</v>
      </c>
    </row>
    <row r="3740" spans="1:21" x14ac:dyDescent="0.3">
      <c r="A3740" s="61">
        <v>87947</v>
      </c>
      <c r="B3740" s="54">
        <v>1</v>
      </c>
      <c r="C3740" s="54" t="s">
        <v>79</v>
      </c>
      <c r="D3740" s="54" t="s">
        <v>122</v>
      </c>
      <c r="E3740" s="61" t="s">
        <v>3462</v>
      </c>
      <c r="F3740" s="61" t="s">
        <v>150</v>
      </c>
      <c r="G3740" s="54" t="s">
        <v>72</v>
      </c>
      <c r="H3740" s="54" t="s">
        <v>128</v>
      </c>
      <c r="I3740" s="54" t="s">
        <v>22</v>
      </c>
      <c r="J3740" s="54" t="s">
        <v>147</v>
      </c>
      <c r="K3740" s="56">
        <v>43452.460416666669</v>
      </c>
      <c r="L3740" s="56">
        <v>43452.506203703706</v>
      </c>
      <c r="M3740" s="57">
        <v>1.0988888880000001</v>
      </c>
      <c r="N3740" s="58">
        <v>0</v>
      </c>
      <c r="O3740" s="58">
        <v>0</v>
      </c>
      <c r="P3740" s="58">
        <v>0</v>
      </c>
      <c r="Q3740" s="58">
        <v>12</v>
      </c>
      <c r="R3740" s="59">
        <v>0</v>
      </c>
      <c r="S3740" s="59">
        <v>0</v>
      </c>
      <c r="T3740" s="59">
        <v>0</v>
      </c>
      <c r="U3740" s="59">
        <v>13.186667</v>
      </c>
    </row>
    <row r="3741" spans="1:21" x14ac:dyDescent="0.3">
      <c r="A3741" s="61">
        <v>87948</v>
      </c>
      <c r="B3741" s="54">
        <v>1</v>
      </c>
      <c r="C3741" s="54" t="s">
        <v>79</v>
      </c>
      <c r="D3741" s="54" t="s">
        <v>109</v>
      </c>
      <c r="E3741" s="61" t="s">
        <v>3463</v>
      </c>
      <c r="F3741" s="61" t="s">
        <v>165</v>
      </c>
      <c r="G3741" s="54" t="s">
        <v>71</v>
      </c>
      <c r="H3741" s="54" t="s">
        <v>128</v>
      </c>
      <c r="I3741" s="54" t="s">
        <v>22</v>
      </c>
      <c r="J3741" s="54" t="s">
        <v>129</v>
      </c>
      <c r="K3741" s="56">
        <v>43452.462326388886</v>
      </c>
      <c r="L3741" s="56">
        <v>43452.486956018518</v>
      </c>
      <c r="M3741" s="57">
        <v>0.59111111100000002</v>
      </c>
      <c r="N3741" s="58">
        <v>0</v>
      </c>
      <c r="O3741" s="58">
        <v>4</v>
      </c>
      <c r="P3741" s="58">
        <v>0</v>
      </c>
      <c r="Q3741" s="58">
        <v>0</v>
      </c>
      <c r="R3741" s="59">
        <v>0</v>
      </c>
      <c r="S3741" s="59">
        <v>2.3644440000000002</v>
      </c>
      <c r="T3741" s="59">
        <v>0</v>
      </c>
      <c r="U3741" s="59">
        <v>0</v>
      </c>
    </row>
    <row r="3742" spans="1:21" x14ac:dyDescent="0.3">
      <c r="A3742" s="61">
        <v>87950</v>
      </c>
      <c r="B3742" s="54">
        <v>1</v>
      </c>
      <c r="C3742" s="54" t="s">
        <v>78</v>
      </c>
      <c r="D3742" s="54" t="s">
        <v>88</v>
      </c>
      <c r="E3742" s="61" t="s">
        <v>3241</v>
      </c>
      <c r="F3742" s="61" t="s">
        <v>136</v>
      </c>
      <c r="G3742" s="54" t="s">
        <v>71</v>
      </c>
      <c r="H3742" s="54" t="s">
        <v>128</v>
      </c>
      <c r="I3742" s="54" t="s">
        <v>22</v>
      </c>
      <c r="J3742" s="54" t="s">
        <v>129</v>
      </c>
      <c r="K3742" s="56">
        <v>43452.425578703704</v>
      </c>
      <c r="L3742" s="56">
        <v>43452.518275462964</v>
      </c>
      <c r="M3742" s="57">
        <v>2.224722222</v>
      </c>
      <c r="N3742" s="58">
        <v>0</v>
      </c>
      <c r="O3742" s="58">
        <v>19</v>
      </c>
      <c r="P3742" s="58">
        <v>0</v>
      </c>
      <c r="Q3742" s="58">
        <v>0</v>
      </c>
      <c r="R3742" s="59">
        <v>0</v>
      </c>
      <c r="S3742" s="59">
        <v>42.269722000000002</v>
      </c>
      <c r="T3742" s="59">
        <v>0</v>
      </c>
      <c r="U3742" s="59">
        <v>0</v>
      </c>
    </row>
    <row r="3743" spans="1:21" x14ac:dyDescent="0.3">
      <c r="A3743" s="61">
        <v>87955</v>
      </c>
      <c r="B3743" s="54">
        <v>1</v>
      </c>
      <c r="C3743" s="54" t="s">
        <v>78</v>
      </c>
      <c r="D3743" s="54" t="s">
        <v>80</v>
      </c>
      <c r="E3743" s="61" t="s">
        <v>3464</v>
      </c>
      <c r="F3743" s="61" t="s">
        <v>137</v>
      </c>
      <c r="G3743" s="54" t="s">
        <v>71</v>
      </c>
      <c r="H3743" s="54" t="s">
        <v>128</v>
      </c>
      <c r="I3743" s="54" t="s">
        <v>22</v>
      </c>
      <c r="J3743" s="54" t="s">
        <v>129</v>
      </c>
      <c r="K3743" s="56">
        <v>43452.46497685185</v>
      </c>
      <c r="L3743" s="56">
        <v>43452.590266203704</v>
      </c>
      <c r="M3743" s="57">
        <v>3.0069444440000002</v>
      </c>
      <c r="N3743" s="58">
        <v>0</v>
      </c>
      <c r="O3743" s="58">
        <v>3</v>
      </c>
      <c r="P3743" s="58">
        <v>0</v>
      </c>
      <c r="Q3743" s="58">
        <v>0</v>
      </c>
      <c r="R3743" s="59">
        <v>0</v>
      </c>
      <c r="S3743" s="59">
        <v>9.0208329999999997</v>
      </c>
      <c r="T3743" s="59">
        <v>0</v>
      </c>
      <c r="U3743" s="59">
        <v>0</v>
      </c>
    </row>
    <row r="3744" spans="1:21" x14ac:dyDescent="0.3">
      <c r="A3744" s="61">
        <v>87958</v>
      </c>
      <c r="B3744" s="54">
        <v>1</v>
      </c>
      <c r="C3744" s="54" t="s">
        <v>79</v>
      </c>
      <c r="D3744" s="54" t="s">
        <v>117</v>
      </c>
      <c r="E3744" s="61" t="s">
        <v>175</v>
      </c>
      <c r="F3744" s="61" t="s">
        <v>145</v>
      </c>
      <c r="G3744" s="54" t="s">
        <v>72</v>
      </c>
      <c r="H3744" s="54" t="s">
        <v>128</v>
      </c>
      <c r="I3744" s="54" t="s">
        <v>22</v>
      </c>
      <c r="J3744" s="54" t="s">
        <v>129</v>
      </c>
      <c r="K3744" s="56">
        <v>43452.468333333331</v>
      </c>
      <c r="L3744" s="56">
        <v>43452.502893518518</v>
      </c>
      <c r="M3744" s="57">
        <v>0.82944444399999995</v>
      </c>
      <c r="N3744" s="58">
        <v>0</v>
      </c>
      <c r="O3744" s="58">
        <v>1</v>
      </c>
      <c r="P3744" s="58">
        <v>0</v>
      </c>
      <c r="Q3744" s="58">
        <v>147</v>
      </c>
      <c r="R3744" s="59">
        <v>0</v>
      </c>
      <c r="S3744" s="59">
        <v>0.82944399999999996</v>
      </c>
      <c r="T3744" s="59">
        <v>0</v>
      </c>
      <c r="U3744" s="59">
        <v>121.92833299999999</v>
      </c>
    </row>
    <row r="3745" spans="1:21" x14ac:dyDescent="0.3">
      <c r="A3745" s="61">
        <v>87959</v>
      </c>
      <c r="B3745" s="54">
        <v>1</v>
      </c>
      <c r="C3745" s="54" t="s">
        <v>78</v>
      </c>
      <c r="D3745" s="54" t="s">
        <v>91</v>
      </c>
      <c r="E3745" s="61" t="s">
        <v>471</v>
      </c>
      <c r="F3745" s="61" t="s">
        <v>150</v>
      </c>
      <c r="G3745" s="54" t="s">
        <v>72</v>
      </c>
      <c r="H3745" s="54" t="s">
        <v>128</v>
      </c>
      <c r="I3745" s="54" t="s">
        <v>22</v>
      </c>
      <c r="J3745" s="54" t="s">
        <v>147</v>
      </c>
      <c r="K3745" s="56">
        <v>43452.467708333337</v>
      </c>
      <c r="L3745" s="56">
        <v>43452.507638888892</v>
      </c>
      <c r="M3745" s="57">
        <v>0.95833333300000001</v>
      </c>
      <c r="N3745" s="58">
        <v>2</v>
      </c>
      <c r="O3745" s="58">
        <v>700</v>
      </c>
      <c r="P3745" s="58">
        <v>16</v>
      </c>
      <c r="Q3745" s="58">
        <v>3129</v>
      </c>
      <c r="R3745" s="59">
        <v>1.9166669999999999</v>
      </c>
      <c r="S3745" s="59">
        <v>670.83333300000004</v>
      </c>
      <c r="T3745" s="59">
        <v>15.333333</v>
      </c>
      <c r="U3745" s="59">
        <v>2998.6249990000001</v>
      </c>
    </row>
    <row r="3746" spans="1:21" x14ac:dyDescent="0.3">
      <c r="A3746" s="61">
        <v>87961</v>
      </c>
      <c r="B3746" s="54">
        <v>1</v>
      </c>
      <c r="C3746" s="54" t="s">
        <v>79</v>
      </c>
      <c r="D3746" s="54" t="s">
        <v>111</v>
      </c>
      <c r="E3746" s="61" t="s">
        <v>3465</v>
      </c>
      <c r="F3746" s="61" t="s">
        <v>145</v>
      </c>
      <c r="G3746" s="54" t="s">
        <v>72</v>
      </c>
      <c r="H3746" s="54" t="s">
        <v>128</v>
      </c>
      <c r="I3746" s="54" t="s">
        <v>22</v>
      </c>
      <c r="J3746" s="54" t="s">
        <v>129</v>
      </c>
      <c r="K3746" s="56">
        <v>43452.474629629629</v>
      </c>
      <c r="L3746" s="56">
        <v>43452.521377314813</v>
      </c>
      <c r="M3746" s="57">
        <v>1.1219444439999999</v>
      </c>
      <c r="N3746" s="58">
        <v>0</v>
      </c>
      <c r="O3746" s="58">
        <v>0</v>
      </c>
      <c r="P3746" s="58">
        <v>0</v>
      </c>
      <c r="Q3746" s="58">
        <v>65</v>
      </c>
      <c r="R3746" s="59">
        <v>0</v>
      </c>
      <c r="S3746" s="59">
        <v>0</v>
      </c>
      <c r="T3746" s="59">
        <v>0</v>
      </c>
      <c r="U3746" s="59">
        <v>72.926389</v>
      </c>
    </row>
    <row r="3747" spans="1:21" x14ac:dyDescent="0.3">
      <c r="A3747" s="61">
        <v>87966</v>
      </c>
      <c r="B3747" s="54">
        <v>1</v>
      </c>
      <c r="C3747" s="54" t="s">
        <v>78</v>
      </c>
      <c r="D3747" s="54" t="s">
        <v>105</v>
      </c>
      <c r="E3747" s="61" t="s">
        <v>3466</v>
      </c>
      <c r="F3747" s="61" t="s">
        <v>137</v>
      </c>
      <c r="G3747" s="54" t="s">
        <v>71</v>
      </c>
      <c r="H3747" s="54" t="s">
        <v>128</v>
      </c>
      <c r="I3747" s="54" t="s">
        <v>22</v>
      </c>
      <c r="J3747" s="54" t="s">
        <v>129</v>
      </c>
      <c r="K3747" s="56">
        <v>43452.482569444444</v>
      </c>
      <c r="L3747" s="56">
        <v>43452.495057870372</v>
      </c>
      <c r="M3747" s="57">
        <v>0.29972222199999998</v>
      </c>
      <c r="N3747" s="58">
        <v>0</v>
      </c>
      <c r="O3747" s="58">
        <v>4</v>
      </c>
      <c r="P3747" s="58">
        <v>0</v>
      </c>
      <c r="Q3747" s="58">
        <v>0</v>
      </c>
      <c r="R3747" s="59">
        <v>0</v>
      </c>
      <c r="S3747" s="59">
        <v>1.1988890000000001</v>
      </c>
      <c r="T3747" s="59">
        <v>0</v>
      </c>
      <c r="U3747" s="59">
        <v>0</v>
      </c>
    </row>
    <row r="3748" spans="1:21" x14ac:dyDescent="0.3">
      <c r="A3748" s="61">
        <v>87968</v>
      </c>
      <c r="B3748" s="54">
        <v>1</v>
      </c>
      <c r="C3748" s="54" t="s">
        <v>78</v>
      </c>
      <c r="D3748" s="54" t="s">
        <v>125</v>
      </c>
      <c r="E3748" s="61" t="s">
        <v>2340</v>
      </c>
      <c r="F3748" s="61" t="s">
        <v>150</v>
      </c>
      <c r="G3748" s="54" t="s">
        <v>72</v>
      </c>
      <c r="H3748" s="54" t="s">
        <v>128</v>
      </c>
      <c r="I3748" s="54" t="s">
        <v>22</v>
      </c>
      <c r="J3748" s="54" t="s">
        <v>147</v>
      </c>
      <c r="K3748" s="56">
        <v>43452.486805555556</v>
      </c>
      <c r="L3748" s="56">
        <v>43452.662303240737</v>
      </c>
      <c r="M3748" s="57">
        <v>4.2119444440000002</v>
      </c>
      <c r="N3748" s="58">
        <v>1</v>
      </c>
      <c r="O3748" s="58">
        <v>2880</v>
      </c>
      <c r="P3748" s="58">
        <v>0</v>
      </c>
      <c r="Q3748" s="58">
        <v>0</v>
      </c>
      <c r="R3748" s="59">
        <v>4.2119439999999999</v>
      </c>
      <c r="S3748" s="59">
        <v>12130.399998999999</v>
      </c>
      <c r="T3748" s="59">
        <v>0</v>
      </c>
      <c r="U3748" s="59">
        <v>0</v>
      </c>
    </row>
    <row r="3749" spans="1:21" x14ac:dyDescent="0.3">
      <c r="A3749" s="61">
        <v>87971</v>
      </c>
      <c r="B3749" s="54">
        <v>1</v>
      </c>
      <c r="C3749" s="54" t="s">
        <v>78</v>
      </c>
      <c r="D3749" s="54" t="s">
        <v>81</v>
      </c>
      <c r="E3749" s="61" t="s">
        <v>1149</v>
      </c>
      <c r="F3749" s="61" t="s">
        <v>136</v>
      </c>
      <c r="G3749" s="54" t="s">
        <v>71</v>
      </c>
      <c r="H3749" s="54" t="s">
        <v>128</v>
      </c>
      <c r="I3749" s="54" t="s">
        <v>22</v>
      </c>
      <c r="J3749" s="54" t="s">
        <v>129</v>
      </c>
      <c r="K3749" s="56">
        <v>43452.478148148148</v>
      </c>
      <c r="L3749" s="56">
        <v>43452.660370370373</v>
      </c>
      <c r="M3749" s="57">
        <v>4.3733333329999997</v>
      </c>
      <c r="N3749" s="58">
        <v>0</v>
      </c>
      <c r="O3749" s="58">
        <v>33</v>
      </c>
      <c r="P3749" s="58">
        <v>0</v>
      </c>
      <c r="Q3749" s="58">
        <v>0</v>
      </c>
      <c r="R3749" s="59">
        <v>0</v>
      </c>
      <c r="S3749" s="59">
        <v>144.32</v>
      </c>
      <c r="T3749" s="59">
        <v>0</v>
      </c>
      <c r="U3749" s="59">
        <v>0</v>
      </c>
    </row>
    <row r="3750" spans="1:21" x14ac:dyDescent="0.3">
      <c r="A3750" s="61">
        <v>87973</v>
      </c>
      <c r="B3750" s="54">
        <v>1</v>
      </c>
      <c r="C3750" s="54" t="s">
        <v>79</v>
      </c>
      <c r="D3750" s="54" t="s">
        <v>113</v>
      </c>
      <c r="E3750" s="61" t="s">
        <v>3467</v>
      </c>
      <c r="F3750" s="61" t="s">
        <v>148</v>
      </c>
      <c r="G3750" s="54" t="s">
        <v>71</v>
      </c>
      <c r="H3750" s="54" t="s">
        <v>128</v>
      </c>
      <c r="I3750" s="54" t="s">
        <v>22</v>
      </c>
      <c r="J3750" s="54" t="s">
        <v>147</v>
      </c>
      <c r="K3750" s="56">
        <v>43452.49722222222</v>
      </c>
      <c r="L3750" s="56">
        <v>43452.548831018517</v>
      </c>
      <c r="M3750" s="57">
        <v>1.238611111</v>
      </c>
      <c r="N3750" s="58">
        <v>0</v>
      </c>
      <c r="O3750" s="58">
        <v>8</v>
      </c>
      <c r="P3750" s="58">
        <v>0</v>
      </c>
      <c r="Q3750" s="58">
        <v>0</v>
      </c>
      <c r="R3750" s="59">
        <v>0</v>
      </c>
      <c r="S3750" s="59">
        <v>9.9088890000000003</v>
      </c>
      <c r="T3750" s="59">
        <v>0</v>
      </c>
      <c r="U3750" s="59">
        <v>0</v>
      </c>
    </row>
    <row r="3751" spans="1:21" x14ac:dyDescent="0.3">
      <c r="A3751" s="61">
        <v>87974</v>
      </c>
      <c r="B3751" s="54">
        <v>1</v>
      </c>
      <c r="C3751" s="54" t="s">
        <v>78</v>
      </c>
      <c r="D3751" s="54" t="s">
        <v>103</v>
      </c>
      <c r="E3751" s="61" t="s">
        <v>3468</v>
      </c>
      <c r="F3751" s="61" t="s">
        <v>145</v>
      </c>
      <c r="G3751" s="54" t="s">
        <v>72</v>
      </c>
      <c r="H3751" s="54" t="s">
        <v>128</v>
      </c>
      <c r="I3751" s="54" t="s">
        <v>22</v>
      </c>
      <c r="J3751" s="54" t="s">
        <v>129</v>
      </c>
      <c r="K3751" s="56">
        <v>43452.481342592589</v>
      </c>
      <c r="L3751" s="56">
        <v>43452.580787037034</v>
      </c>
      <c r="M3751" s="57">
        <v>2.386666666</v>
      </c>
      <c r="N3751" s="58">
        <v>0</v>
      </c>
      <c r="O3751" s="58">
        <v>3</v>
      </c>
      <c r="P3751" s="58">
        <v>0</v>
      </c>
      <c r="Q3751" s="58">
        <v>155</v>
      </c>
      <c r="R3751" s="59">
        <v>0</v>
      </c>
      <c r="S3751" s="59">
        <v>7.16</v>
      </c>
      <c r="T3751" s="59">
        <v>0</v>
      </c>
      <c r="U3751" s="59">
        <v>369.933333</v>
      </c>
    </row>
    <row r="3752" spans="1:21" x14ac:dyDescent="0.3">
      <c r="A3752" s="61">
        <v>87975</v>
      </c>
      <c r="B3752" s="54">
        <v>1</v>
      </c>
      <c r="C3752" s="54" t="s">
        <v>79</v>
      </c>
      <c r="D3752" s="54" t="s">
        <v>111</v>
      </c>
      <c r="E3752" s="61" t="s">
        <v>3469</v>
      </c>
      <c r="F3752" s="61" t="s">
        <v>137</v>
      </c>
      <c r="G3752" s="54" t="s">
        <v>71</v>
      </c>
      <c r="H3752" s="54" t="s">
        <v>128</v>
      </c>
      <c r="I3752" s="54" t="s">
        <v>22</v>
      </c>
      <c r="J3752" s="54" t="s">
        <v>129</v>
      </c>
      <c r="K3752" s="56">
        <v>43452.49763888889</v>
      </c>
      <c r="L3752" s="56">
        <v>43452.543645833335</v>
      </c>
      <c r="M3752" s="57">
        <v>1.104166666</v>
      </c>
      <c r="N3752" s="58">
        <v>0</v>
      </c>
      <c r="O3752" s="58">
        <v>2</v>
      </c>
      <c r="P3752" s="58">
        <v>0</v>
      </c>
      <c r="Q3752" s="58">
        <v>0</v>
      </c>
      <c r="R3752" s="59">
        <v>0</v>
      </c>
      <c r="S3752" s="59">
        <v>2.2083330000000001</v>
      </c>
      <c r="T3752" s="59">
        <v>0</v>
      </c>
      <c r="U3752" s="59">
        <v>0</v>
      </c>
    </row>
    <row r="3753" spans="1:21" x14ac:dyDescent="0.3">
      <c r="A3753" s="61">
        <v>87977</v>
      </c>
      <c r="B3753" s="54">
        <v>1</v>
      </c>
      <c r="C3753" s="54" t="s">
        <v>78</v>
      </c>
      <c r="D3753" s="54" t="s">
        <v>88</v>
      </c>
      <c r="E3753" s="61" t="s">
        <v>3470</v>
      </c>
      <c r="F3753" s="61" t="s">
        <v>144</v>
      </c>
      <c r="G3753" s="54" t="s">
        <v>71</v>
      </c>
      <c r="H3753" s="54" t="s">
        <v>128</v>
      </c>
      <c r="I3753" s="54" t="s">
        <v>22</v>
      </c>
      <c r="J3753" s="54" t="s">
        <v>129</v>
      </c>
      <c r="K3753" s="56">
        <v>43452.487037037034</v>
      </c>
      <c r="L3753" s="56">
        <v>43452.5627662037</v>
      </c>
      <c r="M3753" s="57">
        <v>1.8174999999999999</v>
      </c>
      <c r="N3753" s="58">
        <v>0</v>
      </c>
      <c r="O3753" s="58">
        <v>4</v>
      </c>
      <c r="P3753" s="58">
        <v>0</v>
      </c>
      <c r="Q3753" s="58">
        <v>0</v>
      </c>
      <c r="R3753" s="59">
        <v>0</v>
      </c>
      <c r="S3753" s="59">
        <v>7.27</v>
      </c>
      <c r="T3753" s="59">
        <v>0</v>
      </c>
      <c r="U3753" s="59">
        <v>0</v>
      </c>
    </row>
    <row r="3754" spans="1:21" x14ac:dyDescent="0.3">
      <c r="A3754" s="61">
        <v>87980</v>
      </c>
      <c r="B3754" s="54">
        <v>1</v>
      </c>
      <c r="C3754" s="54" t="s">
        <v>78</v>
      </c>
      <c r="D3754" s="54" t="s">
        <v>96</v>
      </c>
      <c r="E3754" s="61" t="s">
        <v>3471</v>
      </c>
      <c r="F3754" s="61" t="s">
        <v>209</v>
      </c>
      <c r="G3754" s="54" t="s">
        <v>71</v>
      </c>
      <c r="H3754" s="54" t="s">
        <v>128</v>
      </c>
      <c r="I3754" s="54" t="s">
        <v>22</v>
      </c>
      <c r="J3754" s="54" t="s">
        <v>129</v>
      </c>
      <c r="K3754" s="56">
        <v>43452.452291666668</v>
      </c>
      <c r="L3754" s="56">
        <v>43452.533333333333</v>
      </c>
      <c r="M3754" s="57">
        <v>1.9450000000000001</v>
      </c>
      <c r="N3754" s="58">
        <v>0</v>
      </c>
      <c r="O3754" s="58">
        <v>90</v>
      </c>
      <c r="P3754" s="58">
        <v>0</v>
      </c>
      <c r="Q3754" s="58">
        <v>0</v>
      </c>
      <c r="R3754" s="59">
        <v>0</v>
      </c>
      <c r="S3754" s="59">
        <v>175.05</v>
      </c>
      <c r="T3754" s="59">
        <v>0</v>
      </c>
      <c r="U3754" s="59">
        <v>0</v>
      </c>
    </row>
    <row r="3755" spans="1:21" x14ac:dyDescent="0.3">
      <c r="A3755" s="61">
        <v>87981</v>
      </c>
      <c r="B3755" s="54">
        <v>1</v>
      </c>
      <c r="C3755" s="54" t="s">
        <v>78</v>
      </c>
      <c r="D3755" s="54" t="s">
        <v>91</v>
      </c>
      <c r="E3755" s="61" t="s">
        <v>3472</v>
      </c>
      <c r="F3755" s="61" t="s">
        <v>136</v>
      </c>
      <c r="G3755" s="54" t="s">
        <v>71</v>
      </c>
      <c r="H3755" s="54" t="s">
        <v>128</v>
      </c>
      <c r="I3755" s="54" t="s">
        <v>22</v>
      </c>
      <c r="J3755" s="54" t="s">
        <v>129</v>
      </c>
      <c r="K3755" s="56">
        <v>43452.428032407406</v>
      </c>
      <c r="L3755" s="56">
        <v>43452.515972222223</v>
      </c>
      <c r="M3755" s="57">
        <v>2.1105555549999999</v>
      </c>
      <c r="N3755" s="58">
        <v>0</v>
      </c>
      <c r="O3755" s="58">
        <v>0</v>
      </c>
      <c r="P3755" s="58">
        <v>0</v>
      </c>
      <c r="Q3755" s="58">
        <v>7</v>
      </c>
      <c r="R3755" s="59">
        <v>0</v>
      </c>
      <c r="S3755" s="59">
        <v>0</v>
      </c>
      <c r="T3755" s="59">
        <v>0</v>
      </c>
      <c r="U3755" s="59">
        <v>14.773889</v>
      </c>
    </row>
    <row r="3756" spans="1:21" x14ac:dyDescent="0.3">
      <c r="A3756" s="61">
        <v>87982</v>
      </c>
      <c r="B3756" s="54">
        <v>1</v>
      </c>
      <c r="C3756" s="54" t="s">
        <v>78</v>
      </c>
      <c r="D3756" s="54" t="s">
        <v>86</v>
      </c>
      <c r="E3756" s="61" t="s">
        <v>3473</v>
      </c>
      <c r="F3756" s="61" t="s">
        <v>204</v>
      </c>
      <c r="G3756" s="54" t="s">
        <v>71</v>
      </c>
      <c r="H3756" s="54" t="s">
        <v>128</v>
      </c>
      <c r="I3756" s="54" t="s">
        <v>22</v>
      </c>
      <c r="J3756" s="54" t="s">
        <v>129</v>
      </c>
      <c r="K3756" s="56">
        <v>43452.476701388892</v>
      </c>
      <c r="L3756" s="56">
        <v>43452.868333333332</v>
      </c>
      <c r="M3756" s="57">
        <v>9.3991666659999993</v>
      </c>
      <c r="N3756" s="58">
        <v>0</v>
      </c>
      <c r="O3756" s="58">
        <v>35</v>
      </c>
      <c r="P3756" s="58">
        <v>0</v>
      </c>
      <c r="Q3756" s="58">
        <v>0</v>
      </c>
      <c r="R3756" s="59">
        <v>0</v>
      </c>
      <c r="S3756" s="59">
        <v>328.97083300000003</v>
      </c>
      <c r="T3756" s="59">
        <v>0</v>
      </c>
      <c r="U3756" s="59">
        <v>0</v>
      </c>
    </row>
    <row r="3757" spans="1:21" x14ac:dyDescent="0.3">
      <c r="A3757" s="61">
        <v>87988</v>
      </c>
      <c r="B3757" s="54">
        <v>1</v>
      </c>
      <c r="C3757" s="54" t="s">
        <v>78</v>
      </c>
      <c r="D3757" s="54" t="s">
        <v>106</v>
      </c>
      <c r="E3757" s="61" t="s">
        <v>3474</v>
      </c>
      <c r="F3757" s="61" t="s">
        <v>182</v>
      </c>
      <c r="G3757" s="54" t="s">
        <v>71</v>
      </c>
      <c r="H3757" s="54" t="s">
        <v>128</v>
      </c>
      <c r="I3757" s="54" t="s">
        <v>22</v>
      </c>
      <c r="J3757" s="54" t="s">
        <v>129</v>
      </c>
      <c r="K3757" s="56">
        <v>43452.481377314813</v>
      </c>
      <c r="L3757" s="56">
        <v>43452.545399965282</v>
      </c>
      <c r="M3757" s="57">
        <v>1.536543333</v>
      </c>
      <c r="N3757" s="58">
        <v>0</v>
      </c>
      <c r="O3757" s="58">
        <v>50</v>
      </c>
      <c r="P3757" s="58">
        <v>0</v>
      </c>
      <c r="Q3757" s="58">
        <v>1</v>
      </c>
      <c r="R3757" s="59">
        <v>0</v>
      </c>
      <c r="S3757" s="59">
        <v>76.827167000000003</v>
      </c>
      <c r="T3757" s="59">
        <v>0</v>
      </c>
      <c r="U3757" s="59">
        <v>1.536543</v>
      </c>
    </row>
    <row r="3758" spans="1:21" x14ac:dyDescent="0.3">
      <c r="A3758" s="61">
        <v>87990</v>
      </c>
      <c r="B3758" s="54">
        <v>1</v>
      </c>
      <c r="C3758" s="54" t="s">
        <v>78</v>
      </c>
      <c r="D3758" s="54" t="s">
        <v>91</v>
      </c>
      <c r="E3758" s="61" t="s">
        <v>3475</v>
      </c>
      <c r="F3758" s="61" t="s">
        <v>137</v>
      </c>
      <c r="G3758" s="54" t="s">
        <v>71</v>
      </c>
      <c r="H3758" s="54" t="s">
        <v>128</v>
      </c>
      <c r="I3758" s="54" t="s">
        <v>22</v>
      </c>
      <c r="J3758" s="54" t="s">
        <v>129</v>
      </c>
      <c r="K3758" s="56">
        <v>43452.381863425922</v>
      </c>
      <c r="L3758" s="56">
        <v>43452.513888888891</v>
      </c>
      <c r="M3758" s="57">
        <v>3.1686111110000001</v>
      </c>
      <c r="N3758" s="58">
        <v>0</v>
      </c>
      <c r="O3758" s="58">
        <v>8</v>
      </c>
      <c r="P3758" s="58">
        <v>0</v>
      </c>
      <c r="Q3758" s="58">
        <v>0</v>
      </c>
      <c r="R3758" s="59">
        <v>0</v>
      </c>
      <c r="S3758" s="59">
        <v>25.348889</v>
      </c>
      <c r="T3758" s="59">
        <v>0</v>
      </c>
      <c r="U3758" s="59">
        <v>0</v>
      </c>
    </row>
    <row r="3759" spans="1:21" x14ac:dyDescent="0.3">
      <c r="A3759" s="61">
        <v>87991</v>
      </c>
      <c r="B3759" s="54">
        <v>1</v>
      </c>
      <c r="C3759" s="54" t="s">
        <v>78</v>
      </c>
      <c r="D3759" s="54" t="s">
        <v>81</v>
      </c>
      <c r="E3759" s="61" t="s">
        <v>3476</v>
      </c>
      <c r="F3759" s="61" t="s">
        <v>137</v>
      </c>
      <c r="G3759" s="54" t="s">
        <v>71</v>
      </c>
      <c r="H3759" s="54" t="s">
        <v>128</v>
      </c>
      <c r="I3759" s="54" t="s">
        <v>22</v>
      </c>
      <c r="J3759" s="54" t="s">
        <v>129</v>
      </c>
      <c r="K3759" s="56">
        <v>43452.515682870369</v>
      </c>
      <c r="L3759" s="56">
        <v>43452.591666666667</v>
      </c>
      <c r="M3759" s="57">
        <v>1.823611111</v>
      </c>
      <c r="N3759" s="58">
        <v>0</v>
      </c>
      <c r="O3759" s="58">
        <v>5</v>
      </c>
      <c r="P3759" s="58">
        <v>0</v>
      </c>
      <c r="Q3759" s="58">
        <v>0</v>
      </c>
      <c r="R3759" s="59">
        <v>0</v>
      </c>
      <c r="S3759" s="59">
        <v>9.1180559999999993</v>
      </c>
      <c r="T3759" s="59">
        <v>0</v>
      </c>
      <c r="U3759" s="59">
        <v>0</v>
      </c>
    </row>
    <row r="3760" spans="1:21" x14ac:dyDescent="0.3">
      <c r="A3760" s="61">
        <v>87992</v>
      </c>
      <c r="B3760" s="54">
        <v>1</v>
      </c>
      <c r="C3760" s="54" t="s">
        <v>78</v>
      </c>
      <c r="D3760" s="54" t="s">
        <v>80</v>
      </c>
      <c r="E3760" s="61" t="s">
        <v>3477</v>
      </c>
      <c r="F3760" s="61" t="s">
        <v>137</v>
      </c>
      <c r="G3760" s="54" t="s">
        <v>71</v>
      </c>
      <c r="H3760" s="54" t="s">
        <v>128</v>
      </c>
      <c r="I3760" s="54" t="s">
        <v>22</v>
      </c>
      <c r="J3760" s="54" t="s">
        <v>129</v>
      </c>
      <c r="K3760" s="56">
        <v>43452.531122685185</v>
      </c>
      <c r="L3760" s="56">
        <v>43452.891666666663</v>
      </c>
      <c r="M3760" s="57">
        <v>8.6530555549999999</v>
      </c>
      <c r="N3760" s="58">
        <v>0</v>
      </c>
      <c r="O3760" s="58">
        <v>4</v>
      </c>
      <c r="P3760" s="58">
        <v>0</v>
      </c>
      <c r="Q3760" s="58">
        <v>0</v>
      </c>
      <c r="R3760" s="59">
        <v>0</v>
      </c>
      <c r="S3760" s="59">
        <v>34.612222000000003</v>
      </c>
      <c r="T3760" s="59">
        <v>0</v>
      </c>
      <c r="U3760" s="59">
        <v>0</v>
      </c>
    </row>
    <row r="3761" spans="1:21" x14ac:dyDescent="0.3">
      <c r="A3761" s="61">
        <v>87999</v>
      </c>
      <c r="B3761" s="54">
        <v>1</v>
      </c>
      <c r="C3761" s="54" t="s">
        <v>78</v>
      </c>
      <c r="D3761" s="54" t="s">
        <v>81</v>
      </c>
      <c r="E3761" s="61" t="s">
        <v>3478</v>
      </c>
      <c r="F3761" s="61" t="s">
        <v>141</v>
      </c>
      <c r="G3761" s="54" t="s">
        <v>71</v>
      </c>
      <c r="H3761" s="54" t="s">
        <v>128</v>
      </c>
      <c r="I3761" s="54" t="s">
        <v>22</v>
      </c>
      <c r="J3761" s="54" t="s">
        <v>129</v>
      </c>
      <c r="K3761" s="56">
        <v>43452.537824074076</v>
      </c>
      <c r="L3761" s="56">
        <v>43452.595150462963</v>
      </c>
      <c r="M3761" s="57">
        <v>1.3758333330000001</v>
      </c>
      <c r="N3761" s="58">
        <v>0</v>
      </c>
      <c r="O3761" s="58">
        <v>1</v>
      </c>
      <c r="P3761" s="58">
        <v>0</v>
      </c>
      <c r="Q3761" s="58">
        <v>0</v>
      </c>
      <c r="R3761" s="59">
        <v>0</v>
      </c>
      <c r="S3761" s="59">
        <v>1.3758330000000001</v>
      </c>
      <c r="T3761" s="59">
        <v>0</v>
      </c>
      <c r="U3761" s="59">
        <v>0</v>
      </c>
    </row>
    <row r="3762" spans="1:21" x14ac:dyDescent="0.3">
      <c r="A3762" s="61">
        <v>88002</v>
      </c>
      <c r="B3762" s="54">
        <v>1</v>
      </c>
      <c r="C3762" s="54" t="s">
        <v>78</v>
      </c>
      <c r="D3762" s="54" t="s">
        <v>83</v>
      </c>
      <c r="E3762" s="61" t="s">
        <v>3479</v>
      </c>
      <c r="F3762" s="61" t="s">
        <v>141</v>
      </c>
      <c r="G3762" s="54" t="s">
        <v>71</v>
      </c>
      <c r="H3762" s="54" t="s">
        <v>128</v>
      </c>
      <c r="I3762" s="54" t="s">
        <v>22</v>
      </c>
      <c r="J3762" s="54" t="s">
        <v>129</v>
      </c>
      <c r="K3762" s="56">
        <v>43452.549259259256</v>
      </c>
      <c r="L3762" s="56">
        <v>43452.571527777778</v>
      </c>
      <c r="M3762" s="57">
        <v>0.53444444400000002</v>
      </c>
      <c r="N3762" s="58">
        <v>0</v>
      </c>
      <c r="O3762" s="58">
        <v>45</v>
      </c>
      <c r="P3762" s="58">
        <v>0</v>
      </c>
      <c r="Q3762" s="58">
        <v>0</v>
      </c>
      <c r="R3762" s="59">
        <v>0</v>
      </c>
      <c r="S3762" s="59">
        <v>24.05</v>
      </c>
      <c r="T3762" s="59">
        <v>0</v>
      </c>
      <c r="U3762" s="59">
        <v>0</v>
      </c>
    </row>
    <row r="3763" spans="1:21" x14ac:dyDescent="0.3">
      <c r="A3763" s="61">
        <v>88003</v>
      </c>
      <c r="B3763" s="54">
        <v>1</v>
      </c>
      <c r="C3763" s="54" t="s">
        <v>78</v>
      </c>
      <c r="D3763" s="54" t="s">
        <v>94</v>
      </c>
      <c r="E3763" s="61" t="s">
        <v>473</v>
      </c>
      <c r="F3763" s="61" t="s">
        <v>140</v>
      </c>
      <c r="G3763" s="54" t="s">
        <v>72</v>
      </c>
      <c r="H3763" s="54" t="s">
        <v>128</v>
      </c>
      <c r="I3763" s="54" t="s">
        <v>22</v>
      </c>
      <c r="J3763" s="54" t="s">
        <v>129</v>
      </c>
      <c r="K3763" s="56">
        <v>43452.547962962963</v>
      </c>
      <c r="L3763" s="56">
        <v>43452.570833333331</v>
      </c>
      <c r="M3763" s="57">
        <v>0.54888888800000002</v>
      </c>
      <c r="N3763" s="58">
        <v>0</v>
      </c>
      <c r="O3763" s="58">
        <v>3</v>
      </c>
      <c r="P3763" s="58">
        <v>0</v>
      </c>
      <c r="Q3763" s="58">
        <v>574</v>
      </c>
      <c r="R3763" s="59">
        <v>0</v>
      </c>
      <c r="S3763" s="59">
        <v>1.6466670000000001</v>
      </c>
      <c r="T3763" s="59">
        <v>0</v>
      </c>
      <c r="U3763" s="59">
        <v>315.06222200000002</v>
      </c>
    </row>
    <row r="3764" spans="1:21" x14ac:dyDescent="0.3">
      <c r="A3764" s="61">
        <v>88005</v>
      </c>
      <c r="B3764" s="54">
        <v>1</v>
      </c>
      <c r="C3764" s="54" t="s">
        <v>78</v>
      </c>
      <c r="D3764" s="54" t="s">
        <v>88</v>
      </c>
      <c r="E3764" s="61" t="s">
        <v>288</v>
      </c>
      <c r="F3764" s="61" t="s">
        <v>156</v>
      </c>
      <c r="G3764" s="54" t="s">
        <v>71</v>
      </c>
      <c r="H3764" s="54" t="s">
        <v>128</v>
      </c>
      <c r="I3764" s="54" t="s">
        <v>22</v>
      </c>
      <c r="J3764" s="54" t="s">
        <v>129</v>
      </c>
      <c r="K3764" s="56">
        <v>43452.519409722219</v>
      </c>
      <c r="L3764" s="56">
        <v>43452.587430555555</v>
      </c>
      <c r="M3764" s="57">
        <v>1.6325000000000001</v>
      </c>
      <c r="N3764" s="58">
        <v>0</v>
      </c>
      <c r="O3764" s="58">
        <v>427</v>
      </c>
      <c r="P3764" s="58">
        <v>0</v>
      </c>
      <c r="Q3764" s="58">
        <v>0</v>
      </c>
      <c r="R3764" s="59">
        <v>0</v>
      </c>
      <c r="S3764" s="59">
        <v>697.07749999999999</v>
      </c>
      <c r="T3764" s="59">
        <v>0</v>
      </c>
      <c r="U3764" s="59">
        <v>0</v>
      </c>
    </row>
    <row r="3765" spans="1:21" x14ac:dyDescent="0.3">
      <c r="A3765" s="61">
        <v>88008</v>
      </c>
      <c r="B3765" s="54">
        <v>1</v>
      </c>
      <c r="C3765" s="54" t="s">
        <v>78</v>
      </c>
      <c r="D3765" s="54" t="s">
        <v>83</v>
      </c>
      <c r="E3765" s="61" t="s">
        <v>248</v>
      </c>
      <c r="F3765" s="61" t="s">
        <v>172</v>
      </c>
      <c r="G3765" s="54" t="s">
        <v>71</v>
      </c>
      <c r="H3765" s="54" t="s">
        <v>128</v>
      </c>
      <c r="I3765" s="54" t="s">
        <v>22</v>
      </c>
      <c r="J3765" s="54" t="s">
        <v>129</v>
      </c>
      <c r="K3765" s="56">
        <v>43452.558124999996</v>
      </c>
      <c r="L3765" s="56">
        <v>43452.6247337963</v>
      </c>
      <c r="M3765" s="57">
        <v>1.5986111110000001</v>
      </c>
      <c r="N3765" s="58">
        <v>0</v>
      </c>
      <c r="O3765" s="58">
        <v>391</v>
      </c>
      <c r="P3765" s="58">
        <v>0</v>
      </c>
      <c r="Q3765" s="58">
        <v>0</v>
      </c>
      <c r="R3765" s="59">
        <v>0</v>
      </c>
      <c r="S3765" s="59">
        <v>625.05694400000004</v>
      </c>
      <c r="T3765" s="59">
        <v>0</v>
      </c>
      <c r="U3765" s="59">
        <v>0</v>
      </c>
    </row>
    <row r="3766" spans="1:21" x14ac:dyDescent="0.3">
      <c r="A3766" s="61">
        <v>88009</v>
      </c>
      <c r="B3766" s="54">
        <v>1</v>
      </c>
      <c r="C3766" s="54" t="s">
        <v>79</v>
      </c>
      <c r="D3766" s="54" t="s">
        <v>124</v>
      </c>
      <c r="E3766" s="61" t="s">
        <v>3480</v>
      </c>
      <c r="F3766" s="61" t="s">
        <v>140</v>
      </c>
      <c r="G3766" s="54" t="s">
        <v>72</v>
      </c>
      <c r="H3766" s="54" t="s">
        <v>128</v>
      </c>
      <c r="I3766" s="54" t="s">
        <v>22</v>
      </c>
      <c r="J3766" s="54" t="s">
        <v>129</v>
      </c>
      <c r="K3766" s="56">
        <v>43452.562453703707</v>
      </c>
      <c r="L3766" s="56">
        <v>43452.596747685187</v>
      </c>
      <c r="M3766" s="57">
        <v>0.82305555500000005</v>
      </c>
      <c r="N3766" s="58">
        <v>0</v>
      </c>
      <c r="O3766" s="58">
        <v>1</v>
      </c>
      <c r="P3766" s="58">
        <v>0</v>
      </c>
      <c r="Q3766" s="58">
        <v>0</v>
      </c>
      <c r="R3766" s="59">
        <v>0</v>
      </c>
      <c r="S3766" s="59">
        <v>0.82305600000000001</v>
      </c>
      <c r="T3766" s="59">
        <v>0</v>
      </c>
      <c r="U3766" s="59">
        <v>0</v>
      </c>
    </row>
    <row r="3767" spans="1:21" x14ac:dyDescent="0.3">
      <c r="A3767" s="61">
        <v>88011</v>
      </c>
      <c r="B3767" s="54">
        <v>1</v>
      </c>
      <c r="C3767" s="54" t="s">
        <v>78</v>
      </c>
      <c r="D3767" s="54" t="s">
        <v>91</v>
      </c>
      <c r="E3767" s="61" t="s">
        <v>3481</v>
      </c>
      <c r="F3767" s="61" t="s">
        <v>148</v>
      </c>
      <c r="G3767" s="54" t="s">
        <v>71</v>
      </c>
      <c r="H3767" s="54" t="s">
        <v>128</v>
      </c>
      <c r="I3767" s="54" t="s">
        <v>22</v>
      </c>
      <c r="J3767" s="54" t="s">
        <v>147</v>
      </c>
      <c r="K3767" s="56">
        <v>43452.462650462963</v>
      </c>
      <c r="L3767" s="56">
        <v>43452.679166666669</v>
      </c>
      <c r="M3767" s="57">
        <v>5.1963888880000004</v>
      </c>
      <c r="N3767" s="58">
        <v>0</v>
      </c>
      <c r="O3767" s="58">
        <v>36</v>
      </c>
      <c r="P3767" s="58">
        <v>0</v>
      </c>
      <c r="Q3767" s="58">
        <v>0</v>
      </c>
      <c r="R3767" s="59">
        <v>0</v>
      </c>
      <c r="S3767" s="59">
        <v>187.07</v>
      </c>
      <c r="T3767" s="59">
        <v>0</v>
      </c>
      <c r="U3767" s="59">
        <v>0</v>
      </c>
    </row>
    <row r="3768" spans="1:21" x14ac:dyDescent="0.3">
      <c r="A3768" s="61">
        <v>88013</v>
      </c>
      <c r="B3768" s="54">
        <v>1</v>
      </c>
      <c r="C3768" s="54" t="s">
        <v>78</v>
      </c>
      <c r="D3768" s="54" t="s">
        <v>106</v>
      </c>
      <c r="E3768" s="61" t="s">
        <v>3482</v>
      </c>
      <c r="F3768" s="61" t="s">
        <v>136</v>
      </c>
      <c r="G3768" s="54" t="s">
        <v>71</v>
      </c>
      <c r="H3768" s="54" t="s">
        <v>128</v>
      </c>
      <c r="I3768" s="54" t="s">
        <v>22</v>
      </c>
      <c r="J3768" s="54" t="s">
        <v>129</v>
      </c>
      <c r="K3768" s="56">
        <v>43452.496921296297</v>
      </c>
      <c r="L3768" s="56">
        <v>43452.574999999997</v>
      </c>
      <c r="M3768" s="57">
        <v>1.873888888</v>
      </c>
      <c r="N3768" s="58">
        <v>0</v>
      </c>
      <c r="O3768" s="58">
        <v>6</v>
      </c>
      <c r="P3768" s="58">
        <v>0</v>
      </c>
      <c r="Q3768" s="58">
        <v>0</v>
      </c>
      <c r="R3768" s="59">
        <v>0</v>
      </c>
      <c r="S3768" s="59">
        <v>11.243333</v>
      </c>
      <c r="T3768" s="59">
        <v>0</v>
      </c>
      <c r="U3768" s="59">
        <v>0</v>
      </c>
    </row>
    <row r="3769" spans="1:21" x14ac:dyDescent="0.3">
      <c r="A3769" s="61">
        <v>88014</v>
      </c>
      <c r="B3769" s="54">
        <v>1</v>
      </c>
      <c r="C3769" s="54" t="s">
        <v>78</v>
      </c>
      <c r="D3769" s="54" t="s">
        <v>104</v>
      </c>
      <c r="E3769" s="61" t="s">
        <v>3483</v>
      </c>
      <c r="F3769" s="61" t="s">
        <v>136</v>
      </c>
      <c r="G3769" s="54" t="s">
        <v>71</v>
      </c>
      <c r="H3769" s="54" t="s">
        <v>128</v>
      </c>
      <c r="I3769" s="54" t="s">
        <v>22</v>
      </c>
      <c r="J3769" s="54" t="s">
        <v>129</v>
      </c>
      <c r="K3769" s="56">
        <v>43452.528067129628</v>
      </c>
      <c r="L3769" s="56">
        <v>43452.572916666664</v>
      </c>
      <c r="M3769" s="57">
        <v>1.0763888880000001</v>
      </c>
      <c r="N3769" s="58">
        <v>0</v>
      </c>
      <c r="O3769" s="58">
        <v>0</v>
      </c>
      <c r="P3769" s="58">
        <v>0</v>
      </c>
      <c r="Q3769" s="58">
        <v>53</v>
      </c>
      <c r="R3769" s="59">
        <v>0</v>
      </c>
      <c r="S3769" s="59">
        <v>0</v>
      </c>
      <c r="T3769" s="59">
        <v>0</v>
      </c>
      <c r="U3769" s="59">
        <v>57.048611000000001</v>
      </c>
    </row>
    <row r="3770" spans="1:21" x14ac:dyDescent="0.3">
      <c r="A3770" s="61">
        <v>88015</v>
      </c>
      <c r="B3770" s="54">
        <v>1</v>
      </c>
      <c r="C3770" s="54" t="s">
        <v>78</v>
      </c>
      <c r="D3770" s="54" t="s">
        <v>93</v>
      </c>
      <c r="E3770" s="61" t="s">
        <v>3484</v>
      </c>
      <c r="F3770" s="61" t="s">
        <v>145</v>
      </c>
      <c r="G3770" s="54" t="s">
        <v>72</v>
      </c>
      <c r="H3770" s="54" t="s">
        <v>128</v>
      </c>
      <c r="I3770" s="54" t="s">
        <v>22</v>
      </c>
      <c r="J3770" s="54" t="s">
        <v>129</v>
      </c>
      <c r="K3770" s="56">
        <v>43452.574976851851</v>
      </c>
      <c r="L3770" s="56">
        <v>43452.604745370372</v>
      </c>
      <c r="M3770" s="57">
        <v>0.71444444399999996</v>
      </c>
      <c r="N3770" s="58">
        <v>0</v>
      </c>
      <c r="O3770" s="58">
        <v>155</v>
      </c>
      <c r="P3770" s="58">
        <v>0</v>
      </c>
      <c r="Q3770" s="58">
        <v>0</v>
      </c>
      <c r="R3770" s="59">
        <v>0</v>
      </c>
      <c r="S3770" s="59">
        <v>110.738889</v>
      </c>
      <c r="T3770" s="59">
        <v>0</v>
      </c>
      <c r="U3770" s="59">
        <v>0</v>
      </c>
    </row>
    <row r="3771" spans="1:21" x14ac:dyDescent="0.3">
      <c r="A3771" s="61">
        <v>88020</v>
      </c>
      <c r="B3771" s="54">
        <v>1</v>
      </c>
      <c r="C3771" s="54" t="s">
        <v>79</v>
      </c>
      <c r="D3771" s="54" t="s">
        <v>119</v>
      </c>
      <c r="E3771" s="61" t="s">
        <v>3485</v>
      </c>
      <c r="F3771" s="61" t="s">
        <v>141</v>
      </c>
      <c r="G3771" s="54" t="s">
        <v>71</v>
      </c>
      <c r="H3771" s="54" t="s">
        <v>128</v>
      </c>
      <c r="I3771" s="54" t="s">
        <v>22</v>
      </c>
      <c r="J3771" s="54" t="s">
        <v>129</v>
      </c>
      <c r="K3771" s="56">
        <v>43452.579548611109</v>
      </c>
      <c r="L3771" s="56">
        <v>43452.621527777781</v>
      </c>
      <c r="M3771" s="57">
        <v>1.0075000000000001</v>
      </c>
      <c r="N3771" s="58">
        <v>0</v>
      </c>
      <c r="O3771" s="58">
        <v>1</v>
      </c>
      <c r="P3771" s="58">
        <v>0</v>
      </c>
      <c r="Q3771" s="58">
        <v>0</v>
      </c>
      <c r="R3771" s="59">
        <v>0</v>
      </c>
      <c r="S3771" s="59">
        <v>1.0075000000000001</v>
      </c>
      <c r="T3771" s="59">
        <v>0</v>
      </c>
      <c r="U3771" s="59">
        <v>0</v>
      </c>
    </row>
    <row r="3772" spans="1:21" x14ac:dyDescent="0.3">
      <c r="A3772" s="61">
        <v>88021</v>
      </c>
      <c r="B3772" s="54">
        <v>1</v>
      </c>
      <c r="C3772" s="54" t="s">
        <v>78</v>
      </c>
      <c r="D3772" s="54" t="s">
        <v>89</v>
      </c>
      <c r="E3772" s="61" t="s">
        <v>3486</v>
      </c>
      <c r="F3772" s="61" t="s">
        <v>144</v>
      </c>
      <c r="G3772" s="54" t="s">
        <v>71</v>
      </c>
      <c r="H3772" s="54" t="s">
        <v>128</v>
      </c>
      <c r="I3772" s="54" t="s">
        <v>22</v>
      </c>
      <c r="J3772" s="54" t="s">
        <v>129</v>
      </c>
      <c r="K3772" s="56">
        <v>43452.573252314818</v>
      </c>
      <c r="L3772" s="56">
        <v>43452.656134259261</v>
      </c>
      <c r="M3772" s="57">
        <v>1.989166666</v>
      </c>
      <c r="N3772" s="58">
        <v>0</v>
      </c>
      <c r="O3772" s="58">
        <v>0</v>
      </c>
      <c r="P3772" s="58">
        <v>0</v>
      </c>
      <c r="Q3772" s="58">
        <v>2</v>
      </c>
      <c r="R3772" s="59">
        <v>0</v>
      </c>
      <c r="S3772" s="59">
        <v>0</v>
      </c>
      <c r="T3772" s="59">
        <v>0</v>
      </c>
      <c r="U3772" s="59">
        <v>3.9783330000000001</v>
      </c>
    </row>
    <row r="3773" spans="1:21" x14ac:dyDescent="0.3">
      <c r="A3773" s="61">
        <v>88025</v>
      </c>
      <c r="B3773" s="54">
        <v>1</v>
      </c>
      <c r="C3773" s="54" t="s">
        <v>78</v>
      </c>
      <c r="D3773" s="54" t="s">
        <v>106</v>
      </c>
      <c r="E3773" s="61" t="s">
        <v>314</v>
      </c>
      <c r="F3773" s="61" t="s">
        <v>140</v>
      </c>
      <c r="G3773" s="54" t="s">
        <v>72</v>
      </c>
      <c r="H3773" s="54" t="s">
        <v>128</v>
      </c>
      <c r="I3773" s="54" t="s">
        <v>22</v>
      </c>
      <c r="J3773" s="54" t="s">
        <v>129</v>
      </c>
      <c r="K3773" s="56">
        <v>43452.581921296296</v>
      </c>
      <c r="L3773" s="56">
        <v>43452.60558865741</v>
      </c>
      <c r="M3773" s="57">
        <v>0.568016666</v>
      </c>
      <c r="N3773" s="58">
        <v>5</v>
      </c>
      <c r="O3773" s="58">
        <v>515</v>
      </c>
      <c r="P3773" s="58">
        <v>0</v>
      </c>
      <c r="Q3773" s="58">
        <v>7</v>
      </c>
      <c r="R3773" s="59">
        <v>2.8400829999999999</v>
      </c>
      <c r="S3773" s="59">
        <v>292.52858300000003</v>
      </c>
      <c r="T3773" s="59">
        <v>0</v>
      </c>
      <c r="U3773" s="59">
        <v>3.9761169999999999</v>
      </c>
    </row>
    <row r="3774" spans="1:21" x14ac:dyDescent="0.3">
      <c r="A3774" s="61">
        <v>88026</v>
      </c>
      <c r="B3774" s="54">
        <v>1</v>
      </c>
      <c r="C3774" s="54" t="s">
        <v>78</v>
      </c>
      <c r="D3774" s="54" t="s">
        <v>101</v>
      </c>
      <c r="E3774" s="61" t="s">
        <v>3487</v>
      </c>
      <c r="F3774" s="61" t="s">
        <v>136</v>
      </c>
      <c r="G3774" s="54" t="s">
        <v>71</v>
      </c>
      <c r="H3774" s="54" t="s">
        <v>128</v>
      </c>
      <c r="I3774" s="54" t="s">
        <v>22</v>
      </c>
      <c r="J3774" s="54" t="s">
        <v>129</v>
      </c>
      <c r="K3774" s="56">
        <v>43452.581990740742</v>
      </c>
      <c r="L3774" s="56">
        <v>43452.629490740743</v>
      </c>
      <c r="M3774" s="57">
        <v>1.1399999999999999</v>
      </c>
      <c r="N3774" s="58">
        <v>0</v>
      </c>
      <c r="O3774" s="58">
        <v>89</v>
      </c>
      <c r="P3774" s="58">
        <v>0</v>
      </c>
      <c r="Q3774" s="58">
        <v>0</v>
      </c>
      <c r="R3774" s="59">
        <v>0</v>
      </c>
      <c r="S3774" s="59">
        <v>101.46</v>
      </c>
      <c r="T3774" s="59">
        <v>0</v>
      </c>
      <c r="U3774" s="59">
        <v>0</v>
      </c>
    </row>
    <row r="3775" spans="1:21" x14ac:dyDescent="0.3">
      <c r="A3775" s="61">
        <v>88027</v>
      </c>
      <c r="B3775" s="54">
        <v>1</v>
      </c>
      <c r="C3775" s="54" t="s">
        <v>79</v>
      </c>
      <c r="D3775" s="54" t="s">
        <v>113</v>
      </c>
      <c r="E3775" s="61" t="s">
        <v>3488</v>
      </c>
      <c r="F3775" s="61" t="s">
        <v>161</v>
      </c>
      <c r="G3775" s="54" t="s">
        <v>72</v>
      </c>
      <c r="H3775" s="54" t="s">
        <v>128</v>
      </c>
      <c r="I3775" s="54" t="s">
        <v>22</v>
      </c>
      <c r="J3775" s="54" t="s">
        <v>129</v>
      </c>
      <c r="K3775" s="56">
        <v>43452.592372685183</v>
      </c>
      <c r="L3775" s="56">
        <v>43452.656956018516</v>
      </c>
      <c r="M3775" s="57">
        <v>1.55</v>
      </c>
      <c r="N3775" s="58">
        <v>0</v>
      </c>
      <c r="O3775" s="58">
        <v>32</v>
      </c>
      <c r="P3775" s="58">
        <v>0</v>
      </c>
      <c r="Q3775" s="58">
        <v>0</v>
      </c>
      <c r="R3775" s="59">
        <v>0</v>
      </c>
      <c r="S3775" s="59">
        <v>49.6</v>
      </c>
      <c r="T3775" s="59">
        <v>0</v>
      </c>
      <c r="U3775" s="59">
        <v>0</v>
      </c>
    </row>
    <row r="3776" spans="1:21" x14ac:dyDescent="0.3">
      <c r="A3776" s="61">
        <v>88028</v>
      </c>
      <c r="B3776" s="54">
        <v>1</v>
      </c>
      <c r="C3776" s="54" t="s">
        <v>78</v>
      </c>
      <c r="D3776" s="54" t="s">
        <v>102</v>
      </c>
      <c r="E3776" s="61" t="s">
        <v>421</v>
      </c>
      <c r="F3776" s="61" t="s">
        <v>140</v>
      </c>
      <c r="G3776" s="54" t="s">
        <v>72</v>
      </c>
      <c r="H3776" s="54" t="s">
        <v>128</v>
      </c>
      <c r="I3776" s="54" t="s">
        <v>22</v>
      </c>
      <c r="J3776" s="54" t="s">
        <v>129</v>
      </c>
      <c r="K3776" s="56">
        <v>43452.56759259259</v>
      </c>
      <c r="L3776" s="56">
        <v>43452.609652777777</v>
      </c>
      <c r="M3776" s="57">
        <v>1.0094444440000001</v>
      </c>
      <c r="N3776" s="58">
        <v>0</v>
      </c>
      <c r="O3776" s="58">
        <v>3</v>
      </c>
      <c r="P3776" s="58">
        <v>38</v>
      </c>
      <c r="Q3776" s="58">
        <v>339</v>
      </c>
      <c r="R3776" s="59">
        <v>0</v>
      </c>
      <c r="S3776" s="59">
        <v>3.0283329999999999</v>
      </c>
      <c r="T3776" s="59">
        <v>38.358888999999998</v>
      </c>
      <c r="U3776" s="59">
        <v>342.20166699999999</v>
      </c>
    </row>
    <row r="3777" spans="1:21" x14ac:dyDescent="0.3">
      <c r="A3777" s="61">
        <v>88031</v>
      </c>
      <c r="B3777" s="54">
        <v>1</v>
      </c>
      <c r="C3777" s="54" t="s">
        <v>79</v>
      </c>
      <c r="D3777" s="54" t="s">
        <v>114</v>
      </c>
      <c r="E3777" s="61" t="s">
        <v>1996</v>
      </c>
      <c r="F3777" s="61" t="s">
        <v>140</v>
      </c>
      <c r="G3777" s="54" t="s">
        <v>72</v>
      </c>
      <c r="H3777" s="54" t="s">
        <v>128</v>
      </c>
      <c r="I3777" s="54" t="s">
        <v>22</v>
      </c>
      <c r="J3777" s="54" t="s">
        <v>129</v>
      </c>
      <c r="K3777" s="56">
        <v>43452.596041666664</v>
      </c>
      <c r="L3777" s="56">
        <v>43452.624120370368</v>
      </c>
      <c r="M3777" s="57">
        <v>0.67388888800000002</v>
      </c>
      <c r="N3777" s="58">
        <v>5</v>
      </c>
      <c r="O3777" s="58">
        <v>1851</v>
      </c>
      <c r="P3777" s="58">
        <v>1</v>
      </c>
      <c r="Q3777" s="58">
        <v>79</v>
      </c>
      <c r="R3777" s="59">
        <v>3.3694440000000001</v>
      </c>
      <c r="S3777" s="59">
        <v>1247.368332</v>
      </c>
      <c r="T3777" s="59">
        <v>0.67388899999999996</v>
      </c>
      <c r="U3777" s="59">
        <v>53.237222000000003</v>
      </c>
    </row>
    <row r="3778" spans="1:21" x14ac:dyDescent="0.3">
      <c r="A3778" s="61">
        <v>88033</v>
      </c>
      <c r="B3778" s="54">
        <v>1</v>
      </c>
      <c r="C3778" s="54" t="s">
        <v>78</v>
      </c>
      <c r="D3778" s="54" t="s">
        <v>94</v>
      </c>
      <c r="E3778" s="61" t="s">
        <v>473</v>
      </c>
      <c r="F3778" s="61" t="s">
        <v>140</v>
      </c>
      <c r="G3778" s="54" t="s">
        <v>72</v>
      </c>
      <c r="H3778" s="54" t="s">
        <v>128</v>
      </c>
      <c r="I3778" s="54" t="s">
        <v>22</v>
      </c>
      <c r="J3778" s="54" t="s">
        <v>129</v>
      </c>
      <c r="K3778" s="56">
        <v>43452.596666666665</v>
      </c>
      <c r="L3778" s="56">
        <v>43452.641851851855</v>
      </c>
      <c r="M3778" s="57">
        <v>1.0844444440000001</v>
      </c>
      <c r="N3778" s="58">
        <v>0</v>
      </c>
      <c r="O3778" s="58">
        <v>3</v>
      </c>
      <c r="P3778" s="58">
        <v>0</v>
      </c>
      <c r="Q3778" s="58">
        <v>574</v>
      </c>
      <c r="R3778" s="59">
        <v>0</v>
      </c>
      <c r="S3778" s="59">
        <v>3.253333</v>
      </c>
      <c r="T3778" s="59">
        <v>0</v>
      </c>
      <c r="U3778" s="59">
        <v>622.47111099999995</v>
      </c>
    </row>
    <row r="3779" spans="1:21" x14ac:dyDescent="0.3">
      <c r="A3779" s="61">
        <v>88037</v>
      </c>
      <c r="B3779" s="54">
        <v>1</v>
      </c>
      <c r="C3779" s="54" t="s">
        <v>79</v>
      </c>
      <c r="D3779" s="54" t="s">
        <v>108</v>
      </c>
      <c r="E3779" s="61" t="s">
        <v>2627</v>
      </c>
      <c r="F3779" s="61" t="s">
        <v>172</v>
      </c>
      <c r="G3779" s="54" t="s">
        <v>71</v>
      </c>
      <c r="H3779" s="54" t="s">
        <v>128</v>
      </c>
      <c r="I3779" s="54" t="s">
        <v>22</v>
      </c>
      <c r="J3779" s="54" t="s">
        <v>129</v>
      </c>
      <c r="K3779" s="56">
        <v>43452.602881944447</v>
      </c>
      <c r="L3779" s="56">
        <v>43452.628634259258</v>
      </c>
      <c r="M3779" s="57">
        <v>0.61805555499999998</v>
      </c>
      <c r="N3779" s="58">
        <v>0</v>
      </c>
      <c r="O3779" s="58">
        <v>82</v>
      </c>
      <c r="P3779" s="58">
        <v>0</v>
      </c>
      <c r="Q3779" s="58">
        <v>0</v>
      </c>
      <c r="R3779" s="59">
        <v>0</v>
      </c>
      <c r="S3779" s="59">
        <v>50.680556000000003</v>
      </c>
      <c r="T3779" s="59">
        <v>0</v>
      </c>
      <c r="U3779" s="59">
        <v>0</v>
      </c>
    </row>
    <row r="3780" spans="1:21" x14ac:dyDescent="0.3">
      <c r="A3780" s="61">
        <v>88039</v>
      </c>
      <c r="B3780" s="54">
        <v>1</v>
      </c>
      <c r="C3780" s="54" t="s">
        <v>78</v>
      </c>
      <c r="D3780" s="54" t="s">
        <v>93</v>
      </c>
      <c r="E3780" s="61" t="s">
        <v>3489</v>
      </c>
      <c r="F3780" s="61" t="s">
        <v>137</v>
      </c>
      <c r="G3780" s="54" t="s">
        <v>71</v>
      </c>
      <c r="H3780" s="54" t="s">
        <v>128</v>
      </c>
      <c r="I3780" s="54" t="s">
        <v>22</v>
      </c>
      <c r="J3780" s="54" t="s">
        <v>129</v>
      </c>
      <c r="K3780" s="56">
        <v>43452.607407407406</v>
      </c>
      <c r="L3780" s="56">
        <v>43452.633090277777</v>
      </c>
      <c r="M3780" s="57">
        <v>0.61638888800000002</v>
      </c>
      <c r="N3780" s="58">
        <v>0</v>
      </c>
      <c r="O3780" s="58">
        <v>1</v>
      </c>
      <c r="P3780" s="58">
        <v>0</v>
      </c>
      <c r="Q3780" s="58">
        <v>0</v>
      </c>
      <c r="R3780" s="59">
        <v>0</v>
      </c>
      <c r="S3780" s="59">
        <v>0.61638899999999996</v>
      </c>
      <c r="T3780" s="59">
        <v>0</v>
      </c>
      <c r="U3780" s="59">
        <v>0</v>
      </c>
    </row>
    <row r="3781" spans="1:21" x14ac:dyDescent="0.3">
      <c r="A3781" s="61">
        <v>88041</v>
      </c>
      <c r="B3781" s="54">
        <v>1</v>
      </c>
      <c r="C3781" s="54" t="s">
        <v>79</v>
      </c>
      <c r="D3781" s="54" t="s">
        <v>124</v>
      </c>
      <c r="E3781" s="61" t="s">
        <v>3490</v>
      </c>
      <c r="F3781" s="61" t="s">
        <v>140</v>
      </c>
      <c r="G3781" s="54" t="s">
        <v>72</v>
      </c>
      <c r="H3781" s="54" t="s">
        <v>128</v>
      </c>
      <c r="I3781" s="54" t="s">
        <v>22</v>
      </c>
      <c r="J3781" s="54" t="s">
        <v>129</v>
      </c>
      <c r="K3781" s="56">
        <v>43452.60324074074</v>
      </c>
      <c r="L3781" s="56">
        <v>43452.622847222221</v>
      </c>
      <c r="M3781" s="57">
        <v>0.47055555500000001</v>
      </c>
      <c r="N3781" s="58">
        <v>3</v>
      </c>
      <c r="O3781" s="58">
        <v>3037</v>
      </c>
      <c r="P3781" s="58">
        <v>0</v>
      </c>
      <c r="Q3781" s="58">
        <v>0</v>
      </c>
      <c r="R3781" s="59">
        <v>1.411667</v>
      </c>
      <c r="S3781" s="59">
        <v>1429.077221</v>
      </c>
      <c r="T3781" s="59">
        <v>0</v>
      </c>
      <c r="U3781" s="59">
        <v>0</v>
      </c>
    </row>
    <row r="3782" spans="1:21" x14ac:dyDescent="0.3">
      <c r="A3782" s="61">
        <v>88042</v>
      </c>
      <c r="B3782" s="54">
        <v>1</v>
      </c>
      <c r="C3782" s="54" t="s">
        <v>78</v>
      </c>
      <c r="D3782" s="54" t="s">
        <v>101</v>
      </c>
      <c r="E3782" s="61" t="s">
        <v>3491</v>
      </c>
      <c r="F3782" s="61" t="s">
        <v>137</v>
      </c>
      <c r="G3782" s="54" t="s">
        <v>71</v>
      </c>
      <c r="H3782" s="54" t="s">
        <v>128</v>
      </c>
      <c r="I3782" s="54" t="s">
        <v>22</v>
      </c>
      <c r="J3782" s="54" t="s">
        <v>129</v>
      </c>
      <c r="K3782" s="56">
        <v>43452.561898148146</v>
      </c>
      <c r="L3782" s="56">
        <v>43452.644803240742</v>
      </c>
      <c r="M3782" s="57">
        <v>1.9897222219999999</v>
      </c>
      <c r="N3782" s="58">
        <v>0</v>
      </c>
      <c r="O3782" s="58">
        <v>224</v>
      </c>
      <c r="P3782" s="58">
        <v>0</v>
      </c>
      <c r="Q3782" s="58">
        <v>0</v>
      </c>
      <c r="R3782" s="59">
        <v>0</v>
      </c>
      <c r="S3782" s="59">
        <v>445.69777800000003</v>
      </c>
      <c r="T3782" s="59">
        <v>0</v>
      </c>
      <c r="U3782" s="59">
        <v>0</v>
      </c>
    </row>
    <row r="3783" spans="1:21" x14ac:dyDescent="0.3">
      <c r="A3783" s="61">
        <v>88047</v>
      </c>
      <c r="B3783" s="54">
        <v>1</v>
      </c>
      <c r="C3783" s="54" t="s">
        <v>78</v>
      </c>
      <c r="D3783" s="54" t="s">
        <v>102</v>
      </c>
      <c r="E3783" s="61" t="s">
        <v>3492</v>
      </c>
      <c r="F3783" s="61" t="s">
        <v>151</v>
      </c>
      <c r="G3783" s="54" t="s">
        <v>71</v>
      </c>
      <c r="H3783" s="54" t="s">
        <v>128</v>
      </c>
      <c r="I3783" s="54" t="s">
        <v>22</v>
      </c>
      <c r="J3783" s="54" t="s">
        <v>129</v>
      </c>
      <c r="K3783" s="56">
        <v>43452.54959490741</v>
      </c>
      <c r="L3783" s="56">
        <v>43452.593055555553</v>
      </c>
      <c r="M3783" s="57">
        <v>1.043055555</v>
      </c>
      <c r="N3783" s="58">
        <v>0</v>
      </c>
      <c r="O3783" s="58">
        <v>0</v>
      </c>
      <c r="P3783" s="58">
        <v>0</v>
      </c>
      <c r="Q3783" s="58">
        <v>6</v>
      </c>
      <c r="R3783" s="59">
        <v>0</v>
      </c>
      <c r="S3783" s="59">
        <v>0</v>
      </c>
      <c r="T3783" s="59">
        <v>0</v>
      </c>
      <c r="U3783" s="59">
        <v>6.2583330000000004</v>
      </c>
    </row>
    <row r="3784" spans="1:21" x14ac:dyDescent="0.3">
      <c r="A3784" s="61">
        <v>88049</v>
      </c>
      <c r="B3784" s="54">
        <v>1</v>
      </c>
      <c r="C3784" s="54" t="s">
        <v>79</v>
      </c>
      <c r="D3784" s="54" t="s">
        <v>118</v>
      </c>
      <c r="E3784" s="61" t="s">
        <v>3493</v>
      </c>
      <c r="F3784" s="61" t="s">
        <v>137</v>
      </c>
      <c r="G3784" s="54" t="s">
        <v>71</v>
      </c>
      <c r="H3784" s="54" t="s">
        <v>128</v>
      </c>
      <c r="I3784" s="54" t="s">
        <v>22</v>
      </c>
      <c r="J3784" s="54" t="s">
        <v>129</v>
      </c>
      <c r="K3784" s="56">
        <v>43452.611909722225</v>
      </c>
      <c r="L3784" s="56">
        <v>43452.641157407408</v>
      </c>
      <c r="M3784" s="57">
        <v>0.701944444</v>
      </c>
      <c r="N3784" s="58">
        <v>0</v>
      </c>
      <c r="O3784" s="58">
        <v>2</v>
      </c>
      <c r="P3784" s="58">
        <v>0</v>
      </c>
      <c r="Q3784" s="58">
        <v>0</v>
      </c>
      <c r="R3784" s="59">
        <v>0</v>
      </c>
      <c r="S3784" s="59">
        <v>1.4038889999999999</v>
      </c>
      <c r="T3784" s="59">
        <v>0</v>
      </c>
      <c r="U3784" s="59">
        <v>0</v>
      </c>
    </row>
    <row r="3785" spans="1:21" x14ac:dyDescent="0.3">
      <c r="A3785" s="61">
        <v>88050</v>
      </c>
      <c r="B3785" s="54">
        <v>1</v>
      </c>
      <c r="C3785" s="54" t="s">
        <v>78</v>
      </c>
      <c r="D3785" s="54" t="s">
        <v>94</v>
      </c>
      <c r="E3785" s="61" t="s">
        <v>3345</v>
      </c>
      <c r="F3785" s="61" t="s">
        <v>145</v>
      </c>
      <c r="G3785" s="54" t="s">
        <v>72</v>
      </c>
      <c r="H3785" s="54" t="s">
        <v>128</v>
      </c>
      <c r="I3785" s="54" t="s">
        <v>22</v>
      </c>
      <c r="J3785" s="54" t="s">
        <v>129</v>
      </c>
      <c r="K3785" s="56">
        <v>43452.607118055559</v>
      </c>
      <c r="L3785" s="56">
        <v>43452.792326388888</v>
      </c>
      <c r="M3785" s="57">
        <v>4.4450000000000003</v>
      </c>
      <c r="N3785" s="58">
        <v>0</v>
      </c>
      <c r="O3785" s="58">
        <v>17</v>
      </c>
      <c r="P3785" s="58">
        <v>0</v>
      </c>
      <c r="Q3785" s="58">
        <v>0</v>
      </c>
      <c r="R3785" s="59">
        <v>0</v>
      </c>
      <c r="S3785" s="59">
        <v>75.564999999999998</v>
      </c>
      <c r="T3785" s="59">
        <v>0</v>
      </c>
      <c r="U3785" s="59">
        <v>0</v>
      </c>
    </row>
    <row r="3786" spans="1:21" x14ac:dyDescent="0.3">
      <c r="A3786" s="61">
        <v>88052</v>
      </c>
      <c r="B3786" s="54">
        <v>1</v>
      </c>
      <c r="C3786" s="54" t="s">
        <v>78</v>
      </c>
      <c r="D3786" s="54" t="s">
        <v>94</v>
      </c>
      <c r="E3786" s="61" t="s">
        <v>3494</v>
      </c>
      <c r="F3786" s="61" t="s">
        <v>181</v>
      </c>
      <c r="G3786" s="54" t="s">
        <v>71</v>
      </c>
      <c r="H3786" s="54" t="s">
        <v>128</v>
      </c>
      <c r="I3786" s="54" t="s">
        <v>22</v>
      </c>
      <c r="J3786" s="54" t="s">
        <v>129</v>
      </c>
      <c r="K3786" s="56">
        <v>43452.618194444447</v>
      </c>
      <c r="L3786" s="56">
        <v>43452.653703703705</v>
      </c>
      <c r="M3786" s="57">
        <v>0.85222222199999997</v>
      </c>
      <c r="N3786" s="58">
        <v>0</v>
      </c>
      <c r="O3786" s="58">
        <v>224</v>
      </c>
      <c r="P3786" s="58">
        <v>0</v>
      </c>
      <c r="Q3786" s="58">
        <v>0</v>
      </c>
      <c r="R3786" s="59">
        <v>0</v>
      </c>
      <c r="S3786" s="59">
        <v>190.89777799999999</v>
      </c>
      <c r="T3786" s="59">
        <v>0</v>
      </c>
      <c r="U3786" s="59">
        <v>0</v>
      </c>
    </row>
    <row r="3787" spans="1:21" x14ac:dyDescent="0.3">
      <c r="A3787" s="61">
        <v>88053</v>
      </c>
      <c r="B3787" s="54">
        <v>1</v>
      </c>
      <c r="C3787" s="54" t="s">
        <v>78</v>
      </c>
      <c r="D3787" s="54" t="s">
        <v>88</v>
      </c>
      <c r="E3787" s="61" t="s">
        <v>2418</v>
      </c>
      <c r="F3787" s="61" t="s">
        <v>136</v>
      </c>
      <c r="G3787" s="54" t="s">
        <v>71</v>
      </c>
      <c r="H3787" s="54" t="s">
        <v>128</v>
      </c>
      <c r="I3787" s="54" t="s">
        <v>22</v>
      </c>
      <c r="J3787" s="54" t="s">
        <v>129</v>
      </c>
      <c r="K3787" s="56">
        <v>43452.618587962963</v>
      </c>
      <c r="L3787" s="56">
        <v>43452.670891203707</v>
      </c>
      <c r="M3787" s="57">
        <v>1.2552777770000001</v>
      </c>
      <c r="N3787" s="58">
        <v>0</v>
      </c>
      <c r="O3787" s="58">
        <v>97</v>
      </c>
      <c r="P3787" s="58">
        <v>0</v>
      </c>
      <c r="Q3787" s="58">
        <v>0</v>
      </c>
      <c r="R3787" s="59">
        <v>0</v>
      </c>
      <c r="S3787" s="59">
        <v>121.761944</v>
      </c>
      <c r="T3787" s="59">
        <v>0</v>
      </c>
      <c r="U3787" s="59">
        <v>0</v>
      </c>
    </row>
    <row r="3788" spans="1:21" x14ac:dyDescent="0.3">
      <c r="A3788" s="61">
        <v>88054</v>
      </c>
      <c r="B3788" s="54">
        <v>1</v>
      </c>
      <c r="C3788" s="54" t="s">
        <v>78</v>
      </c>
      <c r="D3788" s="54" t="s">
        <v>96</v>
      </c>
      <c r="E3788" s="61" t="s">
        <v>3495</v>
      </c>
      <c r="F3788" s="61" t="s">
        <v>140</v>
      </c>
      <c r="G3788" s="54" t="s">
        <v>72</v>
      </c>
      <c r="H3788" s="54" t="s">
        <v>128</v>
      </c>
      <c r="I3788" s="54" t="s">
        <v>22</v>
      </c>
      <c r="J3788" s="54" t="s">
        <v>129</v>
      </c>
      <c r="K3788" s="56">
        <v>43452.590578703705</v>
      </c>
      <c r="L3788" s="56">
        <v>43452.621527777781</v>
      </c>
      <c r="M3788" s="57">
        <v>0.74277777700000003</v>
      </c>
      <c r="N3788" s="58">
        <v>8</v>
      </c>
      <c r="O3788" s="58">
        <v>517</v>
      </c>
      <c r="P3788" s="58">
        <v>0</v>
      </c>
      <c r="Q3788" s="58">
        <v>82</v>
      </c>
      <c r="R3788" s="59">
        <v>5.9422220000000001</v>
      </c>
      <c r="S3788" s="59">
        <v>384.01611100000002</v>
      </c>
      <c r="T3788" s="59">
        <v>0</v>
      </c>
      <c r="U3788" s="59">
        <v>60.907778</v>
      </c>
    </row>
    <row r="3789" spans="1:21" x14ac:dyDescent="0.3">
      <c r="A3789" s="61">
        <v>88059</v>
      </c>
      <c r="B3789" s="54">
        <v>1</v>
      </c>
      <c r="C3789" s="54" t="s">
        <v>79</v>
      </c>
      <c r="D3789" s="54" t="s">
        <v>114</v>
      </c>
      <c r="E3789" s="61" t="s">
        <v>3496</v>
      </c>
      <c r="F3789" s="61" t="s">
        <v>140</v>
      </c>
      <c r="G3789" s="54" t="s">
        <v>72</v>
      </c>
      <c r="H3789" s="54" t="s">
        <v>128</v>
      </c>
      <c r="I3789" s="54" t="s">
        <v>22</v>
      </c>
      <c r="J3789" s="54" t="s">
        <v>129</v>
      </c>
      <c r="K3789" s="56">
        <v>43452.624826388892</v>
      </c>
      <c r="L3789" s="56">
        <v>43452.642164351855</v>
      </c>
      <c r="M3789" s="57">
        <v>0.41611111099999998</v>
      </c>
      <c r="N3789" s="58">
        <v>0</v>
      </c>
      <c r="O3789" s="58">
        <v>991</v>
      </c>
      <c r="P3789" s="58">
        <v>1</v>
      </c>
      <c r="Q3789" s="58">
        <v>62</v>
      </c>
      <c r="R3789" s="59">
        <v>0</v>
      </c>
      <c r="S3789" s="59">
        <v>412.36611099999999</v>
      </c>
      <c r="T3789" s="59">
        <v>0.41611100000000001</v>
      </c>
      <c r="U3789" s="59">
        <v>25.798888999999999</v>
      </c>
    </row>
    <row r="3790" spans="1:21" x14ac:dyDescent="0.3">
      <c r="A3790" s="61">
        <v>88062</v>
      </c>
      <c r="B3790" s="54">
        <v>1</v>
      </c>
      <c r="C3790" s="54" t="s">
        <v>78</v>
      </c>
      <c r="D3790" s="54" t="s">
        <v>125</v>
      </c>
      <c r="E3790" s="61" t="s">
        <v>3497</v>
      </c>
      <c r="F3790" s="61" t="s">
        <v>137</v>
      </c>
      <c r="G3790" s="54" t="s">
        <v>71</v>
      </c>
      <c r="H3790" s="54" t="s">
        <v>128</v>
      </c>
      <c r="I3790" s="54" t="s">
        <v>22</v>
      </c>
      <c r="J3790" s="54" t="s">
        <v>129</v>
      </c>
      <c r="K3790" s="56">
        <v>43452.619131944448</v>
      </c>
      <c r="L3790" s="56">
        <v>43452.679201388892</v>
      </c>
      <c r="M3790" s="57">
        <v>1.4416666659999999</v>
      </c>
      <c r="N3790" s="58">
        <v>0</v>
      </c>
      <c r="O3790" s="58">
        <v>0</v>
      </c>
      <c r="P3790" s="58">
        <v>0</v>
      </c>
      <c r="Q3790" s="58">
        <v>1</v>
      </c>
      <c r="R3790" s="59">
        <v>0</v>
      </c>
      <c r="S3790" s="59">
        <v>0</v>
      </c>
      <c r="T3790" s="59">
        <v>0</v>
      </c>
      <c r="U3790" s="59">
        <v>1.441667</v>
      </c>
    </row>
    <row r="3791" spans="1:21" x14ac:dyDescent="0.3">
      <c r="A3791" s="61">
        <v>88063</v>
      </c>
      <c r="B3791" s="54">
        <v>1</v>
      </c>
      <c r="C3791" s="54" t="s">
        <v>78</v>
      </c>
      <c r="D3791" s="54" t="s">
        <v>80</v>
      </c>
      <c r="E3791" s="61" t="s">
        <v>3498</v>
      </c>
      <c r="F3791" s="61" t="s">
        <v>137</v>
      </c>
      <c r="G3791" s="54" t="s">
        <v>71</v>
      </c>
      <c r="H3791" s="54" t="s">
        <v>128</v>
      </c>
      <c r="I3791" s="54" t="s">
        <v>22</v>
      </c>
      <c r="J3791" s="54" t="s">
        <v>129</v>
      </c>
      <c r="K3791" s="56">
        <v>43452.636354166665</v>
      </c>
      <c r="L3791" s="56">
        <v>43452.887685185182</v>
      </c>
      <c r="M3791" s="57">
        <v>6.0319444439999996</v>
      </c>
      <c r="N3791" s="58">
        <v>0</v>
      </c>
      <c r="O3791" s="58">
        <v>2</v>
      </c>
      <c r="P3791" s="58">
        <v>0</v>
      </c>
      <c r="Q3791" s="58">
        <v>0</v>
      </c>
      <c r="R3791" s="59">
        <v>0</v>
      </c>
      <c r="S3791" s="59">
        <v>12.063889</v>
      </c>
      <c r="T3791" s="59">
        <v>0</v>
      </c>
      <c r="U3791" s="59">
        <v>0</v>
      </c>
    </row>
    <row r="3792" spans="1:21" x14ac:dyDescent="0.3">
      <c r="A3792" s="61">
        <v>88064</v>
      </c>
      <c r="B3792" s="54">
        <v>1</v>
      </c>
      <c r="C3792" s="54" t="s">
        <v>78</v>
      </c>
      <c r="D3792" s="54" t="s">
        <v>93</v>
      </c>
      <c r="E3792" s="61" t="s">
        <v>3499</v>
      </c>
      <c r="F3792" s="61" t="s">
        <v>141</v>
      </c>
      <c r="G3792" s="54" t="s">
        <v>71</v>
      </c>
      <c r="H3792" s="54" t="s">
        <v>128</v>
      </c>
      <c r="I3792" s="54" t="s">
        <v>22</v>
      </c>
      <c r="J3792" s="54" t="s">
        <v>129</v>
      </c>
      <c r="K3792" s="56">
        <v>43452.638541666667</v>
      </c>
      <c r="L3792" s="56">
        <v>43452.724398148144</v>
      </c>
      <c r="M3792" s="57">
        <v>2.0605555550000001</v>
      </c>
      <c r="N3792" s="58">
        <v>0</v>
      </c>
      <c r="O3792" s="58">
        <v>17</v>
      </c>
      <c r="P3792" s="58">
        <v>0</v>
      </c>
      <c r="Q3792" s="58">
        <v>0</v>
      </c>
      <c r="R3792" s="59">
        <v>0</v>
      </c>
      <c r="S3792" s="59">
        <v>35.029443999999998</v>
      </c>
      <c r="T3792" s="59">
        <v>0</v>
      </c>
      <c r="U3792" s="59">
        <v>0</v>
      </c>
    </row>
    <row r="3793" spans="1:21" x14ac:dyDescent="0.3">
      <c r="A3793" s="61">
        <v>88065</v>
      </c>
      <c r="B3793" s="54">
        <v>1</v>
      </c>
      <c r="C3793" s="54" t="s">
        <v>78</v>
      </c>
      <c r="D3793" s="54" t="s">
        <v>106</v>
      </c>
      <c r="E3793" s="61" t="s">
        <v>314</v>
      </c>
      <c r="F3793" s="61" t="s">
        <v>140</v>
      </c>
      <c r="G3793" s="54" t="s">
        <v>72</v>
      </c>
      <c r="H3793" s="54" t="s">
        <v>128</v>
      </c>
      <c r="I3793" s="54" t="s">
        <v>22</v>
      </c>
      <c r="J3793" s="54" t="s">
        <v>129</v>
      </c>
      <c r="K3793" s="56">
        <v>43452.612407407411</v>
      </c>
      <c r="L3793" s="56">
        <v>43452.638194444444</v>
      </c>
      <c r="M3793" s="57">
        <v>0.61888888799999997</v>
      </c>
      <c r="N3793" s="58">
        <v>5</v>
      </c>
      <c r="O3793" s="58">
        <v>515</v>
      </c>
      <c r="P3793" s="58">
        <v>0</v>
      </c>
      <c r="Q3793" s="58">
        <v>7</v>
      </c>
      <c r="R3793" s="59">
        <v>3.0944440000000002</v>
      </c>
      <c r="S3793" s="59">
        <v>318.727777</v>
      </c>
      <c r="T3793" s="59">
        <v>0</v>
      </c>
      <c r="U3793" s="59">
        <v>4.3322219999999998</v>
      </c>
    </row>
    <row r="3794" spans="1:21" x14ac:dyDescent="0.3">
      <c r="A3794" s="61">
        <v>88069</v>
      </c>
      <c r="B3794" s="54">
        <v>1</v>
      </c>
      <c r="C3794" s="54" t="s">
        <v>79</v>
      </c>
      <c r="D3794" s="54" t="s">
        <v>120</v>
      </c>
      <c r="E3794" s="61" t="s">
        <v>3500</v>
      </c>
      <c r="F3794" s="61" t="s">
        <v>145</v>
      </c>
      <c r="G3794" s="54" t="s">
        <v>72</v>
      </c>
      <c r="H3794" s="54" t="s">
        <v>128</v>
      </c>
      <c r="I3794" s="54" t="s">
        <v>22</v>
      </c>
      <c r="J3794" s="54" t="s">
        <v>129</v>
      </c>
      <c r="K3794" s="56">
        <v>43452.646527777775</v>
      </c>
      <c r="L3794" s="56">
        <v>43452.711793981478</v>
      </c>
      <c r="M3794" s="57">
        <v>1.5663888880000001</v>
      </c>
      <c r="N3794" s="58">
        <v>1</v>
      </c>
      <c r="O3794" s="58">
        <v>166</v>
      </c>
      <c r="P3794" s="58">
        <v>0</v>
      </c>
      <c r="Q3794" s="58">
        <v>34</v>
      </c>
      <c r="R3794" s="59">
        <v>1.566389</v>
      </c>
      <c r="S3794" s="59">
        <v>260.020555</v>
      </c>
      <c r="T3794" s="59">
        <v>0</v>
      </c>
      <c r="U3794" s="59">
        <v>53.257221999999999</v>
      </c>
    </row>
    <row r="3795" spans="1:21" x14ac:dyDescent="0.3">
      <c r="A3795" s="61">
        <v>88070</v>
      </c>
      <c r="B3795" s="54">
        <v>1</v>
      </c>
      <c r="C3795" s="54" t="s">
        <v>78</v>
      </c>
      <c r="D3795" s="54" t="s">
        <v>103</v>
      </c>
      <c r="E3795" s="61" t="s">
        <v>3501</v>
      </c>
      <c r="F3795" s="61" t="s">
        <v>137</v>
      </c>
      <c r="G3795" s="54" t="s">
        <v>71</v>
      </c>
      <c r="H3795" s="54" t="s">
        <v>128</v>
      </c>
      <c r="I3795" s="54" t="s">
        <v>22</v>
      </c>
      <c r="J3795" s="54" t="s">
        <v>129</v>
      </c>
      <c r="K3795" s="56">
        <v>43452.645624999997</v>
      </c>
      <c r="L3795" s="56">
        <v>43452.682962962965</v>
      </c>
      <c r="M3795" s="57">
        <v>0.89611111099999996</v>
      </c>
      <c r="N3795" s="58">
        <v>0</v>
      </c>
      <c r="O3795" s="58">
        <v>2</v>
      </c>
      <c r="P3795" s="58">
        <v>0</v>
      </c>
      <c r="Q3795" s="58">
        <v>0</v>
      </c>
      <c r="R3795" s="59">
        <v>0</v>
      </c>
      <c r="S3795" s="59">
        <v>1.792222</v>
      </c>
      <c r="T3795" s="59">
        <v>0</v>
      </c>
      <c r="U3795" s="59">
        <v>0</v>
      </c>
    </row>
    <row r="3796" spans="1:21" x14ac:dyDescent="0.3">
      <c r="A3796" s="61">
        <v>88071</v>
      </c>
      <c r="B3796" s="54">
        <v>1</v>
      </c>
      <c r="C3796" s="54" t="s">
        <v>78</v>
      </c>
      <c r="D3796" s="54" t="s">
        <v>94</v>
      </c>
      <c r="E3796" s="61" t="s">
        <v>473</v>
      </c>
      <c r="F3796" s="61" t="s">
        <v>140</v>
      </c>
      <c r="G3796" s="54" t="s">
        <v>72</v>
      </c>
      <c r="H3796" s="54" t="s">
        <v>128</v>
      </c>
      <c r="I3796" s="54" t="s">
        <v>22</v>
      </c>
      <c r="J3796" s="54" t="s">
        <v>129</v>
      </c>
      <c r="K3796" s="56">
        <v>43452.595196759255</v>
      </c>
      <c r="L3796" s="56">
        <v>43452.72625</v>
      </c>
      <c r="M3796" s="57">
        <v>3.145277777</v>
      </c>
      <c r="N3796" s="58">
        <v>0</v>
      </c>
      <c r="O3796" s="58">
        <v>3</v>
      </c>
      <c r="P3796" s="58">
        <v>0</v>
      </c>
      <c r="Q3796" s="58">
        <v>574</v>
      </c>
      <c r="R3796" s="59">
        <v>0</v>
      </c>
      <c r="S3796" s="59">
        <v>9.4358330000000006</v>
      </c>
      <c r="T3796" s="59">
        <v>0</v>
      </c>
      <c r="U3796" s="59">
        <v>1805.3894439999999</v>
      </c>
    </row>
    <row r="3797" spans="1:21" x14ac:dyDescent="0.3">
      <c r="A3797" s="61">
        <v>88072</v>
      </c>
      <c r="B3797" s="54">
        <v>1</v>
      </c>
      <c r="C3797" s="54" t="s">
        <v>78</v>
      </c>
      <c r="D3797" s="54" t="s">
        <v>98</v>
      </c>
      <c r="E3797" s="61" t="s">
        <v>736</v>
      </c>
      <c r="F3797" s="61" t="s">
        <v>172</v>
      </c>
      <c r="G3797" s="54" t="s">
        <v>71</v>
      </c>
      <c r="H3797" s="54" t="s">
        <v>128</v>
      </c>
      <c r="I3797" s="54" t="s">
        <v>22</v>
      </c>
      <c r="J3797" s="54" t="s">
        <v>129</v>
      </c>
      <c r="K3797" s="56">
        <v>43452.642835648148</v>
      </c>
      <c r="L3797" s="56">
        <v>43452.695081018523</v>
      </c>
      <c r="M3797" s="57">
        <v>1.2538888880000001</v>
      </c>
      <c r="N3797" s="58">
        <v>0</v>
      </c>
      <c r="O3797" s="58">
        <v>69</v>
      </c>
      <c r="P3797" s="58">
        <v>0</v>
      </c>
      <c r="Q3797" s="58">
        <v>0</v>
      </c>
      <c r="R3797" s="59">
        <v>0</v>
      </c>
      <c r="S3797" s="59">
        <v>86.518332999999998</v>
      </c>
      <c r="T3797" s="59">
        <v>0</v>
      </c>
      <c r="U3797" s="59">
        <v>0</v>
      </c>
    </row>
    <row r="3798" spans="1:21" x14ac:dyDescent="0.3">
      <c r="A3798" s="61">
        <v>88077</v>
      </c>
      <c r="B3798" s="54">
        <v>1</v>
      </c>
      <c r="C3798" s="54" t="s">
        <v>78</v>
      </c>
      <c r="D3798" s="54" t="s">
        <v>86</v>
      </c>
      <c r="E3798" s="61" t="s">
        <v>3502</v>
      </c>
      <c r="F3798" s="61" t="s">
        <v>144</v>
      </c>
      <c r="G3798" s="54" t="s">
        <v>71</v>
      </c>
      <c r="H3798" s="54" t="s">
        <v>128</v>
      </c>
      <c r="I3798" s="54" t="s">
        <v>22</v>
      </c>
      <c r="J3798" s="54" t="s">
        <v>129</v>
      </c>
      <c r="K3798" s="56">
        <v>43452.643912037034</v>
      </c>
      <c r="L3798" s="56">
        <v>43452.721250000002</v>
      </c>
      <c r="M3798" s="57">
        <v>1.8561111109999999</v>
      </c>
      <c r="N3798" s="58">
        <v>0</v>
      </c>
      <c r="O3798" s="58">
        <v>1</v>
      </c>
      <c r="P3798" s="58">
        <v>0</v>
      </c>
      <c r="Q3798" s="58">
        <v>0</v>
      </c>
      <c r="R3798" s="59">
        <v>0</v>
      </c>
      <c r="S3798" s="59">
        <v>1.8561110000000001</v>
      </c>
      <c r="T3798" s="59">
        <v>0</v>
      </c>
      <c r="U3798" s="59">
        <v>0</v>
      </c>
    </row>
    <row r="3799" spans="1:21" x14ac:dyDescent="0.3">
      <c r="A3799" s="61">
        <v>88078</v>
      </c>
      <c r="B3799" s="54">
        <v>1</v>
      </c>
      <c r="C3799" s="54" t="s">
        <v>78</v>
      </c>
      <c r="D3799" s="54" t="s">
        <v>94</v>
      </c>
      <c r="E3799" s="61" t="s">
        <v>3503</v>
      </c>
      <c r="F3799" s="61" t="s">
        <v>151</v>
      </c>
      <c r="G3799" s="54" t="s">
        <v>71</v>
      </c>
      <c r="H3799" s="54" t="s">
        <v>128</v>
      </c>
      <c r="I3799" s="54" t="s">
        <v>22</v>
      </c>
      <c r="J3799" s="54" t="s">
        <v>129</v>
      </c>
      <c r="K3799" s="56">
        <v>43452.616377314815</v>
      </c>
      <c r="L3799" s="56">
        <v>43452.713692129633</v>
      </c>
      <c r="M3799" s="57">
        <v>2.335555555</v>
      </c>
      <c r="N3799" s="58">
        <v>0</v>
      </c>
      <c r="O3799" s="58">
        <v>0</v>
      </c>
      <c r="P3799" s="58">
        <v>0</v>
      </c>
      <c r="Q3799" s="58">
        <v>4</v>
      </c>
      <c r="R3799" s="59">
        <v>0</v>
      </c>
      <c r="S3799" s="59">
        <v>0</v>
      </c>
      <c r="T3799" s="59">
        <v>0</v>
      </c>
      <c r="U3799" s="59">
        <v>9.3422219999999996</v>
      </c>
    </row>
    <row r="3800" spans="1:21" x14ac:dyDescent="0.3">
      <c r="A3800" s="61">
        <v>88079</v>
      </c>
      <c r="B3800" s="54">
        <v>1</v>
      </c>
      <c r="C3800" s="54" t="s">
        <v>79</v>
      </c>
      <c r="D3800" s="54" t="s">
        <v>112</v>
      </c>
      <c r="E3800" s="61" t="s">
        <v>3504</v>
      </c>
      <c r="F3800" s="61" t="s">
        <v>137</v>
      </c>
      <c r="G3800" s="54" t="s">
        <v>71</v>
      </c>
      <c r="H3800" s="54" t="s">
        <v>128</v>
      </c>
      <c r="I3800" s="54" t="s">
        <v>22</v>
      </c>
      <c r="J3800" s="54" t="s">
        <v>129</v>
      </c>
      <c r="K3800" s="56">
        <v>43452.654976851853</v>
      </c>
      <c r="L3800" s="56">
        <v>43452.69971064815</v>
      </c>
      <c r="M3800" s="57">
        <v>1.073611111</v>
      </c>
      <c r="N3800" s="58">
        <v>0</v>
      </c>
      <c r="O3800" s="58">
        <v>11</v>
      </c>
      <c r="P3800" s="58">
        <v>0</v>
      </c>
      <c r="Q3800" s="58">
        <v>0</v>
      </c>
      <c r="R3800" s="59">
        <v>0</v>
      </c>
      <c r="S3800" s="59">
        <v>11.809722000000001</v>
      </c>
      <c r="T3800" s="59">
        <v>0</v>
      </c>
      <c r="U3800" s="59">
        <v>0</v>
      </c>
    </row>
    <row r="3801" spans="1:21" x14ac:dyDescent="0.3">
      <c r="A3801" s="61">
        <v>88080</v>
      </c>
      <c r="B3801" s="54">
        <v>1</v>
      </c>
      <c r="C3801" s="54" t="s">
        <v>78</v>
      </c>
      <c r="D3801" s="54" t="s">
        <v>83</v>
      </c>
      <c r="E3801" s="61" t="s">
        <v>3505</v>
      </c>
      <c r="F3801" s="61" t="s">
        <v>141</v>
      </c>
      <c r="G3801" s="54" t="s">
        <v>71</v>
      </c>
      <c r="H3801" s="54" t="s">
        <v>128</v>
      </c>
      <c r="I3801" s="54" t="s">
        <v>22</v>
      </c>
      <c r="J3801" s="54" t="s">
        <v>129</v>
      </c>
      <c r="K3801" s="56">
        <v>43452.659398148149</v>
      </c>
      <c r="L3801" s="56">
        <v>43452.693206018521</v>
      </c>
      <c r="M3801" s="57">
        <v>0.81138888799999997</v>
      </c>
      <c r="N3801" s="58">
        <v>0</v>
      </c>
      <c r="O3801" s="58">
        <v>1209</v>
      </c>
      <c r="P3801" s="58">
        <v>0</v>
      </c>
      <c r="Q3801" s="58">
        <v>0</v>
      </c>
      <c r="R3801" s="59">
        <v>0</v>
      </c>
      <c r="S3801" s="59">
        <v>980.96916599999997</v>
      </c>
      <c r="T3801" s="59">
        <v>0</v>
      </c>
      <c r="U3801" s="59">
        <v>0</v>
      </c>
    </row>
    <row r="3802" spans="1:21" x14ac:dyDescent="0.3">
      <c r="A3802" s="61">
        <v>88082</v>
      </c>
      <c r="B3802" s="54">
        <v>1</v>
      </c>
      <c r="C3802" s="54" t="s">
        <v>79</v>
      </c>
      <c r="D3802" s="54" t="s">
        <v>119</v>
      </c>
      <c r="E3802" s="61" t="s">
        <v>3506</v>
      </c>
      <c r="F3802" s="61" t="s">
        <v>172</v>
      </c>
      <c r="G3802" s="54" t="s">
        <v>71</v>
      </c>
      <c r="H3802" s="54" t="s">
        <v>128</v>
      </c>
      <c r="I3802" s="54" t="s">
        <v>22</v>
      </c>
      <c r="J3802" s="54" t="s">
        <v>129</v>
      </c>
      <c r="K3802" s="56">
        <v>43452.652812500004</v>
      </c>
      <c r="L3802" s="56">
        <v>43452.724675925929</v>
      </c>
      <c r="M3802" s="57">
        <v>1.724722222</v>
      </c>
      <c r="N3802" s="58">
        <v>0</v>
      </c>
      <c r="O3802" s="58">
        <v>15</v>
      </c>
      <c r="P3802" s="58">
        <v>0</v>
      </c>
      <c r="Q3802" s="58">
        <v>0</v>
      </c>
      <c r="R3802" s="59">
        <v>0</v>
      </c>
      <c r="S3802" s="59">
        <v>25.870833000000001</v>
      </c>
      <c r="T3802" s="59">
        <v>0</v>
      </c>
      <c r="U3802" s="59">
        <v>0</v>
      </c>
    </row>
    <row r="3803" spans="1:21" x14ac:dyDescent="0.3">
      <c r="A3803" s="61">
        <v>88083</v>
      </c>
      <c r="B3803" s="54">
        <v>1</v>
      </c>
      <c r="C3803" s="54" t="s">
        <v>78</v>
      </c>
      <c r="D3803" s="54" t="s">
        <v>81</v>
      </c>
      <c r="E3803" s="61" t="s">
        <v>3507</v>
      </c>
      <c r="F3803" s="61" t="s">
        <v>137</v>
      </c>
      <c r="G3803" s="54" t="s">
        <v>71</v>
      </c>
      <c r="H3803" s="54" t="s">
        <v>128</v>
      </c>
      <c r="I3803" s="54" t="s">
        <v>22</v>
      </c>
      <c r="J3803" s="54" t="s">
        <v>129</v>
      </c>
      <c r="K3803" s="56">
        <v>43452.616793981484</v>
      </c>
      <c r="L3803" s="56">
        <v>43452.74282407407</v>
      </c>
      <c r="M3803" s="57">
        <v>3.0247222219999998</v>
      </c>
      <c r="N3803" s="58">
        <v>0</v>
      </c>
      <c r="O3803" s="58">
        <v>4</v>
      </c>
      <c r="P3803" s="58">
        <v>0</v>
      </c>
      <c r="Q3803" s="58">
        <v>0</v>
      </c>
      <c r="R3803" s="59">
        <v>0</v>
      </c>
      <c r="S3803" s="59">
        <v>12.098889</v>
      </c>
      <c r="T3803" s="59">
        <v>0</v>
      </c>
      <c r="U3803" s="59">
        <v>0</v>
      </c>
    </row>
    <row r="3804" spans="1:21" x14ac:dyDescent="0.3">
      <c r="A3804" s="61">
        <v>88089</v>
      </c>
      <c r="B3804" s="54">
        <v>1</v>
      </c>
      <c r="C3804" s="54" t="s">
        <v>79</v>
      </c>
      <c r="D3804" s="54" t="s">
        <v>124</v>
      </c>
      <c r="E3804" s="61" t="s">
        <v>3508</v>
      </c>
      <c r="F3804" s="61" t="s">
        <v>130</v>
      </c>
      <c r="G3804" s="54" t="s">
        <v>71</v>
      </c>
      <c r="H3804" s="54" t="s">
        <v>128</v>
      </c>
      <c r="I3804" s="54" t="s">
        <v>22</v>
      </c>
      <c r="J3804" s="54" t="s">
        <v>129</v>
      </c>
      <c r="K3804" s="56">
        <v>43452.651828703703</v>
      </c>
      <c r="L3804" s="56">
        <v>43452.692488425928</v>
      </c>
      <c r="M3804" s="57">
        <v>0.97583333299999997</v>
      </c>
      <c r="N3804" s="58">
        <v>0</v>
      </c>
      <c r="O3804" s="58">
        <v>690</v>
      </c>
      <c r="P3804" s="58">
        <v>0</v>
      </c>
      <c r="Q3804" s="58">
        <v>0</v>
      </c>
      <c r="R3804" s="59">
        <v>0</v>
      </c>
      <c r="S3804" s="59">
        <v>673.32500000000005</v>
      </c>
      <c r="T3804" s="59">
        <v>0</v>
      </c>
      <c r="U3804" s="59">
        <v>0</v>
      </c>
    </row>
    <row r="3805" spans="1:21" x14ac:dyDescent="0.3">
      <c r="A3805" s="61">
        <v>88090</v>
      </c>
      <c r="B3805" s="54">
        <v>1</v>
      </c>
      <c r="C3805" s="54" t="s">
        <v>79</v>
      </c>
      <c r="D3805" s="54" t="s">
        <v>114</v>
      </c>
      <c r="E3805" s="61" t="s">
        <v>3509</v>
      </c>
      <c r="F3805" s="61" t="s">
        <v>136</v>
      </c>
      <c r="G3805" s="54" t="s">
        <v>71</v>
      </c>
      <c r="H3805" s="54" t="s">
        <v>128</v>
      </c>
      <c r="I3805" s="54" t="s">
        <v>22</v>
      </c>
      <c r="J3805" s="54" t="s">
        <v>129</v>
      </c>
      <c r="K3805" s="56">
        <v>43452.663171296299</v>
      </c>
      <c r="L3805" s="56">
        <v>43452.756782407407</v>
      </c>
      <c r="M3805" s="57">
        <v>2.2466666659999999</v>
      </c>
      <c r="N3805" s="58">
        <v>0</v>
      </c>
      <c r="O3805" s="58">
        <v>0</v>
      </c>
      <c r="P3805" s="58">
        <v>0</v>
      </c>
      <c r="Q3805" s="58">
        <v>18</v>
      </c>
      <c r="R3805" s="59">
        <v>0</v>
      </c>
      <c r="S3805" s="59">
        <v>0</v>
      </c>
      <c r="T3805" s="59">
        <v>0</v>
      </c>
      <c r="U3805" s="59">
        <v>40.44</v>
      </c>
    </row>
    <row r="3806" spans="1:21" x14ac:dyDescent="0.3">
      <c r="A3806" s="61">
        <v>88093</v>
      </c>
      <c r="B3806" s="54">
        <v>1</v>
      </c>
      <c r="C3806" s="54" t="s">
        <v>78</v>
      </c>
      <c r="D3806" s="54" t="s">
        <v>103</v>
      </c>
      <c r="E3806" s="61" t="s">
        <v>3510</v>
      </c>
      <c r="F3806" s="61" t="s">
        <v>140</v>
      </c>
      <c r="G3806" s="54" t="s">
        <v>72</v>
      </c>
      <c r="H3806" s="54" t="s">
        <v>128</v>
      </c>
      <c r="I3806" s="54" t="s">
        <v>22</v>
      </c>
      <c r="J3806" s="54" t="s">
        <v>129</v>
      </c>
      <c r="K3806" s="56">
        <v>43452.659363425926</v>
      </c>
      <c r="L3806" s="56">
        <v>43452.754224537035</v>
      </c>
      <c r="M3806" s="57">
        <v>2.2766666660000001</v>
      </c>
      <c r="N3806" s="58">
        <v>4</v>
      </c>
      <c r="O3806" s="58">
        <v>3463</v>
      </c>
      <c r="P3806" s="58">
        <v>0</v>
      </c>
      <c r="Q3806" s="58">
        <v>55</v>
      </c>
      <c r="R3806" s="59">
        <v>9.1066669999999998</v>
      </c>
      <c r="S3806" s="59">
        <v>7884.0966639999997</v>
      </c>
      <c r="T3806" s="59">
        <v>0</v>
      </c>
      <c r="U3806" s="59">
        <v>125.216667</v>
      </c>
    </row>
    <row r="3807" spans="1:21" x14ac:dyDescent="0.3">
      <c r="A3807" s="61">
        <v>88094</v>
      </c>
      <c r="B3807" s="54">
        <v>1</v>
      </c>
      <c r="C3807" s="54" t="s">
        <v>78</v>
      </c>
      <c r="D3807" s="54" t="s">
        <v>125</v>
      </c>
      <c r="E3807" s="61" t="s">
        <v>3511</v>
      </c>
      <c r="F3807" s="61" t="s">
        <v>137</v>
      </c>
      <c r="G3807" s="54" t="s">
        <v>71</v>
      </c>
      <c r="H3807" s="54" t="s">
        <v>128</v>
      </c>
      <c r="I3807" s="54" t="s">
        <v>22</v>
      </c>
      <c r="J3807" s="54" t="s">
        <v>129</v>
      </c>
      <c r="K3807" s="56">
        <v>43452.643611111111</v>
      </c>
      <c r="L3807" s="56">
        <v>43452.829965277779</v>
      </c>
      <c r="M3807" s="57">
        <v>4.4725000000000001</v>
      </c>
      <c r="N3807" s="58">
        <v>0</v>
      </c>
      <c r="O3807" s="58">
        <v>9</v>
      </c>
      <c r="P3807" s="58">
        <v>0</v>
      </c>
      <c r="Q3807" s="58">
        <v>0</v>
      </c>
      <c r="R3807" s="59">
        <v>0</v>
      </c>
      <c r="S3807" s="59">
        <v>40.252499999999998</v>
      </c>
      <c r="T3807" s="59">
        <v>0</v>
      </c>
      <c r="U3807" s="59">
        <v>0</v>
      </c>
    </row>
    <row r="3808" spans="1:21" x14ac:dyDescent="0.3">
      <c r="A3808" s="61">
        <v>88095</v>
      </c>
      <c r="B3808" s="54">
        <v>1</v>
      </c>
      <c r="C3808" s="54" t="s">
        <v>78</v>
      </c>
      <c r="D3808" s="54" t="s">
        <v>83</v>
      </c>
      <c r="E3808" s="61" t="s">
        <v>3512</v>
      </c>
      <c r="F3808" s="61" t="s">
        <v>144</v>
      </c>
      <c r="G3808" s="54" t="s">
        <v>71</v>
      </c>
      <c r="H3808" s="54" t="s">
        <v>128</v>
      </c>
      <c r="I3808" s="54" t="s">
        <v>22</v>
      </c>
      <c r="J3808" s="54" t="s">
        <v>129</v>
      </c>
      <c r="K3808" s="56">
        <v>43452.677858796298</v>
      </c>
      <c r="L3808" s="56">
        <v>43452.802488425928</v>
      </c>
      <c r="M3808" s="57">
        <v>2.9911111109999999</v>
      </c>
      <c r="N3808" s="58">
        <v>0</v>
      </c>
      <c r="O3808" s="58">
        <v>6</v>
      </c>
      <c r="P3808" s="58">
        <v>0</v>
      </c>
      <c r="Q3808" s="58">
        <v>0</v>
      </c>
      <c r="R3808" s="59">
        <v>0</v>
      </c>
      <c r="S3808" s="59">
        <v>17.946667000000001</v>
      </c>
      <c r="T3808" s="59">
        <v>0</v>
      </c>
      <c r="U3808" s="59">
        <v>0</v>
      </c>
    </row>
    <row r="3809" spans="1:21" x14ac:dyDescent="0.3">
      <c r="A3809" s="61">
        <v>88098</v>
      </c>
      <c r="B3809" s="54">
        <v>1</v>
      </c>
      <c r="C3809" s="54" t="s">
        <v>78</v>
      </c>
      <c r="D3809" s="54" t="s">
        <v>82</v>
      </c>
      <c r="E3809" s="61" t="s">
        <v>3418</v>
      </c>
      <c r="F3809" s="61" t="s">
        <v>144</v>
      </c>
      <c r="G3809" s="54" t="s">
        <v>71</v>
      </c>
      <c r="H3809" s="54" t="s">
        <v>128</v>
      </c>
      <c r="I3809" s="54" t="s">
        <v>22</v>
      </c>
      <c r="J3809" s="54" t="s">
        <v>129</v>
      </c>
      <c r="K3809" s="56">
        <v>43452.681064814817</v>
      </c>
      <c r="L3809" s="56">
        <v>43452.711192129631</v>
      </c>
      <c r="M3809" s="57">
        <v>0.72305555499999996</v>
      </c>
      <c r="N3809" s="58">
        <v>0</v>
      </c>
      <c r="O3809" s="58">
        <v>6</v>
      </c>
      <c r="P3809" s="58">
        <v>0</v>
      </c>
      <c r="Q3809" s="58">
        <v>0</v>
      </c>
      <c r="R3809" s="59">
        <v>0</v>
      </c>
      <c r="S3809" s="59">
        <v>4.3383330000000004</v>
      </c>
      <c r="T3809" s="59">
        <v>0</v>
      </c>
      <c r="U3809" s="59">
        <v>0</v>
      </c>
    </row>
    <row r="3810" spans="1:21" x14ac:dyDescent="0.3">
      <c r="A3810" s="61">
        <v>88101</v>
      </c>
      <c r="B3810" s="54">
        <v>1</v>
      </c>
      <c r="C3810" s="54" t="s">
        <v>78</v>
      </c>
      <c r="D3810" s="54" t="s">
        <v>94</v>
      </c>
      <c r="E3810" s="61" t="s">
        <v>3513</v>
      </c>
      <c r="F3810" s="61" t="s">
        <v>137</v>
      </c>
      <c r="G3810" s="54" t="s">
        <v>71</v>
      </c>
      <c r="H3810" s="54" t="s">
        <v>128</v>
      </c>
      <c r="I3810" s="54" t="s">
        <v>22</v>
      </c>
      <c r="J3810" s="54" t="s">
        <v>129</v>
      </c>
      <c r="K3810" s="56">
        <v>43452.683229166665</v>
      </c>
      <c r="L3810" s="56">
        <v>43452.753842592589</v>
      </c>
      <c r="M3810" s="57">
        <v>1.694722222</v>
      </c>
      <c r="N3810" s="58">
        <v>0</v>
      </c>
      <c r="O3810" s="58">
        <v>4</v>
      </c>
      <c r="P3810" s="58">
        <v>0</v>
      </c>
      <c r="Q3810" s="58">
        <v>0</v>
      </c>
      <c r="R3810" s="59">
        <v>0</v>
      </c>
      <c r="S3810" s="59">
        <v>6.7788890000000004</v>
      </c>
      <c r="T3810" s="59">
        <v>0</v>
      </c>
      <c r="U3810" s="59">
        <v>0</v>
      </c>
    </row>
    <row r="3811" spans="1:21" x14ac:dyDescent="0.3">
      <c r="A3811" s="61">
        <v>88102</v>
      </c>
      <c r="B3811" s="54">
        <v>1</v>
      </c>
      <c r="C3811" s="54" t="s">
        <v>79</v>
      </c>
      <c r="D3811" s="54" t="s">
        <v>110</v>
      </c>
      <c r="E3811" s="61" t="s">
        <v>3514</v>
      </c>
      <c r="F3811" s="61" t="s">
        <v>137</v>
      </c>
      <c r="G3811" s="54" t="s">
        <v>71</v>
      </c>
      <c r="H3811" s="54" t="s">
        <v>128</v>
      </c>
      <c r="I3811" s="54" t="s">
        <v>22</v>
      </c>
      <c r="J3811" s="54" t="s">
        <v>129</v>
      </c>
      <c r="K3811" s="56">
        <v>43452.686493055553</v>
      </c>
      <c r="L3811" s="56">
        <v>43452.773472222223</v>
      </c>
      <c r="M3811" s="57">
        <v>2.0874999999999999</v>
      </c>
      <c r="N3811" s="58">
        <v>0</v>
      </c>
      <c r="O3811" s="58">
        <v>0</v>
      </c>
      <c r="P3811" s="58">
        <v>0</v>
      </c>
      <c r="Q3811" s="58">
        <v>1</v>
      </c>
      <c r="R3811" s="59">
        <v>0</v>
      </c>
      <c r="S3811" s="59">
        <v>0</v>
      </c>
      <c r="T3811" s="59">
        <v>0</v>
      </c>
      <c r="U3811" s="59">
        <v>2.0874999999999999</v>
      </c>
    </row>
    <row r="3812" spans="1:21" x14ac:dyDescent="0.3">
      <c r="A3812" s="61">
        <v>88103</v>
      </c>
      <c r="B3812" s="54">
        <v>1</v>
      </c>
      <c r="C3812" s="54" t="s">
        <v>78</v>
      </c>
      <c r="D3812" s="54" t="s">
        <v>82</v>
      </c>
      <c r="E3812" s="61" t="s">
        <v>3515</v>
      </c>
      <c r="F3812" s="61" t="s">
        <v>141</v>
      </c>
      <c r="G3812" s="54" t="s">
        <v>71</v>
      </c>
      <c r="H3812" s="54" t="s">
        <v>128</v>
      </c>
      <c r="I3812" s="54" t="s">
        <v>22</v>
      </c>
      <c r="J3812" s="54" t="s">
        <v>129</v>
      </c>
      <c r="K3812" s="56">
        <v>43452.698368055557</v>
      </c>
      <c r="L3812" s="56">
        <v>43452.71570601852</v>
      </c>
      <c r="M3812" s="57">
        <v>0.41611111099999998</v>
      </c>
      <c r="N3812" s="58">
        <v>0</v>
      </c>
      <c r="O3812" s="58">
        <v>601</v>
      </c>
      <c r="P3812" s="58">
        <v>0</v>
      </c>
      <c r="Q3812" s="58">
        <v>0</v>
      </c>
      <c r="R3812" s="59">
        <v>0</v>
      </c>
      <c r="S3812" s="59">
        <v>250.08277799999999</v>
      </c>
      <c r="T3812" s="59">
        <v>0</v>
      </c>
      <c r="U3812" s="59">
        <v>0</v>
      </c>
    </row>
    <row r="3813" spans="1:21" x14ac:dyDescent="0.3">
      <c r="A3813" s="61">
        <v>88106</v>
      </c>
      <c r="B3813" s="54">
        <v>1</v>
      </c>
      <c r="C3813" s="54" t="s">
        <v>79</v>
      </c>
      <c r="D3813" s="54" t="s">
        <v>122</v>
      </c>
      <c r="E3813" s="61" t="s">
        <v>3516</v>
      </c>
      <c r="F3813" s="61" t="s">
        <v>130</v>
      </c>
      <c r="G3813" s="54" t="s">
        <v>71</v>
      </c>
      <c r="H3813" s="54" t="s">
        <v>128</v>
      </c>
      <c r="I3813" s="54" t="s">
        <v>22</v>
      </c>
      <c r="J3813" s="54" t="s">
        <v>129</v>
      </c>
      <c r="K3813" s="56">
        <v>43452.693611111114</v>
      </c>
      <c r="L3813" s="56">
        <v>43452.716446759259</v>
      </c>
      <c r="M3813" s="57">
        <v>0.54805555500000003</v>
      </c>
      <c r="N3813" s="58">
        <v>0</v>
      </c>
      <c r="O3813" s="58">
        <v>0</v>
      </c>
      <c r="P3813" s="58">
        <v>0</v>
      </c>
      <c r="Q3813" s="58">
        <v>1</v>
      </c>
      <c r="R3813" s="59">
        <v>0</v>
      </c>
      <c r="S3813" s="59">
        <v>0</v>
      </c>
      <c r="T3813" s="59">
        <v>0</v>
      </c>
      <c r="U3813" s="59">
        <v>0.54805599999999999</v>
      </c>
    </row>
    <row r="3814" spans="1:21" x14ac:dyDescent="0.3">
      <c r="A3814" s="61">
        <v>88109</v>
      </c>
      <c r="B3814" s="54">
        <v>1</v>
      </c>
      <c r="C3814" s="54" t="s">
        <v>78</v>
      </c>
      <c r="D3814" s="54" t="s">
        <v>104</v>
      </c>
      <c r="E3814" s="61" t="s">
        <v>3517</v>
      </c>
      <c r="F3814" s="61" t="s">
        <v>145</v>
      </c>
      <c r="G3814" s="54" t="s">
        <v>72</v>
      </c>
      <c r="H3814" s="54" t="s">
        <v>128</v>
      </c>
      <c r="I3814" s="54" t="s">
        <v>22</v>
      </c>
      <c r="J3814" s="54" t="s">
        <v>129</v>
      </c>
      <c r="K3814" s="56">
        <v>43452.628865740742</v>
      </c>
      <c r="L3814" s="56">
        <v>43452.695833333331</v>
      </c>
      <c r="M3814" s="57">
        <v>1.6072222220000001</v>
      </c>
      <c r="N3814" s="58">
        <v>0</v>
      </c>
      <c r="O3814" s="58">
        <v>0</v>
      </c>
      <c r="P3814" s="58">
        <v>0</v>
      </c>
      <c r="Q3814" s="58">
        <v>36</v>
      </c>
      <c r="R3814" s="59">
        <v>0</v>
      </c>
      <c r="S3814" s="59">
        <v>0</v>
      </c>
      <c r="T3814" s="59">
        <v>0</v>
      </c>
      <c r="U3814" s="59">
        <v>57.86</v>
      </c>
    </row>
    <row r="3815" spans="1:21" x14ac:dyDescent="0.3">
      <c r="A3815" s="61">
        <v>88110</v>
      </c>
      <c r="B3815" s="54">
        <v>1</v>
      </c>
      <c r="C3815" s="54" t="s">
        <v>78</v>
      </c>
      <c r="D3815" s="54" t="s">
        <v>99</v>
      </c>
      <c r="E3815" s="61" t="s">
        <v>413</v>
      </c>
      <c r="F3815" s="61" t="s">
        <v>140</v>
      </c>
      <c r="G3815" s="54" t="s">
        <v>72</v>
      </c>
      <c r="H3815" s="54" t="s">
        <v>128</v>
      </c>
      <c r="I3815" s="54" t="s">
        <v>22</v>
      </c>
      <c r="J3815" s="54" t="s">
        <v>129</v>
      </c>
      <c r="K3815" s="56">
        <v>43452.694247685184</v>
      </c>
      <c r="L3815" s="56">
        <v>43452.718935185185</v>
      </c>
      <c r="M3815" s="57">
        <v>0.59250000000000003</v>
      </c>
      <c r="N3815" s="58">
        <v>0</v>
      </c>
      <c r="O3815" s="58">
        <v>174</v>
      </c>
      <c r="P3815" s="58">
        <v>0</v>
      </c>
      <c r="Q3815" s="58">
        <v>0</v>
      </c>
      <c r="R3815" s="59">
        <v>0</v>
      </c>
      <c r="S3815" s="59">
        <v>103.095</v>
      </c>
      <c r="T3815" s="59">
        <v>0</v>
      </c>
      <c r="U3815" s="59">
        <v>0</v>
      </c>
    </row>
    <row r="3816" spans="1:21" x14ac:dyDescent="0.3">
      <c r="A3816" s="61">
        <v>88111</v>
      </c>
      <c r="B3816" s="54">
        <v>1</v>
      </c>
      <c r="C3816" s="54" t="s">
        <v>78</v>
      </c>
      <c r="D3816" s="54" t="s">
        <v>87</v>
      </c>
      <c r="E3816" s="61" t="s">
        <v>3518</v>
      </c>
      <c r="F3816" s="61" t="s">
        <v>144</v>
      </c>
      <c r="G3816" s="54" t="s">
        <v>71</v>
      </c>
      <c r="H3816" s="54" t="s">
        <v>128</v>
      </c>
      <c r="I3816" s="54" t="s">
        <v>22</v>
      </c>
      <c r="J3816" s="54" t="s">
        <v>129</v>
      </c>
      <c r="K3816" s="56">
        <v>43452.696817129632</v>
      </c>
      <c r="L3816" s="56">
        <v>43452.75644675926</v>
      </c>
      <c r="M3816" s="57">
        <v>1.4311111110000001</v>
      </c>
      <c r="N3816" s="58">
        <v>0</v>
      </c>
      <c r="O3816" s="58">
        <v>0</v>
      </c>
      <c r="P3816" s="58">
        <v>0</v>
      </c>
      <c r="Q3816" s="58">
        <v>2</v>
      </c>
      <c r="R3816" s="59">
        <v>0</v>
      </c>
      <c r="S3816" s="59">
        <v>0</v>
      </c>
      <c r="T3816" s="59">
        <v>0</v>
      </c>
      <c r="U3816" s="59">
        <v>2.862222</v>
      </c>
    </row>
    <row r="3817" spans="1:21" x14ac:dyDescent="0.3">
      <c r="A3817" s="61">
        <v>88112</v>
      </c>
      <c r="B3817" s="54">
        <v>1</v>
      </c>
      <c r="C3817" s="54" t="s">
        <v>79</v>
      </c>
      <c r="D3817" s="54" t="s">
        <v>120</v>
      </c>
      <c r="E3817" s="61" t="s">
        <v>556</v>
      </c>
      <c r="F3817" s="61" t="s">
        <v>136</v>
      </c>
      <c r="G3817" s="54" t="s">
        <v>71</v>
      </c>
      <c r="H3817" s="54" t="s">
        <v>128</v>
      </c>
      <c r="I3817" s="54" t="s">
        <v>22</v>
      </c>
      <c r="J3817" s="54" t="s">
        <v>129</v>
      </c>
      <c r="K3817" s="56">
        <v>43452.688090277778</v>
      </c>
      <c r="L3817" s="56">
        <v>43452.743576388886</v>
      </c>
      <c r="M3817" s="57">
        <v>1.3316666660000001</v>
      </c>
      <c r="N3817" s="58">
        <v>0</v>
      </c>
      <c r="O3817" s="58">
        <v>17</v>
      </c>
      <c r="P3817" s="58">
        <v>0</v>
      </c>
      <c r="Q3817" s="58">
        <v>0</v>
      </c>
      <c r="R3817" s="59">
        <v>0</v>
      </c>
      <c r="S3817" s="59">
        <v>22.638332999999999</v>
      </c>
      <c r="T3817" s="59">
        <v>0</v>
      </c>
      <c r="U3817" s="59">
        <v>0</v>
      </c>
    </row>
    <row r="3818" spans="1:21" x14ac:dyDescent="0.3">
      <c r="A3818" s="61">
        <v>88116</v>
      </c>
      <c r="B3818" s="54">
        <v>1</v>
      </c>
      <c r="C3818" s="54" t="s">
        <v>78</v>
      </c>
      <c r="D3818" s="54" t="s">
        <v>80</v>
      </c>
      <c r="E3818" s="61" t="s">
        <v>3519</v>
      </c>
      <c r="F3818" s="61" t="s">
        <v>137</v>
      </c>
      <c r="G3818" s="54" t="s">
        <v>71</v>
      </c>
      <c r="H3818" s="54" t="s">
        <v>128</v>
      </c>
      <c r="I3818" s="54" t="s">
        <v>22</v>
      </c>
      <c r="J3818" s="54" t="s">
        <v>129</v>
      </c>
      <c r="K3818" s="56">
        <v>43452.704317129632</v>
      </c>
      <c r="L3818" s="56">
        <v>43452.95248842593</v>
      </c>
      <c r="M3818" s="57">
        <v>5.9561111110000002</v>
      </c>
      <c r="N3818" s="58">
        <v>0</v>
      </c>
      <c r="O3818" s="58">
        <v>2</v>
      </c>
      <c r="P3818" s="58">
        <v>0</v>
      </c>
      <c r="Q3818" s="58">
        <v>0</v>
      </c>
      <c r="R3818" s="59">
        <v>0</v>
      </c>
      <c r="S3818" s="59">
        <v>11.912222</v>
      </c>
      <c r="T3818" s="59">
        <v>0</v>
      </c>
      <c r="U3818" s="59">
        <v>0</v>
      </c>
    </row>
    <row r="3819" spans="1:21" x14ac:dyDescent="0.3">
      <c r="A3819" s="61">
        <v>88117</v>
      </c>
      <c r="B3819" s="54">
        <v>1</v>
      </c>
      <c r="C3819" s="54" t="s">
        <v>79</v>
      </c>
      <c r="D3819" s="54" t="s">
        <v>114</v>
      </c>
      <c r="E3819" s="61" t="s">
        <v>3010</v>
      </c>
      <c r="F3819" s="61" t="s">
        <v>186</v>
      </c>
      <c r="G3819" s="54" t="s">
        <v>72</v>
      </c>
      <c r="H3819" s="54" t="s">
        <v>128</v>
      </c>
      <c r="I3819" s="54" t="s">
        <v>22</v>
      </c>
      <c r="J3819" s="54" t="s">
        <v>129</v>
      </c>
      <c r="K3819" s="56">
        <v>43452.705000000002</v>
      </c>
      <c r="L3819" s="56">
        <v>43452.731574074074</v>
      </c>
      <c r="M3819" s="57">
        <v>0.63777777700000005</v>
      </c>
      <c r="N3819" s="58">
        <v>0</v>
      </c>
      <c r="O3819" s="58">
        <v>423</v>
      </c>
      <c r="P3819" s="58">
        <v>0</v>
      </c>
      <c r="Q3819" s="58">
        <v>0</v>
      </c>
      <c r="R3819" s="59">
        <v>0</v>
      </c>
      <c r="S3819" s="59">
        <v>269.77999999999997</v>
      </c>
      <c r="T3819" s="59">
        <v>0</v>
      </c>
      <c r="U3819" s="59">
        <v>0</v>
      </c>
    </row>
    <row r="3820" spans="1:21" x14ac:dyDescent="0.3">
      <c r="A3820" s="61">
        <v>88122</v>
      </c>
      <c r="B3820" s="54">
        <v>1</v>
      </c>
      <c r="C3820" s="54" t="s">
        <v>78</v>
      </c>
      <c r="D3820" s="54" t="s">
        <v>94</v>
      </c>
      <c r="E3820" s="61" t="s">
        <v>2327</v>
      </c>
      <c r="F3820" s="61" t="s">
        <v>137</v>
      </c>
      <c r="G3820" s="54" t="s">
        <v>71</v>
      </c>
      <c r="H3820" s="54" t="s">
        <v>128</v>
      </c>
      <c r="I3820" s="54" t="s">
        <v>22</v>
      </c>
      <c r="J3820" s="54" t="s">
        <v>129</v>
      </c>
      <c r="K3820" s="56">
        <v>43452.704872685186</v>
      </c>
      <c r="L3820" s="56">
        <v>43452.790023148147</v>
      </c>
      <c r="M3820" s="57">
        <v>2.0436111110000001</v>
      </c>
      <c r="N3820" s="58">
        <v>0</v>
      </c>
      <c r="O3820" s="58">
        <v>4</v>
      </c>
      <c r="P3820" s="58">
        <v>0</v>
      </c>
      <c r="Q3820" s="58">
        <v>0</v>
      </c>
      <c r="R3820" s="59">
        <v>0</v>
      </c>
      <c r="S3820" s="59">
        <v>8.1744439999999994</v>
      </c>
      <c r="T3820" s="59">
        <v>0</v>
      </c>
      <c r="U3820" s="59">
        <v>0</v>
      </c>
    </row>
    <row r="3821" spans="1:21" x14ac:dyDescent="0.3">
      <c r="A3821" s="61">
        <v>88124</v>
      </c>
      <c r="B3821" s="54">
        <v>1</v>
      </c>
      <c r="C3821" s="54" t="s">
        <v>78</v>
      </c>
      <c r="D3821" s="54" t="s">
        <v>81</v>
      </c>
      <c r="E3821" s="61" t="s">
        <v>3520</v>
      </c>
      <c r="F3821" s="61" t="s">
        <v>141</v>
      </c>
      <c r="G3821" s="54" t="s">
        <v>71</v>
      </c>
      <c r="H3821" s="54" t="s">
        <v>128</v>
      </c>
      <c r="I3821" s="54" t="s">
        <v>22</v>
      </c>
      <c r="J3821" s="54" t="s">
        <v>129</v>
      </c>
      <c r="K3821" s="56">
        <v>43452.553530092591</v>
      </c>
      <c r="L3821" s="56">
        <v>43452.837361111109</v>
      </c>
      <c r="M3821" s="57">
        <v>6.8119444439999999</v>
      </c>
      <c r="N3821" s="58">
        <v>0</v>
      </c>
      <c r="O3821" s="58">
        <v>2</v>
      </c>
      <c r="P3821" s="58">
        <v>0</v>
      </c>
      <c r="Q3821" s="58">
        <v>0</v>
      </c>
      <c r="R3821" s="59">
        <v>0</v>
      </c>
      <c r="S3821" s="59">
        <v>13.623889</v>
      </c>
      <c r="T3821" s="59">
        <v>0</v>
      </c>
      <c r="U3821" s="59">
        <v>0</v>
      </c>
    </row>
    <row r="3822" spans="1:21" x14ac:dyDescent="0.3">
      <c r="A3822" s="61">
        <v>88125</v>
      </c>
      <c r="B3822" s="54">
        <v>1</v>
      </c>
      <c r="C3822" s="54" t="s">
        <v>78</v>
      </c>
      <c r="D3822" s="54" t="s">
        <v>81</v>
      </c>
      <c r="E3822" s="61" t="s">
        <v>3521</v>
      </c>
      <c r="F3822" s="61" t="s">
        <v>156</v>
      </c>
      <c r="G3822" s="54" t="s">
        <v>71</v>
      </c>
      <c r="H3822" s="54" t="s">
        <v>128</v>
      </c>
      <c r="I3822" s="54" t="s">
        <v>22</v>
      </c>
      <c r="J3822" s="54" t="s">
        <v>129</v>
      </c>
      <c r="K3822" s="56">
        <v>43452.678495370368</v>
      </c>
      <c r="L3822" s="56">
        <v>43452.796168981484</v>
      </c>
      <c r="M3822" s="57">
        <v>2.824166666</v>
      </c>
      <c r="N3822" s="58">
        <v>0</v>
      </c>
      <c r="O3822" s="58">
        <v>1</v>
      </c>
      <c r="P3822" s="58">
        <v>0</v>
      </c>
      <c r="Q3822" s="58">
        <v>0</v>
      </c>
      <c r="R3822" s="59">
        <v>0</v>
      </c>
      <c r="S3822" s="59">
        <v>2.8241670000000001</v>
      </c>
      <c r="T3822" s="59">
        <v>0</v>
      </c>
      <c r="U3822" s="59">
        <v>0</v>
      </c>
    </row>
    <row r="3823" spans="1:21" x14ac:dyDescent="0.3">
      <c r="A3823" s="61">
        <v>88135</v>
      </c>
      <c r="B3823" s="54">
        <v>1</v>
      </c>
      <c r="C3823" s="54" t="s">
        <v>78</v>
      </c>
      <c r="D3823" s="54" t="s">
        <v>88</v>
      </c>
      <c r="E3823" s="61" t="s">
        <v>3522</v>
      </c>
      <c r="F3823" s="61" t="s">
        <v>144</v>
      </c>
      <c r="G3823" s="54" t="s">
        <v>71</v>
      </c>
      <c r="H3823" s="54" t="s">
        <v>128</v>
      </c>
      <c r="I3823" s="54" t="s">
        <v>22</v>
      </c>
      <c r="J3823" s="54" t="s">
        <v>129</v>
      </c>
      <c r="K3823" s="56">
        <v>43452.731608796297</v>
      </c>
      <c r="L3823" s="56">
        <v>43452.771909722222</v>
      </c>
      <c r="M3823" s="57">
        <v>0.96722222199999996</v>
      </c>
      <c r="N3823" s="58">
        <v>0</v>
      </c>
      <c r="O3823" s="58">
        <v>2</v>
      </c>
      <c r="P3823" s="58">
        <v>0</v>
      </c>
      <c r="Q3823" s="58">
        <v>0</v>
      </c>
      <c r="R3823" s="59">
        <v>0</v>
      </c>
      <c r="S3823" s="59">
        <v>1.9344440000000001</v>
      </c>
      <c r="T3823" s="59">
        <v>0</v>
      </c>
      <c r="U3823" s="59">
        <v>0</v>
      </c>
    </row>
    <row r="3824" spans="1:21" x14ac:dyDescent="0.3">
      <c r="A3824" s="61">
        <v>88136</v>
      </c>
      <c r="B3824" s="54">
        <v>1</v>
      </c>
      <c r="C3824" s="54" t="s">
        <v>78</v>
      </c>
      <c r="D3824" s="54" t="s">
        <v>104</v>
      </c>
      <c r="E3824" s="61" t="s">
        <v>3523</v>
      </c>
      <c r="F3824" s="61" t="s">
        <v>172</v>
      </c>
      <c r="G3824" s="54" t="s">
        <v>71</v>
      </c>
      <c r="H3824" s="54" t="s">
        <v>128</v>
      </c>
      <c r="I3824" s="54" t="s">
        <v>22</v>
      </c>
      <c r="J3824" s="54" t="s">
        <v>129</v>
      </c>
      <c r="K3824" s="56">
        <v>43452.657141203701</v>
      </c>
      <c r="L3824" s="56">
        <v>43452.734722222223</v>
      </c>
      <c r="M3824" s="57">
        <v>1.8619444439999999</v>
      </c>
      <c r="N3824" s="58">
        <v>0</v>
      </c>
      <c r="O3824" s="58">
        <v>0</v>
      </c>
      <c r="P3824" s="58">
        <v>0</v>
      </c>
      <c r="Q3824" s="58">
        <v>7</v>
      </c>
      <c r="R3824" s="59">
        <v>0</v>
      </c>
      <c r="S3824" s="59">
        <v>0</v>
      </c>
      <c r="T3824" s="59">
        <v>0</v>
      </c>
      <c r="U3824" s="59">
        <v>13.033611000000001</v>
      </c>
    </row>
    <row r="3825" spans="1:21" x14ac:dyDescent="0.3">
      <c r="A3825" s="61">
        <v>88137</v>
      </c>
      <c r="B3825" s="54">
        <v>1</v>
      </c>
      <c r="C3825" s="54" t="s">
        <v>78</v>
      </c>
      <c r="D3825" s="54" t="s">
        <v>92</v>
      </c>
      <c r="E3825" s="61" t="s">
        <v>476</v>
      </c>
      <c r="F3825" s="61" t="s">
        <v>145</v>
      </c>
      <c r="G3825" s="54" t="s">
        <v>72</v>
      </c>
      <c r="H3825" s="54" t="s">
        <v>128</v>
      </c>
      <c r="I3825" s="54" t="s">
        <v>22</v>
      </c>
      <c r="J3825" s="54" t="s">
        <v>129</v>
      </c>
      <c r="K3825" s="56">
        <v>43452.703067129631</v>
      </c>
      <c r="L3825" s="56">
        <v>43452.824733796297</v>
      </c>
      <c r="M3825" s="57">
        <v>2.92</v>
      </c>
      <c r="N3825" s="58">
        <v>0</v>
      </c>
      <c r="O3825" s="58">
        <v>0</v>
      </c>
      <c r="P3825" s="58">
        <v>0</v>
      </c>
      <c r="Q3825" s="58">
        <v>48</v>
      </c>
      <c r="R3825" s="59">
        <v>0</v>
      </c>
      <c r="S3825" s="59">
        <v>0</v>
      </c>
      <c r="T3825" s="59">
        <v>0</v>
      </c>
      <c r="U3825" s="59">
        <v>140.16</v>
      </c>
    </row>
    <row r="3826" spans="1:21" x14ac:dyDescent="0.3">
      <c r="A3826" s="61">
        <v>88142</v>
      </c>
      <c r="B3826" s="54">
        <v>1</v>
      </c>
      <c r="C3826" s="54" t="s">
        <v>78</v>
      </c>
      <c r="D3826" s="54" t="s">
        <v>91</v>
      </c>
      <c r="E3826" s="61" t="s">
        <v>2154</v>
      </c>
      <c r="F3826" s="61" t="s">
        <v>139</v>
      </c>
      <c r="G3826" s="54" t="s">
        <v>71</v>
      </c>
      <c r="H3826" s="54" t="s">
        <v>128</v>
      </c>
      <c r="I3826" s="54" t="s">
        <v>22</v>
      </c>
      <c r="J3826" s="54" t="s">
        <v>129</v>
      </c>
      <c r="K3826" s="56">
        <v>43452.734629629631</v>
      </c>
      <c r="L3826" s="56">
        <v>43452.740972222222</v>
      </c>
      <c r="M3826" s="57">
        <v>0.15222222199999999</v>
      </c>
      <c r="N3826" s="58">
        <v>0</v>
      </c>
      <c r="O3826" s="58">
        <v>2</v>
      </c>
      <c r="P3826" s="58">
        <v>0</v>
      </c>
      <c r="Q3826" s="58">
        <v>17</v>
      </c>
      <c r="R3826" s="59">
        <v>0</v>
      </c>
      <c r="S3826" s="59">
        <v>0.30444399999999999</v>
      </c>
      <c r="T3826" s="59">
        <v>0</v>
      </c>
      <c r="U3826" s="59">
        <v>2.5877780000000001</v>
      </c>
    </row>
    <row r="3827" spans="1:21" x14ac:dyDescent="0.3">
      <c r="A3827" s="61">
        <v>88143</v>
      </c>
      <c r="B3827" s="54">
        <v>1</v>
      </c>
      <c r="C3827" s="54" t="s">
        <v>78</v>
      </c>
      <c r="D3827" s="54" t="s">
        <v>88</v>
      </c>
      <c r="E3827" s="61" t="s">
        <v>3524</v>
      </c>
      <c r="F3827" s="61" t="s">
        <v>144</v>
      </c>
      <c r="G3827" s="54" t="s">
        <v>71</v>
      </c>
      <c r="H3827" s="54" t="s">
        <v>128</v>
      </c>
      <c r="I3827" s="54" t="s">
        <v>22</v>
      </c>
      <c r="J3827" s="54" t="s">
        <v>129</v>
      </c>
      <c r="K3827" s="56">
        <v>43452.739340277782</v>
      </c>
      <c r="L3827" s="56">
        <v>43452.802118055552</v>
      </c>
      <c r="M3827" s="57">
        <v>1.5066666660000001</v>
      </c>
      <c r="N3827" s="58">
        <v>0</v>
      </c>
      <c r="O3827" s="58">
        <v>13</v>
      </c>
      <c r="P3827" s="58">
        <v>0</v>
      </c>
      <c r="Q3827" s="58">
        <v>0</v>
      </c>
      <c r="R3827" s="59">
        <v>0</v>
      </c>
      <c r="S3827" s="59">
        <v>19.586666999999998</v>
      </c>
      <c r="T3827" s="59">
        <v>0</v>
      </c>
      <c r="U3827" s="59">
        <v>0</v>
      </c>
    </row>
    <row r="3828" spans="1:21" x14ac:dyDescent="0.3">
      <c r="A3828" s="61">
        <v>88144</v>
      </c>
      <c r="B3828" s="54">
        <v>1</v>
      </c>
      <c r="C3828" s="54" t="s">
        <v>79</v>
      </c>
      <c r="D3828" s="54" t="s">
        <v>114</v>
      </c>
      <c r="E3828" s="61" t="s">
        <v>3525</v>
      </c>
      <c r="F3828" s="61" t="s">
        <v>137</v>
      </c>
      <c r="G3828" s="54" t="s">
        <v>71</v>
      </c>
      <c r="H3828" s="54" t="s">
        <v>128</v>
      </c>
      <c r="I3828" s="54" t="s">
        <v>22</v>
      </c>
      <c r="J3828" s="54" t="s">
        <v>129</v>
      </c>
      <c r="K3828" s="56">
        <v>43452.734351851854</v>
      </c>
      <c r="L3828" s="56">
        <v>43452.76798611111</v>
      </c>
      <c r="M3828" s="57">
        <v>0.80722222200000004</v>
      </c>
      <c r="N3828" s="58">
        <v>0</v>
      </c>
      <c r="O3828" s="58">
        <v>1</v>
      </c>
      <c r="P3828" s="58">
        <v>0</v>
      </c>
      <c r="Q3828" s="58">
        <v>0</v>
      </c>
      <c r="R3828" s="59">
        <v>0</v>
      </c>
      <c r="S3828" s="59">
        <v>0.807222</v>
      </c>
      <c r="T3828" s="59">
        <v>0</v>
      </c>
      <c r="U3828" s="59">
        <v>0</v>
      </c>
    </row>
    <row r="3829" spans="1:21" x14ac:dyDescent="0.3">
      <c r="A3829" s="61">
        <v>88150</v>
      </c>
      <c r="B3829" s="54">
        <v>1</v>
      </c>
      <c r="C3829" s="54" t="s">
        <v>78</v>
      </c>
      <c r="D3829" s="54" t="s">
        <v>103</v>
      </c>
      <c r="E3829" s="61" t="s">
        <v>3526</v>
      </c>
      <c r="F3829" s="61" t="s">
        <v>137</v>
      </c>
      <c r="G3829" s="54" t="s">
        <v>71</v>
      </c>
      <c r="H3829" s="54" t="s">
        <v>128</v>
      </c>
      <c r="I3829" s="54" t="s">
        <v>22</v>
      </c>
      <c r="J3829" s="54" t="s">
        <v>129</v>
      </c>
      <c r="K3829" s="56">
        <v>43452.751446759255</v>
      </c>
      <c r="L3829" s="56">
        <v>43452.802129629628</v>
      </c>
      <c r="M3829" s="57">
        <v>1.216388888</v>
      </c>
      <c r="N3829" s="58">
        <v>0</v>
      </c>
      <c r="O3829" s="58">
        <v>0</v>
      </c>
      <c r="P3829" s="58">
        <v>0</v>
      </c>
      <c r="Q3829" s="58">
        <v>2</v>
      </c>
      <c r="R3829" s="59">
        <v>0</v>
      </c>
      <c r="S3829" s="59">
        <v>0</v>
      </c>
      <c r="T3829" s="59">
        <v>0</v>
      </c>
      <c r="U3829" s="59">
        <v>2.4327779999999999</v>
      </c>
    </row>
    <row r="3830" spans="1:21" x14ac:dyDescent="0.3">
      <c r="A3830" s="61">
        <v>88151</v>
      </c>
      <c r="B3830" s="54">
        <v>1</v>
      </c>
      <c r="C3830" s="54" t="s">
        <v>78</v>
      </c>
      <c r="D3830" s="54" t="s">
        <v>98</v>
      </c>
      <c r="E3830" s="61" t="s">
        <v>736</v>
      </c>
      <c r="F3830" s="61" t="s">
        <v>204</v>
      </c>
      <c r="G3830" s="54" t="s">
        <v>71</v>
      </c>
      <c r="H3830" s="54" t="s">
        <v>128</v>
      </c>
      <c r="I3830" s="54" t="s">
        <v>22</v>
      </c>
      <c r="J3830" s="54" t="s">
        <v>129</v>
      </c>
      <c r="K3830" s="56">
        <v>43452.739027777774</v>
      </c>
      <c r="L3830" s="56">
        <v>43452.837118055555</v>
      </c>
      <c r="M3830" s="57">
        <v>2.3541666659999998</v>
      </c>
      <c r="N3830" s="58">
        <v>0</v>
      </c>
      <c r="O3830" s="58">
        <v>69</v>
      </c>
      <c r="P3830" s="58">
        <v>0</v>
      </c>
      <c r="Q3830" s="58">
        <v>0</v>
      </c>
      <c r="R3830" s="59">
        <v>0</v>
      </c>
      <c r="S3830" s="59">
        <v>162.4375</v>
      </c>
      <c r="T3830" s="59">
        <v>0</v>
      </c>
      <c r="U3830" s="59">
        <v>0</v>
      </c>
    </row>
    <row r="3831" spans="1:21" x14ac:dyDescent="0.3">
      <c r="A3831" s="61">
        <v>88155</v>
      </c>
      <c r="B3831" s="54">
        <v>1</v>
      </c>
      <c r="C3831" s="54" t="s">
        <v>78</v>
      </c>
      <c r="D3831" s="54" t="s">
        <v>82</v>
      </c>
      <c r="E3831" s="61" t="s">
        <v>3527</v>
      </c>
      <c r="F3831" s="61" t="s">
        <v>137</v>
      </c>
      <c r="G3831" s="54" t="s">
        <v>71</v>
      </c>
      <c r="H3831" s="54" t="s">
        <v>128</v>
      </c>
      <c r="I3831" s="54" t="s">
        <v>22</v>
      </c>
      <c r="J3831" s="54" t="s">
        <v>129</v>
      </c>
      <c r="K3831" s="56">
        <v>43452.760775462964</v>
      </c>
      <c r="L3831" s="56">
        <v>43452.773761574077</v>
      </c>
      <c r="M3831" s="57">
        <v>0.31166666599999998</v>
      </c>
      <c r="N3831" s="58">
        <v>0</v>
      </c>
      <c r="O3831" s="58">
        <v>2</v>
      </c>
      <c r="P3831" s="58">
        <v>0</v>
      </c>
      <c r="Q3831" s="58">
        <v>0</v>
      </c>
      <c r="R3831" s="59">
        <v>0</v>
      </c>
      <c r="S3831" s="59">
        <v>0.62333300000000003</v>
      </c>
      <c r="T3831" s="59">
        <v>0</v>
      </c>
      <c r="U3831" s="59">
        <v>0</v>
      </c>
    </row>
    <row r="3832" spans="1:21" x14ac:dyDescent="0.3">
      <c r="A3832" s="61">
        <v>88156</v>
      </c>
      <c r="B3832" s="54">
        <v>1</v>
      </c>
      <c r="C3832" s="54" t="s">
        <v>78</v>
      </c>
      <c r="D3832" s="54" t="s">
        <v>104</v>
      </c>
      <c r="E3832" s="61" t="s">
        <v>3528</v>
      </c>
      <c r="F3832" s="61" t="s">
        <v>136</v>
      </c>
      <c r="G3832" s="54" t="s">
        <v>71</v>
      </c>
      <c r="H3832" s="54" t="s">
        <v>128</v>
      </c>
      <c r="I3832" s="54" t="s">
        <v>22</v>
      </c>
      <c r="J3832" s="54" t="s">
        <v>129</v>
      </c>
      <c r="K3832" s="56">
        <v>43452.751956018517</v>
      </c>
      <c r="L3832" s="56">
        <v>43452.765277777777</v>
      </c>
      <c r="M3832" s="57">
        <v>0.319722222</v>
      </c>
      <c r="N3832" s="58">
        <v>0</v>
      </c>
      <c r="O3832" s="58">
        <v>0</v>
      </c>
      <c r="P3832" s="58">
        <v>0</v>
      </c>
      <c r="Q3832" s="58">
        <v>6</v>
      </c>
      <c r="R3832" s="59">
        <v>0</v>
      </c>
      <c r="S3832" s="59">
        <v>0</v>
      </c>
      <c r="T3832" s="59">
        <v>0</v>
      </c>
      <c r="U3832" s="59">
        <v>1.9183330000000001</v>
      </c>
    </row>
    <row r="3833" spans="1:21" x14ac:dyDescent="0.3">
      <c r="A3833" s="61">
        <v>88157</v>
      </c>
      <c r="B3833" s="54">
        <v>1</v>
      </c>
      <c r="C3833" s="54" t="s">
        <v>78</v>
      </c>
      <c r="D3833" s="54" t="s">
        <v>102</v>
      </c>
      <c r="E3833" s="61" t="s">
        <v>3063</v>
      </c>
      <c r="F3833" s="61" t="s">
        <v>206</v>
      </c>
      <c r="G3833" s="54" t="s">
        <v>72</v>
      </c>
      <c r="H3833" s="54" t="s">
        <v>128</v>
      </c>
      <c r="I3833" s="54" t="s">
        <v>22</v>
      </c>
      <c r="J3833" s="54" t="s">
        <v>129</v>
      </c>
      <c r="K3833" s="56">
        <v>43452.623807870368</v>
      </c>
      <c r="L3833" s="56">
        <v>43452.93240740741</v>
      </c>
      <c r="M3833" s="57">
        <v>7.4063888880000004</v>
      </c>
      <c r="N3833" s="58">
        <v>0</v>
      </c>
      <c r="O3833" s="58">
        <v>0</v>
      </c>
      <c r="P3833" s="58">
        <v>8</v>
      </c>
      <c r="Q3833" s="58">
        <v>66</v>
      </c>
      <c r="R3833" s="59">
        <v>0</v>
      </c>
      <c r="S3833" s="59">
        <v>0</v>
      </c>
      <c r="T3833" s="59">
        <v>59.251111000000002</v>
      </c>
      <c r="U3833" s="59">
        <v>488.82166699999999</v>
      </c>
    </row>
    <row r="3834" spans="1:21" x14ac:dyDescent="0.3">
      <c r="A3834" s="61">
        <v>88160</v>
      </c>
      <c r="B3834" s="54">
        <v>1</v>
      </c>
      <c r="C3834" s="54" t="s">
        <v>78</v>
      </c>
      <c r="D3834" s="54" t="s">
        <v>84</v>
      </c>
      <c r="E3834" s="61" t="s">
        <v>3529</v>
      </c>
      <c r="F3834" s="61" t="s">
        <v>137</v>
      </c>
      <c r="G3834" s="54" t="s">
        <v>71</v>
      </c>
      <c r="H3834" s="54" t="s">
        <v>128</v>
      </c>
      <c r="I3834" s="54" t="s">
        <v>22</v>
      </c>
      <c r="J3834" s="54" t="s">
        <v>129</v>
      </c>
      <c r="K3834" s="56">
        <v>43452.767650462964</v>
      </c>
      <c r="L3834" s="56">
        <v>43452.817233796297</v>
      </c>
      <c r="M3834" s="57">
        <v>1.19</v>
      </c>
      <c r="N3834" s="58">
        <v>0</v>
      </c>
      <c r="O3834" s="58">
        <v>14</v>
      </c>
      <c r="P3834" s="58">
        <v>0</v>
      </c>
      <c r="Q3834" s="58">
        <v>0</v>
      </c>
      <c r="R3834" s="59">
        <v>0</v>
      </c>
      <c r="S3834" s="59">
        <v>16.66</v>
      </c>
      <c r="T3834" s="59">
        <v>0</v>
      </c>
      <c r="U3834" s="59">
        <v>0</v>
      </c>
    </row>
    <row r="3835" spans="1:21" x14ac:dyDescent="0.3">
      <c r="A3835" s="61">
        <v>88163</v>
      </c>
      <c r="B3835" s="54">
        <v>1</v>
      </c>
      <c r="C3835" s="54" t="s">
        <v>78</v>
      </c>
      <c r="D3835" s="54" t="s">
        <v>94</v>
      </c>
      <c r="E3835" s="61" t="s">
        <v>3530</v>
      </c>
      <c r="F3835" s="61" t="s">
        <v>137</v>
      </c>
      <c r="G3835" s="54" t="s">
        <v>71</v>
      </c>
      <c r="H3835" s="54" t="s">
        <v>128</v>
      </c>
      <c r="I3835" s="54" t="s">
        <v>22</v>
      </c>
      <c r="J3835" s="54" t="s">
        <v>129</v>
      </c>
      <c r="K3835" s="56">
        <v>43452.745578703703</v>
      </c>
      <c r="L3835" s="56">
        <v>43452.818159722221</v>
      </c>
      <c r="M3835" s="57">
        <v>1.741944444</v>
      </c>
      <c r="N3835" s="58">
        <v>0</v>
      </c>
      <c r="O3835" s="58">
        <v>1</v>
      </c>
      <c r="P3835" s="58">
        <v>0</v>
      </c>
      <c r="Q3835" s="58">
        <v>0</v>
      </c>
      <c r="R3835" s="59">
        <v>0</v>
      </c>
      <c r="S3835" s="59">
        <v>1.7419439999999999</v>
      </c>
      <c r="T3835" s="59">
        <v>0</v>
      </c>
      <c r="U3835" s="59">
        <v>0</v>
      </c>
    </row>
    <row r="3836" spans="1:21" x14ac:dyDescent="0.3">
      <c r="A3836" s="61">
        <v>88164</v>
      </c>
      <c r="B3836" s="54">
        <v>1</v>
      </c>
      <c r="C3836" s="54" t="s">
        <v>78</v>
      </c>
      <c r="D3836" s="54" t="s">
        <v>82</v>
      </c>
      <c r="E3836" s="61" t="s">
        <v>3234</v>
      </c>
      <c r="F3836" s="61" t="s">
        <v>156</v>
      </c>
      <c r="G3836" s="54" t="s">
        <v>71</v>
      </c>
      <c r="H3836" s="54" t="s">
        <v>128</v>
      </c>
      <c r="I3836" s="54" t="s">
        <v>22</v>
      </c>
      <c r="J3836" s="54" t="s">
        <v>129</v>
      </c>
      <c r="K3836" s="56">
        <v>43452.768449074072</v>
      </c>
      <c r="L3836" s="56">
        <v>43452.78634259259</v>
      </c>
      <c r="M3836" s="57">
        <v>0.42944444399999998</v>
      </c>
      <c r="N3836" s="58">
        <v>0</v>
      </c>
      <c r="O3836" s="58">
        <v>4</v>
      </c>
      <c r="P3836" s="58">
        <v>0</v>
      </c>
      <c r="Q3836" s="58">
        <v>0</v>
      </c>
      <c r="R3836" s="59">
        <v>0</v>
      </c>
      <c r="S3836" s="59">
        <v>1.717778</v>
      </c>
      <c r="T3836" s="59">
        <v>0</v>
      </c>
      <c r="U3836" s="59">
        <v>0</v>
      </c>
    </row>
    <row r="3837" spans="1:21" x14ac:dyDescent="0.3">
      <c r="A3837" s="61">
        <v>88165</v>
      </c>
      <c r="B3837" s="54">
        <v>1</v>
      </c>
      <c r="C3837" s="54" t="s">
        <v>78</v>
      </c>
      <c r="D3837" s="54" t="s">
        <v>83</v>
      </c>
      <c r="E3837" s="61" t="s">
        <v>3531</v>
      </c>
      <c r="F3837" s="61" t="s">
        <v>144</v>
      </c>
      <c r="G3837" s="54" t="s">
        <v>71</v>
      </c>
      <c r="H3837" s="54" t="s">
        <v>128</v>
      </c>
      <c r="I3837" s="54" t="s">
        <v>22</v>
      </c>
      <c r="J3837" s="54" t="s">
        <v>129</v>
      </c>
      <c r="K3837" s="56">
        <v>43452.729675925926</v>
      </c>
      <c r="L3837" s="56">
        <v>43452.803067129629</v>
      </c>
      <c r="M3837" s="57">
        <v>1.7613888879999999</v>
      </c>
      <c r="N3837" s="58">
        <v>0</v>
      </c>
      <c r="O3837" s="58">
        <v>6</v>
      </c>
      <c r="P3837" s="58">
        <v>0</v>
      </c>
      <c r="Q3837" s="58">
        <v>0</v>
      </c>
      <c r="R3837" s="59">
        <v>0</v>
      </c>
      <c r="S3837" s="59">
        <v>10.568333000000001</v>
      </c>
      <c r="T3837" s="59">
        <v>0</v>
      </c>
      <c r="U3837" s="59">
        <v>0</v>
      </c>
    </row>
    <row r="3838" spans="1:21" x14ac:dyDescent="0.3">
      <c r="A3838" s="61">
        <v>88168</v>
      </c>
      <c r="B3838" s="54">
        <v>1</v>
      </c>
      <c r="C3838" s="54" t="s">
        <v>78</v>
      </c>
      <c r="D3838" s="54" t="s">
        <v>88</v>
      </c>
      <c r="E3838" s="61" t="s">
        <v>3532</v>
      </c>
      <c r="F3838" s="61" t="s">
        <v>137</v>
      </c>
      <c r="G3838" s="54" t="s">
        <v>71</v>
      </c>
      <c r="H3838" s="54" t="s">
        <v>128</v>
      </c>
      <c r="I3838" s="54" t="s">
        <v>22</v>
      </c>
      <c r="J3838" s="54" t="s">
        <v>129</v>
      </c>
      <c r="K3838" s="56">
        <v>43452.773553240739</v>
      </c>
      <c r="L3838" s="56">
        <v>43452.851817129631</v>
      </c>
      <c r="M3838" s="57">
        <v>1.878333333</v>
      </c>
      <c r="N3838" s="58">
        <v>0</v>
      </c>
      <c r="O3838" s="58">
        <v>5</v>
      </c>
      <c r="P3838" s="58">
        <v>0</v>
      </c>
      <c r="Q3838" s="58">
        <v>0</v>
      </c>
      <c r="R3838" s="59">
        <v>0</v>
      </c>
      <c r="S3838" s="59">
        <v>9.391667</v>
      </c>
      <c r="T3838" s="59">
        <v>0</v>
      </c>
      <c r="U3838" s="59">
        <v>0</v>
      </c>
    </row>
    <row r="3839" spans="1:21" x14ac:dyDescent="0.3">
      <c r="A3839" s="61">
        <v>88170</v>
      </c>
      <c r="B3839" s="54">
        <v>1</v>
      </c>
      <c r="C3839" s="54" t="s">
        <v>78</v>
      </c>
      <c r="D3839" s="54" t="s">
        <v>80</v>
      </c>
      <c r="E3839" s="61" t="s">
        <v>731</v>
      </c>
      <c r="F3839" s="61" t="s">
        <v>144</v>
      </c>
      <c r="G3839" s="54" t="s">
        <v>71</v>
      </c>
      <c r="H3839" s="54" t="s">
        <v>128</v>
      </c>
      <c r="I3839" s="54" t="s">
        <v>22</v>
      </c>
      <c r="J3839" s="54" t="s">
        <v>129</v>
      </c>
      <c r="K3839" s="56">
        <v>43452.777106481481</v>
      </c>
      <c r="L3839" s="56">
        <v>43452.817615740743</v>
      </c>
      <c r="M3839" s="57">
        <v>0.97222222199999997</v>
      </c>
      <c r="N3839" s="58">
        <v>0</v>
      </c>
      <c r="O3839" s="58">
        <v>575</v>
      </c>
      <c r="P3839" s="58">
        <v>0</v>
      </c>
      <c r="Q3839" s="58">
        <v>0</v>
      </c>
      <c r="R3839" s="59">
        <v>0</v>
      </c>
      <c r="S3839" s="59">
        <v>559.02777800000001</v>
      </c>
      <c r="T3839" s="59">
        <v>0</v>
      </c>
      <c r="U3839" s="59">
        <v>0</v>
      </c>
    </row>
    <row r="3840" spans="1:21" x14ac:dyDescent="0.3">
      <c r="A3840" s="61">
        <v>88171</v>
      </c>
      <c r="B3840" s="54">
        <v>1</v>
      </c>
      <c r="C3840" s="54" t="s">
        <v>79</v>
      </c>
      <c r="D3840" s="54" t="s">
        <v>122</v>
      </c>
      <c r="E3840" s="61" t="s">
        <v>548</v>
      </c>
      <c r="F3840" s="61" t="s">
        <v>176</v>
      </c>
      <c r="G3840" s="54" t="s">
        <v>71</v>
      </c>
      <c r="H3840" s="54" t="s">
        <v>128</v>
      </c>
      <c r="I3840" s="54" t="s">
        <v>22</v>
      </c>
      <c r="J3840" s="54" t="s">
        <v>129</v>
      </c>
      <c r="K3840" s="56">
        <v>43452.778321759259</v>
      </c>
      <c r="L3840" s="56">
        <v>43452.821319444447</v>
      </c>
      <c r="M3840" s="57">
        <v>1.0319444440000001</v>
      </c>
      <c r="N3840" s="58">
        <v>0</v>
      </c>
      <c r="O3840" s="58">
        <v>0</v>
      </c>
      <c r="P3840" s="58">
        <v>0</v>
      </c>
      <c r="Q3840" s="58">
        <v>18</v>
      </c>
      <c r="R3840" s="59">
        <v>0</v>
      </c>
      <c r="S3840" s="59">
        <v>0</v>
      </c>
      <c r="T3840" s="59">
        <v>0</v>
      </c>
      <c r="U3840" s="59">
        <v>18.574999999999999</v>
      </c>
    </row>
    <row r="3841" spans="1:21" x14ac:dyDescent="0.3">
      <c r="A3841" s="61">
        <v>88176</v>
      </c>
      <c r="B3841" s="54">
        <v>1</v>
      </c>
      <c r="C3841" s="54" t="s">
        <v>79</v>
      </c>
      <c r="D3841" s="54" t="s">
        <v>118</v>
      </c>
      <c r="E3841" s="61" t="s">
        <v>3533</v>
      </c>
      <c r="F3841" s="61" t="s">
        <v>136</v>
      </c>
      <c r="G3841" s="54" t="s">
        <v>71</v>
      </c>
      <c r="H3841" s="54" t="s">
        <v>128</v>
      </c>
      <c r="I3841" s="54" t="s">
        <v>22</v>
      </c>
      <c r="J3841" s="54" t="s">
        <v>129</v>
      </c>
      <c r="K3841" s="56">
        <v>43452.7887037037</v>
      </c>
      <c r="L3841" s="56">
        <v>43452.80976851852</v>
      </c>
      <c r="M3841" s="57">
        <v>0.50555555500000005</v>
      </c>
      <c r="N3841" s="58">
        <v>0</v>
      </c>
      <c r="O3841" s="58">
        <v>73</v>
      </c>
      <c r="P3841" s="58">
        <v>0</v>
      </c>
      <c r="Q3841" s="58">
        <v>0</v>
      </c>
      <c r="R3841" s="59">
        <v>0</v>
      </c>
      <c r="S3841" s="59">
        <v>36.905555999999997</v>
      </c>
      <c r="T3841" s="59">
        <v>0</v>
      </c>
      <c r="U3841" s="59">
        <v>0</v>
      </c>
    </row>
    <row r="3842" spans="1:21" x14ac:dyDescent="0.3">
      <c r="A3842" s="61">
        <v>88178</v>
      </c>
      <c r="B3842" s="54">
        <v>1</v>
      </c>
      <c r="C3842" s="54" t="s">
        <v>78</v>
      </c>
      <c r="D3842" s="54" t="s">
        <v>103</v>
      </c>
      <c r="E3842" s="61" t="s">
        <v>3534</v>
      </c>
      <c r="F3842" s="61" t="s">
        <v>137</v>
      </c>
      <c r="G3842" s="54" t="s">
        <v>71</v>
      </c>
      <c r="H3842" s="54" t="s">
        <v>128</v>
      </c>
      <c r="I3842" s="54" t="s">
        <v>22</v>
      </c>
      <c r="J3842" s="54" t="s">
        <v>129</v>
      </c>
      <c r="K3842" s="56">
        <v>43452.792187500003</v>
      </c>
      <c r="L3842" s="56">
        <v>43452.807025462964</v>
      </c>
      <c r="M3842" s="57">
        <v>0.35611111099999998</v>
      </c>
      <c r="N3842" s="58">
        <v>0</v>
      </c>
      <c r="O3842" s="58">
        <v>1</v>
      </c>
      <c r="P3842" s="58">
        <v>0</v>
      </c>
      <c r="Q3842" s="58">
        <v>0</v>
      </c>
      <c r="R3842" s="59">
        <v>0</v>
      </c>
      <c r="S3842" s="59">
        <v>0.35611100000000001</v>
      </c>
      <c r="T3842" s="59">
        <v>0</v>
      </c>
      <c r="U3842" s="59">
        <v>0</v>
      </c>
    </row>
    <row r="3843" spans="1:21" x14ac:dyDescent="0.3">
      <c r="A3843" s="61">
        <v>88179</v>
      </c>
      <c r="B3843" s="54">
        <v>1</v>
      </c>
      <c r="C3843" s="54" t="s">
        <v>79</v>
      </c>
      <c r="D3843" s="54" t="s">
        <v>124</v>
      </c>
      <c r="E3843" s="61" t="s">
        <v>3535</v>
      </c>
      <c r="F3843" s="61" t="s">
        <v>130</v>
      </c>
      <c r="G3843" s="54" t="s">
        <v>71</v>
      </c>
      <c r="H3843" s="54" t="s">
        <v>128</v>
      </c>
      <c r="I3843" s="54" t="s">
        <v>22</v>
      </c>
      <c r="J3843" s="54" t="s">
        <v>129</v>
      </c>
      <c r="K3843" s="56">
        <v>43452.765300925923</v>
      </c>
      <c r="L3843" s="56">
        <v>43452.832175925927</v>
      </c>
      <c r="M3843" s="57">
        <v>1.605</v>
      </c>
      <c r="N3843" s="58">
        <v>0</v>
      </c>
      <c r="O3843" s="58">
        <v>859</v>
      </c>
      <c r="P3843" s="58">
        <v>0</v>
      </c>
      <c r="Q3843" s="58">
        <v>0</v>
      </c>
      <c r="R3843" s="59">
        <v>0</v>
      </c>
      <c r="S3843" s="59">
        <v>1378.6949999999999</v>
      </c>
      <c r="T3843" s="59">
        <v>0</v>
      </c>
      <c r="U3843" s="59">
        <v>0</v>
      </c>
    </row>
    <row r="3844" spans="1:21" x14ac:dyDescent="0.3">
      <c r="A3844" s="61">
        <v>88180</v>
      </c>
      <c r="B3844" s="54">
        <v>1</v>
      </c>
      <c r="C3844" s="54" t="s">
        <v>78</v>
      </c>
      <c r="D3844" s="54" t="s">
        <v>82</v>
      </c>
      <c r="E3844" s="61" t="s">
        <v>2242</v>
      </c>
      <c r="F3844" s="61" t="s">
        <v>137</v>
      </c>
      <c r="G3844" s="54" t="s">
        <v>71</v>
      </c>
      <c r="H3844" s="54" t="s">
        <v>128</v>
      </c>
      <c r="I3844" s="54" t="s">
        <v>22</v>
      </c>
      <c r="J3844" s="54" t="s">
        <v>129</v>
      </c>
      <c r="K3844" s="56">
        <v>43452.792951388888</v>
      </c>
      <c r="L3844" s="56">
        <v>43452.875150462962</v>
      </c>
      <c r="M3844" s="57">
        <v>1.9727777769999999</v>
      </c>
      <c r="N3844" s="58">
        <v>0</v>
      </c>
      <c r="O3844" s="58">
        <v>3</v>
      </c>
      <c r="P3844" s="58">
        <v>0</v>
      </c>
      <c r="Q3844" s="58">
        <v>0</v>
      </c>
      <c r="R3844" s="59">
        <v>0</v>
      </c>
      <c r="S3844" s="59">
        <v>5.9183329999999996</v>
      </c>
      <c r="T3844" s="59">
        <v>0</v>
      </c>
      <c r="U3844" s="59">
        <v>0</v>
      </c>
    </row>
    <row r="3845" spans="1:21" x14ac:dyDescent="0.3">
      <c r="A3845" s="61">
        <v>88183</v>
      </c>
      <c r="B3845" s="54">
        <v>1</v>
      </c>
      <c r="C3845" s="54" t="s">
        <v>78</v>
      </c>
      <c r="D3845" s="54" t="s">
        <v>87</v>
      </c>
      <c r="E3845" s="61" t="s">
        <v>3536</v>
      </c>
      <c r="F3845" s="61" t="s">
        <v>141</v>
      </c>
      <c r="G3845" s="54" t="s">
        <v>71</v>
      </c>
      <c r="H3845" s="54" t="s">
        <v>128</v>
      </c>
      <c r="I3845" s="54" t="s">
        <v>22</v>
      </c>
      <c r="J3845" s="54" t="s">
        <v>129</v>
      </c>
      <c r="K3845" s="56">
        <v>43452.802685185183</v>
      </c>
      <c r="L3845" s="56">
        <v>43452.817141203705</v>
      </c>
      <c r="M3845" s="57">
        <v>0.34694444400000002</v>
      </c>
      <c r="N3845" s="58">
        <v>0</v>
      </c>
      <c r="O3845" s="58">
        <v>151</v>
      </c>
      <c r="P3845" s="58">
        <v>0</v>
      </c>
      <c r="Q3845" s="58">
        <v>0</v>
      </c>
      <c r="R3845" s="59">
        <v>0</v>
      </c>
      <c r="S3845" s="59">
        <v>52.388610999999997</v>
      </c>
      <c r="T3845" s="59">
        <v>0</v>
      </c>
      <c r="U3845" s="59">
        <v>0</v>
      </c>
    </row>
    <row r="3846" spans="1:21" x14ac:dyDescent="0.3">
      <c r="A3846" s="61">
        <v>88184</v>
      </c>
      <c r="B3846" s="54">
        <v>1</v>
      </c>
      <c r="C3846" s="54" t="s">
        <v>78</v>
      </c>
      <c r="D3846" s="54" t="s">
        <v>93</v>
      </c>
      <c r="E3846" s="61" t="s">
        <v>3537</v>
      </c>
      <c r="F3846" s="61" t="s">
        <v>137</v>
      </c>
      <c r="G3846" s="54" t="s">
        <v>71</v>
      </c>
      <c r="H3846" s="54" t="s">
        <v>128</v>
      </c>
      <c r="I3846" s="54" t="s">
        <v>22</v>
      </c>
      <c r="J3846" s="54" t="s">
        <v>129</v>
      </c>
      <c r="K3846" s="56">
        <v>43452.796712962961</v>
      </c>
      <c r="L3846" s="56">
        <v>43453.059733796297</v>
      </c>
      <c r="M3846" s="57">
        <v>6.3125</v>
      </c>
      <c r="N3846" s="58">
        <v>0</v>
      </c>
      <c r="O3846" s="58">
        <v>1</v>
      </c>
      <c r="P3846" s="58">
        <v>0</v>
      </c>
      <c r="Q3846" s="58">
        <v>0</v>
      </c>
      <c r="R3846" s="59">
        <v>0</v>
      </c>
      <c r="S3846" s="59">
        <v>6.3125</v>
      </c>
      <c r="T3846" s="59">
        <v>0</v>
      </c>
      <c r="U3846" s="59">
        <v>0</v>
      </c>
    </row>
    <row r="3847" spans="1:21" x14ac:dyDescent="0.3">
      <c r="A3847" s="61">
        <v>88185</v>
      </c>
      <c r="B3847" s="54">
        <v>1</v>
      </c>
      <c r="C3847" s="54" t="s">
        <v>78</v>
      </c>
      <c r="D3847" s="54" t="s">
        <v>104</v>
      </c>
      <c r="E3847" s="61" t="s">
        <v>3538</v>
      </c>
      <c r="F3847" s="61" t="s">
        <v>137</v>
      </c>
      <c r="G3847" s="54" t="s">
        <v>71</v>
      </c>
      <c r="H3847" s="54" t="s">
        <v>128</v>
      </c>
      <c r="I3847" s="54" t="s">
        <v>22</v>
      </c>
      <c r="J3847" s="54" t="s">
        <v>129</v>
      </c>
      <c r="K3847" s="56">
        <v>43452.736030092594</v>
      </c>
      <c r="L3847" s="56">
        <v>43452.805555555555</v>
      </c>
      <c r="M3847" s="57">
        <v>1.6686111109999999</v>
      </c>
      <c r="N3847" s="58">
        <v>0</v>
      </c>
      <c r="O3847" s="58">
        <v>0</v>
      </c>
      <c r="P3847" s="58">
        <v>0</v>
      </c>
      <c r="Q3847" s="58">
        <v>1</v>
      </c>
      <c r="R3847" s="59">
        <v>0</v>
      </c>
      <c r="S3847" s="59">
        <v>0</v>
      </c>
      <c r="T3847" s="59">
        <v>0</v>
      </c>
      <c r="U3847" s="59">
        <v>1.6686110000000001</v>
      </c>
    </row>
    <row r="3848" spans="1:21" x14ac:dyDescent="0.3">
      <c r="A3848" s="61">
        <v>88186</v>
      </c>
      <c r="B3848" s="54">
        <v>1</v>
      </c>
      <c r="C3848" s="54" t="s">
        <v>78</v>
      </c>
      <c r="D3848" s="54" t="s">
        <v>95</v>
      </c>
      <c r="E3848" s="61" t="s">
        <v>3539</v>
      </c>
      <c r="F3848" s="61" t="s">
        <v>202</v>
      </c>
      <c r="G3848" s="54" t="s">
        <v>71</v>
      </c>
      <c r="H3848" s="54" t="s">
        <v>128</v>
      </c>
      <c r="I3848" s="54" t="s">
        <v>22</v>
      </c>
      <c r="J3848" s="54" t="s">
        <v>129</v>
      </c>
      <c r="K3848" s="56">
        <v>43452.79246527778</v>
      </c>
      <c r="L3848" s="56">
        <v>43452.865648148145</v>
      </c>
      <c r="M3848" s="57">
        <v>1.756388888</v>
      </c>
      <c r="N3848" s="58">
        <v>0</v>
      </c>
      <c r="O3848" s="58">
        <v>45</v>
      </c>
      <c r="P3848" s="58">
        <v>0</v>
      </c>
      <c r="Q3848" s="58">
        <v>0</v>
      </c>
      <c r="R3848" s="59">
        <v>0</v>
      </c>
      <c r="S3848" s="59">
        <v>79.037499999999994</v>
      </c>
      <c r="T3848" s="59">
        <v>0</v>
      </c>
      <c r="U3848" s="59">
        <v>0</v>
      </c>
    </row>
    <row r="3849" spans="1:21" x14ac:dyDescent="0.3">
      <c r="A3849" s="61">
        <v>88189</v>
      </c>
      <c r="B3849" s="54">
        <v>1</v>
      </c>
      <c r="C3849" s="54" t="s">
        <v>78</v>
      </c>
      <c r="D3849" s="54" t="s">
        <v>82</v>
      </c>
      <c r="E3849" s="61" t="s">
        <v>3540</v>
      </c>
      <c r="F3849" s="61" t="s">
        <v>181</v>
      </c>
      <c r="G3849" s="54" t="s">
        <v>71</v>
      </c>
      <c r="H3849" s="54" t="s">
        <v>128</v>
      </c>
      <c r="I3849" s="54" t="s">
        <v>22</v>
      </c>
      <c r="J3849" s="54" t="s">
        <v>129</v>
      </c>
      <c r="K3849" s="56">
        <v>43452.809571759259</v>
      </c>
      <c r="L3849" s="56">
        <v>43452.85193287037</v>
      </c>
      <c r="M3849" s="57">
        <v>1.0166666660000001</v>
      </c>
      <c r="N3849" s="58">
        <v>0</v>
      </c>
      <c r="O3849" s="58">
        <v>402</v>
      </c>
      <c r="P3849" s="58">
        <v>0</v>
      </c>
      <c r="Q3849" s="58">
        <v>0</v>
      </c>
      <c r="R3849" s="59">
        <v>0</v>
      </c>
      <c r="S3849" s="59">
        <v>408.7</v>
      </c>
      <c r="T3849" s="59">
        <v>0</v>
      </c>
      <c r="U3849" s="59">
        <v>0</v>
      </c>
    </row>
    <row r="3850" spans="1:21" x14ac:dyDescent="0.3">
      <c r="A3850" s="61">
        <v>88191</v>
      </c>
      <c r="B3850" s="54">
        <v>1</v>
      </c>
      <c r="C3850" s="54" t="s">
        <v>78</v>
      </c>
      <c r="D3850" s="54" t="s">
        <v>106</v>
      </c>
      <c r="E3850" s="61" t="s">
        <v>314</v>
      </c>
      <c r="F3850" s="61" t="s">
        <v>140</v>
      </c>
      <c r="G3850" s="54" t="s">
        <v>72</v>
      </c>
      <c r="H3850" s="54" t="s">
        <v>128</v>
      </c>
      <c r="I3850" s="54" t="s">
        <v>22</v>
      </c>
      <c r="J3850" s="54" t="s">
        <v>129</v>
      </c>
      <c r="K3850" s="56">
        <v>43452.792962962965</v>
      </c>
      <c r="L3850" s="56">
        <v>43452.827873576389</v>
      </c>
      <c r="M3850" s="57">
        <v>0.83785444399999998</v>
      </c>
      <c r="N3850" s="58">
        <v>5</v>
      </c>
      <c r="O3850" s="58">
        <v>515</v>
      </c>
      <c r="P3850" s="58">
        <v>0</v>
      </c>
      <c r="Q3850" s="58">
        <v>7</v>
      </c>
      <c r="R3850" s="59">
        <v>4.1892719999999999</v>
      </c>
      <c r="S3850" s="59">
        <v>431.49503900000002</v>
      </c>
      <c r="T3850" s="59">
        <v>0</v>
      </c>
      <c r="U3850" s="59">
        <v>5.8649810000000002</v>
      </c>
    </row>
    <row r="3851" spans="1:21" x14ac:dyDescent="0.3">
      <c r="A3851" s="61">
        <v>88192</v>
      </c>
      <c r="B3851" s="54">
        <v>1</v>
      </c>
      <c r="C3851" s="54" t="s">
        <v>79</v>
      </c>
      <c r="D3851" s="54" t="s">
        <v>123</v>
      </c>
      <c r="E3851" s="61" t="s">
        <v>569</v>
      </c>
      <c r="F3851" s="61" t="s">
        <v>136</v>
      </c>
      <c r="G3851" s="54" t="s">
        <v>71</v>
      </c>
      <c r="H3851" s="54" t="s">
        <v>128</v>
      </c>
      <c r="I3851" s="54" t="s">
        <v>22</v>
      </c>
      <c r="J3851" s="54" t="s">
        <v>129</v>
      </c>
      <c r="K3851" s="56">
        <v>43452.808067129627</v>
      </c>
      <c r="L3851" s="56">
        <v>43452.881701388891</v>
      </c>
      <c r="M3851" s="57">
        <v>1.767222222</v>
      </c>
      <c r="N3851" s="58">
        <v>0</v>
      </c>
      <c r="O3851" s="58">
        <v>9</v>
      </c>
      <c r="P3851" s="58">
        <v>0</v>
      </c>
      <c r="Q3851" s="58">
        <v>0</v>
      </c>
      <c r="R3851" s="59">
        <v>0</v>
      </c>
      <c r="S3851" s="59">
        <v>15.904999999999999</v>
      </c>
      <c r="T3851" s="59">
        <v>0</v>
      </c>
      <c r="U3851" s="59">
        <v>0</v>
      </c>
    </row>
    <row r="3852" spans="1:21" x14ac:dyDescent="0.3">
      <c r="A3852" s="61">
        <v>88193</v>
      </c>
      <c r="B3852" s="54">
        <v>1</v>
      </c>
      <c r="C3852" s="54" t="s">
        <v>78</v>
      </c>
      <c r="D3852" s="54" t="s">
        <v>82</v>
      </c>
      <c r="E3852" s="61" t="s">
        <v>3541</v>
      </c>
      <c r="F3852" s="61" t="s">
        <v>156</v>
      </c>
      <c r="G3852" s="54" t="s">
        <v>71</v>
      </c>
      <c r="H3852" s="54" t="s">
        <v>128</v>
      </c>
      <c r="I3852" s="54" t="s">
        <v>22</v>
      </c>
      <c r="J3852" s="54" t="s">
        <v>129</v>
      </c>
      <c r="K3852" s="56">
        <v>43452.822500000002</v>
      </c>
      <c r="L3852" s="56">
        <v>43452.851631944446</v>
      </c>
      <c r="M3852" s="57">
        <v>0.69916666599999999</v>
      </c>
      <c r="N3852" s="58">
        <v>0</v>
      </c>
      <c r="O3852" s="58">
        <v>16</v>
      </c>
      <c r="P3852" s="58">
        <v>0</v>
      </c>
      <c r="Q3852" s="58">
        <v>0</v>
      </c>
      <c r="R3852" s="59">
        <v>0</v>
      </c>
      <c r="S3852" s="59">
        <v>11.186667</v>
      </c>
      <c r="T3852" s="59">
        <v>0</v>
      </c>
      <c r="U3852" s="59">
        <v>0</v>
      </c>
    </row>
    <row r="3853" spans="1:21" x14ac:dyDescent="0.3">
      <c r="A3853" s="61">
        <v>88195</v>
      </c>
      <c r="B3853" s="54">
        <v>1</v>
      </c>
      <c r="C3853" s="54" t="s">
        <v>78</v>
      </c>
      <c r="D3853" s="54" t="s">
        <v>94</v>
      </c>
      <c r="E3853" s="61" t="s">
        <v>3542</v>
      </c>
      <c r="F3853" s="61" t="s">
        <v>130</v>
      </c>
      <c r="G3853" s="54" t="s">
        <v>71</v>
      </c>
      <c r="H3853" s="54" t="s">
        <v>128</v>
      </c>
      <c r="I3853" s="54" t="s">
        <v>22</v>
      </c>
      <c r="J3853" s="54" t="s">
        <v>129</v>
      </c>
      <c r="K3853" s="56">
        <v>43452.826122685183</v>
      </c>
      <c r="L3853" s="56">
        <v>43452.85869212963</v>
      </c>
      <c r="M3853" s="57">
        <v>0.78166666600000001</v>
      </c>
      <c r="N3853" s="58">
        <v>0</v>
      </c>
      <c r="O3853" s="58">
        <v>1</v>
      </c>
      <c r="P3853" s="58">
        <v>0</v>
      </c>
      <c r="Q3853" s="58">
        <v>0</v>
      </c>
      <c r="R3853" s="59">
        <v>0</v>
      </c>
      <c r="S3853" s="59">
        <v>0.781667</v>
      </c>
      <c r="T3853" s="59">
        <v>0</v>
      </c>
      <c r="U3853" s="59">
        <v>0</v>
      </c>
    </row>
    <row r="3854" spans="1:21" x14ac:dyDescent="0.3">
      <c r="A3854" s="61">
        <v>88196</v>
      </c>
      <c r="B3854" s="54">
        <v>1</v>
      </c>
      <c r="C3854" s="54" t="s">
        <v>78</v>
      </c>
      <c r="D3854" s="54" t="s">
        <v>80</v>
      </c>
      <c r="E3854" s="61" t="s">
        <v>3498</v>
      </c>
      <c r="F3854" s="61" t="s">
        <v>144</v>
      </c>
      <c r="G3854" s="54" t="s">
        <v>71</v>
      </c>
      <c r="H3854" s="54" t="s">
        <v>128</v>
      </c>
      <c r="I3854" s="54" t="s">
        <v>22</v>
      </c>
      <c r="J3854" s="54" t="s">
        <v>129</v>
      </c>
      <c r="K3854" s="56">
        <v>43452.826377314814</v>
      </c>
      <c r="L3854" s="56">
        <v>43452.862349537041</v>
      </c>
      <c r="M3854" s="57">
        <v>0.86333333300000004</v>
      </c>
      <c r="N3854" s="58">
        <v>0</v>
      </c>
      <c r="O3854" s="58">
        <v>2</v>
      </c>
      <c r="P3854" s="58">
        <v>0</v>
      </c>
      <c r="Q3854" s="58">
        <v>0</v>
      </c>
      <c r="R3854" s="59">
        <v>0</v>
      </c>
      <c r="S3854" s="59">
        <v>1.726667</v>
      </c>
      <c r="T3854" s="59">
        <v>0</v>
      </c>
      <c r="U3854" s="59">
        <v>0</v>
      </c>
    </row>
    <row r="3855" spans="1:21" x14ac:dyDescent="0.3">
      <c r="A3855" s="61">
        <v>88197</v>
      </c>
      <c r="B3855" s="54">
        <v>1</v>
      </c>
      <c r="C3855" s="54" t="s">
        <v>78</v>
      </c>
      <c r="D3855" s="54" t="s">
        <v>102</v>
      </c>
      <c r="E3855" s="61" t="s">
        <v>3543</v>
      </c>
      <c r="F3855" s="61" t="s">
        <v>137</v>
      </c>
      <c r="G3855" s="54" t="s">
        <v>71</v>
      </c>
      <c r="H3855" s="54" t="s">
        <v>128</v>
      </c>
      <c r="I3855" s="54" t="s">
        <v>22</v>
      </c>
      <c r="J3855" s="54" t="s">
        <v>129</v>
      </c>
      <c r="K3855" s="56">
        <v>43452.675405092596</v>
      </c>
      <c r="L3855" s="56">
        <v>43452.990277777775</v>
      </c>
      <c r="M3855" s="57">
        <v>7.556944444</v>
      </c>
      <c r="N3855" s="58">
        <v>0</v>
      </c>
      <c r="O3855" s="58">
        <v>0</v>
      </c>
      <c r="P3855" s="58">
        <v>0</v>
      </c>
      <c r="Q3855" s="58">
        <v>1</v>
      </c>
      <c r="R3855" s="59">
        <v>0</v>
      </c>
      <c r="S3855" s="59">
        <v>0</v>
      </c>
      <c r="T3855" s="59">
        <v>0</v>
      </c>
      <c r="U3855" s="59">
        <v>7.5569439999999997</v>
      </c>
    </row>
    <row r="3856" spans="1:21" x14ac:dyDescent="0.3">
      <c r="A3856" s="61">
        <v>88198</v>
      </c>
      <c r="B3856" s="54">
        <v>1</v>
      </c>
      <c r="C3856" s="54" t="s">
        <v>78</v>
      </c>
      <c r="D3856" s="54" t="s">
        <v>104</v>
      </c>
      <c r="E3856" s="61" t="s">
        <v>1177</v>
      </c>
      <c r="F3856" s="61" t="s">
        <v>137</v>
      </c>
      <c r="G3856" s="54" t="s">
        <v>71</v>
      </c>
      <c r="H3856" s="54" t="s">
        <v>128</v>
      </c>
      <c r="I3856" s="54" t="s">
        <v>22</v>
      </c>
      <c r="J3856" s="54" t="s">
        <v>129</v>
      </c>
      <c r="K3856" s="56">
        <v>43452.766851851855</v>
      </c>
      <c r="L3856" s="56">
        <v>43452.834722222222</v>
      </c>
      <c r="M3856" s="57">
        <v>1.6288888880000001</v>
      </c>
      <c r="N3856" s="58">
        <v>0</v>
      </c>
      <c r="O3856" s="58">
        <v>2</v>
      </c>
      <c r="P3856" s="58">
        <v>0</v>
      </c>
      <c r="Q3856" s="58">
        <v>0</v>
      </c>
      <c r="R3856" s="59">
        <v>0</v>
      </c>
      <c r="S3856" s="59">
        <v>3.2577780000000001</v>
      </c>
      <c r="T3856" s="59">
        <v>0</v>
      </c>
      <c r="U3856" s="59">
        <v>0</v>
      </c>
    </row>
    <row r="3857" spans="1:21" x14ac:dyDescent="0.3">
      <c r="A3857" s="61">
        <v>88202</v>
      </c>
      <c r="B3857" s="54">
        <v>1</v>
      </c>
      <c r="C3857" s="54" t="s">
        <v>78</v>
      </c>
      <c r="D3857" s="54" t="s">
        <v>86</v>
      </c>
      <c r="E3857" s="61" t="s">
        <v>3544</v>
      </c>
      <c r="F3857" s="61" t="s">
        <v>137</v>
      </c>
      <c r="G3857" s="54" t="s">
        <v>71</v>
      </c>
      <c r="H3857" s="54" t="s">
        <v>128</v>
      </c>
      <c r="I3857" s="54" t="s">
        <v>22</v>
      </c>
      <c r="J3857" s="54" t="s">
        <v>129</v>
      </c>
      <c r="K3857" s="56">
        <v>43452.833599537036</v>
      </c>
      <c r="L3857" s="56">
        <v>43452.873194444444</v>
      </c>
      <c r="M3857" s="57">
        <v>0.95027777700000005</v>
      </c>
      <c r="N3857" s="58">
        <v>0</v>
      </c>
      <c r="O3857" s="58">
        <v>1</v>
      </c>
      <c r="P3857" s="58">
        <v>0</v>
      </c>
      <c r="Q3857" s="58">
        <v>0</v>
      </c>
      <c r="R3857" s="59">
        <v>0</v>
      </c>
      <c r="S3857" s="59">
        <v>0.95027799999999996</v>
      </c>
      <c r="T3857" s="59">
        <v>0</v>
      </c>
      <c r="U3857" s="59">
        <v>0</v>
      </c>
    </row>
    <row r="3858" spans="1:21" x14ac:dyDescent="0.3">
      <c r="A3858" s="61">
        <v>88204</v>
      </c>
      <c r="B3858" s="54">
        <v>1</v>
      </c>
      <c r="C3858" s="54" t="s">
        <v>78</v>
      </c>
      <c r="D3858" s="54" t="s">
        <v>93</v>
      </c>
      <c r="E3858" s="61" t="s">
        <v>1844</v>
      </c>
      <c r="F3858" s="61" t="s">
        <v>151</v>
      </c>
      <c r="G3858" s="54" t="s">
        <v>71</v>
      </c>
      <c r="H3858" s="54" t="s">
        <v>128</v>
      </c>
      <c r="I3858" s="54" t="s">
        <v>22</v>
      </c>
      <c r="J3858" s="54" t="s">
        <v>129</v>
      </c>
      <c r="K3858" s="56">
        <v>43452.840046296296</v>
      </c>
      <c r="L3858" s="56">
        <v>43452.898761574077</v>
      </c>
      <c r="M3858" s="57">
        <v>1.409166666</v>
      </c>
      <c r="N3858" s="58">
        <v>0</v>
      </c>
      <c r="O3858" s="58">
        <v>98</v>
      </c>
      <c r="P3858" s="58">
        <v>0</v>
      </c>
      <c r="Q3858" s="58">
        <v>0</v>
      </c>
      <c r="R3858" s="59">
        <v>0</v>
      </c>
      <c r="S3858" s="59">
        <v>138.098333</v>
      </c>
      <c r="T3858" s="59">
        <v>0</v>
      </c>
      <c r="U3858" s="59">
        <v>0</v>
      </c>
    </row>
    <row r="3859" spans="1:21" x14ac:dyDescent="0.3">
      <c r="A3859" s="61">
        <v>88209</v>
      </c>
      <c r="B3859" s="54">
        <v>1</v>
      </c>
      <c r="C3859" s="54" t="s">
        <v>78</v>
      </c>
      <c r="D3859" s="54" t="s">
        <v>95</v>
      </c>
      <c r="E3859" s="61" t="s">
        <v>3545</v>
      </c>
      <c r="F3859" s="61" t="s">
        <v>151</v>
      </c>
      <c r="G3859" s="54" t="s">
        <v>71</v>
      </c>
      <c r="H3859" s="54" t="s">
        <v>128</v>
      </c>
      <c r="I3859" s="54" t="s">
        <v>22</v>
      </c>
      <c r="J3859" s="54" t="s">
        <v>129</v>
      </c>
      <c r="K3859" s="56">
        <v>43452.845439814817</v>
      </c>
      <c r="L3859" s="56">
        <v>43452.905509259261</v>
      </c>
      <c r="M3859" s="57">
        <v>1.4416666659999999</v>
      </c>
      <c r="N3859" s="58">
        <v>0</v>
      </c>
      <c r="O3859" s="58">
        <v>29</v>
      </c>
      <c r="P3859" s="58">
        <v>0</v>
      </c>
      <c r="Q3859" s="58">
        <v>0</v>
      </c>
      <c r="R3859" s="59">
        <v>0</v>
      </c>
      <c r="S3859" s="59">
        <v>41.808332999999998</v>
      </c>
      <c r="T3859" s="59">
        <v>0</v>
      </c>
      <c r="U3859" s="59">
        <v>0</v>
      </c>
    </row>
    <row r="3860" spans="1:21" x14ac:dyDescent="0.3">
      <c r="A3860" s="61">
        <v>88212</v>
      </c>
      <c r="B3860" s="54">
        <v>1</v>
      </c>
      <c r="C3860" s="54" t="s">
        <v>78</v>
      </c>
      <c r="D3860" s="54" t="s">
        <v>81</v>
      </c>
      <c r="E3860" s="61" t="s">
        <v>2548</v>
      </c>
      <c r="F3860" s="61" t="s">
        <v>137</v>
      </c>
      <c r="G3860" s="54" t="s">
        <v>71</v>
      </c>
      <c r="H3860" s="54" t="s">
        <v>128</v>
      </c>
      <c r="I3860" s="54" t="s">
        <v>22</v>
      </c>
      <c r="J3860" s="54" t="s">
        <v>129</v>
      </c>
      <c r="K3860" s="56">
        <v>43452.80605324074</v>
      </c>
      <c r="L3860" s="56">
        <v>43452.896527777775</v>
      </c>
      <c r="M3860" s="57">
        <v>2.1713888880000001</v>
      </c>
      <c r="N3860" s="58">
        <v>0</v>
      </c>
      <c r="O3860" s="58">
        <v>1</v>
      </c>
      <c r="P3860" s="58">
        <v>0</v>
      </c>
      <c r="Q3860" s="58">
        <v>0</v>
      </c>
      <c r="R3860" s="59">
        <v>0</v>
      </c>
      <c r="S3860" s="59">
        <v>2.171389</v>
      </c>
      <c r="T3860" s="59">
        <v>0</v>
      </c>
      <c r="U3860" s="59">
        <v>0</v>
      </c>
    </row>
    <row r="3861" spans="1:21" x14ac:dyDescent="0.3">
      <c r="A3861" s="61">
        <v>88216</v>
      </c>
      <c r="B3861" s="54">
        <v>1</v>
      </c>
      <c r="C3861" s="54" t="s">
        <v>78</v>
      </c>
      <c r="D3861" s="54" t="s">
        <v>86</v>
      </c>
      <c r="E3861" s="61" t="s">
        <v>3546</v>
      </c>
      <c r="F3861" s="61" t="s">
        <v>127</v>
      </c>
      <c r="G3861" s="54" t="s">
        <v>72</v>
      </c>
      <c r="H3861" s="54" t="s">
        <v>128</v>
      </c>
      <c r="I3861" s="54" t="s">
        <v>22</v>
      </c>
      <c r="J3861" s="54" t="s">
        <v>129</v>
      </c>
      <c r="K3861" s="56">
        <v>43452.869444444441</v>
      </c>
      <c r="L3861" s="56">
        <v>43452.901041666664</v>
      </c>
      <c r="M3861" s="57">
        <v>0.75833333300000005</v>
      </c>
      <c r="N3861" s="58">
        <v>0</v>
      </c>
      <c r="O3861" s="58">
        <v>169</v>
      </c>
      <c r="P3861" s="58">
        <v>0</v>
      </c>
      <c r="Q3861" s="58">
        <v>0</v>
      </c>
      <c r="R3861" s="59">
        <v>0</v>
      </c>
      <c r="S3861" s="59">
        <v>128.158333</v>
      </c>
      <c r="T3861" s="59">
        <v>0</v>
      </c>
      <c r="U3861" s="59">
        <v>0</v>
      </c>
    </row>
    <row r="3862" spans="1:21" x14ac:dyDescent="0.3">
      <c r="A3862" s="61">
        <v>88221</v>
      </c>
      <c r="B3862" s="54">
        <v>1</v>
      </c>
      <c r="C3862" s="54" t="s">
        <v>78</v>
      </c>
      <c r="D3862" s="54" t="s">
        <v>91</v>
      </c>
      <c r="E3862" s="61" t="s">
        <v>3547</v>
      </c>
      <c r="F3862" s="61" t="s">
        <v>137</v>
      </c>
      <c r="G3862" s="54" t="s">
        <v>71</v>
      </c>
      <c r="H3862" s="54" t="s">
        <v>128</v>
      </c>
      <c r="I3862" s="54" t="s">
        <v>22</v>
      </c>
      <c r="J3862" s="54" t="s">
        <v>129</v>
      </c>
      <c r="K3862" s="56">
        <v>43452.86824074074</v>
      </c>
      <c r="L3862" s="56">
        <v>43452.888888888891</v>
      </c>
      <c r="M3862" s="57">
        <v>0.49555555499999998</v>
      </c>
      <c r="N3862" s="58">
        <v>0</v>
      </c>
      <c r="O3862" s="58">
        <v>1</v>
      </c>
      <c r="P3862" s="58">
        <v>0</v>
      </c>
      <c r="Q3862" s="58">
        <v>0</v>
      </c>
      <c r="R3862" s="59">
        <v>0</v>
      </c>
      <c r="S3862" s="59">
        <v>0.495556</v>
      </c>
      <c r="T3862" s="59">
        <v>0</v>
      </c>
      <c r="U3862" s="59">
        <v>0</v>
      </c>
    </row>
    <row r="3863" spans="1:21" x14ac:dyDescent="0.3">
      <c r="A3863" s="61">
        <v>88223</v>
      </c>
      <c r="B3863" s="54">
        <v>1</v>
      </c>
      <c r="C3863" s="54" t="s">
        <v>79</v>
      </c>
      <c r="D3863" s="54" t="s">
        <v>121</v>
      </c>
      <c r="E3863" s="61" t="s">
        <v>3548</v>
      </c>
      <c r="F3863" s="61" t="s">
        <v>137</v>
      </c>
      <c r="G3863" s="54" t="s">
        <v>71</v>
      </c>
      <c r="H3863" s="54" t="s">
        <v>128</v>
      </c>
      <c r="I3863" s="54" t="s">
        <v>22</v>
      </c>
      <c r="J3863" s="54" t="s">
        <v>129</v>
      </c>
      <c r="K3863" s="56">
        <v>43452.896354166667</v>
      </c>
      <c r="L3863" s="56">
        <v>43452.934432870374</v>
      </c>
      <c r="M3863" s="57">
        <v>0.91388888800000001</v>
      </c>
      <c r="N3863" s="58">
        <v>0</v>
      </c>
      <c r="O3863" s="58">
        <v>0</v>
      </c>
      <c r="P3863" s="58">
        <v>0</v>
      </c>
      <c r="Q3863" s="58">
        <v>2</v>
      </c>
      <c r="R3863" s="59">
        <v>0</v>
      </c>
      <c r="S3863" s="59">
        <v>0</v>
      </c>
      <c r="T3863" s="59">
        <v>0</v>
      </c>
      <c r="U3863" s="59">
        <v>1.8277779999999999</v>
      </c>
    </row>
    <row r="3864" spans="1:21" x14ac:dyDescent="0.3">
      <c r="A3864" s="61">
        <v>88224</v>
      </c>
      <c r="B3864" s="54">
        <v>1</v>
      </c>
      <c r="C3864" s="54" t="s">
        <v>78</v>
      </c>
      <c r="D3864" s="54" t="s">
        <v>103</v>
      </c>
      <c r="E3864" s="61" t="s">
        <v>3549</v>
      </c>
      <c r="F3864" s="61" t="s">
        <v>136</v>
      </c>
      <c r="G3864" s="54" t="s">
        <v>71</v>
      </c>
      <c r="H3864" s="54" t="s">
        <v>128</v>
      </c>
      <c r="I3864" s="54" t="s">
        <v>22</v>
      </c>
      <c r="J3864" s="54" t="s">
        <v>129</v>
      </c>
      <c r="K3864" s="56">
        <v>43452.897256944445</v>
      </c>
      <c r="L3864" s="56">
        <v>43452.926828703705</v>
      </c>
      <c r="M3864" s="57">
        <v>0.70972222200000001</v>
      </c>
      <c r="N3864" s="58">
        <v>0</v>
      </c>
      <c r="O3864" s="58">
        <v>134</v>
      </c>
      <c r="P3864" s="58">
        <v>0</v>
      </c>
      <c r="Q3864" s="58">
        <v>0</v>
      </c>
      <c r="R3864" s="59">
        <v>0</v>
      </c>
      <c r="S3864" s="59">
        <v>95.102778000000001</v>
      </c>
      <c r="T3864" s="59">
        <v>0</v>
      </c>
      <c r="U3864" s="59">
        <v>0</v>
      </c>
    </row>
    <row r="3865" spans="1:21" x14ac:dyDescent="0.3">
      <c r="A3865" s="61">
        <v>88228</v>
      </c>
      <c r="B3865" s="54">
        <v>1</v>
      </c>
      <c r="C3865" s="54" t="s">
        <v>78</v>
      </c>
      <c r="D3865" s="54" t="s">
        <v>104</v>
      </c>
      <c r="E3865" s="61" t="s">
        <v>513</v>
      </c>
      <c r="F3865" s="61" t="s">
        <v>140</v>
      </c>
      <c r="G3865" s="54" t="s">
        <v>72</v>
      </c>
      <c r="H3865" s="54" t="s">
        <v>128</v>
      </c>
      <c r="I3865" s="54" t="s">
        <v>22</v>
      </c>
      <c r="J3865" s="54" t="s">
        <v>129</v>
      </c>
      <c r="K3865" s="56">
        <v>43452.901550925926</v>
      </c>
      <c r="L3865" s="56">
        <v>43452.935416666667</v>
      </c>
      <c r="M3865" s="57">
        <v>0.81277777699999998</v>
      </c>
      <c r="N3865" s="58">
        <v>0</v>
      </c>
      <c r="O3865" s="58">
        <v>9</v>
      </c>
      <c r="P3865" s="58">
        <v>2</v>
      </c>
      <c r="Q3865" s="58">
        <v>1370</v>
      </c>
      <c r="R3865" s="59">
        <v>0</v>
      </c>
      <c r="S3865" s="59">
        <v>7.3150000000000004</v>
      </c>
      <c r="T3865" s="59">
        <v>1.625556</v>
      </c>
      <c r="U3865" s="59">
        <v>1113.5055540000001</v>
      </c>
    </row>
    <row r="3866" spans="1:21" x14ac:dyDescent="0.3">
      <c r="A3866" s="61">
        <v>88231</v>
      </c>
      <c r="B3866" s="54">
        <v>1</v>
      </c>
      <c r="C3866" s="54" t="s">
        <v>78</v>
      </c>
      <c r="D3866" s="54" t="s">
        <v>92</v>
      </c>
      <c r="E3866" s="61" t="s">
        <v>3550</v>
      </c>
      <c r="F3866" s="61" t="s">
        <v>136</v>
      </c>
      <c r="G3866" s="54" t="s">
        <v>71</v>
      </c>
      <c r="H3866" s="54" t="s">
        <v>128</v>
      </c>
      <c r="I3866" s="54" t="s">
        <v>22</v>
      </c>
      <c r="J3866" s="54" t="s">
        <v>129</v>
      </c>
      <c r="K3866" s="56">
        <v>43452.932615740741</v>
      </c>
      <c r="L3866" s="56">
        <v>43453.020833333336</v>
      </c>
      <c r="M3866" s="57">
        <v>2.1172222220000001</v>
      </c>
      <c r="N3866" s="58">
        <v>0</v>
      </c>
      <c r="O3866" s="58">
        <v>0</v>
      </c>
      <c r="P3866" s="58">
        <v>0</v>
      </c>
      <c r="Q3866" s="58">
        <v>3</v>
      </c>
      <c r="R3866" s="59">
        <v>0</v>
      </c>
      <c r="S3866" s="59">
        <v>0</v>
      </c>
      <c r="T3866" s="59">
        <v>0</v>
      </c>
      <c r="U3866" s="59">
        <v>6.351667</v>
      </c>
    </row>
    <row r="3867" spans="1:21" x14ac:dyDescent="0.3">
      <c r="A3867" s="61">
        <v>88237</v>
      </c>
      <c r="B3867" s="54">
        <v>1</v>
      </c>
      <c r="C3867" s="54" t="s">
        <v>78</v>
      </c>
      <c r="D3867" s="54" t="s">
        <v>80</v>
      </c>
      <c r="E3867" s="61" t="s">
        <v>158</v>
      </c>
      <c r="F3867" s="61" t="s">
        <v>136</v>
      </c>
      <c r="G3867" s="54" t="s">
        <v>71</v>
      </c>
      <c r="H3867" s="54" t="s">
        <v>128</v>
      </c>
      <c r="I3867" s="54" t="s">
        <v>22</v>
      </c>
      <c r="J3867" s="54" t="s">
        <v>129</v>
      </c>
      <c r="K3867" s="56">
        <v>43452.957418981481</v>
      </c>
      <c r="L3867" s="56">
        <v>43453.008518518516</v>
      </c>
      <c r="M3867" s="57">
        <v>1.226388888</v>
      </c>
      <c r="N3867" s="58">
        <v>0</v>
      </c>
      <c r="O3867" s="58">
        <v>473</v>
      </c>
      <c r="P3867" s="58">
        <v>0</v>
      </c>
      <c r="Q3867" s="58">
        <v>0</v>
      </c>
      <c r="R3867" s="59">
        <v>0</v>
      </c>
      <c r="S3867" s="59">
        <v>580.08194400000002</v>
      </c>
      <c r="T3867" s="59">
        <v>0</v>
      </c>
      <c r="U3867" s="59">
        <v>0</v>
      </c>
    </row>
    <row r="3868" spans="1:21" x14ac:dyDescent="0.3">
      <c r="A3868" s="61">
        <v>88239</v>
      </c>
      <c r="B3868" s="54">
        <v>1</v>
      </c>
      <c r="C3868" s="54" t="s">
        <v>78</v>
      </c>
      <c r="D3868" s="54" t="s">
        <v>93</v>
      </c>
      <c r="E3868" s="61" t="s">
        <v>1844</v>
      </c>
      <c r="F3868" s="61" t="s">
        <v>151</v>
      </c>
      <c r="G3868" s="54" t="s">
        <v>71</v>
      </c>
      <c r="H3868" s="54" t="s">
        <v>128</v>
      </c>
      <c r="I3868" s="54" t="s">
        <v>22</v>
      </c>
      <c r="J3868" s="54" t="s">
        <v>129</v>
      </c>
      <c r="K3868" s="56">
        <v>43452.959513888891</v>
      </c>
      <c r="L3868" s="56">
        <v>43453.013379629629</v>
      </c>
      <c r="M3868" s="57">
        <v>1.292777777</v>
      </c>
      <c r="N3868" s="58">
        <v>0</v>
      </c>
      <c r="O3868" s="58">
        <v>98</v>
      </c>
      <c r="P3868" s="58">
        <v>0</v>
      </c>
      <c r="Q3868" s="58">
        <v>0</v>
      </c>
      <c r="R3868" s="59">
        <v>0</v>
      </c>
      <c r="S3868" s="59">
        <v>126.692222</v>
      </c>
      <c r="T3868" s="59">
        <v>0</v>
      </c>
      <c r="U3868" s="59">
        <v>0</v>
      </c>
    </row>
    <row r="3869" spans="1:21" x14ac:dyDescent="0.3">
      <c r="A3869" s="61">
        <v>88240</v>
      </c>
      <c r="B3869" s="54">
        <v>1</v>
      </c>
      <c r="C3869" s="54" t="s">
        <v>78</v>
      </c>
      <c r="D3869" s="54" t="s">
        <v>102</v>
      </c>
      <c r="E3869" s="61" t="s">
        <v>3551</v>
      </c>
      <c r="F3869" s="61" t="s">
        <v>140</v>
      </c>
      <c r="G3869" s="54" t="s">
        <v>72</v>
      </c>
      <c r="H3869" s="54" t="s">
        <v>128</v>
      </c>
      <c r="I3869" s="54" t="s">
        <v>22</v>
      </c>
      <c r="J3869" s="54" t="s">
        <v>129</v>
      </c>
      <c r="K3869" s="56">
        <v>43452.882847222223</v>
      </c>
      <c r="L3869" s="56">
        <v>43452.982638888891</v>
      </c>
      <c r="M3869" s="57">
        <v>2.395</v>
      </c>
      <c r="N3869" s="58">
        <v>0</v>
      </c>
      <c r="O3869" s="58">
        <v>0</v>
      </c>
      <c r="P3869" s="58">
        <v>8</v>
      </c>
      <c r="Q3869" s="58">
        <v>122</v>
      </c>
      <c r="R3869" s="59">
        <v>0</v>
      </c>
      <c r="S3869" s="59">
        <v>0</v>
      </c>
      <c r="T3869" s="59">
        <v>19.16</v>
      </c>
      <c r="U3869" s="59">
        <v>292.19</v>
      </c>
    </row>
    <row r="3870" spans="1:21" x14ac:dyDescent="0.3">
      <c r="A3870" s="61">
        <v>88245</v>
      </c>
      <c r="B3870" s="54">
        <v>1</v>
      </c>
      <c r="C3870" s="54" t="s">
        <v>78</v>
      </c>
      <c r="D3870" s="54" t="s">
        <v>82</v>
      </c>
      <c r="E3870" s="61" t="s">
        <v>3552</v>
      </c>
      <c r="F3870" s="61" t="s">
        <v>137</v>
      </c>
      <c r="G3870" s="54" t="s">
        <v>71</v>
      </c>
      <c r="H3870" s="54" t="s">
        <v>128</v>
      </c>
      <c r="I3870" s="54" t="s">
        <v>22</v>
      </c>
      <c r="J3870" s="54" t="s">
        <v>129</v>
      </c>
      <c r="K3870" s="56">
        <v>43452.995567129627</v>
      </c>
      <c r="L3870" s="56">
        <v>43453.096284722225</v>
      </c>
      <c r="M3870" s="57">
        <v>2.4172222219999999</v>
      </c>
      <c r="N3870" s="58">
        <v>0</v>
      </c>
      <c r="O3870" s="58">
        <v>3</v>
      </c>
      <c r="P3870" s="58">
        <v>0</v>
      </c>
      <c r="Q3870" s="58">
        <v>0</v>
      </c>
      <c r="R3870" s="59">
        <v>0</v>
      </c>
      <c r="S3870" s="59">
        <v>7.2516670000000003</v>
      </c>
      <c r="T3870" s="59">
        <v>0</v>
      </c>
      <c r="U3870" s="59">
        <v>0</v>
      </c>
    </row>
    <row r="3871" spans="1:21" x14ac:dyDescent="0.3">
      <c r="A3871" s="61">
        <v>88249</v>
      </c>
      <c r="B3871" s="54">
        <v>1</v>
      </c>
      <c r="C3871" s="54" t="s">
        <v>78</v>
      </c>
      <c r="D3871" s="54" t="s">
        <v>80</v>
      </c>
      <c r="E3871" s="61" t="s">
        <v>3553</v>
      </c>
      <c r="F3871" s="61" t="s">
        <v>144</v>
      </c>
      <c r="G3871" s="54" t="s">
        <v>71</v>
      </c>
      <c r="H3871" s="54" t="s">
        <v>128</v>
      </c>
      <c r="I3871" s="54" t="s">
        <v>22</v>
      </c>
      <c r="J3871" s="54" t="s">
        <v>129</v>
      </c>
      <c r="K3871" s="56">
        <v>43453.021180555559</v>
      </c>
      <c r="L3871" s="56">
        <v>43453.044791666667</v>
      </c>
      <c r="M3871" s="57">
        <v>0.56666666600000004</v>
      </c>
      <c r="N3871" s="58">
        <v>0</v>
      </c>
      <c r="O3871" s="58">
        <v>1</v>
      </c>
      <c r="P3871" s="58">
        <v>0</v>
      </c>
      <c r="Q3871" s="58">
        <v>0</v>
      </c>
      <c r="R3871" s="59">
        <v>0</v>
      </c>
      <c r="S3871" s="59">
        <v>0.56666700000000003</v>
      </c>
      <c r="T3871" s="59">
        <v>0</v>
      </c>
      <c r="U3871" s="59">
        <v>0</v>
      </c>
    </row>
    <row r="3872" spans="1:21" x14ac:dyDescent="0.3">
      <c r="A3872" s="61">
        <v>88255</v>
      </c>
      <c r="B3872" s="54">
        <v>1</v>
      </c>
      <c r="C3872" s="54" t="s">
        <v>78</v>
      </c>
      <c r="D3872" s="54" t="s">
        <v>104</v>
      </c>
      <c r="E3872" s="61" t="s">
        <v>3554</v>
      </c>
      <c r="F3872" s="61" t="s">
        <v>127</v>
      </c>
      <c r="G3872" s="54" t="s">
        <v>72</v>
      </c>
      <c r="H3872" s="54" t="s">
        <v>128</v>
      </c>
      <c r="I3872" s="54" t="s">
        <v>22</v>
      </c>
      <c r="J3872" s="54" t="s">
        <v>129</v>
      </c>
      <c r="K3872" s="56">
        <v>43453.025000000001</v>
      </c>
      <c r="L3872" s="56">
        <v>43453.033333333333</v>
      </c>
      <c r="M3872" s="57">
        <v>0.2</v>
      </c>
      <c r="N3872" s="58">
        <v>0</v>
      </c>
      <c r="O3872" s="58">
        <v>7</v>
      </c>
      <c r="P3872" s="58">
        <v>2</v>
      </c>
      <c r="Q3872" s="58">
        <v>583</v>
      </c>
      <c r="R3872" s="59">
        <v>0</v>
      </c>
      <c r="S3872" s="59">
        <v>1.4</v>
      </c>
      <c r="T3872" s="59">
        <v>0.4</v>
      </c>
      <c r="U3872" s="59">
        <v>116.6</v>
      </c>
    </row>
    <row r="3873" spans="1:21" x14ac:dyDescent="0.3">
      <c r="A3873" s="61">
        <v>88258</v>
      </c>
      <c r="B3873" s="54">
        <v>1</v>
      </c>
      <c r="C3873" s="54" t="s">
        <v>78</v>
      </c>
      <c r="D3873" s="54" t="s">
        <v>88</v>
      </c>
      <c r="E3873" s="61" t="s">
        <v>3555</v>
      </c>
      <c r="F3873" s="61" t="s">
        <v>137</v>
      </c>
      <c r="G3873" s="54" t="s">
        <v>71</v>
      </c>
      <c r="H3873" s="54" t="s">
        <v>128</v>
      </c>
      <c r="I3873" s="54" t="s">
        <v>22</v>
      </c>
      <c r="J3873" s="54" t="s">
        <v>129</v>
      </c>
      <c r="K3873" s="56">
        <v>43453.045787037037</v>
      </c>
      <c r="L3873" s="56">
        <v>43453.083738425928</v>
      </c>
      <c r="M3873" s="57">
        <v>0.91083333300000002</v>
      </c>
      <c r="N3873" s="58">
        <v>0</v>
      </c>
      <c r="O3873" s="58">
        <v>6</v>
      </c>
      <c r="P3873" s="58">
        <v>0</v>
      </c>
      <c r="Q3873" s="58">
        <v>0</v>
      </c>
      <c r="R3873" s="59">
        <v>0</v>
      </c>
      <c r="S3873" s="59">
        <v>5.4649999999999999</v>
      </c>
      <c r="T3873" s="59">
        <v>0</v>
      </c>
      <c r="U3873" s="59">
        <v>0</v>
      </c>
    </row>
    <row r="3874" spans="1:21" x14ac:dyDescent="0.3">
      <c r="A3874" s="61">
        <v>88259</v>
      </c>
      <c r="B3874" s="54">
        <v>1</v>
      </c>
      <c r="C3874" s="54" t="s">
        <v>78</v>
      </c>
      <c r="D3874" s="54" t="s">
        <v>104</v>
      </c>
      <c r="E3874" s="61" t="s">
        <v>2164</v>
      </c>
      <c r="F3874" s="61" t="s">
        <v>168</v>
      </c>
      <c r="G3874" s="54" t="s">
        <v>72</v>
      </c>
      <c r="H3874" s="54" t="s">
        <v>128</v>
      </c>
      <c r="I3874" s="54" t="s">
        <v>22</v>
      </c>
      <c r="J3874" s="54" t="s">
        <v>129</v>
      </c>
      <c r="K3874" s="56">
        <v>43452.961747685185</v>
      </c>
      <c r="L3874" s="56">
        <v>43453.033333333333</v>
      </c>
      <c r="M3874" s="57">
        <v>1.7180555550000001</v>
      </c>
      <c r="N3874" s="58">
        <v>0</v>
      </c>
      <c r="O3874" s="58">
        <v>2</v>
      </c>
      <c r="P3874" s="58">
        <v>0</v>
      </c>
      <c r="Q3874" s="58">
        <v>74</v>
      </c>
      <c r="R3874" s="59">
        <v>0</v>
      </c>
      <c r="S3874" s="59">
        <v>3.4361109999999999</v>
      </c>
      <c r="T3874" s="59">
        <v>0</v>
      </c>
      <c r="U3874" s="59">
        <v>127.136111</v>
      </c>
    </row>
    <row r="3875" spans="1:21" x14ac:dyDescent="0.3">
      <c r="A3875" s="61">
        <v>88261</v>
      </c>
      <c r="B3875" s="54">
        <v>1</v>
      </c>
      <c r="C3875" s="54" t="s">
        <v>78</v>
      </c>
      <c r="D3875" s="54" t="s">
        <v>106</v>
      </c>
      <c r="E3875" s="61" t="s">
        <v>314</v>
      </c>
      <c r="F3875" s="61" t="s">
        <v>140</v>
      </c>
      <c r="G3875" s="54" t="s">
        <v>72</v>
      </c>
      <c r="H3875" s="54" t="s">
        <v>128</v>
      </c>
      <c r="I3875" s="54" t="s">
        <v>22</v>
      </c>
      <c r="J3875" s="54" t="s">
        <v>129</v>
      </c>
      <c r="K3875" s="56">
        <v>43453.026226851849</v>
      </c>
      <c r="L3875" s="56">
        <v>43453.040277777778</v>
      </c>
      <c r="M3875" s="57">
        <v>0.33722222200000002</v>
      </c>
      <c r="N3875" s="58">
        <v>5</v>
      </c>
      <c r="O3875" s="58">
        <v>515</v>
      </c>
      <c r="P3875" s="58">
        <v>0</v>
      </c>
      <c r="Q3875" s="58">
        <v>7</v>
      </c>
      <c r="R3875" s="59">
        <v>1.6861109999999999</v>
      </c>
      <c r="S3875" s="59">
        <v>173.669444</v>
      </c>
      <c r="T3875" s="59">
        <v>0</v>
      </c>
      <c r="U3875" s="59">
        <v>2.3605559999999999</v>
      </c>
    </row>
    <row r="3876" spans="1:21" x14ac:dyDescent="0.3">
      <c r="A3876" s="61">
        <v>88263</v>
      </c>
      <c r="B3876" s="54">
        <v>1</v>
      </c>
      <c r="C3876" s="54" t="s">
        <v>78</v>
      </c>
      <c r="D3876" s="54" t="s">
        <v>81</v>
      </c>
      <c r="E3876" s="61" t="s">
        <v>3556</v>
      </c>
      <c r="F3876" s="61" t="s">
        <v>137</v>
      </c>
      <c r="G3876" s="54" t="s">
        <v>71</v>
      </c>
      <c r="H3876" s="54" t="s">
        <v>128</v>
      </c>
      <c r="I3876" s="54" t="s">
        <v>22</v>
      </c>
      <c r="J3876" s="54" t="s">
        <v>129</v>
      </c>
      <c r="K3876" s="56">
        <v>43453.042604166665</v>
      </c>
      <c r="L3876" s="56">
        <v>43453.096550925926</v>
      </c>
      <c r="M3876" s="57">
        <v>1.2947222220000001</v>
      </c>
      <c r="N3876" s="58">
        <v>0</v>
      </c>
      <c r="O3876" s="58">
        <v>1</v>
      </c>
      <c r="P3876" s="58">
        <v>0</v>
      </c>
      <c r="Q3876" s="58">
        <v>0</v>
      </c>
      <c r="R3876" s="59">
        <v>0</v>
      </c>
      <c r="S3876" s="59">
        <v>1.2947219999999999</v>
      </c>
      <c r="T3876" s="59">
        <v>0</v>
      </c>
      <c r="U3876" s="59">
        <v>0</v>
      </c>
    </row>
    <row r="3877" spans="1:21" x14ac:dyDescent="0.3">
      <c r="A3877" s="61">
        <v>88266</v>
      </c>
      <c r="B3877" s="54">
        <v>1</v>
      </c>
      <c r="C3877" s="54" t="s">
        <v>78</v>
      </c>
      <c r="D3877" s="54" t="s">
        <v>81</v>
      </c>
      <c r="E3877" s="61" t="s">
        <v>669</v>
      </c>
      <c r="F3877" s="61" t="s">
        <v>136</v>
      </c>
      <c r="G3877" s="54" t="s">
        <v>71</v>
      </c>
      <c r="H3877" s="54" t="s">
        <v>128</v>
      </c>
      <c r="I3877" s="54" t="s">
        <v>22</v>
      </c>
      <c r="J3877" s="54" t="s">
        <v>129</v>
      </c>
      <c r="K3877" s="56">
        <v>43453.088159722225</v>
      </c>
      <c r="L3877" s="56">
        <v>43453.15902777778</v>
      </c>
      <c r="M3877" s="57">
        <v>1.7008333330000001</v>
      </c>
      <c r="N3877" s="58">
        <v>0</v>
      </c>
      <c r="O3877" s="58">
        <v>74</v>
      </c>
      <c r="P3877" s="58">
        <v>0</v>
      </c>
      <c r="Q3877" s="58">
        <v>0</v>
      </c>
      <c r="R3877" s="59">
        <v>0</v>
      </c>
      <c r="S3877" s="59">
        <v>125.861667</v>
      </c>
      <c r="T3877" s="59">
        <v>0</v>
      </c>
      <c r="U3877" s="59">
        <v>0</v>
      </c>
    </row>
    <row r="3878" spans="1:21" x14ac:dyDescent="0.3">
      <c r="A3878" s="61">
        <v>88272</v>
      </c>
      <c r="B3878" s="54">
        <v>1</v>
      </c>
      <c r="C3878" s="54" t="s">
        <v>78</v>
      </c>
      <c r="D3878" s="54" t="s">
        <v>83</v>
      </c>
      <c r="E3878" s="61" t="s">
        <v>3557</v>
      </c>
      <c r="F3878" s="61" t="s">
        <v>130</v>
      </c>
      <c r="G3878" s="54" t="s">
        <v>71</v>
      </c>
      <c r="H3878" s="54" t="s">
        <v>128</v>
      </c>
      <c r="I3878" s="54" t="s">
        <v>22</v>
      </c>
      <c r="J3878" s="54" t="s">
        <v>129</v>
      </c>
      <c r="K3878" s="56">
        <v>43453.252337962964</v>
      </c>
      <c r="L3878" s="56">
        <v>43453.370729166665</v>
      </c>
      <c r="M3878" s="57">
        <v>2.841388888</v>
      </c>
      <c r="N3878" s="58">
        <v>0</v>
      </c>
      <c r="O3878" s="58">
        <v>9</v>
      </c>
      <c r="P3878" s="58">
        <v>0</v>
      </c>
      <c r="Q3878" s="58">
        <v>0</v>
      </c>
      <c r="R3878" s="59">
        <v>0</v>
      </c>
      <c r="S3878" s="59">
        <v>25.572500000000002</v>
      </c>
      <c r="T3878" s="59">
        <v>0</v>
      </c>
      <c r="U3878" s="59">
        <v>0</v>
      </c>
    </row>
    <row r="3879" spans="1:21" x14ac:dyDescent="0.3">
      <c r="A3879" s="61">
        <v>88276</v>
      </c>
      <c r="B3879" s="54">
        <v>1</v>
      </c>
      <c r="C3879" s="54" t="s">
        <v>78</v>
      </c>
      <c r="D3879" s="54" t="s">
        <v>95</v>
      </c>
      <c r="E3879" s="61" t="s">
        <v>3123</v>
      </c>
      <c r="F3879" s="61" t="s">
        <v>168</v>
      </c>
      <c r="G3879" s="54" t="s">
        <v>72</v>
      </c>
      <c r="H3879" s="54" t="s">
        <v>128</v>
      </c>
      <c r="I3879" s="54" t="s">
        <v>22</v>
      </c>
      <c r="J3879" s="54" t="s">
        <v>129</v>
      </c>
      <c r="K3879" s="56">
        <v>43453.295555555553</v>
      </c>
      <c r="L3879" s="56">
        <v>43453.428807870368</v>
      </c>
      <c r="M3879" s="57">
        <v>3.1980555549999998</v>
      </c>
      <c r="N3879" s="58">
        <v>0</v>
      </c>
      <c r="O3879" s="58">
        <v>300</v>
      </c>
      <c r="P3879" s="58">
        <v>0</v>
      </c>
      <c r="Q3879" s="58">
        <v>6</v>
      </c>
      <c r="R3879" s="59">
        <v>0</v>
      </c>
      <c r="S3879" s="59">
        <v>959.41666699999996</v>
      </c>
      <c r="T3879" s="59">
        <v>0</v>
      </c>
      <c r="U3879" s="59">
        <v>19.188333</v>
      </c>
    </row>
    <row r="3880" spans="1:21" x14ac:dyDescent="0.3">
      <c r="A3880" s="61">
        <v>88277</v>
      </c>
      <c r="B3880" s="54">
        <v>1</v>
      </c>
      <c r="C3880" s="54" t="s">
        <v>79</v>
      </c>
      <c r="D3880" s="54" t="s">
        <v>114</v>
      </c>
      <c r="E3880" s="61" t="s">
        <v>3558</v>
      </c>
      <c r="F3880" s="61" t="s">
        <v>172</v>
      </c>
      <c r="G3880" s="54" t="s">
        <v>71</v>
      </c>
      <c r="H3880" s="54" t="s">
        <v>128</v>
      </c>
      <c r="I3880" s="54" t="s">
        <v>22</v>
      </c>
      <c r="J3880" s="54" t="s">
        <v>129</v>
      </c>
      <c r="K3880" s="56">
        <v>43453.31449074074</v>
      </c>
      <c r="L3880" s="56">
        <v>43453.364305555559</v>
      </c>
      <c r="M3880" s="57">
        <v>1.1955555550000001</v>
      </c>
      <c r="N3880" s="58">
        <v>0</v>
      </c>
      <c r="O3880" s="58">
        <v>0</v>
      </c>
      <c r="P3880" s="58">
        <v>0</v>
      </c>
      <c r="Q3880" s="58">
        <v>12</v>
      </c>
      <c r="R3880" s="59">
        <v>0</v>
      </c>
      <c r="S3880" s="59">
        <v>0</v>
      </c>
      <c r="T3880" s="59">
        <v>0</v>
      </c>
      <c r="U3880" s="59">
        <v>14.346667</v>
      </c>
    </row>
    <row r="3881" spans="1:21" x14ac:dyDescent="0.3">
      <c r="A3881" s="61">
        <v>88278</v>
      </c>
      <c r="B3881" s="54">
        <v>1</v>
      </c>
      <c r="C3881" s="54" t="s">
        <v>79</v>
      </c>
      <c r="D3881" s="54" t="s">
        <v>110</v>
      </c>
      <c r="E3881" s="61" t="s">
        <v>3559</v>
      </c>
      <c r="F3881" s="61" t="s">
        <v>145</v>
      </c>
      <c r="G3881" s="54" t="s">
        <v>72</v>
      </c>
      <c r="H3881" s="54" t="s">
        <v>128</v>
      </c>
      <c r="I3881" s="54" t="s">
        <v>22</v>
      </c>
      <c r="J3881" s="54" t="s">
        <v>129</v>
      </c>
      <c r="K3881" s="56">
        <v>43453.318842592591</v>
      </c>
      <c r="L3881" s="56">
        <v>43453.395000000004</v>
      </c>
      <c r="M3881" s="57">
        <v>1.8277777770000001</v>
      </c>
      <c r="N3881" s="58">
        <v>0</v>
      </c>
      <c r="O3881" s="58">
        <v>0</v>
      </c>
      <c r="P3881" s="58">
        <v>1</v>
      </c>
      <c r="Q3881" s="58">
        <v>15</v>
      </c>
      <c r="R3881" s="59">
        <v>0</v>
      </c>
      <c r="S3881" s="59">
        <v>0</v>
      </c>
      <c r="T3881" s="59">
        <v>1.8277779999999999</v>
      </c>
      <c r="U3881" s="59">
        <v>27.416667</v>
      </c>
    </row>
    <row r="3882" spans="1:21" x14ac:dyDescent="0.3">
      <c r="A3882" s="61">
        <v>88282</v>
      </c>
      <c r="B3882" s="54">
        <v>1</v>
      </c>
      <c r="C3882" s="54" t="s">
        <v>79</v>
      </c>
      <c r="D3882" s="54" t="s">
        <v>121</v>
      </c>
      <c r="E3882" s="61" t="s">
        <v>3560</v>
      </c>
      <c r="F3882" s="61" t="s">
        <v>140</v>
      </c>
      <c r="G3882" s="54" t="s">
        <v>72</v>
      </c>
      <c r="H3882" s="54" t="s">
        <v>128</v>
      </c>
      <c r="I3882" s="54" t="s">
        <v>22</v>
      </c>
      <c r="J3882" s="54" t="s">
        <v>129</v>
      </c>
      <c r="K3882" s="56">
        <v>43453.333796296298</v>
      </c>
      <c r="L3882" s="56">
        <v>43453.359467592592</v>
      </c>
      <c r="M3882" s="57">
        <v>0.61611111100000004</v>
      </c>
      <c r="N3882" s="58">
        <v>0</v>
      </c>
      <c r="O3882" s="58">
        <v>1</v>
      </c>
      <c r="P3882" s="58">
        <v>5</v>
      </c>
      <c r="Q3882" s="58">
        <v>492</v>
      </c>
      <c r="R3882" s="59">
        <v>0</v>
      </c>
      <c r="S3882" s="59">
        <v>0.61611099999999996</v>
      </c>
      <c r="T3882" s="59">
        <v>3.0805560000000001</v>
      </c>
      <c r="U3882" s="59">
        <v>303.126667</v>
      </c>
    </row>
    <row r="3883" spans="1:21" x14ac:dyDescent="0.3">
      <c r="A3883" s="61">
        <v>88285</v>
      </c>
      <c r="B3883" s="54">
        <v>1</v>
      </c>
      <c r="C3883" s="54" t="s">
        <v>78</v>
      </c>
      <c r="D3883" s="54" t="s">
        <v>90</v>
      </c>
      <c r="E3883" s="61" t="s">
        <v>3561</v>
      </c>
      <c r="F3883" s="61" t="s">
        <v>137</v>
      </c>
      <c r="G3883" s="54" t="s">
        <v>71</v>
      </c>
      <c r="H3883" s="54" t="s">
        <v>128</v>
      </c>
      <c r="I3883" s="54" t="s">
        <v>22</v>
      </c>
      <c r="J3883" s="54" t="s">
        <v>129</v>
      </c>
      <c r="K3883" s="56">
        <v>43453.353321759263</v>
      </c>
      <c r="L3883" s="56">
        <v>43453.384444444448</v>
      </c>
      <c r="M3883" s="57">
        <v>0.74694444400000004</v>
      </c>
      <c r="N3883" s="58">
        <v>0</v>
      </c>
      <c r="O3883" s="58">
        <v>1</v>
      </c>
      <c r="P3883" s="58">
        <v>0</v>
      </c>
      <c r="Q3883" s="58">
        <v>0</v>
      </c>
      <c r="R3883" s="59">
        <v>0</v>
      </c>
      <c r="S3883" s="59">
        <v>0.74694400000000005</v>
      </c>
      <c r="T3883" s="59">
        <v>0</v>
      </c>
      <c r="U3883" s="59">
        <v>0</v>
      </c>
    </row>
    <row r="3884" spans="1:21" x14ac:dyDescent="0.3">
      <c r="A3884" s="61">
        <v>88286</v>
      </c>
      <c r="B3884" s="54">
        <v>1</v>
      </c>
      <c r="C3884" s="54" t="s">
        <v>79</v>
      </c>
      <c r="D3884" s="54" t="s">
        <v>124</v>
      </c>
      <c r="E3884" s="61" t="s">
        <v>3562</v>
      </c>
      <c r="F3884" s="61" t="s">
        <v>130</v>
      </c>
      <c r="G3884" s="54" t="s">
        <v>71</v>
      </c>
      <c r="H3884" s="54" t="s">
        <v>128</v>
      </c>
      <c r="I3884" s="54" t="s">
        <v>22</v>
      </c>
      <c r="J3884" s="54" t="s">
        <v>129</v>
      </c>
      <c r="K3884" s="56">
        <v>43453.347731481481</v>
      </c>
      <c r="L3884" s="56">
        <v>43453.38</v>
      </c>
      <c r="M3884" s="57">
        <v>0.77444444400000001</v>
      </c>
      <c r="N3884" s="58">
        <v>0</v>
      </c>
      <c r="O3884" s="58">
        <v>1</v>
      </c>
      <c r="P3884" s="58">
        <v>0</v>
      </c>
      <c r="Q3884" s="58">
        <v>0</v>
      </c>
      <c r="R3884" s="59">
        <v>0</v>
      </c>
      <c r="S3884" s="59">
        <v>0.77444400000000002</v>
      </c>
      <c r="T3884" s="59">
        <v>0</v>
      </c>
      <c r="U3884" s="59">
        <v>0</v>
      </c>
    </row>
    <row r="3885" spans="1:21" x14ac:dyDescent="0.3">
      <c r="A3885" s="61">
        <v>88287</v>
      </c>
      <c r="B3885" s="54">
        <v>1</v>
      </c>
      <c r="C3885" s="54" t="s">
        <v>78</v>
      </c>
      <c r="D3885" s="54" t="s">
        <v>97</v>
      </c>
      <c r="E3885" s="61" t="s">
        <v>399</v>
      </c>
      <c r="F3885" s="61" t="s">
        <v>151</v>
      </c>
      <c r="G3885" s="54" t="s">
        <v>71</v>
      </c>
      <c r="H3885" s="54" t="s">
        <v>128</v>
      </c>
      <c r="I3885" s="54" t="s">
        <v>22</v>
      </c>
      <c r="J3885" s="54" t="s">
        <v>129</v>
      </c>
      <c r="K3885" s="56">
        <v>43453.352858796294</v>
      </c>
      <c r="L3885" s="56">
        <v>43453.426817129628</v>
      </c>
      <c r="M3885" s="57">
        <v>1.7749999999999999</v>
      </c>
      <c r="N3885" s="58">
        <v>0</v>
      </c>
      <c r="O3885" s="58">
        <v>60</v>
      </c>
      <c r="P3885" s="58">
        <v>0</v>
      </c>
      <c r="Q3885" s="58">
        <v>0</v>
      </c>
      <c r="R3885" s="59">
        <v>0</v>
      </c>
      <c r="S3885" s="59">
        <v>106.5</v>
      </c>
      <c r="T3885" s="59">
        <v>0</v>
      </c>
      <c r="U3885" s="59">
        <v>0</v>
      </c>
    </row>
    <row r="3886" spans="1:21" x14ac:dyDescent="0.3">
      <c r="A3886" s="61">
        <v>88289</v>
      </c>
      <c r="B3886" s="54">
        <v>1</v>
      </c>
      <c r="C3886" s="54" t="s">
        <v>79</v>
      </c>
      <c r="D3886" s="54" t="s">
        <v>113</v>
      </c>
      <c r="E3886" s="61" t="s">
        <v>3563</v>
      </c>
      <c r="F3886" s="61" t="s">
        <v>137</v>
      </c>
      <c r="G3886" s="54" t="s">
        <v>71</v>
      </c>
      <c r="H3886" s="54" t="s">
        <v>128</v>
      </c>
      <c r="I3886" s="54" t="s">
        <v>22</v>
      </c>
      <c r="J3886" s="54" t="s">
        <v>129</v>
      </c>
      <c r="K3886" s="56">
        <v>43453.357662037037</v>
      </c>
      <c r="L3886" s="56">
        <v>43453.379803240743</v>
      </c>
      <c r="M3886" s="57">
        <v>0.53138888799999995</v>
      </c>
      <c r="N3886" s="58">
        <v>0</v>
      </c>
      <c r="O3886" s="58">
        <v>2</v>
      </c>
      <c r="P3886" s="58">
        <v>0</v>
      </c>
      <c r="Q3886" s="58">
        <v>0</v>
      </c>
      <c r="R3886" s="59">
        <v>0</v>
      </c>
      <c r="S3886" s="59">
        <v>1.062778</v>
      </c>
      <c r="T3886" s="59">
        <v>0</v>
      </c>
      <c r="U3886" s="59">
        <v>0</v>
      </c>
    </row>
    <row r="3887" spans="1:21" x14ac:dyDescent="0.3">
      <c r="A3887" s="61">
        <v>88291</v>
      </c>
      <c r="B3887" s="54">
        <v>1</v>
      </c>
      <c r="C3887" s="54" t="s">
        <v>78</v>
      </c>
      <c r="D3887" s="54" t="s">
        <v>88</v>
      </c>
      <c r="E3887" s="61" t="s">
        <v>3564</v>
      </c>
      <c r="F3887" s="61" t="s">
        <v>137</v>
      </c>
      <c r="G3887" s="54" t="s">
        <v>71</v>
      </c>
      <c r="H3887" s="54" t="s">
        <v>128</v>
      </c>
      <c r="I3887" s="54" t="s">
        <v>22</v>
      </c>
      <c r="J3887" s="54" t="s">
        <v>129</v>
      </c>
      <c r="K3887" s="56">
        <v>43453.345671296294</v>
      </c>
      <c r="L3887" s="56">
        <v>43453.451342592591</v>
      </c>
      <c r="M3887" s="57">
        <v>2.5361111109999999</v>
      </c>
      <c r="N3887" s="58">
        <v>0</v>
      </c>
      <c r="O3887" s="58">
        <v>2</v>
      </c>
      <c r="P3887" s="58">
        <v>0</v>
      </c>
      <c r="Q3887" s="58">
        <v>0</v>
      </c>
      <c r="R3887" s="59">
        <v>0</v>
      </c>
      <c r="S3887" s="59">
        <v>5.072222</v>
      </c>
      <c r="T3887" s="59">
        <v>0</v>
      </c>
      <c r="U3887" s="59">
        <v>0</v>
      </c>
    </row>
    <row r="3888" spans="1:21" x14ac:dyDescent="0.3">
      <c r="A3888" s="61">
        <v>88293</v>
      </c>
      <c r="B3888" s="54">
        <v>1</v>
      </c>
      <c r="C3888" s="54" t="s">
        <v>78</v>
      </c>
      <c r="D3888" s="54" t="s">
        <v>80</v>
      </c>
      <c r="E3888" s="61" t="s">
        <v>3565</v>
      </c>
      <c r="F3888" s="61" t="s">
        <v>144</v>
      </c>
      <c r="G3888" s="54" t="s">
        <v>71</v>
      </c>
      <c r="H3888" s="54" t="s">
        <v>128</v>
      </c>
      <c r="I3888" s="54" t="s">
        <v>22</v>
      </c>
      <c r="J3888" s="54" t="s">
        <v>129</v>
      </c>
      <c r="K3888" s="56">
        <v>43453.354768518519</v>
      </c>
      <c r="L3888" s="56">
        <v>43453.422256944446</v>
      </c>
      <c r="M3888" s="57">
        <v>1.619722222</v>
      </c>
      <c r="N3888" s="58">
        <v>0</v>
      </c>
      <c r="O3888" s="58">
        <v>1</v>
      </c>
      <c r="P3888" s="58">
        <v>0</v>
      </c>
      <c r="Q3888" s="58">
        <v>0</v>
      </c>
      <c r="R3888" s="59">
        <v>0</v>
      </c>
      <c r="S3888" s="59">
        <v>1.6197220000000001</v>
      </c>
      <c r="T3888" s="59">
        <v>0</v>
      </c>
      <c r="U3888" s="59">
        <v>0</v>
      </c>
    </row>
    <row r="3889" spans="1:21" x14ac:dyDescent="0.3">
      <c r="A3889" s="61">
        <v>88294</v>
      </c>
      <c r="B3889" s="54">
        <v>1</v>
      </c>
      <c r="C3889" s="54" t="s">
        <v>79</v>
      </c>
      <c r="D3889" s="54" t="s">
        <v>124</v>
      </c>
      <c r="E3889" s="61" t="s">
        <v>1792</v>
      </c>
      <c r="F3889" s="61" t="s">
        <v>150</v>
      </c>
      <c r="G3889" s="54" t="s">
        <v>71</v>
      </c>
      <c r="H3889" s="54" t="s">
        <v>128</v>
      </c>
      <c r="I3889" s="54" t="s">
        <v>22</v>
      </c>
      <c r="J3889" s="54" t="s">
        <v>147</v>
      </c>
      <c r="K3889" s="56">
        <v>43453.392048611109</v>
      </c>
      <c r="L3889" s="56">
        <v>43453.561493055553</v>
      </c>
      <c r="M3889" s="57">
        <v>4.0666666659999997</v>
      </c>
      <c r="N3889" s="58">
        <v>0</v>
      </c>
      <c r="O3889" s="58">
        <v>401</v>
      </c>
      <c r="P3889" s="58">
        <v>0</v>
      </c>
      <c r="Q3889" s="58">
        <v>0</v>
      </c>
      <c r="R3889" s="59">
        <v>0</v>
      </c>
      <c r="S3889" s="59">
        <v>1630.7333329999999</v>
      </c>
      <c r="T3889" s="59">
        <v>0</v>
      </c>
      <c r="U3889" s="59">
        <v>0</v>
      </c>
    </row>
    <row r="3890" spans="1:21" x14ac:dyDescent="0.3">
      <c r="A3890" s="61">
        <v>88298</v>
      </c>
      <c r="B3890" s="54">
        <v>1</v>
      </c>
      <c r="C3890" s="54" t="s">
        <v>79</v>
      </c>
      <c r="D3890" s="54" t="s">
        <v>109</v>
      </c>
      <c r="E3890" s="61" t="s">
        <v>678</v>
      </c>
      <c r="F3890" s="61" t="s">
        <v>159</v>
      </c>
      <c r="G3890" s="54" t="s">
        <v>71</v>
      </c>
      <c r="H3890" s="54" t="s">
        <v>128</v>
      </c>
      <c r="I3890" s="54" t="s">
        <v>22</v>
      </c>
      <c r="J3890" s="54" t="s">
        <v>129</v>
      </c>
      <c r="K3890" s="56">
        <v>43453.37568287037</v>
      </c>
      <c r="L3890" s="56">
        <v>43453.479930555557</v>
      </c>
      <c r="M3890" s="57">
        <v>2.5019444439999998</v>
      </c>
      <c r="N3890" s="58">
        <v>0</v>
      </c>
      <c r="O3890" s="58">
        <v>0</v>
      </c>
      <c r="P3890" s="58">
        <v>0</v>
      </c>
      <c r="Q3890" s="58">
        <v>15</v>
      </c>
      <c r="R3890" s="59">
        <v>0</v>
      </c>
      <c r="S3890" s="59">
        <v>0</v>
      </c>
      <c r="T3890" s="59">
        <v>0</v>
      </c>
      <c r="U3890" s="59">
        <v>37.529167000000001</v>
      </c>
    </row>
    <row r="3891" spans="1:21" x14ac:dyDescent="0.3">
      <c r="A3891" s="61">
        <v>88299</v>
      </c>
      <c r="B3891" s="54">
        <v>1</v>
      </c>
      <c r="C3891" s="54" t="s">
        <v>78</v>
      </c>
      <c r="D3891" s="54" t="s">
        <v>82</v>
      </c>
      <c r="E3891" s="61" t="s">
        <v>3566</v>
      </c>
      <c r="F3891" s="61" t="s">
        <v>136</v>
      </c>
      <c r="G3891" s="54" t="s">
        <v>71</v>
      </c>
      <c r="H3891" s="54" t="s">
        <v>128</v>
      </c>
      <c r="I3891" s="54" t="s">
        <v>22</v>
      </c>
      <c r="J3891" s="54" t="s">
        <v>129</v>
      </c>
      <c r="K3891" s="56">
        <v>43453.367835648147</v>
      </c>
      <c r="L3891" s="56">
        <v>43453.423750000002</v>
      </c>
      <c r="M3891" s="57">
        <v>1.3419444439999999</v>
      </c>
      <c r="N3891" s="58">
        <v>0</v>
      </c>
      <c r="O3891" s="58">
        <v>14</v>
      </c>
      <c r="P3891" s="58">
        <v>0</v>
      </c>
      <c r="Q3891" s="58">
        <v>0</v>
      </c>
      <c r="R3891" s="59">
        <v>0</v>
      </c>
      <c r="S3891" s="59">
        <v>18.787222</v>
      </c>
      <c r="T3891" s="59">
        <v>0</v>
      </c>
      <c r="U3891" s="59">
        <v>0</v>
      </c>
    </row>
    <row r="3892" spans="1:21" x14ac:dyDescent="0.3">
      <c r="A3892" s="61">
        <v>88300</v>
      </c>
      <c r="B3892" s="54">
        <v>1</v>
      </c>
      <c r="C3892" s="54" t="s">
        <v>79</v>
      </c>
      <c r="D3892" s="54" t="s">
        <v>119</v>
      </c>
      <c r="E3892" s="61" t="s">
        <v>3567</v>
      </c>
      <c r="F3892" s="61" t="s">
        <v>140</v>
      </c>
      <c r="G3892" s="54" t="s">
        <v>72</v>
      </c>
      <c r="H3892" s="54" t="s">
        <v>128</v>
      </c>
      <c r="I3892" s="54" t="s">
        <v>22</v>
      </c>
      <c r="J3892" s="54" t="s">
        <v>129</v>
      </c>
      <c r="K3892" s="56">
        <v>43453.371620370373</v>
      </c>
      <c r="L3892" s="56">
        <v>43453.40457175926</v>
      </c>
      <c r="M3892" s="57">
        <v>0.79083333300000003</v>
      </c>
      <c r="N3892" s="58">
        <v>0</v>
      </c>
      <c r="O3892" s="58">
        <v>82</v>
      </c>
      <c r="P3892" s="58">
        <v>0</v>
      </c>
      <c r="Q3892" s="58">
        <v>17</v>
      </c>
      <c r="R3892" s="59">
        <v>0</v>
      </c>
      <c r="S3892" s="59">
        <v>64.848332999999997</v>
      </c>
      <c r="T3892" s="59">
        <v>0</v>
      </c>
      <c r="U3892" s="59">
        <v>13.444167</v>
      </c>
    </row>
    <row r="3893" spans="1:21" x14ac:dyDescent="0.3">
      <c r="A3893" s="61">
        <v>88306</v>
      </c>
      <c r="B3893" s="54">
        <v>1</v>
      </c>
      <c r="C3893" s="54" t="s">
        <v>78</v>
      </c>
      <c r="D3893" s="54" t="s">
        <v>96</v>
      </c>
      <c r="E3893" s="61" t="s">
        <v>572</v>
      </c>
      <c r="F3893" s="61" t="s">
        <v>148</v>
      </c>
      <c r="G3893" s="54" t="s">
        <v>72</v>
      </c>
      <c r="H3893" s="54" t="s">
        <v>128</v>
      </c>
      <c r="I3893" s="54" t="s">
        <v>22</v>
      </c>
      <c r="J3893" s="54" t="s">
        <v>147</v>
      </c>
      <c r="K3893" s="56">
        <v>43453.382557870369</v>
      </c>
      <c r="L3893" s="56">
        <v>43453.714797106484</v>
      </c>
      <c r="M3893" s="57">
        <v>7.9737416659999996</v>
      </c>
      <c r="N3893" s="58">
        <v>2</v>
      </c>
      <c r="O3893" s="58">
        <v>162</v>
      </c>
      <c r="P3893" s="58">
        <v>0</v>
      </c>
      <c r="Q3893" s="58">
        <v>0</v>
      </c>
      <c r="R3893" s="59">
        <v>15.947483</v>
      </c>
      <c r="S3893" s="59">
        <v>1291.7461499999999</v>
      </c>
      <c r="T3893" s="59">
        <v>0</v>
      </c>
      <c r="U3893" s="59">
        <v>0</v>
      </c>
    </row>
    <row r="3894" spans="1:21" x14ac:dyDescent="0.3">
      <c r="A3894" s="61">
        <v>88307</v>
      </c>
      <c r="B3894" s="54">
        <v>1</v>
      </c>
      <c r="C3894" s="54" t="s">
        <v>78</v>
      </c>
      <c r="D3894" s="54" t="s">
        <v>94</v>
      </c>
      <c r="E3894" s="61" t="s">
        <v>3568</v>
      </c>
      <c r="F3894" s="61" t="s">
        <v>137</v>
      </c>
      <c r="G3894" s="54" t="s">
        <v>71</v>
      </c>
      <c r="H3894" s="54" t="s">
        <v>128</v>
      </c>
      <c r="I3894" s="54" t="s">
        <v>22</v>
      </c>
      <c r="J3894" s="54" t="s">
        <v>129</v>
      </c>
      <c r="K3894" s="56">
        <v>43453.383854166663</v>
      </c>
      <c r="L3894" s="56">
        <v>43453.506354166668</v>
      </c>
      <c r="M3894" s="57">
        <v>2.94</v>
      </c>
      <c r="N3894" s="58">
        <v>0</v>
      </c>
      <c r="O3894" s="58">
        <v>1</v>
      </c>
      <c r="P3894" s="58">
        <v>0</v>
      </c>
      <c r="Q3894" s="58">
        <v>0</v>
      </c>
      <c r="R3894" s="59">
        <v>0</v>
      </c>
      <c r="S3894" s="59">
        <v>2.94</v>
      </c>
      <c r="T3894" s="59">
        <v>0</v>
      </c>
      <c r="U3894" s="59">
        <v>0</v>
      </c>
    </row>
    <row r="3895" spans="1:21" x14ac:dyDescent="0.3">
      <c r="A3895" s="61">
        <v>88308</v>
      </c>
      <c r="B3895" s="54">
        <v>1</v>
      </c>
      <c r="C3895" s="54" t="s">
        <v>79</v>
      </c>
      <c r="D3895" s="54" t="s">
        <v>113</v>
      </c>
      <c r="E3895" s="61" t="s">
        <v>3569</v>
      </c>
      <c r="F3895" s="61" t="s">
        <v>148</v>
      </c>
      <c r="G3895" s="54" t="s">
        <v>71</v>
      </c>
      <c r="H3895" s="54" t="s">
        <v>128</v>
      </c>
      <c r="I3895" s="54" t="s">
        <v>22</v>
      </c>
      <c r="J3895" s="54" t="s">
        <v>147</v>
      </c>
      <c r="K3895" s="56">
        <v>43453.384722222225</v>
      </c>
      <c r="L3895" s="56">
        <v>43453.657800925925</v>
      </c>
      <c r="M3895" s="57">
        <v>6.5538888880000004</v>
      </c>
      <c r="N3895" s="58">
        <v>0</v>
      </c>
      <c r="O3895" s="58">
        <v>0</v>
      </c>
      <c r="P3895" s="58">
        <v>0</v>
      </c>
      <c r="Q3895" s="58">
        <v>20</v>
      </c>
      <c r="R3895" s="59">
        <v>0</v>
      </c>
      <c r="S3895" s="59">
        <v>0</v>
      </c>
      <c r="T3895" s="59">
        <v>0</v>
      </c>
      <c r="U3895" s="59">
        <v>131.077778</v>
      </c>
    </row>
    <row r="3896" spans="1:21" x14ac:dyDescent="0.3">
      <c r="A3896" s="61">
        <v>88309</v>
      </c>
      <c r="B3896" s="54">
        <v>1</v>
      </c>
      <c r="C3896" s="54" t="s">
        <v>78</v>
      </c>
      <c r="D3896" s="54" t="s">
        <v>89</v>
      </c>
      <c r="E3896" s="61" t="s">
        <v>3570</v>
      </c>
      <c r="F3896" s="61" t="s">
        <v>148</v>
      </c>
      <c r="G3896" s="54" t="s">
        <v>71</v>
      </c>
      <c r="H3896" s="54" t="s">
        <v>128</v>
      </c>
      <c r="I3896" s="54" t="s">
        <v>22</v>
      </c>
      <c r="J3896" s="54" t="s">
        <v>147</v>
      </c>
      <c r="K3896" s="56">
        <v>43453.386701388888</v>
      </c>
      <c r="L3896" s="56">
        <v>43453.717858796299</v>
      </c>
      <c r="M3896" s="57">
        <v>7.9477777769999998</v>
      </c>
      <c r="N3896" s="58">
        <v>0</v>
      </c>
      <c r="O3896" s="58">
        <v>416</v>
      </c>
      <c r="P3896" s="58">
        <v>0</v>
      </c>
      <c r="Q3896" s="58">
        <v>0</v>
      </c>
      <c r="R3896" s="59">
        <v>0</v>
      </c>
      <c r="S3896" s="59">
        <v>3306.2755550000002</v>
      </c>
      <c r="T3896" s="59">
        <v>0</v>
      </c>
      <c r="U3896" s="59">
        <v>0</v>
      </c>
    </row>
    <row r="3897" spans="1:21" x14ac:dyDescent="0.3">
      <c r="A3897" s="61">
        <v>88310</v>
      </c>
      <c r="B3897" s="54">
        <v>1</v>
      </c>
      <c r="C3897" s="54" t="s">
        <v>78</v>
      </c>
      <c r="D3897" s="54" t="s">
        <v>91</v>
      </c>
      <c r="E3897" s="61" t="s">
        <v>3571</v>
      </c>
      <c r="F3897" s="61" t="s">
        <v>148</v>
      </c>
      <c r="G3897" s="54" t="s">
        <v>72</v>
      </c>
      <c r="H3897" s="54" t="s">
        <v>128</v>
      </c>
      <c r="I3897" s="54" t="s">
        <v>22</v>
      </c>
      <c r="J3897" s="54" t="s">
        <v>147</v>
      </c>
      <c r="K3897" s="56">
        <v>43453.38652777778</v>
      </c>
      <c r="L3897" s="56">
        <v>43453.708333333336</v>
      </c>
      <c r="M3897" s="57">
        <v>7.7233333330000002</v>
      </c>
      <c r="N3897" s="58">
        <v>0</v>
      </c>
      <c r="O3897" s="58">
        <v>0</v>
      </c>
      <c r="P3897" s="58">
        <v>0</v>
      </c>
      <c r="Q3897" s="58">
        <v>47</v>
      </c>
      <c r="R3897" s="59">
        <v>0</v>
      </c>
      <c r="S3897" s="59">
        <v>0</v>
      </c>
      <c r="T3897" s="59">
        <v>0</v>
      </c>
      <c r="U3897" s="59">
        <v>362.996667</v>
      </c>
    </row>
    <row r="3898" spans="1:21" x14ac:dyDescent="0.3">
      <c r="A3898" s="61">
        <v>88314</v>
      </c>
      <c r="B3898" s="54">
        <v>1</v>
      </c>
      <c r="C3898" s="54" t="s">
        <v>78</v>
      </c>
      <c r="D3898" s="54" t="s">
        <v>82</v>
      </c>
      <c r="E3898" s="61" t="s">
        <v>3572</v>
      </c>
      <c r="F3898" s="61" t="s">
        <v>171</v>
      </c>
      <c r="G3898" s="54" t="s">
        <v>72</v>
      </c>
      <c r="H3898" s="54" t="s">
        <v>128</v>
      </c>
      <c r="I3898" s="54" t="s">
        <v>22</v>
      </c>
      <c r="J3898" s="54" t="s">
        <v>129</v>
      </c>
      <c r="K3898" s="56">
        <v>43453.39984953704</v>
      </c>
      <c r="L3898" s="56">
        <v>43453.506909722222</v>
      </c>
      <c r="M3898" s="57">
        <v>2.5694444440000002</v>
      </c>
      <c r="N3898" s="58">
        <v>0</v>
      </c>
      <c r="O3898" s="58">
        <v>1044</v>
      </c>
      <c r="P3898" s="58">
        <v>0</v>
      </c>
      <c r="Q3898" s="58">
        <v>0</v>
      </c>
      <c r="R3898" s="59">
        <v>0</v>
      </c>
      <c r="S3898" s="59">
        <v>2682.5</v>
      </c>
      <c r="T3898" s="59">
        <v>0</v>
      </c>
      <c r="U3898" s="59">
        <v>0</v>
      </c>
    </row>
    <row r="3899" spans="1:21" x14ac:dyDescent="0.3">
      <c r="A3899" s="61">
        <v>88316</v>
      </c>
      <c r="B3899" s="54">
        <v>1</v>
      </c>
      <c r="C3899" s="54" t="s">
        <v>78</v>
      </c>
      <c r="D3899" s="54" t="s">
        <v>94</v>
      </c>
      <c r="E3899" s="61" t="s">
        <v>3345</v>
      </c>
      <c r="F3899" s="61" t="s">
        <v>153</v>
      </c>
      <c r="G3899" s="54" t="s">
        <v>72</v>
      </c>
      <c r="H3899" s="54" t="s">
        <v>128</v>
      </c>
      <c r="I3899" s="54" t="s">
        <v>22</v>
      </c>
      <c r="J3899" s="54" t="s">
        <v>129</v>
      </c>
      <c r="K3899" s="56">
        <v>43453.402592592596</v>
      </c>
      <c r="L3899" s="56">
        <v>43453.513206018521</v>
      </c>
      <c r="M3899" s="57">
        <v>2.6547222220000002</v>
      </c>
      <c r="N3899" s="58">
        <v>0</v>
      </c>
      <c r="O3899" s="58">
        <v>17</v>
      </c>
      <c r="P3899" s="58">
        <v>0</v>
      </c>
      <c r="Q3899" s="58">
        <v>0</v>
      </c>
      <c r="R3899" s="59">
        <v>0</v>
      </c>
      <c r="S3899" s="59">
        <v>45.130277999999997</v>
      </c>
      <c r="T3899" s="59">
        <v>0</v>
      </c>
      <c r="U3899" s="59">
        <v>0</v>
      </c>
    </row>
    <row r="3900" spans="1:21" x14ac:dyDescent="0.3">
      <c r="A3900" s="61">
        <v>88318</v>
      </c>
      <c r="B3900" s="54">
        <v>1</v>
      </c>
      <c r="C3900" s="54" t="s">
        <v>78</v>
      </c>
      <c r="D3900" s="54" t="s">
        <v>103</v>
      </c>
      <c r="E3900" s="61" t="s">
        <v>435</v>
      </c>
      <c r="F3900" s="61" t="s">
        <v>148</v>
      </c>
      <c r="G3900" s="54" t="s">
        <v>72</v>
      </c>
      <c r="H3900" s="54" t="s">
        <v>128</v>
      </c>
      <c r="I3900" s="54" t="s">
        <v>22</v>
      </c>
      <c r="J3900" s="54" t="s">
        <v>147</v>
      </c>
      <c r="K3900" s="56">
        <v>43453.393750000003</v>
      </c>
      <c r="L3900" s="56">
        <v>43453.705162037033</v>
      </c>
      <c r="M3900" s="57">
        <v>7.4738888880000003</v>
      </c>
      <c r="N3900" s="58">
        <v>1</v>
      </c>
      <c r="O3900" s="58">
        <v>134</v>
      </c>
      <c r="P3900" s="58">
        <v>0</v>
      </c>
      <c r="Q3900" s="58">
        <v>5</v>
      </c>
      <c r="R3900" s="59">
        <v>7.4738889999999998</v>
      </c>
      <c r="S3900" s="59">
        <v>1001.501111</v>
      </c>
      <c r="T3900" s="59">
        <v>0</v>
      </c>
      <c r="U3900" s="59">
        <v>37.369444000000001</v>
      </c>
    </row>
    <row r="3901" spans="1:21" x14ac:dyDescent="0.3">
      <c r="A3901" s="61">
        <v>88320</v>
      </c>
      <c r="B3901" s="54">
        <v>1</v>
      </c>
      <c r="C3901" s="54" t="s">
        <v>78</v>
      </c>
      <c r="D3901" s="54" t="s">
        <v>126</v>
      </c>
      <c r="E3901" s="61" t="s">
        <v>3573</v>
      </c>
      <c r="F3901" s="61" t="s">
        <v>148</v>
      </c>
      <c r="G3901" s="54" t="s">
        <v>72</v>
      </c>
      <c r="H3901" s="54" t="s">
        <v>128</v>
      </c>
      <c r="I3901" s="54" t="s">
        <v>22</v>
      </c>
      <c r="J3901" s="54" t="s">
        <v>147</v>
      </c>
      <c r="K3901" s="56">
        <v>43453.400567129633</v>
      </c>
      <c r="L3901" s="56">
        <v>43453.734675925924</v>
      </c>
      <c r="M3901" s="57">
        <v>8.0186111110000002</v>
      </c>
      <c r="N3901" s="58">
        <v>0</v>
      </c>
      <c r="O3901" s="58">
        <v>9</v>
      </c>
      <c r="P3901" s="58">
        <v>0</v>
      </c>
      <c r="Q3901" s="58">
        <v>11</v>
      </c>
      <c r="R3901" s="59">
        <v>0</v>
      </c>
      <c r="S3901" s="59">
        <v>72.167500000000004</v>
      </c>
      <c r="T3901" s="59">
        <v>0</v>
      </c>
      <c r="U3901" s="59">
        <v>88.204722000000004</v>
      </c>
    </row>
    <row r="3902" spans="1:21" x14ac:dyDescent="0.3">
      <c r="A3902" s="61">
        <v>88328</v>
      </c>
      <c r="B3902" s="54">
        <v>1</v>
      </c>
      <c r="C3902" s="54" t="s">
        <v>79</v>
      </c>
      <c r="D3902" s="54" t="s">
        <v>111</v>
      </c>
      <c r="E3902" s="61" t="s">
        <v>3574</v>
      </c>
      <c r="F3902" s="61" t="s">
        <v>137</v>
      </c>
      <c r="G3902" s="54" t="s">
        <v>71</v>
      </c>
      <c r="H3902" s="54" t="s">
        <v>128</v>
      </c>
      <c r="I3902" s="54" t="s">
        <v>22</v>
      </c>
      <c r="J3902" s="54" t="s">
        <v>129</v>
      </c>
      <c r="K3902" s="56">
        <v>43453.400567129633</v>
      </c>
      <c r="L3902" s="56">
        <v>43453.430694444447</v>
      </c>
      <c r="M3902" s="57">
        <v>0.72305555499999996</v>
      </c>
      <c r="N3902" s="58">
        <v>0</v>
      </c>
      <c r="O3902" s="58">
        <v>1</v>
      </c>
      <c r="P3902" s="58">
        <v>0</v>
      </c>
      <c r="Q3902" s="58">
        <v>0</v>
      </c>
      <c r="R3902" s="59">
        <v>0</v>
      </c>
      <c r="S3902" s="59">
        <v>0.72305600000000003</v>
      </c>
      <c r="T3902" s="59">
        <v>0</v>
      </c>
      <c r="U3902" s="59">
        <v>0</v>
      </c>
    </row>
    <row r="3903" spans="1:21" x14ac:dyDescent="0.3">
      <c r="A3903" s="61">
        <v>88330</v>
      </c>
      <c r="B3903" s="54">
        <v>1</v>
      </c>
      <c r="C3903" s="54" t="s">
        <v>78</v>
      </c>
      <c r="D3903" s="54" t="s">
        <v>91</v>
      </c>
      <c r="E3903" s="61" t="s">
        <v>2329</v>
      </c>
      <c r="F3903" s="61" t="s">
        <v>148</v>
      </c>
      <c r="G3903" s="54" t="s">
        <v>71</v>
      </c>
      <c r="H3903" s="54" t="s">
        <v>128</v>
      </c>
      <c r="I3903" s="54" t="s">
        <v>22</v>
      </c>
      <c r="J3903" s="54" t="s">
        <v>147</v>
      </c>
      <c r="K3903" s="56">
        <v>43453.400324074071</v>
      </c>
      <c r="L3903" s="56">
        <v>43453.697916666664</v>
      </c>
      <c r="M3903" s="57">
        <v>7.142222222</v>
      </c>
      <c r="N3903" s="58">
        <v>0</v>
      </c>
      <c r="O3903" s="58">
        <v>393</v>
      </c>
      <c r="P3903" s="58">
        <v>0</v>
      </c>
      <c r="Q3903" s="58">
        <v>0</v>
      </c>
      <c r="R3903" s="59">
        <v>0</v>
      </c>
      <c r="S3903" s="59">
        <v>2806.893333</v>
      </c>
      <c r="T3903" s="59">
        <v>0</v>
      </c>
      <c r="U3903" s="59">
        <v>0</v>
      </c>
    </row>
    <row r="3904" spans="1:21" x14ac:dyDescent="0.3">
      <c r="A3904" s="61">
        <v>88331</v>
      </c>
      <c r="B3904" s="54">
        <v>1</v>
      </c>
      <c r="C3904" s="54" t="s">
        <v>78</v>
      </c>
      <c r="D3904" s="54" t="s">
        <v>86</v>
      </c>
      <c r="E3904" s="61" t="s">
        <v>3575</v>
      </c>
      <c r="F3904" s="61" t="s">
        <v>146</v>
      </c>
      <c r="G3904" s="54" t="s">
        <v>71</v>
      </c>
      <c r="H3904" s="54" t="s">
        <v>128</v>
      </c>
      <c r="I3904" s="54" t="s">
        <v>22</v>
      </c>
      <c r="J3904" s="54" t="s">
        <v>147</v>
      </c>
      <c r="K3904" s="56">
        <v>43453.408946759257</v>
      </c>
      <c r="L3904" s="56">
        <v>43453.411111111112</v>
      </c>
      <c r="M3904" s="57">
        <v>5.1944443999999999E-2</v>
      </c>
      <c r="N3904" s="58">
        <v>0</v>
      </c>
      <c r="O3904" s="58">
        <v>231</v>
      </c>
      <c r="P3904" s="58">
        <v>0</v>
      </c>
      <c r="Q3904" s="58">
        <v>0</v>
      </c>
      <c r="R3904" s="59">
        <v>0</v>
      </c>
      <c r="S3904" s="59">
        <v>11.999167</v>
      </c>
      <c r="T3904" s="59">
        <v>0</v>
      </c>
      <c r="U3904" s="59">
        <v>0</v>
      </c>
    </row>
    <row r="3905" spans="1:21" x14ac:dyDescent="0.3">
      <c r="A3905" s="61">
        <v>88332</v>
      </c>
      <c r="B3905" s="54">
        <v>1</v>
      </c>
      <c r="C3905" s="54" t="s">
        <v>78</v>
      </c>
      <c r="D3905" s="54" t="s">
        <v>106</v>
      </c>
      <c r="E3905" s="61" t="s">
        <v>2843</v>
      </c>
      <c r="F3905" s="61" t="s">
        <v>148</v>
      </c>
      <c r="G3905" s="54" t="s">
        <v>72</v>
      </c>
      <c r="H3905" s="54" t="s">
        <v>128</v>
      </c>
      <c r="I3905" s="54" t="s">
        <v>22</v>
      </c>
      <c r="J3905" s="54" t="s">
        <v>147</v>
      </c>
      <c r="K3905" s="56">
        <v>43453.389583333337</v>
      </c>
      <c r="L3905" s="56">
        <v>43453.708333333336</v>
      </c>
      <c r="M3905" s="57">
        <v>7.65</v>
      </c>
      <c r="N3905" s="58">
        <v>0</v>
      </c>
      <c r="O3905" s="58">
        <v>113</v>
      </c>
      <c r="P3905" s="58">
        <v>0</v>
      </c>
      <c r="Q3905" s="58">
        <v>0</v>
      </c>
      <c r="R3905" s="59">
        <v>0</v>
      </c>
      <c r="S3905" s="59">
        <v>864.45</v>
      </c>
      <c r="T3905" s="59">
        <v>0</v>
      </c>
      <c r="U3905" s="59">
        <v>0</v>
      </c>
    </row>
    <row r="3906" spans="1:21" x14ac:dyDescent="0.3">
      <c r="A3906" s="61">
        <v>88334</v>
      </c>
      <c r="B3906" s="54">
        <v>1</v>
      </c>
      <c r="C3906" s="54" t="s">
        <v>78</v>
      </c>
      <c r="D3906" s="54" t="s">
        <v>92</v>
      </c>
      <c r="E3906" s="61" t="s">
        <v>1462</v>
      </c>
      <c r="F3906" s="61" t="s">
        <v>159</v>
      </c>
      <c r="G3906" s="54" t="s">
        <v>71</v>
      </c>
      <c r="H3906" s="54" t="s">
        <v>128</v>
      </c>
      <c r="I3906" s="54" t="s">
        <v>22</v>
      </c>
      <c r="J3906" s="54" t="s">
        <v>129</v>
      </c>
      <c r="K3906" s="56">
        <v>43453.402442129627</v>
      </c>
      <c r="L3906" s="56">
        <v>43453.421469907407</v>
      </c>
      <c r="M3906" s="57">
        <v>0.456666666</v>
      </c>
      <c r="N3906" s="58">
        <v>0</v>
      </c>
      <c r="O3906" s="58">
        <v>0</v>
      </c>
      <c r="P3906" s="58">
        <v>0</v>
      </c>
      <c r="Q3906" s="58">
        <v>13</v>
      </c>
      <c r="R3906" s="59">
        <v>0</v>
      </c>
      <c r="S3906" s="59">
        <v>0</v>
      </c>
      <c r="T3906" s="59">
        <v>0</v>
      </c>
      <c r="U3906" s="59">
        <v>5.9366669999999999</v>
      </c>
    </row>
    <row r="3907" spans="1:21" x14ac:dyDescent="0.3">
      <c r="A3907" s="61">
        <v>88335</v>
      </c>
      <c r="B3907" s="54">
        <v>1</v>
      </c>
      <c r="C3907" s="54" t="s">
        <v>78</v>
      </c>
      <c r="D3907" s="54" t="s">
        <v>87</v>
      </c>
      <c r="E3907" s="61" t="s">
        <v>3576</v>
      </c>
      <c r="F3907" s="61" t="s">
        <v>144</v>
      </c>
      <c r="G3907" s="54" t="s">
        <v>71</v>
      </c>
      <c r="H3907" s="54" t="s">
        <v>128</v>
      </c>
      <c r="I3907" s="54" t="s">
        <v>22</v>
      </c>
      <c r="J3907" s="54" t="s">
        <v>129</v>
      </c>
      <c r="K3907" s="56">
        <v>43453.39403935185</v>
      </c>
      <c r="L3907" s="56">
        <v>43453.464155092595</v>
      </c>
      <c r="M3907" s="57">
        <v>1.6827777770000001</v>
      </c>
      <c r="N3907" s="58">
        <v>0</v>
      </c>
      <c r="O3907" s="58">
        <v>1</v>
      </c>
      <c r="P3907" s="58">
        <v>0</v>
      </c>
      <c r="Q3907" s="58">
        <v>0</v>
      </c>
      <c r="R3907" s="59">
        <v>0</v>
      </c>
      <c r="S3907" s="59">
        <v>1.6827780000000001</v>
      </c>
      <c r="T3907" s="59">
        <v>0</v>
      </c>
      <c r="U3907" s="59">
        <v>0</v>
      </c>
    </row>
    <row r="3908" spans="1:21" x14ac:dyDescent="0.3">
      <c r="A3908" s="61">
        <v>88336</v>
      </c>
      <c r="B3908" s="54">
        <v>1</v>
      </c>
      <c r="C3908" s="54" t="s">
        <v>79</v>
      </c>
      <c r="D3908" s="54" t="s">
        <v>111</v>
      </c>
      <c r="E3908" s="61" t="s">
        <v>3577</v>
      </c>
      <c r="F3908" s="61" t="s">
        <v>136</v>
      </c>
      <c r="G3908" s="54" t="s">
        <v>71</v>
      </c>
      <c r="H3908" s="54" t="s">
        <v>128</v>
      </c>
      <c r="I3908" s="54" t="s">
        <v>22</v>
      </c>
      <c r="J3908" s="54" t="s">
        <v>129</v>
      </c>
      <c r="K3908" s="56">
        <v>43453.409456018519</v>
      </c>
      <c r="L3908" s="56">
        <v>43453.468194444446</v>
      </c>
      <c r="M3908" s="57">
        <v>1.4097222220000001</v>
      </c>
      <c r="N3908" s="58">
        <v>0</v>
      </c>
      <c r="O3908" s="58">
        <v>0</v>
      </c>
      <c r="P3908" s="58">
        <v>0</v>
      </c>
      <c r="Q3908" s="58">
        <v>5</v>
      </c>
      <c r="R3908" s="59">
        <v>0</v>
      </c>
      <c r="S3908" s="59">
        <v>0</v>
      </c>
      <c r="T3908" s="59">
        <v>0</v>
      </c>
      <c r="U3908" s="59">
        <v>7.0486110000000002</v>
      </c>
    </row>
    <row r="3909" spans="1:21" x14ac:dyDescent="0.3">
      <c r="A3909" s="61">
        <v>88338</v>
      </c>
      <c r="B3909" s="54">
        <v>1</v>
      </c>
      <c r="C3909" s="54" t="s">
        <v>78</v>
      </c>
      <c r="D3909" s="54" t="s">
        <v>126</v>
      </c>
      <c r="E3909" s="61" t="s">
        <v>3578</v>
      </c>
      <c r="F3909" s="61" t="s">
        <v>150</v>
      </c>
      <c r="G3909" s="54" t="s">
        <v>71</v>
      </c>
      <c r="H3909" s="54" t="s">
        <v>128</v>
      </c>
      <c r="I3909" s="54" t="s">
        <v>22</v>
      </c>
      <c r="J3909" s="54" t="s">
        <v>147</v>
      </c>
      <c r="K3909" s="56">
        <v>43453.416909722218</v>
      </c>
      <c r="L3909" s="56">
        <v>43453.474328703705</v>
      </c>
      <c r="M3909" s="57">
        <v>1.378055555</v>
      </c>
      <c r="N3909" s="58">
        <v>0</v>
      </c>
      <c r="O3909" s="58">
        <v>6</v>
      </c>
      <c r="P3909" s="58">
        <v>0</v>
      </c>
      <c r="Q3909" s="58">
        <v>57</v>
      </c>
      <c r="R3909" s="59">
        <v>0</v>
      </c>
      <c r="S3909" s="59">
        <v>8.2683330000000002</v>
      </c>
      <c r="T3909" s="59">
        <v>0</v>
      </c>
      <c r="U3909" s="59">
        <v>78.549166999999997</v>
      </c>
    </row>
    <row r="3910" spans="1:21" x14ac:dyDescent="0.3">
      <c r="A3910" s="61">
        <v>88340</v>
      </c>
      <c r="B3910" s="54">
        <v>1</v>
      </c>
      <c r="C3910" s="54" t="s">
        <v>78</v>
      </c>
      <c r="D3910" s="54" t="s">
        <v>80</v>
      </c>
      <c r="E3910" s="61" t="s">
        <v>3579</v>
      </c>
      <c r="F3910" s="61" t="s">
        <v>137</v>
      </c>
      <c r="G3910" s="54" t="s">
        <v>71</v>
      </c>
      <c r="H3910" s="54" t="s">
        <v>128</v>
      </c>
      <c r="I3910" s="54" t="s">
        <v>22</v>
      </c>
      <c r="J3910" s="54" t="s">
        <v>129</v>
      </c>
      <c r="K3910" s="56">
        <v>43453.411805555559</v>
      </c>
      <c r="L3910" s="56">
        <v>43453.49728009259</v>
      </c>
      <c r="M3910" s="57">
        <v>2.051388888</v>
      </c>
      <c r="N3910" s="58">
        <v>0</v>
      </c>
      <c r="O3910" s="58">
        <v>1</v>
      </c>
      <c r="P3910" s="58">
        <v>0</v>
      </c>
      <c r="Q3910" s="58">
        <v>0</v>
      </c>
      <c r="R3910" s="59">
        <v>0</v>
      </c>
      <c r="S3910" s="59">
        <v>2.0513889999999999</v>
      </c>
      <c r="T3910" s="59">
        <v>0</v>
      </c>
      <c r="U3910" s="59">
        <v>0</v>
      </c>
    </row>
    <row r="3911" spans="1:21" x14ac:dyDescent="0.3">
      <c r="A3911" s="61">
        <v>88342</v>
      </c>
      <c r="B3911" s="54">
        <v>1</v>
      </c>
      <c r="C3911" s="54" t="s">
        <v>78</v>
      </c>
      <c r="D3911" s="54" t="s">
        <v>104</v>
      </c>
      <c r="E3911" s="61" t="s">
        <v>3580</v>
      </c>
      <c r="F3911" s="61" t="s">
        <v>145</v>
      </c>
      <c r="G3911" s="54" t="s">
        <v>72</v>
      </c>
      <c r="H3911" s="54" t="s">
        <v>128</v>
      </c>
      <c r="I3911" s="54" t="s">
        <v>22</v>
      </c>
      <c r="J3911" s="54" t="s">
        <v>129</v>
      </c>
      <c r="K3911" s="56">
        <v>43453.294652777775</v>
      </c>
      <c r="L3911" s="56">
        <v>43453.416666666664</v>
      </c>
      <c r="M3911" s="57">
        <v>2.9283333329999999</v>
      </c>
      <c r="N3911" s="58">
        <v>0</v>
      </c>
      <c r="O3911" s="58">
        <v>0</v>
      </c>
      <c r="P3911" s="58">
        <v>0</v>
      </c>
      <c r="Q3911" s="58">
        <v>80</v>
      </c>
      <c r="R3911" s="59">
        <v>0</v>
      </c>
      <c r="S3911" s="59">
        <v>0</v>
      </c>
      <c r="T3911" s="59">
        <v>0</v>
      </c>
      <c r="U3911" s="59">
        <v>234.26666700000001</v>
      </c>
    </row>
    <row r="3912" spans="1:21" x14ac:dyDescent="0.3">
      <c r="A3912" s="61">
        <v>88343</v>
      </c>
      <c r="B3912" s="54">
        <v>1</v>
      </c>
      <c r="C3912" s="54" t="s">
        <v>78</v>
      </c>
      <c r="D3912" s="54" t="s">
        <v>81</v>
      </c>
      <c r="E3912" s="61" t="s">
        <v>3581</v>
      </c>
      <c r="F3912" s="61" t="s">
        <v>137</v>
      </c>
      <c r="G3912" s="54" t="s">
        <v>71</v>
      </c>
      <c r="H3912" s="54" t="s">
        <v>128</v>
      </c>
      <c r="I3912" s="54" t="s">
        <v>22</v>
      </c>
      <c r="J3912" s="54" t="s">
        <v>129</v>
      </c>
      <c r="K3912" s="56">
        <v>43453.394548611112</v>
      </c>
      <c r="L3912" s="56">
        <v>43453.518495370372</v>
      </c>
      <c r="M3912" s="57">
        <v>2.974722222</v>
      </c>
      <c r="N3912" s="58">
        <v>0</v>
      </c>
      <c r="O3912" s="58">
        <v>2</v>
      </c>
      <c r="P3912" s="58">
        <v>0</v>
      </c>
      <c r="Q3912" s="58">
        <v>0</v>
      </c>
      <c r="R3912" s="59">
        <v>0</v>
      </c>
      <c r="S3912" s="59">
        <v>5.9494439999999997</v>
      </c>
      <c r="T3912" s="59">
        <v>0</v>
      </c>
      <c r="U3912" s="59">
        <v>0</v>
      </c>
    </row>
    <row r="3913" spans="1:21" x14ac:dyDescent="0.3">
      <c r="A3913" s="61">
        <v>88344</v>
      </c>
      <c r="B3913" s="54">
        <v>1</v>
      </c>
      <c r="C3913" s="54" t="s">
        <v>79</v>
      </c>
      <c r="D3913" s="54" t="s">
        <v>114</v>
      </c>
      <c r="E3913" s="61" t="s">
        <v>305</v>
      </c>
      <c r="F3913" s="61" t="s">
        <v>153</v>
      </c>
      <c r="G3913" s="54" t="s">
        <v>72</v>
      </c>
      <c r="H3913" s="54" t="s">
        <v>128</v>
      </c>
      <c r="I3913" s="54" t="s">
        <v>22</v>
      </c>
      <c r="J3913" s="54" t="s">
        <v>129</v>
      </c>
      <c r="K3913" s="56">
        <v>43453.418333333335</v>
      </c>
      <c r="L3913" s="56">
        <v>43453.506377314814</v>
      </c>
      <c r="M3913" s="57">
        <v>2.1130555549999999</v>
      </c>
      <c r="N3913" s="58">
        <v>2</v>
      </c>
      <c r="O3913" s="58">
        <v>4</v>
      </c>
      <c r="P3913" s="58">
        <v>0</v>
      </c>
      <c r="Q3913" s="58">
        <v>795</v>
      </c>
      <c r="R3913" s="59">
        <v>4.2261110000000004</v>
      </c>
      <c r="S3913" s="59">
        <v>8.4522220000000008</v>
      </c>
      <c r="T3913" s="59">
        <v>0</v>
      </c>
      <c r="U3913" s="59">
        <v>1679.8791659999999</v>
      </c>
    </row>
    <row r="3914" spans="1:21" x14ac:dyDescent="0.3">
      <c r="A3914" s="61">
        <v>88345</v>
      </c>
      <c r="B3914" s="54">
        <v>1</v>
      </c>
      <c r="C3914" s="54" t="s">
        <v>79</v>
      </c>
      <c r="D3914" s="54" t="s">
        <v>120</v>
      </c>
      <c r="E3914" s="61" t="s">
        <v>461</v>
      </c>
      <c r="F3914" s="61" t="s">
        <v>150</v>
      </c>
      <c r="G3914" s="54" t="s">
        <v>72</v>
      </c>
      <c r="H3914" s="54" t="s">
        <v>128</v>
      </c>
      <c r="I3914" s="54" t="s">
        <v>22</v>
      </c>
      <c r="J3914" s="54" t="s">
        <v>147</v>
      </c>
      <c r="K3914" s="56">
        <v>43453.426446759258</v>
      </c>
      <c r="L3914" s="56">
        <v>43453.641192129631</v>
      </c>
      <c r="M3914" s="57">
        <v>5.153888888</v>
      </c>
      <c r="N3914" s="58">
        <v>0</v>
      </c>
      <c r="O3914" s="58">
        <v>236</v>
      </c>
      <c r="P3914" s="58">
        <v>0</v>
      </c>
      <c r="Q3914" s="58">
        <v>62</v>
      </c>
      <c r="R3914" s="59">
        <v>0</v>
      </c>
      <c r="S3914" s="59">
        <v>1216.3177780000001</v>
      </c>
      <c r="T3914" s="59">
        <v>0</v>
      </c>
      <c r="U3914" s="59">
        <v>319.541111</v>
      </c>
    </row>
    <row r="3915" spans="1:21" x14ac:dyDescent="0.3">
      <c r="A3915" s="61">
        <v>88346</v>
      </c>
      <c r="B3915" s="54">
        <v>1</v>
      </c>
      <c r="C3915" s="54" t="s">
        <v>78</v>
      </c>
      <c r="D3915" s="54" t="s">
        <v>81</v>
      </c>
      <c r="E3915" s="61" t="s">
        <v>3582</v>
      </c>
      <c r="F3915" s="61" t="s">
        <v>137</v>
      </c>
      <c r="G3915" s="54" t="s">
        <v>71</v>
      </c>
      <c r="H3915" s="54" t="s">
        <v>128</v>
      </c>
      <c r="I3915" s="54" t="s">
        <v>22</v>
      </c>
      <c r="J3915" s="54" t="s">
        <v>129</v>
      </c>
      <c r="K3915" s="56">
        <v>43453.417997685188</v>
      </c>
      <c r="L3915" s="56">
        <v>43453.444421296299</v>
      </c>
      <c r="M3915" s="57">
        <v>0.63416666600000005</v>
      </c>
      <c r="N3915" s="58">
        <v>0</v>
      </c>
      <c r="O3915" s="58">
        <v>4</v>
      </c>
      <c r="P3915" s="58">
        <v>0</v>
      </c>
      <c r="Q3915" s="58">
        <v>0</v>
      </c>
      <c r="R3915" s="59">
        <v>0</v>
      </c>
      <c r="S3915" s="59">
        <v>2.536667</v>
      </c>
      <c r="T3915" s="59">
        <v>0</v>
      </c>
      <c r="U3915" s="59">
        <v>0</v>
      </c>
    </row>
    <row r="3916" spans="1:21" x14ac:dyDescent="0.3">
      <c r="A3916" s="61">
        <v>88347</v>
      </c>
      <c r="B3916" s="54">
        <v>1</v>
      </c>
      <c r="C3916" s="54" t="s">
        <v>78</v>
      </c>
      <c r="D3916" s="54" t="s">
        <v>80</v>
      </c>
      <c r="E3916" s="61" t="s">
        <v>3583</v>
      </c>
      <c r="F3916" s="61" t="s">
        <v>156</v>
      </c>
      <c r="G3916" s="54" t="s">
        <v>71</v>
      </c>
      <c r="H3916" s="54" t="s">
        <v>128</v>
      </c>
      <c r="I3916" s="54" t="s">
        <v>22</v>
      </c>
      <c r="J3916" s="54" t="s">
        <v>129</v>
      </c>
      <c r="K3916" s="56">
        <v>43453.417245370372</v>
      </c>
      <c r="L3916" s="56">
        <v>43453.524652777778</v>
      </c>
      <c r="M3916" s="57">
        <v>2.5777777770000001</v>
      </c>
      <c r="N3916" s="58">
        <v>0</v>
      </c>
      <c r="O3916" s="58">
        <v>108</v>
      </c>
      <c r="P3916" s="58">
        <v>0</v>
      </c>
      <c r="Q3916" s="58">
        <v>0</v>
      </c>
      <c r="R3916" s="59">
        <v>0</v>
      </c>
      <c r="S3916" s="59">
        <v>278.39999999999998</v>
      </c>
      <c r="T3916" s="59">
        <v>0</v>
      </c>
      <c r="U3916" s="59">
        <v>0</v>
      </c>
    </row>
    <row r="3917" spans="1:21" x14ac:dyDescent="0.3">
      <c r="A3917" s="61">
        <v>88348</v>
      </c>
      <c r="B3917" s="54">
        <v>1</v>
      </c>
      <c r="C3917" s="54" t="s">
        <v>78</v>
      </c>
      <c r="D3917" s="54" t="s">
        <v>83</v>
      </c>
      <c r="E3917" s="61" t="s">
        <v>3584</v>
      </c>
      <c r="F3917" s="61" t="s">
        <v>130</v>
      </c>
      <c r="G3917" s="54" t="s">
        <v>71</v>
      </c>
      <c r="H3917" s="54" t="s">
        <v>128</v>
      </c>
      <c r="I3917" s="54" t="s">
        <v>22</v>
      </c>
      <c r="J3917" s="54" t="s">
        <v>129</v>
      </c>
      <c r="K3917" s="56">
        <v>43453.39916666667</v>
      </c>
      <c r="L3917" s="56">
        <v>43453.459791666668</v>
      </c>
      <c r="M3917" s="57">
        <v>1.4550000000000001</v>
      </c>
      <c r="N3917" s="58">
        <v>0</v>
      </c>
      <c r="O3917" s="58">
        <v>12</v>
      </c>
      <c r="P3917" s="58">
        <v>0</v>
      </c>
      <c r="Q3917" s="58">
        <v>0</v>
      </c>
      <c r="R3917" s="59">
        <v>0</v>
      </c>
      <c r="S3917" s="59">
        <v>17.46</v>
      </c>
      <c r="T3917" s="59">
        <v>0</v>
      </c>
      <c r="U3917" s="59">
        <v>0</v>
      </c>
    </row>
    <row r="3918" spans="1:21" x14ac:dyDescent="0.3">
      <c r="A3918" s="61">
        <v>88350</v>
      </c>
      <c r="B3918" s="54">
        <v>1</v>
      </c>
      <c r="C3918" s="54" t="s">
        <v>79</v>
      </c>
      <c r="D3918" s="54" t="s">
        <v>119</v>
      </c>
      <c r="E3918" s="61" t="s">
        <v>294</v>
      </c>
      <c r="F3918" s="61" t="s">
        <v>140</v>
      </c>
      <c r="G3918" s="54" t="s">
        <v>72</v>
      </c>
      <c r="H3918" s="54" t="s">
        <v>128</v>
      </c>
      <c r="I3918" s="54" t="s">
        <v>22</v>
      </c>
      <c r="J3918" s="54" t="s">
        <v>129</v>
      </c>
      <c r="K3918" s="56">
        <v>43453.403483796297</v>
      </c>
      <c r="L3918" s="56">
        <v>43453.460486111115</v>
      </c>
      <c r="M3918" s="57">
        <v>1.368055555</v>
      </c>
      <c r="N3918" s="58">
        <v>1</v>
      </c>
      <c r="O3918" s="58">
        <v>348</v>
      </c>
      <c r="P3918" s="58">
        <v>0</v>
      </c>
      <c r="Q3918" s="58">
        <v>46</v>
      </c>
      <c r="R3918" s="59">
        <v>1.3680559999999999</v>
      </c>
      <c r="S3918" s="59">
        <v>476.08333299999998</v>
      </c>
      <c r="T3918" s="59">
        <v>0</v>
      </c>
      <c r="U3918" s="59">
        <v>62.930556000000003</v>
      </c>
    </row>
    <row r="3919" spans="1:21" x14ac:dyDescent="0.3">
      <c r="A3919" s="61">
        <v>88352</v>
      </c>
      <c r="B3919" s="54">
        <v>1</v>
      </c>
      <c r="C3919" s="54" t="s">
        <v>78</v>
      </c>
      <c r="D3919" s="54" t="s">
        <v>88</v>
      </c>
      <c r="E3919" s="61" t="s">
        <v>3585</v>
      </c>
      <c r="F3919" s="61" t="s">
        <v>140</v>
      </c>
      <c r="G3919" s="54" t="s">
        <v>72</v>
      </c>
      <c r="H3919" s="54" t="s">
        <v>128</v>
      </c>
      <c r="I3919" s="54" t="s">
        <v>22</v>
      </c>
      <c r="J3919" s="54" t="s">
        <v>129</v>
      </c>
      <c r="K3919" s="56">
        <v>43453.445092592592</v>
      </c>
      <c r="L3919" s="56">
        <v>43453.45040509259</v>
      </c>
      <c r="M3919" s="57">
        <v>0.1275</v>
      </c>
      <c r="N3919" s="58">
        <v>0</v>
      </c>
      <c r="O3919" s="58">
        <v>1954</v>
      </c>
      <c r="P3919" s="58">
        <v>0</v>
      </c>
      <c r="Q3919" s="58">
        <v>0</v>
      </c>
      <c r="R3919" s="59">
        <v>0</v>
      </c>
      <c r="S3919" s="59">
        <v>249.13499999999999</v>
      </c>
      <c r="T3919" s="59">
        <v>0</v>
      </c>
      <c r="U3919" s="59">
        <v>0</v>
      </c>
    </row>
    <row r="3920" spans="1:21" x14ac:dyDescent="0.3">
      <c r="A3920" s="61">
        <v>88353</v>
      </c>
      <c r="B3920" s="54">
        <v>1</v>
      </c>
      <c r="C3920" s="54" t="s">
        <v>78</v>
      </c>
      <c r="D3920" s="54" t="s">
        <v>83</v>
      </c>
      <c r="E3920" s="61" t="s">
        <v>3586</v>
      </c>
      <c r="F3920" s="61" t="s">
        <v>144</v>
      </c>
      <c r="G3920" s="54" t="s">
        <v>71</v>
      </c>
      <c r="H3920" s="54" t="s">
        <v>128</v>
      </c>
      <c r="I3920" s="54" t="s">
        <v>22</v>
      </c>
      <c r="J3920" s="54" t="s">
        <v>129</v>
      </c>
      <c r="K3920" s="56">
        <v>43453.394618055558</v>
      </c>
      <c r="L3920" s="56">
        <v>43453.448020833333</v>
      </c>
      <c r="M3920" s="57">
        <v>1.281666666</v>
      </c>
      <c r="N3920" s="58">
        <v>0</v>
      </c>
      <c r="O3920" s="58">
        <v>9</v>
      </c>
      <c r="P3920" s="58">
        <v>0</v>
      </c>
      <c r="Q3920" s="58">
        <v>0</v>
      </c>
      <c r="R3920" s="59">
        <v>0</v>
      </c>
      <c r="S3920" s="59">
        <v>11.535</v>
      </c>
      <c r="T3920" s="59">
        <v>0</v>
      </c>
      <c r="U3920" s="59">
        <v>0</v>
      </c>
    </row>
    <row r="3921" spans="1:21" x14ac:dyDescent="0.3">
      <c r="A3921" s="61">
        <v>88357</v>
      </c>
      <c r="B3921" s="54">
        <v>1</v>
      </c>
      <c r="C3921" s="54" t="s">
        <v>78</v>
      </c>
      <c r="D3921" s="54" t="s">
        <v>102</v>
      </c>
      <c r="E3921" s="61" t="s">
        <v>3587</v>
      </c>
      <c r="F3921" s="61" t="s">
        <v>148</v>
      </c>
      <c r="G3921" s="54" t="s">
        <v>71</v>
      </c>
      <c r="H3921" s="54" t="s">
        <v>128</v>
      </c>
      <c r="I3921" s="54" t="s">
        <v>22</v>
      </c>
      <c r="J3921" s="54" t="s">
        <v>147</v>
      </c>
      <c r="K3921" s="56">
        <v>43453.502187500002</v>
      </c>
      <c r="L3921" s="56">
        <v>43453.768634259257</v>
      </c>
      <c r="M3921" s="57">
        <v>6.3947222220000004</v>
      </c>
      <c r="N3921" s="58">
        <v>0</v>
      </c>
      <c r="O3921" s="58">
        <v>124</v>
      </c>
      <c r="P3921" s="58">
        <v>0</v>
      </c>
      <c r="Q3921" s="58">
        <v>0</v>
      </c>
      <c r="R3921" s="59">
        <v>0</v>
      </c>
      <c r="S3921" s="59">
        <v>792.94555600000001</v>
      </c>
      <c r="T3921" s="59">
        <v>0</v>
      </c>
      <c r="U3921" s="59">
        <v>0</v>
      </c>
    </row>
    <row r="3922" spans="1:21" x14ac:dyDescent="0.3">
      <c r="A3922" s="61">
        <v>88358</v>
      </c>
      <c r="B3922" s="54">
        <v>1</v>
      </c>
      <c r="C3922" s="54" t="s">
        <v>78</v>
      </c>
      <c r="D3922" s="54" t="s">
        <v>126</v>
      </c>
      <c r="E3922" s="61" t="s">
        <v>3588</v>
      </c>
      <c r="F3922" s="61" t="s">
        <v>146</v>
      </c>
      <c r="G3922" s="54" t="s">
        <v>71</v>
      </c>
      <c r="H3922" s="54" t="s">
        <v>128</v>
      </c>
      <c r="I3922" s="54" t="s">
        <v>22</v>
      </c>
      <c r="J3922" s="54" t="s">
        <v>147</v>
      </c>
      <c r="K3922" s="56">
        <v>43453.426238425927</v>
      </c>
      <c r="L3922" s="56">
        <v>43453.468358530095</v>
      </c>
      <c r="M3922" s="57">
        <v>1.010882222</v>
      </c>
      <c r="N3922" s="58">
        <v>0</v>
      </c>
      <c r="O3922" s="58">
        <v>276</v>
      </c>
      <c r="P3922" s="58">
        <v>0</v>
      </c>
      <c r="Q3922" s="58">
        <v>0</v>
      </c>
      <c r="R3922" s="59">
        <v>0</v>
      </c>
      <c r="S3922" s="59">
        <v>279.00349299999999</v>
      </c>
      <c r="T3922" s="59">
        <v>0</v>
      </c>
      <c r="U3922" s="59">
        <v>0</v>
      </c>
    </row>
    <row r="3923" spans="1:21" x14ac:dyDescent="0.3">
      <c r="A3923" s="61">
        <v>88359</v>
      </c>
      <c r="B3923" s="54">
        <v>1</v>
      </c>
      <c r="C3923" s="54" t="s">
        <v>79</v>
      </c>
      <c r="D3923" s="54" t="s">
        <v>123</v>
      </c>
      <c r="E3923" s="61" t="s">
        <v>3337</v>
      </c>
      <c r="F3923" s="61" t="s">
        <v>140</v>
      </c>
      <c r="G3923" s="54" t="s">
        <v>72</v>
      </c>
      <c r="H3923" s="54" t="s">
        <v>128</v>
      </c>
      <c r="I3923" s="54" t="s">
        <v>22</v>
      </c>
      <c r="J3923" s="54" t="s">
        <v>129</v>
      </c>
      <c r="K3923" s="56">
        <v>43453.425057870372</v>
      </c>
      <c r="L3923" s="56">
        <v>43453.450740740744</v>
      </c>
      <c r="M3923" s="57">
        <v>0.61638888800000002</v>
      </c>
      <c r="N3923" s="58">
        <v>2</v>
      </c>
      <c r="O3923" s="58">
        <v>390</v>
      </c>
      <c r="P3923" s="58">
        <v>0</v>
      </c>
      <c r="Q3923" s="58">
        <v>25</v>
      </c>
      <c r="R3923" s="59">
        <v>1.2327779999999999</v>
      </c>
      <c r="S3923" s="59">
        <v>240.39166599999999</v>
      </c>
      <c r="T3923" s="59">
        <v>0</v>
      </c>
      <c r="U3923" s="59">
        <v>15.409722</v>
      </c>
    </row>
    <row r="3924" spans="1:21" x14ac:dyDescent="0.3">
      <c r="A3924" s="61">
        <v>88361</v>
      </c>
      <c r="B3924" s="54">
        <v>1</v>
      </c>
      <c r="C3924" s="54" t="s">
        <v>79</v>
      </c>
      <c r="D3924" s="54" t="s">
        <v>115</v>
      </c>
      <c r="E3924" s="61" t="s">
        <v>281</v>
      </c>
      <c r="F3924" s="61" t="s">
        <v>143</v>
      </c>
      <c r="G3924" s="54" t="s">
        <v>72</v>
      </c>
      <c r="H3924" s="54" t="s">
        <v>128</v>
      </c>
      <c r="I3924" s="54" t="s">
        <v>22</v>
      </c>
      <c r="J3924" s="54" t="s">
        <v>129</v>
      </c>
      <c r="K3924" s="56">
        <v>43453.43041666667</v>
      </c>
      <c r="L3924" s="56">
        <v>43453.484467592592</v>
      </c>
      <c r="M3924" s="57">
        <v>1.297222222</v>
      </c>
      <c r="N3924" s="58">
        <v>0</v>
      </c>
      <c r="O3924" s="58">
        <v>0</v>
      </c>
      <c r="P3924" s="58">
        <v>0</v>
      </c>
      <c r="Q3924" s="58">
        <v>227</v>
      </c>
      <c r="R3924" s="59">
        <v>0</v>
      </c>
      <c r="S3924" s="59">
        <v>0</v>
      </c>
      <c r="T3924" s="59">
        <v>0</v>
      </c>
      <c r="U3924" s="59">
        <v>294.46944400000001</v>
      </c>
    </row>
    <row r="3925" spans="1:21" x14ac:dyDescent="0.3">
      <c r="A3925" s="61">
        <v>88362</v>
      </c>
      <c r="B3925" s="54">
        <v>1</v>
      </c>
      <c r="C3925" s="54" t="s">
        <v>78</v>
      </c>
      <c r="D3925" s="54" t="s">
        <v>94</v>
      </c>
      <c r="E3925" s="61" t="s">
        <v>3589</v>
      </c>
      <c r="F3925" s="61" t="s">
        <v>137</v>
      </c>
      <c r="G3925" s="54" t="s">
        <v>71</v>
      </c>
      <c r="H3925" s="54" t="s">
        <v>128</v>
      </c>
      <c r="I3925" s="54" t="s">
        <v>22</v>
      </c>
      <c r="J3925" s="54" t="s">
        <v>129</v>
      </c>
      <c r="K3925" s="56">
        <v>43453.426516203705</v>
      </c>
      <c r="L3925" s="56">
        <v>43453.469687500001</v>
      </c>
      <c r="M3925" s="57">
        <v>1.0361111110000001</v>
      </c>
      <c r="N3925" s="58">
        <v>0</v>
      </c>
      <c r="O3925" s="58">
        <v>0</v>
      </c>
      <c r="P3925" s="58">
        <v>0</v>
      </c>
      <c r="Q3925" s="58">
        <v>1</v>
      </c>
      <c r="R3925" s="59">
        <v>0</v>
      </c>
      <c r="S3925" s="59">
        <v>0</v>
      </c>
      <c r="T3925" s="59">
        <v>0</v>
      </c>
      <c r="U3925" s="59">
        <v>1.036111</v>
      </c>
    </row>
    <row r="3926" spans="1:21" x14ac:dyDescent="0.3">
      <c r="A3926" s="61">
        <v>88366</v>
      </c>
      <c r="B3926" s="54">
        <v>1</v>
      </c>
      <c r="C3926" s="54" t="s">
        <v>79</v>
      </c>
      <c r="D3926" s="54" t="s">
        <v>116</v>
      </c>
      <c r="E3926" s="61" t="s">
        <v>3590</v>
      </c>
      <c r="F3926" s="61" t="s">
        <v>140</v>
      </c>
      <c r="G3926" s="54" t="s">
        <v>72</v>
      </c>
      <c r="H3926" s="54" t="s">
        <v>128</v>
      </c>
      <c r="I3926" s="54" t="s">
        <v>22</v>
      </c>
      <c r="J3926" s="54" t="s">
        <v>129</v>
      </c>
      <c r="K3926" s="56">
        <v>43453.456493055557</v>
      </c>
      <c r="L3926" s="56">
        <v>43453.468124999999</v>
      </c>
      <c r="M3926" s="57">
        <v>0.27916666600000001</v>
      </c>
      <c r="N3926" s="58">
        <v>0</v>
      </c>
      <c r="O3926" s="58">
        <v>312</v>
      </c>
      <c r="P3926" s="58">
        <v>0</v>
      </c>
      <c r="Q3926" s="58">
        <v>0</v>
      </c>
      <c r="R3926" s="59">
        <v>0</v>
      </c>
      <c r="S3926" s="59">
        <v>87.1</v>
      </c>
      <c r="T3926" s="59">
        <v>0</v>
      </c>
      <c r="U3926" s="59">
        <v>0</v>
      </c>
    </row>
    <row r="3927" spans="1:21" x14ac:dyDescent="0.3">
      <c r="A3927" s="61">
        <v>88368</v>
      </c>
      <c r="B3927" s="54">
        <v>1</v>
      </c>
      <c r="C3927" s="54" t="s">
        <v>78</v>
      </c>
      <c r="D3927" s="54" t="s">
        <v>86</v>
      </c>
      <c r="E3927" s="61" t="s">
        <v>3591</v>
      </c>
      <c r="F3927" s="61" t="s">
        <v>146</v>
      </c>
      <c r="G3927" s="54" t="s">
        <v>71</v>
      </c>
      <c r="H3927" s="54" t="s">
        <v>128</v>
      </c>
      <c r="I3927" s="54" t="s">
        <v>22</v>
      </c>
      <c r="J3927" s="54" t="s">
        <v>147</v>
      </c>
      <c r="K3927" s="56">
        <v>43453.446527777778</v>
      </c>
      <c r="L3927" s="56">
        <v>43453.466666666667</v>
      </c>
      <c r="M3927" s="57">
        <v>0.48333333299999998</v>
      </c>
      <c r="N3927" s="58">
        <v>0</v>
      </c>
      <c r="O3927" s="58">
        <v>388</v>
      </c>
      <c r="P3927" s="58">
        <v>0</v>
      </c>
      <c r="Q3927" s="58">
        <v>0</v>
      </c>
      <c r="R3927" s="59">
        <v>0</v>
      </c>
      <c r="S3927" s="59">
        <v>187.533333</v>
      </c>
      <c r="T3927" s="59">
        <v>0</v>
      </c>
      <c r="U3927" s="59">
        <v>0</v>
      </c>
    </row>
    <row r="3928" spans="1:21" x14ac:dyDescent="0.3">
      <c r="A3928" s="61">
        <v>88370</v>
      </c>
      <c r="B3928" s="54">
        <v>1</v>
      </c>
      <c r="C3928" s="54" t="s">
        <v>78</v>
      </c>
      <c r="D3928" s="54" t="s">
        <v>82</v>
      </c>
      <c r="E3928" s="61" t="s">
        <v>3592</v>
      </c>
      <c r="F3928" s="61" t="s">
        <v>146</v>
      </c>
      <c r="G3928" s="54" t="s">
        <v>71</v>
      </c>
      <c r="H3928" s="54" t="s">
        <v>128</v>
      </c>
      <c r="I3928" s="54" t="s">
        <v>22</v>
      </c>
      <c r="J3928" s="54" t="s">
        <v>147</v>
      </c>
      <c r="K3928" s="56">
        <v>43453.449594907404</v>
      </c>
      <c r="L3928" s="56">
        <v>43453.540277777778</v>
      </c>
      <c r="M3928" s="57">
        <v>2.176388888</v>
      </c>
      <c r="N3928" s="58">
        <v>0</v>
      </c>
      <c r="O3928" s="58">
        <v>455</v>
      </c>
      <c r="P3928" s="58">
        <v>0</v>
      </c>
      <c r="Q3928" s="58">
        <v>5</v>
      </c>
      <c r="R3928" s="59">
        <v>0</v>
      </c>
      <c r="S3928" s="59">
        <v>990.25694399999998</v>
      </c>
      <c r="T3928" s="59">
        <v>0</v>
      </c>
      <c r="U3928" s="59">
        <v>10.881944000000001</v>
      </c>
    </row>
    <row r="3929" spans="1:21" x14ac:dyDescent="0.3">
      <c r="A3929" s="61">
        <v>88373</v>
      </c>
      <c r="B3929" s="54">
        <v>1</v>
      </c>
      <c r="C3929" s="54" t="s">
        <v>78</v>
      </c>
      <c r="D3929" s="54" t="s">
        <v>81</v>
      </c>
      <c r="E3929" s="61" t="s">
        <v>3593</v>
      </c>
      <c r="F3929" s="61" t="s">
        <v>136</v>
      </c>
      <c r="G3929" s="54" t="s">
        <v>71</v>
      </c>
      <c r="H3929" s="54" t="s">
        <v>128</v>
      </c>
      <c r="I3929" s="54" t="s">
        <v>22</v>
      </c>
      <c r="J3929" s="54" t="s">
        <v>129</v>
      </c>
      <c r="K3929" s="56">
        <v>43453.450729166667</v>
      </c>
      <c r="L3929" s="56">
        <v>43453.525243055556</v>
      </c>
      <c r="M3929" s="57">
        <v>1.788333333</v>
      </c>
      <c r="N3929" s="58">
        <v>0</v>
      </c>
      <c r="O3929" s="58">
        <v>114</v>
      </c>
      <c r="P3929" s="58">
        <v>0</v>
      </c>
      <c r="Q3929" s="58">
        <v>0</v>
      </c>
      <c r="R3929" s="59">
        <v>0</v>
      </c>
      <c r="S3929" s="59">
        <v>203.87</v>
      </c>
      <c r="T3929" s="59">
        <v>0</v>
      </c>
      <c r="U3929" s="59">
        <v>0</v>
      </c>
    </row>
    <row r="3930" spans="1:21" x14ac:dyDescent="0.3">
      <c r="A3930" s="61">
        <v>88374</v>
      </c>
      <c r="B3930" s="54">
        <v>1</v>
      </c>
      <c r="C3930" s="54" t="s">
        <v>79</v>
      </c>
      <c r="D3930" s="54" t="s">
        <v>124</v>
      </c>
      <c r="E3930" s="61" t="s">
        <v>3594</v>
      </c>
      <c r="F3930" s="61" t="s">
        <v>140</v>
      </c>
      <c r="G3930" s="54" t="s">
        <v>72</v>
      </c>
      <c r="H3930" s="54" t="s">
        <v>128</v>
      </c>
      <c r="I3930" s="54" t="s">
        <v>22</v>
      </c>
      <c r="J3930" s="54" t="s">
        <v>129</v>
      </c>
      <c r="K3930" s="56">
        <v>43453.446932870371</v>
      </c>
      <c r="L3930" s="56">
        <v>43453.47896990741</v>
      </c>
      <c r="M3930" s="57">
        <v>0.76888888799999999</v>
      </c>
      <c r="N3930" s="58">
        <v>0</v>
      </c>
      <c r="O3930" s="58">
        <v>963</v>
      </c>
      <c r="P3930" s="58">
        <v>0</v>
      </c>
      <c r="Q3930" s="58">
        <v>1</v>
      </c>
      <c r="R3930" s="59">
        <v>0</v>
      </c>
      <c r="S3930" s="59">
        <v>740.43999899999994</v>
      </c>
      <c r="T3930" s="59">
        <v>0</v>
      </c>
      <c r="U3930" s="59">
        <v>0.76888900000000004</v>
      </c>
    </row>
    <row r="3931" spans="1:21" x14ac:dyDescent="0.3">
      <c r="A3931" s="61">
        <v>88375</v>
      </c>
      <c r="B3931" s="54">
        <v>1</v>
      </c>
      <c r="C3931" s="54" t="s">
        <v>79</v>
      </c>
      <c r="D3931" s="54" t="s">
        <v>119</v>
      </c>
      <c r="E3931" s="61" t="s">
        <v>3595</v>
      </c>
      <c r="F3931" s="61" t="s">
        <v>130</v>
      </c>
      <c r="G3931" s="54" t="s">
        <v>71</v>
      </c>
      <c r="H3931" s="54" t="s">
        <v>128</v>
      </c>
      <c r="I3931" s="54" t="s">
        <v>22</v>
      </c>
      <c r="J3931" s="54" t="s">
        <v>129</v>
      </c>
      <c r="K3931" s="56">
        <v>43453.453900462962</v>
      </c>
      <c r="L3931" s="56">
        <v>43453.537303240737</v>
      </c>
      <c r="M3931" s="57">
        <v>2.0016666660000002</v>
      </c>
      <c r="N3931" s="58">
        <v>0</v>
      </c>
      <c r="O3931" s="58">
        <v>1</v>
      </c>
      <c r="P3931" s="58">
        <v>0</v>
      </c>
      <c r="Q3931" s="58">
        <v>0</v>
      </c>
      <c r="R3931" s="59">
        <v>0</v>
      </c>
      <c r="S3931" s="59">
        <v>2.0016669999999999</v>
      </c>
      <c r="T3931" s="59">
        <v>0</v>
      </c>
      <c r="U3931" s="59">
        <v>0</v>
      </c>
    </row>
    <row r="3932" spans="1:21" x14ac:dyDescent="0.3">
      <c r="A3932" s="61">
        <v>88376</v>
      </c>
      <c r="B3932" s="54">
        <v>1</v>
      </c>
      <c r="C3932" s="54" t="s">
        <v>79</v>
      </c>
      <c r="D3932" s="54" t="s">
        <v>114</v>
      </c>
      <c r="E3932" s="61" t="s">
        <v>3596</v>
      </c>
      <c r="F3932" s="61" t="s">
        <v>127</v>
      </c>
      <c r="G3932" s="54" t="s">
        <v>72</v>
      </c>
      <c r="H3932" s="54" t="s">
        <v>128</v>
      </c>
      <c r="I3932" s="54" t="s">
        <v>22</v>
      </c>
      <c r="J3932" s="54" t="s">
        <v>129</v>
      </c>
      <c r="K3932" s="56">
        <v>43453.456944444442</v>
      </c>
      <c r="L3932" s="56">
        <v>43453.47016203704</v>
      </c>
      <c r="M3932" s="57">
        <v>0.317222222</v>
      </c>
      <c r="N3932" s="58">
        <v>5</v>
      </c>
      <c r="O3932" s="58">
        <v>6111</v>
      </c>
      <c r="P3932" s="58">
        <v>0</v>
      </c>
      <c r="Q3932" s="58">
        <v>493</v>
      </c>
      <c r="R3932" s="59">
        <v>1.586111</v>
      </c>
      <c r="S3932" s="59">
        <v>1938.544999</v>
      </c>
      <c r="T3932" s="59">
        <v>0</v>
      </c>
      <c r="U3932" s="59">
        <v>156.39055500000001</v>
      </c>
    </row>
    <row r="3933" spans="1:21" x14ac:dyDescent="0.3">
      <c r="A3933" s="61">
        <v>88380</v>
      </c>
      <c r="B3933" s="54">
        <v>1</v>
      </c>
      <c r="C3933" s="54" t="s">
        <v>79</v>
      </c>
      <c r="D3933" s="54" t="s">
        <v>117</v>
      </c>
      <c r="E3933" s="61" t="s">
        <v>3597</v>
      </c>
      <c r="F3933" s="61" t="s">
        <v>140</v>
      </c>
      <c r="G3933" s="54" t="s">
        <v>72</v>
      </c>
      <c r="H3933" s="54" t="s">
        <v>128</v>
      </c>
      <c r="I3933" s="54" t="s">
        <v>22</v>
      </c>
      <c r="J3933" s="54" t="s">
        <v>129</v>
      </c>
      <c r="K3933" s="56">
        <v>43453.462500000001</v>
      </c>
      <c r="L3933" s="56">
        <v>43453.47960648148</v>
      </c>
      <c r="M3933" s="57">
        <v>0.41055555500000002</v>
      </c>
      <c r="N3933" s="58">
        <v>3</v>
      </c>
      <c r="O3933" s="58">
        <v>1970</v>
      </c>
      <c r="P3933" s="58">
        <v>5</v>
      </c>
      <c r="Q3933" s="58">
        <v>331</v>
      </c>
      <c r="R3933" s="59">
        <v>1.2316670000000001</v>
      </c>
      <c r="S3933" s="59">
        <v>808.794443</v>
      </c>
      <c r="T3933" s="59">
        <v>2.052778</v>
      </c>
      <c r="U3933" s="59">
        <v>135.893889</v>
      </c>
    </row>
    <row r="3934" spans="1:21" x14ac:dyDescent="0.3">
      <c r="A3934" s="61">
        <v>88383</v>
      </c>
      <c r="B3934" s="54">
        <v>1</v>
      </c>
      <c r="C3934" s="54" t="s">
        <v>78</v>
      </c>
      <c r="D3934" s="54" t="s">
        <v>103</v>
      </c>
      <c r="E3934" s="61" t="s">
        <v>3598</v>
      </c>
      <c r="F3934" s="61" t="s">
        <v>156</v>
      </c>
      <c r="G3934" s="54" t="s">
        <v>71</v>
      </c>
      <c r="H3934" s="54" t="s">
        <v>128</v>
      </c>
      <c r="I3934" s="54" t="s">
        <v>22</v>
      </c>
      <c r="J3934" s="54" t="s">
        <v>129</v>
      </c>
      <c r="K3934" s="56">
        <v>43453.459699074076</v>
      </c>
      <c r="L3934" s="56">
        <v>43453.508530092593</v>
      </c>
      <c r="M3934" s="57">
        <v>1.171944444</v>
      </c>
      <c r="N3934" s="58">
        <v>0</v>
      </c>
      <c r="O3934" s="58">
        <v>6</v>
      </c>
      <c r="P3934" s="58">
        <v>0</v>
      </c>
      <c r="Q3934" s="58">
        <v>0</v>
      </c>
      <c r="R3934" s="59">
        <v>0</v>
      </c>
      <c r="S3934" s="59">
        <v>7.0316669999999997</v>
      </c>
      <c r="T3934" s="59">
        <v>0</v>
      </c>
      <c r="U3934" s="59">
        <v>0</v>
      </c>
    </row>
    <row r="3935" spans="1:21" x14ac:dyDescent="0.3">
      <c r="A3935" s="61">
        <v>88384</v>
      </c>
      <c r="B3935" s="54">
        <v>1</v>
      </c>
      <c r="C3935" s="54" t="s">
        <v>78</v>
      </c>
      <c r="D3935" s="54" t="s">
        <v>94</v>
      </c>
      <c r="E3935" s="61" t="s">
        <v>3599</v>
      </c>
      <c r="F3935" s="61" t="s">
        <v>202</v>
      </c>
      <c r="G3935" s="54" t="s">
        <v>71</v>
      </c>
      <c r="H3935" s="54" t="s">
        <v>128</v>
      </c>
      <c r="I3935" s="54" t="s">
        <v>22</v>
      </c>
      <c r="J3935" s="54" t="s">
        <v>129</v>
      </c>
      <c r="K3935" s="56">
        <v>43453.455775462964</v>
      </c>
      <c r="L3935" s="56">
        <v>43453.738854166666</v>
      </c>
      <c r="M3935" s="57">
        <v>6.7938888879999997</v>
      </c>
      <c r="N3935" s="58">
        <v>0</v>
      </c>
      <c r="O3935" s="58">
        <v>62</v>
      </c>
      <c r="P3935" s="58">
        <v>0</v>
      </c>
      <c r="Q3935" s="58">
        <v>0</v>
      </c>
      <c r="R3935" s="59">
        <v>0</v>
      </c>
      <c r="S3935" s="59">
        <v>421.22111100000001</v>
      </c>
      <c r="T3935" s="59">
        <v>0</v>
      </c>
      <c r="U3935" s="59">
        <v>0</v>
      </c>
    </row>
    <row r="3936" spans="1:21" x14ac:dyDescent="0.3">
      <c r="A3936" s="61">
        <v>88385</v>
      </c>
      <c r="B3936" s="54">
        <v>1</v>
      </c>
      <c r="C3936" s="54" t="s">
        <v>78</v>
      </c>
      <c r="D3936" s="54" t="s">
        <v>91</v>
      </c>
      <c r="E3936" s="61" t="s">
        <v>3600</v>
      </c>
      <c r="F3936" s="61" t="s">
        <v>136</v>
      </c>
      <c r="G3936" s="54" t="s">
        <v>71</v>
      </c>
      <c r="H3936" s="54" t="s">
        <v>128</v>
      </c>
      <c r="I3936" s="54" t="s">
        <v>22</v>
      </c>
      <c r="J3936" s="54" t="s">
        <v>129</v>
      </c>
      <c r="K3936" s="56">
        <v>43453.382465277777</v>
      </c>
      <c r="L3936" s="56">
        <v>43453.447916666664</v>
      </c>
      <c r="M3936" s="57">
        <v>1.5708333329999999</v>
      </c>
      <c r="N3936" s="58">
        <v>0</v>
      </c>
      <c r="O3936" s="58">
        <v>0</v>
      </c>
      <c r="P3936" s="58">
        <v>0</v>
      </c>
      <c r="Q3936" s="58">
        <v>20</v>
      </c>
      <c r="R3936" s="59">
        <v>0</v>
      </c>
      <c r="S3936" s="59">
        <v>0</v>
      </c>
      <c r="T3936" s="59">
        <v>0</v>
      </c>
      <c r="U3936" s="59">
        <v>31.416667</v>
      </c>
    </row>
    <row r="3937" spans="1:21" x14ac:dyDescent="0.3">
      <c r="A3937" s="61">
        <v>88386</v>
      </c>
      <c r="B3937" s="54">
        <v>1</v>
      </c>
      <c r="C3937" s="54" t="s">
        <v>78</v>
      </c>
      <c r="D3937" s="54" t="s">
        <v>87</v>
      </c>
      <c r="E3937" s="61" t="s">
        <v>3601</v>
      </c>
      <c r="F3937" s="61" t="s">
        <v>130</v>
      </c>
      <c r="G3937" s="54" t="s">
        <v>71</v>
      </c>
      <c r="H3937" s="54" t="s">
        <v>128</v>
      </c>
      <c r="I3937" s="54" t="s">
        <v>22</v>
      </c>
      <c r="J3937" s="54" t="s">
        <v>129</v>
      </c>
      <c r="K3937" s="56">
        <v>43453.462939814817</v>
      </c>
      <c r="L3937" s="56">
        <v>43453.509571759263</v>
      </c>
      <c r="M3937" s="57">
        <v>1.1191666659999999</v>
      </c>
      <c r="N3937" s="58">
        <v>0</v>
      </c>
      <c r="O3937" s="58">
        <v>1</v>
      </c>
      <c r="P3937" s="58">
        <v>0</v>
      </c>
      <c r="Q3937" s="58">
        <v>0</v>
      </c>
      <c r="R3937" s="59">
        <v>0</v>
      </c>
      <c r="S3937" s="59">
        <v>1.119167</v>
      </c>
      <c r="T3937" s="59">
        <v>0</v>
      </c>
      <c r="U3937" s="59">
        <v>0</v>
      </c>
    </row>
    <row r="3938" spans="1:21" x14ac:dyDescent="0.3">
      <c r="A3938" s="61">
        <v>88388</v>
      </c>
      <c r="B3938" s="54">
        <v>1</v>
      </c>
      <c r="C3938" s="54" t="s">
        <v>78</v>
      </c>
      <c r="D3938" s="54" t="s">
        <v>92</v>
      </c>
      <c r="E3938" s="61" t="s">
        <v>732</v>
      </c>
      <c r="F3938" s="61" t="s">
        <v>151</v>
      </c>
      <c r="G3938" s="54" t="s">
        <v>71</v>
      </c>
      <c r="H3938" s="54" t="s">
        <v>128</v>
      </c>
      <c r="I3938" s="54" t="s">
        <v>22</v>
      </c>
      <c r="J3938" s="54" t="s">
        <v>129</v>
      </c>
      <c r="K3938" s="56">
        <v>43453.461261574077</v>
      </c>
      <c r="L3938" s="56">
        <v>43453.498680555553</v>
      </c>
      <c r="M3938" s="57">
        <v>0.89805555500000001</v>
      </c>
      <c r="N3938" s="58">
        <v>0</v>
      </c>
      <c r="O3938" s="58">
        <v>0</v>
      </c>
      <c r="P3938" s="58">
        <v>0</v>
      </c>
      <c r="Q3938" s="58">
        <v>263</v>
      </c>
      <c r="R3938" s="59">
        <v>0</v>
      </c>
      <c r="S3938" s="59">
        <v>0</v>
      </c>
      <c r="T3938" s="59">
        <v>0</v>
      </c>
      <c r="U3938" s="59">
        <v>236.18861100000001</v>
      </c>
    </row>
    <row r="3939" spans="1:21" x14ac:dyDescent="0.3">
      <c r="A3939" s="61">
        <v>88390</v>
      </c>
      <c r="B3939" s="54">
        <v>1</v>
      </c>
      <c r="C3939" s="54" t="s">
        <v>78</v>
      </c>
      <c r="D3939" s="54" t="s">
        <v>104</v>
      </c>
      <c r="E3939" s="61" t="s">
        <v>3602</v>
      </c>
      <c r="F3939" s="61" t="s">
        <v>136</v>
      </c>
      <c r="G3939" s="54" t="s">
        <v>71</v>
      </c>
      <c r="H3939" s="54" t="s">
        <v>128</v>
      </c>
      <c r="I3939" s="54" t="s">
        <v>22</v>
      </c>
      <c r="J3939" s="54" t="s">
        <v>129</v>
      </c>
      <c r="K3939" s="56">
        <v>43453.378368055557</v>
      </c>
      <c r="L3939" s="56">
        <v>43453.468055555553</v>
      </c>
      <c r="M3939" s="57">
        <v>2.1524999999999999</v>
      </c>
      <c r="N3939" s="58">
        <v>0</v>
      </c>
      <c r="O3939" s="58">
        <v>0</v>
      </c>
      <c r="P3939" s="58">
        <v>0</v>
      </c>
      <c r="Q3939" s="58">
        <v>11</v>
      </c>
      <c r="R3939" s="59">
        <v>0</v>
      </c>
      <c r="S3939" s="59">
        <v>0</v>
      </c>
      <c r="T3939" s="59">
        <v>0</v>
      </c>
      <c r="U3939" s="59">
        <v>23.677499999999998</v>
      </c>
    </row>
    <row r="3940" spans="1:21" x14ac:dyDescent="0.3">
      <c r="A3940" s="61">
        <v>88397</v>
      </c>
      <c r="B3940" s="54">
        <v>1</v>
      </c>
      <c r="C3940" s="54" t="s">
        <v>79</v>
      </c>
      <c r="D3940" s="54" t="s">
        <v>124</v>
      </c>
      <c r="E3940" s="61" t="s">
        <v>3603</v>
      </c>
      <c r="F3940" s="61" t="s">
        <v>148</v>
      </c>
      <c r="G3940" s="54" t="s">
        <v>71</v>
      </c>
      <c r="H3940" s="54" t="s">
        <v>128</v>
      </c>
      <c r="I3940" s="54" t="s">
        <v>22</v>
      </c>
      <c r="J3940" s="54" t="s">
        <v>147</v>
      </c>
      <c r="K3940" s="56">
        <v>43453.499398148146</v>
      </c>
      <c r="L3940" s="56">
        <v>43453.689710648148</v>
      </c>
      <c r="M3940" s="57">
        <v>4.5674999999999999</v>
      </c>
      <c r="N3940" s="58">
        <v>0</v>
      </c>
      <c r="O3940" s="58">
        <v>244</v>
      </c>
      <c r="P3940" s="58">
        <v>0</v>
      </c>
      <c r="Q3940" s="58">
        <v>5</v>
      </c>
      <c r="R3940" s="59">
        <v>0</v>
      </c>
      <c r="S3940" s="59">
        <v>1114.47</v>
      </c>
      <c r="T3940" s="59">
        <v>0</v>
      </c>
      <c r="U3940" s="59">
        <v>22.837499999999999</v>
      </c>
    </row>
    <row r="3941" spans="1:21" x14ac:dyDescent="0.3">
      <c r="A3941" s="61">
        <v>88399</v>
      </c>
      <c r="B3941" s="54">
        <v>1</v>
      </c>
      <c r="C3941" s="54" t="s">
        <v>79</v>
      </c>
      <c r="D3941" s="54" t="s">
        <v>113</v>
      </c>
      <c r="E3941" s="61" t="s">
        <v>3604</v>
      </c>
      <c r="F3941" s="61" t="s">
        <v>148</v>
      </c>
      <c r="G3941" s="54" t="s">
        <v>71</v>
      </c>
      <c r="H3941" s="54" t="s">
        <v>128</v>
      </c>
      <c r="I3941" s="54" t="s">
        <v>22</v>
      </c>
      <c r="J3941" s="54" t="s">
        <v>147</v>
      </c>
      <c r="K3941" s="56">
        <v>43453.477083333331</v>
      </c>
      <c r="L3941" s="56">
        <v>43453.498425925929</v>
      </c>
      <c r="M3941" s="57">
        <v>0.512222222</v>
      </c>
      <c r="N3941" s="58">
        <v>0</v>
      </c>
      <c r="O3941" s="58">
        <v>0</v>
      </c>
      <c r="P3941" s="58">
        <v>0</v>
      </c>
      <c r="Q3941" s="58">
        <v>9</v>
      </c>
      <c r="R3941" s="59">
        <v>0</v>
      </c>
      <c r="S3941" s="59">
        <v>0</v>
      </c>
      <c r="T3941" s="59">
        <v>0</v>
      </c>
      <c r="U3941" s="59">
        <v>4.6100000000000003</v>
      </c>
    </row>
    <row r="3942" spans="1:21" x14ac:dyDescent="0.3">
      <c r="A3942" s="61">
        <v>88400</v>
      </c>
      <c r="B3942" s="54">
        <v>1</v>
      </c>
      <c r="C3942" s="54" t="s">
        <v>78</v>
      </c>
      <c r="D3942" s="54" t="s">
        <v>103</v>
      </c>
      <c r="E3942" s="61" t="s">
        <v>3605</v>
      </c>
      <c r="F3942" s="61" t="s">
        <v>151</v>
      </c>
      <c r="G3942" s="54" t="s">
        <v>71</v>
      </c>
      <c r="H3942" s="54" t="s">
        <v>128</v>
      </c>
      <c r="I3942" s="54" t="s">
        <v>22</v>
      </c>
      <c r="J3942" s="54" t="s">
        <v>129</v>
      </c>
      <c r="K3942" s="56">
        <v>43453.468900462962</v>
      </c>
      <c r="L3942" s="56">
        <v>43453.533321759256</v>
      </c>
      <c r="M3942" s="57">
        <v>1.5461111110000001</v>
      </c>
      <c r="N3942" s="58">
        <v>0</v>
      </c>
      <c r="O3942" s="58">
        <v>23</v>
      </c>
      <c r="P3942" s="58">
        <v>0</v>
      </c>
      <c r="Q3942" s="58">
        <v>0</v>
      </c>
      <c r="R3942" s="59">
        <v>0</v>
      </c>
      <c r="S3942" s="59">
        <v>35.560555999999998</v>
      </c>
      <c r="T3942" s="59">
        <v>0</v>
      </c>
      <c r="U3942" s="59">
        <v>0</v>
      </c>
    </row>
    <row r="3943" spans="1:21" x14ac:dyDescent="0.3">
      <c r="A3943" s="61">
        <v>88404</v>
      </c>
      <c r="B3943" s="54">
        <v>1</v>
      </c>
      <c r="C3943" s="54" t="s">
        <v>78</v>
      </c>
      <c r="D3943" s="54" t="s">
        <v>104</v>
      </c>
      <c r="E3943" s="61" t="s">
        <v>3606</v>
      </c>
      <c r="F3943" s="61" t="s">
        <v>176</v>
      </c>
      <c r="G3943" s="54" t="s">
        <v>71</v>
      </c>
      <c r="H3943" s="54" t="s">
        <v>128</v>
      </c>
      <c r="I3943" s="54" t="s">
        <v>22</v>
      </c>
      <c r="J3943" s="54" t="s">
        <v>129</v>
      </c>
      <c r="K3943" s="56">
        <v>43453.2965162037</v>
      </c>
      <c r="L3943" s="56">
        <v>43453.479166666664</v>
      </c>
      <c r="M3943" s="57">
        <v>4.3836111109999996</v>
      </c>
      <c r="N3943" s="58">
        <v>0</v>
      </c>
      <c r="O3943" s="58">
        <v>0</v>
      </c>
      <c r="P3943" s="58">
        <v>0</v>
      </c>
      <c r="Q3943" s="58">
        <v>31</v>
      </c>
      <c r="R3943" s="59">
        <v>0</v>
      </c>
      <c r="S3943" s="59">
        <v>0</v>
      </c>
      <c r="T3943" s="59">
        <v>0</v>
      </c>
      <c r="U3943" s="59">
        <v>135.891944</v>
      </c>
    </row>
    <row r="3944" spans="1:21" x14ac:dyDescent="0.3">
      <c r="A3944" s="61">
        <v>88406</v>
      </c>
      <c r="B3944" s="54">
        <v>1</v>
      </c>
      <c r="C3944" s="54" t="s">
        <v>78</v>
      </c>
      <c r="D3944" s="54" t="s">
        <v>94</v>
      </c>
      <c r="E3944" s="61" t="s">
        <v>3607</v>
      </c>
      <c r="F3944" s="61" t="s">
        <v>156</v>
      </c>
      <c r="G3944" s="54" t="s">
        <v>71</v>
      </c>
      <c r="H3944" s="54" t="s">
        <v>128</v>
      </c>
      <c r="I3944" s="54" t="s">
        <v>22</v>
      </c>
      <c r="J3944" s="54" t="s">
        <v>129</v>
      </c>
      <c r="K3944" s="56">
        <v>43453.478182870371</v>
      </c>
      <c r="L3944" s="56">
        <v>43453.594722222224</v>
      </c>
      <c r="M3944" s="57">
        <v>2.7969444440000002</v>
      </c>
      <c r="N3944" s="58">
        <v>0</v>
      </c>
      <c r="O3944" s="58">
        <v>32</v>
      </c>
      <c r="P3944" s="58">
        <v>0</v>
      </c>
      <c r="Q3944" s="58">
        <v>0</v>
      </c>
      <c r="R3944" s="59">
        <v>0</v>
      </c>
      <c r="S3944" s="59">
        <v>89.502222000000003</v>
      </c>
      <c r="T3944" s="59">
        <v>0</v>
      </c>
      <c r="U3944" s="59">
        <v>0</v>
      </c>
    </row>
    <row r="3945" spans="1:21" x14ac:dyDescent="0.3">
      <c r="A3945" s="61">
        <v>88407</v>
      </c>
      <c r="B3945" s="54">
        <v>1</v>
      </c>
      <c r="C3945" s="54" t="s">
        <v>79</v>
      </c>
      <c r="D3945" s="54" t="s">
        <v>116</v>
      </c>
      <c r="E3945" s="61" t="s">
        <v>3608</v>
      </c>
      <c r="F3945" s="61" t="s">
        <v>145</v>
      </c>
      <c r="G3945" s="54" t="s">
        <v>72</v>
      </c>
      <c r="H3945" s="54" t="s">
        <v>128</v>
      </c>
      <c r="I3945" s="54" t="s">
        <v>22</v>
      </c>
      <c r="J3945" s="54" t="s">
        <v>129</v>
      </c>
      <c r="K3945" s="56">
        <v>43453.477592592593</v>
      </c>
      <c r="L3945" s="56">
        <v>43453.57240740741</v>
      </c>
      <c r="M3945" s="57">
        <v>2.275555555</v>
      </c>
      <c r="N3945" s="58">
        <v>0</v>
      </c>
      <c r="O3945" s="58">
        <v>1243</v>
      </c>
      <c r="P3945" s="58">
        <v>0</v>
      </c>
      <c r="Q3945" s="58">
        <v>0</v>
      </c>
      <c r="R3945" s="59">
        <v>0</v>
      </c>
      <c r="S3945" s="59">
        <v>2828.5155549999999</v>
      </c>
      <c r="T3945" s="59">
        <v>0</v>
      </c>
      <c r="U3945" s="59">
        <v>0</v>
      </c>
    </row>
    <row r="3946" spans="1:21" x14ac:dyDescent="0.3">
      <c r="A3946" s="61">
        <v>88412</v>
      </c>
      <c r="B3946" s="54">
        <v>1</v>
      </c>
      <c r="C3946" s="54" t="s">
        <v>78</v>
      </c>
      <c r="D3946" s="54" t="s">
        <v>86</v>
      </c>
      <c r="E3946" s="61" t="s">
        <v>3609</v>
      </c>
      <c r="F3946" s="61" t="s">
        <v>137</v>
      </c>
      <c r="G3946" s="54" t="s">
        <v>71</v>
      </c>
      <c r="H3946" s="54" t="s">
        <v>128</v>
      </c>
      <c r="I3946" s="54" t="s">
        <v>22</v>
      </c>
      <c r="J3946" s="54" t="s">
        <v>129</v>
      </c>
      <c r="K3946" s="56">
        <v>43453.493946759263</v>
      </c>
      <c r="L3946" s="56">
        <v>43453.540185185186</v>
      </c>
      <c r="M3946" s="57">
        <v>1.109722222</v>
      </c>
      <c r="N3946" s="58">
        <v>0</v>
      </c>
      <c r="O3946" s="58">
        <v>6</v>
      </c>
      <c r="P3946" s="58">
        <v>0</v>
      </c>
      <c r="Q3946" s="58">
        <v>0</v>
      </c>
      <c r="R3946" s="59">
        <v>0</v>
      </c>
      <c r="S3946" s="59">
        <v>6.6583329999999998</v>
      </c>
      <c r="T3946" s="59">
        <v>0</v>
      </c>
      <c r="U3946" s="59">
        <v>0</v>
      </c>
    </row>
    <row r="3947" spans="1:21" x14ac:dyDescent="0.3">
      <c r="A3947" s="61">
        <v>88413</v>
      </c>
      <c r="B3947" s="54">
        <v>1</v>
      </c>
      <c r="C3947" s="54" t="s">
        <v>78</v>
      </c>
      <c r="D3947" s="54" t="s">
        <v>88</v>
      </c>
      <c r="E3947" s="61" t="s">
        <v>3610</v>
      </c>
      <c r="F3947" s="61" t="s">
        <v>144</v>
      </c>
      <c r="G3947" s="54" t="s">
        <v>71</v>
      </c>
      <c r="H3947" s="54" t="s">
        <v>128</v>
      </c>
      <c r="I3947" s="54" t="s">
        <v>22</v>
      </c>
      <c r="J3947" s="54" t="s">
        <v>129</v>
      </c>
      <c r="K3947" s="56">
        <v>43453.491377314815</v>
      </c>
      <c r="L3947" s="56">
        <v>43453.893842592595</v>
      </c>
      <c r="M3947" s="57">
        <v>9.6591666660000008</v>
      </c>
      <c r="N3947" s="58">
        <v>0</v>
      </c>
      <c r="O3947" s="58">
        <v>15</v>
      </c>
      <c r="P3947" s="58">
        <v>0</v>
      </c>
      <c r="Q3947" s="58">
        <v>0</v>
      </c>
      <c r="R3947" s="59">
        <v>0</v>
      </c>
      <c r="S3947" s="59">
        <v>144.88749999999999</v>
      </c>
      <c r="T3947" s="59">
        <v>0</v>
      </c>
      <c r="U3947" s="59">
        <v>0</v>
      </c>
    </row>
    <row r="3948" spans="1:21" x14ac:dyDescent="0.3">
      <c r="A3948" s="61">
        <v>88414</v>
      </c>
      <c r="B3948" s="54">
        <v>1</v>
      </c>
      <c r="C3948" s="54" t="s">
        <v>79</v>
      </c>
      <c r="D3948" s="54" t="s">
        <v>108</v>
      </c>
      <c r="E3948" s="61" t="s">
        <v>3611</v>
      </c>
      <c r="F3948" s="61" t="s">
        <v>145</v>
      </c>
      <c r="G3948" s="54" t="s">
        <v>72</v>
      </c>
      <c r="H3948" s="54" t="s">
        <v>128</v>
      </c>
      <c r="I3948" s="54" t="s">
        <v>22</v>
      </c>
      <c r="J3948" s="54" t="s">
        <v>129</v>
      </c>
      <c r="K3948" s="56">
        <v>43453.495011574072</v>
      </c>
      <c r="L3948" s="56">
        <v>43453.555567129632</v>
      </c>
      <c r="M3948" s="57">
        <v>1.453333333</v>
      </c>
      <c r="N3948" s="58">
        <v>0</v>
      </c>
      <c r="O3948" s="58">
        <v>76</v>
      </c>
      <c r="P3948" s="58">
        <v>0</v>
      </c>
      <c r="Q3948" s="58">
        <v>0</v>
      </c>
      <c r="R3948" s="59">
        <v>0</v>
      </c>
      <c r="S3948" s="59">
        <v>110.453333</v>
      </c>
      <c r="T3948" s="59">
        <v>0</v>
      </c>
      <c r="U3948" s="59">
        <v>0</v>
      </c>
    </row>
    <row r="3949" spans="1:21" x14ac:dyDescent="0.3">
      <c r="A3949" s="61">
        <v>88418</v>
      </c>
      <c r="B3949" s="54">
        <v>1</v>
      </c>
      <c r="C3949" s="54" t="s">
        <v>78</v>
      </c>
      <c r="D3949" s="54" t="s">
        <v>103</v>
      </c>
      <c r="E3949" s="61" t="s">
        <v>3612</v>
      </c>
      <c r="F3949" s="61" t="s">
        <v>156</v>
      </c>
      <c r="G3949" s="54" t="s">
        <v>71</v>
      </c>
      <c r="H3949" s="54" t="s">
        <v>128</v>
      </c>
      <c r="I3949" s="54" t="s">
        <v>22</v>
      </c>
      <c r="J3949" s="54" t="s">
        <v>129</v>
      </c>
      <c r="K3949" s="56">
        <v>43453.470613425925</v>
      </c>
      <c r="L3949" s="56">
        <v>43453.571585648147</v>
      </c>
      <c r="M3949" s="57">
        <v>2.423333333</v>
      </c>
      <c r="N3949" s="58">
        <v>0</v>
      </c>
      <c r="O3949" s="58">
        <v>18</v>
      </c>
      <c r="P3949" s="58">
        <v>0</v>
      </c>
      <c r="Q3949" s="58">
        <v>0</v>
      </c>
      <c r="R3949" s="59">
        <v>0</v>
      </c>
      <c r="S3949" s="59">
        <v>43.62</v>
      </c>
      <c r="T3949" s="59">
        <v>0</v>
      </c>
      <c r="U3949" s="59">
        <v>0</v>
      </c>
    </row>
    <row r="3950" spans="1:21" x14ac:dyDescent="0.3">
      <c r="A3950" s="61">
        <v>88425</v>
      </c>
      <c r="B3950" s="54">
        <v>1</v>
      </c>
      <c r="C3950" s="54" t="s">
        <v>78</v>
      </c>
      <c r="D3950" s="54" t="s">
        <v>81</v>
      </c>
      <c r="E3950" s="61" t="s">
        <v>535</v>
      </c>
      <c r="F3950" s="61" t="s">
        <v>140</v>
      </c>
      <c r="G3950" s="54" t="s">
        <v>72</v>
      </c>
      <c r="H3950" s="54" t="s">
        <v>128</v>
      </c>
      <c r="I3950" s="54" t="s">
        <v>22</v>
      </c>
      <c r="J3950" s="54" t="s">
        <v>129</v>
      </c>
      <c r="K3950" s="56">
        <v>43453.513865740737</v>
      </c>
      <c r="L3950" s="56">
        <v>43453.543587962966</v>
      </c>
      <c r="M3950" s="57">
        <v>0.71333333300000001</v>
      </c>
      <c r="N3950" s="58">
        <v>0</v>
      </c>
      <c r="O3950" s="58">
        <v>170</v>
      </c>
      <c r="P3950" s="58">
        <v>0</v>
      </c>
      <c r="Q3950" s="58">
        <v>265</v>
      </c>
      <c r="R3950" s="59">
        <v>0</v>
      </c>
      <c r="S3950" s="59">
        <v>121.266667</v>
      </c>
      <c r="T3950" s="59">
        <v>0</v>
      </c>
      <c r="U3950" s="59">
        <v>189.033333</v>
      </c>
    </row>
    <row r="3951" spans="1:21" x14ac:dyDescent="0.3">
      <c r="A3951" s="61">
        <v>88427</v>
      </c>
      <c r="B3951" s="54">
        <v>1</v>
      </c>
      <c r="C3951" s="54" t="s">
        <v>79</v>
      </c>
      <c r="D3951" s="54" t="s">
        <v>119</v>
      </c>
      <c r="E3951" s="61" t="s">
        <v>3613</v>
      </c>
      <c r="F3951" s="61" t="s">
        <v>136</v>
      </c>
      <c r="G3951" s="54" t="s">
        <v>71</v>
      </c>
      <c r="H3951" s="54" t="s">
        <v>128</v>
      </c>
      <c r="I3951" s="54" t="s">
        <v>22</v>
      </c>
      <c r="J3951" s="54" t="s">
        <v>129</v>
      </c>
      <c r="K3951" s="56">
        <v>43453.512175925927</v>
      </c>
      <c r="L3951" s="56">
        <v>43453.556296296294</v>
      </c>
      <c r="M3951" s="57">
        <v>1.058888888</v>
      </c>
      <c r="N3951" s="58">
        <v>0</v>
      </c>
      <c r="O3951" s="58">
        <v>1</v>
      </c>
      <c r="P3951" s="58">
        <v>0</v>
      </c>
      <c r="Q3951" s="58">
        <v>0</v>
      </c>
      <c r="R3951" s="59">
        <v>0</v>
      </c>
      <c r="S3951" s="59">
        <v>1.058889</v>
      </c>
      <c r="T3951" s="59">
        <v>0</v>
      </c>
      <c r="U3951" s="59">
        <v>0</v>
      </c>
    </row>
    <row r="3952" spans="1:21" x14ac:dyDescent="0.3">
      <c r="A3952" s="61">
        <v>88430</v>
      </c>
      <c r="B3952" s="54">
        <v>1</v>
      </c>
      <c r="C3952" s="54" t="s">
        <v>79</v>
      </c>
      <c r="D3952" s="54" t="s">
        <v>114</v>
      </c>
      <c r="E3952" s="61" t="s">
        <v>3614</v>
      </c>
      <c r="F3952" s="61" t="s">
        <v>145</v>
      </c>
      <c r="G3952" s="54" t="s">
        <v>72</v>
      </c>
      <c r="H3952" s="54" t="s">
        <v>128</v>
      </c>
      <c r="I3952" s="54" t="s">
        <v>22</v>
      </c>
      <c r="J3952" s="54" t="s">
        <v>129</v>
      </c>
      <c r="K3952" s="56">
        <v>43453.517847222225</v>
      </c>
      <c r="L3952" s="56">
        <v>43453.578993055555</v>
      </c>
      <c r="M3952" s="57">
        <v>1.4675</v>
      </c>
      <c r="N3952" s="58">
        <v>0</v>
      </c>
      <c r="O3952" s="58">
        <v>0</v>
      </c>
      <c r="P3952" s="58">
        <v>0</v>
      </c>
      <c r="Q3952" s="58">
        <v>4</v>
      </c>
      <c r="R3952" s="59">
        <v>0</v>
      </c>
      <c r="S3952" s="59">
        <v>0</v>
      </c>
      <c r="T3952" s="59">
        <v>0</v>
      </c>
      <c r="U3952" s="59">
        <v>5.87</v>
      </c>
    </row>
    <row r="3953" spans="1:21" x14ac:dyDescent="0.3">
      <c r="A3953" s="61">
        <v>88433</v>
      </c>
      <c r="B3953" s="54">
        <v>1</v>
      </c>
      <c r="C3953" s="54" t="s">
        <v>78</v>
      </c>
      <c r="D3953" s="54" t="s">
        <v>104</v>
      </c>
      <c r="E3953" s="61" t="s">
        <v>733</v>
      </c>
      <c r="F3953" s="61" t="s">
        <v>148</v>
      </c>
      <c r="G3953" s="54" t="s">
        <v>72</v>
      </c>
      <c r="H3953" s="54" t="s">
        <v>128</v>
      </c>
      <c r="I3953" s="54" t="s">
        <v>22</v>
      </c>
      <c r="J3953" s="54" t="s">
        <v>147</v>
      </c>
      <c r="K3953" s="56">
        <v>43453.709143518521</v>
      </c>
      <c r="L3953" s="56">
        <v>43453.729166666664</v>
      </c>
      <c r="M3953" s="57">
        <v>0.48055555500000002</v>
      </c>
      <c r="N3953" s="58">
        <v>0</v>
      </c>
      <c r="O3953" s="58">
        <v>3</v>
      </c>
      <c r="P3953" s="58">
        <v>0</v>
      </c>
      <c r="Q3953" s="58">
        <v>18</v>
      </c>
      <c r="R3953" s="59">
        <v>0</v>
      </c>
      <c r="S3953" s="59">
        <v>1.441667</v>
      </c>
      <c r="T3953" s="59">
        <v>0</v>
      </c>
      <c r="U3953" s="59">
        <v>8.65</v>
      </c>
    </row>
    <row r="3954" spans="1:21" x14ac:dyDescent="0.3">
      <c r="A3954" s="61">
        <v>88436</v>
      </c>
      <c r="B3954" s="54">
        <v>1</v>
      </c>
      <c r="C3954" s="54" t="s">
        <v>79</v>
      </c>
      <c r="D3954" s="54" t="s">
        <v>111</v>
      </c>
      <c r="E3954" s="61" t="s">
        <v>3615</v>
      </c>
      <c r="F3954" s="61" t="s">
        <v>136</v>
      </c>
      <c r="G3954" s="54" t="s">
        <v>71</v>
      </c>
      <c r="H3954" s="54" t="s">
        <v>128</v>
      </c>
      <c r="I3954" s="54" t="s">
        <v>22</v>
      </c>
      <c r="J3954" s="54" t="s">
        <v>129</v>
      </c>
      <c r="K3954" s="56">
        <v>43453.522499999999</v>
      </c>
      <c r="L3954" s="56">
        <v>43453.570439814815</v>
      </c>
      <c r="M3954" s="57">
        <v>1.150555555</v>
      </c>
      <c r="N3954" s="58">
        <v>0</v>
      </c>
      <c r="O3954" s="58">
        <v>0</v>
      </c>
      <c r="P3954" s="58">
        <v>0</v>
      </c>
      <c r="Q3954" s="58">
        <v>24</v>
      </c>
      <c r="R3954" s="59">
        <v>0</v>
      </c>
      <c r="S3954" s="59">
        <v>0</v>
      </c>
      <c r="T3954" s="59">
        <v>0</v>
      </c>
      <c r="U3954" s="59">
        <v>27.613333000000001</v>
      </c>
    </row>
    <row r="3955" spans="1:21" x14ac:dyDescent="0.3">
      <c r="A3955" s="61">
        <v>88439</v>
      </c>
      <c r="B3955" s="54">
        <v>1</v>
      </c>
      <c r="C3955" s="54" t="s">
        <v>79</v>
      </c>
      <c r="D3955" s="54" t="s">
        <v>117</v>
      </c>
      <c r="E3955" s="61" t="s">
        <v>3616</v>
      </c>
      <c r="F3955" s="61" t="s">
        <v>145</v>
      </c>
      <c r="G3955" s="54" t="s">
        <v>72</v>
      </c>
      <c r="H3955" s="54" t="s">
        <v>128</v>
      </c>
      <c r="I3955" s="54" t="s">
        <v>22</v>
      </c>
      <c r="J3955" s="54" t="s">
        <v>129</v>
      </c>
      <c r="K3955" s="56">
        <v>43453.527337962965</v>
      </c>
      <c r="L3955" s="56">
        <v>43453.567245370374</v>
      </c>
      <c r="M3955" s="57">
        <v>0.957777777</v>
      </c>
      <c r="N3955" s="58">
        <v>0</v>
      </c>
      <c r="O3955" s="58">
        <v>0</v>
      </c>
      <c r="P3955" s="58">
        <v>0</v>
      </c>
      <c r="Q3955" s="58">
        <v>36</v>
      </c>
      <c r="R3955" s="59">
        <v>0</v>
      </c>
      <c r="S3955" s="59">
        <v>0</v>
      </c>
      <c r="T3955" s="59">
        <v>0</v>
      </c>
      <c r="U3955" s="59">
        <v>34.479999999999997</v>
      </c>
    </row>
    <row r="3956" spans="1:21" x14ac:dyDescent="0.3">
      <c r="A3956" s="61">
        <v>88440</v>
      </c>
      <c r="B3956" s="54">
        <v>1</v>
      </c>
      <c r="C3956" s="54" t="s">
        <v>78</v>
      </c>
      <c r="D3956" s="54" t="s">
        <v>91</v>
      </c>
      <c r="E3956" s="61" t="s">
        <v>3617</v>
      </c>
      <c r="F3956" s="61" t="s">
        <v>144</v>
      </c>
      <c r="G3956" s="54" t="s">
        <v>71</v>
      </c>
      <c r="H3956" s="54" t="s">
        <v>128</v>
      </c>
      <c r="I3956" s="54" t="s">
        <v>22</v>
      </c>
      <c r="J3956" s="54" t="s">
        <v>129</v>
      </c>
      <c r="K3956" s="56">
        <v>43453.46130787037</v>
      </c>
      <c r="L3956" s="56">
        <v>43453.531944444447</v>
      </c>
      <c r="M3956" s="57">
        <v>1.695277777</v>
      </c>
      <c r="N3956" s="58">
        <v>0</v>
      </c>
      <c r="O3956" s="58">
        <v>1</v>
      </c>
      <c r="P3956" s="58">
        <v>0</v>
      </c>
      <c r="Q3956" s="58">
        <v>0</v>
      </c>
      <c r="R3956" s="59">
        <v>0</v>
      </c>
      <c r="S3956" s="59">
        <v>1.6952780000000001</v>
      </c>
      <c r="T3956" s="59">
        <v>0</v>
      </c>
      <c r="U3956" s="59">
        <v>0</v>
      </c>
    </row>
    <row r="3957" spans="1:21" x14ac:dyDescent="0.3">
      <c r="A3957" s="61">
        <v>88441</v>
      </c>
      <c r="B3957" s="54">
        <v>1</v>
      </c>
      <c r="C3957" s="54" t="s">
        <v>78</v>
      </c>
      <c r="D3957" s="54" t="s">
        <v>88</v>
      </c>
      <c r="E3957" s="61" t="s">
        <v>3618</v>
      </c>
      <c r="F3957" s="61" t="s">
        <v>137</v>
      </c>
      <c r="G3957" s="54" t="s">
        <v>71</v>
      </c>
      <c r="H3957" s="54" t="s">
        <v>128</v>
      </c>
      <c r="I3957" s="54" t="s">
        <v>22</v>
      </c>
      <c r="J3957" s="54" t="s">
        <v>129</v>
      </c>
      <c r="K3957" s="56">
        <v>43453.529861111114</v>
      </c>
      <c r="L3957" s="56">
        <v>43453.868043981478</v>
      </c>
      <c r="M3957" s="57">
        <v>8.1163888879999995</v>
      </c>
      <c r="N3957" s="58">
        <v>0</v>
      </c>
      <c r="O3957" s="58">
        <v>52</v>
      </c>
      <c r="P3957" s="58">
        <v>0</v>
      </c>
      <c r="Q3957" s="58">
        <v>0</v>
      </c>
      <c r="R3957" s="59">
        <v>0</v>
      </c>
      <c r="S3957" s="59">
        <v>422.05222199999997</v>
      </c>
      <c r="T3957" s="59">
        <v>0</v>
      </c>
      <c r="U3957" s="59">
        <v>0</v>
      </c>
    </row>
    <row r="3958" spans="1:21" x14ac:dyDescent="0.3">
      <c r="A3958" s="61">
        <v>88442</v>
      </c>
      <c r="B3958" s="54">
        <v>1</v>
      </c>
      <c r="C3958" s="54" t="s">
        <v>78</v>
      </c>
      <c r="D3958" s="54" t="s">
        <v>95</v>
      </c>
      <c r="E3958" s="61" t="s">
        <v>1316</v>
      </c>
      <c r="F3958" s="61" t="s">
        <v>137</v>
      </c>
      <c r="G3958" s="54" t="s">
        <v>71</v>
      </c>
      <c r="H3958" s="54" t="s">
        <v>128</v>
      </c>
      <c r="I3958" s="54" t="s">
        <v>22</v>
      </c>
      <c r="J3958" s="54" t="s">
        <v>129</v>
      </c>
      <c r="K3958" s="56">
        <v>43453.527071759258</v>
      </c>
      <c r="L3958" s="56">
        <v>43453.621759259258</v>
      </c>
      <c r="M3958" s="57">
        <v>2.2725</v>
      </c>
      <c r="N3958" s="58">
        <v>0</v>
      </c>
      <c r="O3958" s="58">
        <v>1</v>
      </c>
      <c r="P3958" s="58">
        <v>0</v>
      </c>
      <c r="Q3958" s="58">
        <v>0</v>
      </c>
      <c r="R3958" s="59">
        <v>0</v>
      </c>
      <c r="S3958" s="59">
        <v>2.2725</v>
      </c>
      <c r="T3958" s="59">
        <v>0</v>
      </c>
      <c r="U3958" s="59">
        <v>0</v>
      </c>
    </row>
    <row r="3959" spans="1:21" x14ac:dyDescent="0.3">
      <c r="A3959" s="61">
        <v>88443</v>
      </c>
      <c r="B3959" s="54">
        <v>1</v>
      </c>
      <c r="C3959" s="54" t="s">
        <v>78</v>
      </c>
      <c r="D3959" s="54" t="s">
        <v>80</v>
      </c>
      <c r="E3959" s="61" t="s">
        <v>3619</v>
      </c>
      <c r="F3959" s="61" t="s">
        <v>137</v>
      </c>
      <c r="G3959" s="54" t="s">
        <v>71</v>
      </c>
      <c r="H3959" s="54" t="s">
        <v>128</v>
      </c>
      <c r="I3959" s="54" t="s">
        <v>22</v>
      </c>
      <c r="J3959" s="54" t="s">
        <v>129</v>
      </c>
      <c r="K3959" s="56">
        <v>43453.532534722224</v>
      </c>
      <c r="L3959" s="56">
        <v>43453.600277777776</v>
      </c>
      <c r="M3959" s="57">
        <v>1.6258333330000001</v>
      </c>
      <c r="N3959" s="58">
        <v>0</v>
      </c>
      <c r="O3959" s="58">
        <v>2</v>
      </c>
      <c r="P3959" s="58">
        <v>0</v>
      </c>
      <c r="Q3959" s="58">
        <v>0</v>
      </c>
      <c r="R3959" s="59">
        <v>0</v>
      </c>
      <c r="S3959" s="59">
        <v>3.2516669999999999</v>
      </c>
      <c r="T3959" s="59">
        <v>0</v>
      </c>
      <c r="U3959" s="59">
        <v>0</v>
      </c>
    </row>
    <row r="3960" spans="1:21" x14ac:dyDescent="0.3">
      <c r="A3960" s="61">
        <v>88444</v>
      </c>
      <c r="B3960" s="54">
        <v>1</v>
      </c>
      <c r="C3960" s="54" t="s">
        <v>78</v>
      </c>
      <c r="D3960" s="54" t="s">
        <v>91</v>
      </c>
      <c r="E3960" s="61" t="s">
        <v>3620</v>
      </c>
      <c r="F3960" s="61" t="s">
        <v>137</v>
      </c>
      <c r="G3960" s="54" t="s">
        <v>71</v>
      </c>
      <c r="H3960" s="54" t="s">
        <v>128</v>
      </c>
      <c r="I3960" s="54" t="s">
        <v>22</v>
      </c>
      <c r="J3960" s="54" t="s">
        <v>129</v>
      </c>
      <c r="K3960" s="56">
        <v>43453.418958333335</v>
      </c>
      <c r="L3960" s="56">
        <v>43453.516666666663</v>
      </c>
      <c r="M3960" s="57">
        <v>2.3450000000000002</v>
      </c>
      <c r="N3960" s="58">
        <v>0</v>
      </c>
      <c r="O3960" s="58">
        <v>4</v>
      </c>
      <c r="P3960" s="58">
        <v>0</v>
      </c>
      <c r="Q3960" s="58">
        <v>0</v>
      </c>
      <c r="R3960" s="59">
        <v>0</v>
      </c>
      <c r="S3960" s="59">
        <v>9.3800000000000008</v>
      </c>
      <c r="T3960" s="59">
        <v>0</v>
      </c>
      <c r="U3960" s="59">
        <v>0</v>
      </c>
    </row>
    <row r="3961" spans="1:21" x14ac:dyDescent="0.3">
      <c r="A3961" s="61">
        <v>88449</v>
      </c>
      <c r="B3961" s="54">
        <v>1</v>
      </c>
      <c r="C3961" s="54" t="s">
        <v>78</v>
      </c>
      <c r="D3961" s="54" t="s">
        <v>92</v>
      </c>
      <c r="E3961" s="61" t="s">
        <v>3621</v>
      </c>
      <c r="F3961" s="61" t="s">
        <v>145</v>
      </c>
      <c r="G3961" s="54" t="s">
        <v>72</v>
      </c>
      <c r="H3961" s="54" t="s">
        <v>128</v>
      </c>
      <c r="I3961" s="54" t="s">
        <v>22</v>
      </c>
      <c r="J3961" s="54" t="s">
        <v>129</v>
      </c>
      <c r="K3961" s="56">
        <v>43453.535439814812</v>
      </c>
      <c r="L3961" s="56">
        <v>43453.602870370371</v>
      </c>
      <c r="M3961" s="57">
        <v>1.618333333</v>
      </c>
      <c r="N3961" s="58">
        <v>1</v>
      </c>
      <c r="O3961" s="58">
        <v>0</v>
      </c>
      <c r="P3961" s="58">
        <v>0</v>
      </c>
      <c r="Q3961" s="58">
        <v>99</v>
      </c>
      <c r="R3961" s="59">
        <v>1.618333</v>
      </c>
      <c r="S3961" s="59">
        <v>0</v>
      </c>
      <c r="T3961" s="59">
        <v>0</v>
      </c>
      <c r="U3961" s="59">
        <v>160.215</v>
      </c>
    </row>
    <row r="3962" spans="1:21" x14ac:dyDescent="0.3">
      <c r="A3962" s="61">
        <v>88461</v>
      </c>
      <c r="B3962" s="54">
        <v>1</v>
      </c>
      <c r="C3962" s="54" t="s">
        <v>78</v>
      </c>
      <c r="D3962" s="54" t="s">
        <v>103</v>
      </c>
      <c r="E3962" s="61" t="s">
        <v>3622</v>
      </c>
      <c r="F3962" s="61" t="s">
        <v>144</v>
      </c>
      <c r="G3962" s="54" t="s">
        <v>71</v>
      </c>
      <c r="H3962" s="54" t="s">
        <v>128</v>
      </c>
      <c r="I3962" s="54" t="s">
        <v>22</v>
      </c>
      <c r="J3962" s="54" t="s">
        <v>129</v>
      </c>
      <c r="K3962" s="56">
        <v>43453.553807870368</v>
      </c>
      <c r="L3962" s="56">
        <v>43453.74832175926</v>
      </c>
      <c r="M3962" s="57">
        <v>4.6683333329999996</v>
      </c>
      <c r="N3962" s="58">
        <v>0</v>
      </c>
      <c r="O3962" s="58">
        <v>1</v>
      </c>
      <c r="P3962" s="58">
        <v>0</v>
      </c>
      <c r="Q3962" s="58">
        <v>148</v>
      </c>
      <c r="R3962" s="59">
        <v>0</v>
      </c>
      <c r="S3962" s="59">
        <v>4.6683329999999996</v>
      </c>
      <c r="T3962" s="59">
        <v>0</v>
      </c>
      <c r="U3962" s="59">
        <v>690.91333299999997</v>
      </c>
    </row>
    <row r="3963" spans="1:21" x14ac:dyDescent="0.3">
      <c r="A3963" s="61">
        <v>88463</v>
      </c>
      <c r="B3963" s="54">
        <v>1</v>
      </c>
      <c r="C3963" s="54" t="s">
        <v>78</v>
      </c>
      <c r="D3963" s="54" t="s">
        <v>107</v>
      </c>
      <c r="E3963" s="61" t="s">
        <v>3623</v>
      </c>
      <c r="F3963" s="61" t="s">
        <v>137</v>
      </c>
      <c r="G3963" s="54" t="s">
        <v>71</v>
      </c>
      <c r="H3963" s="54" t="s">
        <v>128</v>
      </c>
      <c r="I3963" s="54" t="s">
        <v>22</v>
      </c>
      <c r="J3963" s="54" t="s">
        <v>129</v>
      </c>
      <c r="K3963" s="56">
        <v>43453.497962962967</v>
      </c>
      <c r="L3963" s="56">
        <v>43453.541666666664</v>
      </c>
      <c r="M3963" s="57">
        <v>1.048888888</v>
      </c>
      <c r="N3963" s="58">
        <v>0</v>
      </c>
      <c r="O3963" s="58">
        <v>0</v>
      </c>
      <c r="P3963" s="58">
        <v>0</v>
      </c>
      <c r="Q3963" s="58">
        <v>1</v>
      </c>
      <c r="R3963" s="59">
        <v>0</v>
      </c>
      <c r="S3963" s="59">
        <v>0</v>
      </c>
      <c r="T3963" s="59">
        <v>0</v>
      </c>
      <c r="U3963" s="59">
        <v>1.048889</v>
      </c>
    </row>
    <row r="3964" spans="1:21" x14ac:dyDescent="0.3">
      <c r="A3964" s="61">
        <v>88465</v>
      </c>
      <c r="B3964" s="54">
        <v>1</v>
      </c>
      <c r="C3964" s="54" t="s">
        <v>78</v>
      </c>
      <c r="D3964" s="54" t="s">
        <v>86</v>
      </c>
      <c r="E3964" s="61" t="s">
        <v>3624</v>
      </c>
      <c r="F3964" s="61" t="s">
        <v>144</v>
      </c>
      <c r="G3964" s="54" t="s">
        <v>71</v>
      </c>
      <c r="H3964" s="54" t="s">
        <v>128</v>
      </c>
      <c r="I3964" s="54" t="s">
        <v>22</v>
      </c>
      <c r="J3964" s="54" t="s">
        <v>129</v>
      </c>
      <c r="K3964" s="56">
        <v>43453.523715277777</v>
      </c>
      <c r="L3964" s="56">
        <v>43453.718645833331</v>
      </c>
      <c r="M3964" s="57">
        <v>4.6783333330000003</v>
      </c>
      <c r="N3964" s="58">
        <v>0</v>
      </c>
      <c r="O3964" s="58">
        <v>1</v>
      </c>
      <c r="P3964" s="58">
        <v>0</v>
      </c>
      <c r="Q3964" s="58">
        <v>0</v>
      </c>
      <c r="R3964" s="59">
        <v>0</v>
      </c>
      <c r="S3964" s="59">
        <v>4.6783330000000003</v>
      </c>
      <c r="T3964" s="59">
        <v>0</v>
      </c>
      <c r="U3964" s="59">
        <v>0</v>
      </c>
    </row>
    <row r="3965" spans="1:21" x14ac:dyDescent="0.3">
      <c r="A3965" s="61">
        <v>88470</v>
      </c>
      <c r="B3965" s="54">
        <v>1</v>
      </c>
      <c r="C3965" s="54" t="s">
        <v>78</v>
      </c>
      <c r="D3965" s="54" t="s">
        <v>82</v>
      </c>
      <c r="E3965" s="61" t="s">
        <v>3625</v>
      </c>
      <c r="F3965" s="61" t="s">
        <v>137</v>
      </c>
      <c r="G3965" s="54" t="s">
        <v>71</v>
      </c>
      <c r="H3965" s="54" t="s">
        <v>128</v>
      </c>
      <c r="I3965" s="54" t="s">
        <v>22</v>
      </c>
      <c r="J3965" s="54" t="s">
        <v>129</v>
      </c>
      <c r="K3965" s="56">
        <v>43453.570856481485</v>
      </c>
      <c r="L3965" s="56">
        <v>43453.657060185185</v>
      </c>
      <c r="M3965" s="57">
        <v>2.068888888</v>
      </c>
      <c r="N3965" s="58">
        <v>0</v>
      </c>
      <c r="O3965" s="58">
        <v>3</v>
      </c>
      <c r="P3965" s="58">
        <v>0</v>
      </c>
      <c r="Q3965" s="58">
        <v>0</v>
      </c>
      <c r="R3965" s="59">
        <v>0</v>
      </c>
      <c r="S3965" s="59">
        <v>6.2066670000000004</v>
      </c>
      <c r="T3965" s="59">
        <v>0</v>
      </c>
      <c r="U3965" s="59">
        <v>0</v>
      </c>
    </row>
    <row r="3966" spans="1:21" x14ac:dyDescent="0.3">
      <c r="A3966" s="61">
        <v>88472</v>
      </c>
      <c r="B3966" s="54">
        <v>1</v>
      </c>
      <c r="C3966" s="54" t="s">
        <v>78</v>
      </c>
      <c r="D3966" s="54" t="s">
        <v>80</v>
      </c>
      <c r="E3966" s="61" t="s">
        <v>3626</v>
      </c>
      <c r="F3966" s="61" t="s">
        <v>137</v>
      </c>
      <c r="G3966" s="54" t="s">
        <v>71</v>
      </c>
      <c r="H3966" s="54" t="s">
        <v>128</v>
      </c>
      <c r="I3966" s="54" t="s">
        <v>22</v>
      </c>
      <c r="J3966" s="54" t="s">
        <v>129</v>
      </c>
      <c r="K3966" s="56">
        <v>43453.548657407409</v>
      </c>
      <c r="L3966" s="56">
        <v>43453.616909722223</v>
      </c>
      <c r="M3966" s="57">
        <v>1.638055555</v>
      </c>
      <c r="N3966" s="58">
        <v>0</v>
      </c>
      <c r="O3966" s="58">
        <v>3</v>
      </c>
      <c r="P3966" s="58">
        <v>0</v>
      </c>
      <c r="Q3966" s="58">
        <v>0</v>
      </c>
      <c r="R3966" s="59">
        <v>0</v>
      </c>
      <c r="S3966" s="59">
        <v>4.914167</v>
      </c>
      <c r="T3966" s="59">
        <v>0</v>
      </c>
      <c r="U3966" s="59">
        <v>0</v>
      </c>
    </row>
    <row r="3967" spans="1:21" x14ac:dyDescent="0.3">
      <c r="A3967" s="61">
        <v>88473</v>
      </c>
      <c r="B3967" s="54">
        <v>1</v>
      </c>
      <c r="C3967" s="54" t="s">
        <v>78</v>
      </c>
      <c r="D3967" s="54" t="s">
        <v>83</v>
      </c>
      <c r="E3967" s="61" t="s">
        <v>3627</v>
      </c>
      <c r="F3967" s="61" t="s">
        <v>137</v>
      </c>
      <c r="G3967" s="54" t="s">
        <v>71</v>
      </c>
      <c r="H3967" s="54" t="s">
        <v>128</v>
      </c>
      <c r="I3967" s="54" t="s">
        <v>22</v>
      </c>
      <c r="J3967" s="54" t="s">
        <v>129</v>
      </c>
      <c r="K3967" s="56">
        <v>43453.529236111113</v>
      </c>
      <c r="L3967" s="56">
        <v>43453.66342592593</v>
      </c>
      <c r="M3967" s="57">
        <v>3.2205555549999998</v>
      </c>
      <c r="N3967" s="58">
        <v>0</v>
      </c>
      <c r="O3967" s="58">
        <v>6</v>
      </c>
      <c r="P3967" s="58">
        <v>0</v>
      </c>
      <c r="Q3967" s="58">
        <v>0</v>
      </c>
      <c r="R3967" s="59">
        <v>0</v>
      </c>
      <c r="S3967" s="59">
        <v>19.323333000000002</v>
      </c>
      <c r="T3967" s="59">
        <v>0</v>
      </c>
      <c r="U3967" s="59">
        <v>0</v>
      </c>
    </row>
    <row r="3968" spans="1:21" x14ac:dyDescent="0.3">
      <c r="A3968" s="61">
        <v>88478</v>
      </c>
      <c r="B3968" s="54">
        <v>1</v>
      </c>
      <c r="C3968" s="54" t="s">
        <v>79</v>
      </c>
      <c r="D3968" s="54" t="s">
        <v>113</v>
      </c>
      <c r="E3968" s="61" t="s">
        <v>3628</v>
      </c>
      <c r="F3968" s="61" t="s">
        <v>148</v>
      </c>
      <c r="G3968" s="54" t="s">
        <v>71</v>
      </c>
      <c r="H3968" s="54" t="s">
        <v>128</v>
      </c>
      <c r="I3968" s="54" t="s">
        <v>22</v>
      </c>
      <c r="J3968" s="54" t="s">
        <v>147</v>
      </c>
      <c r="K3968" s="56">
        <v>43453.580555555556</v>
      </c>
      <c r="L3968" s="56">
        <v>43453.643425925926</v>
      </c>
      <c r="M3968" s="57">
        <v>1.508888888</v>
      </c>
      <c r="N3968" s="58">
        <v>0</v>
      </c>
      <c r="O3968" s="58">
        <v>0</v>
      </c>
      <c r="P3968" s="58">
        <v>0</v>
      </c>
      <c r="Q3968" s="58">
        <v>13</v>
      </c>
      <c r="R3968" s="59">
        <v>0</v>
      </c>
      <c r="S3968" s="59">
        <v>0</v>
      </c>
      <c r="T3968" s="59">
        <v>0</v>
      </c>
      <c r="U3968" s="59">
        <v>19.615556000000002</v>
      </c>
    </row>
    <row r="3969" spans="1:21" x14ac:dyDescent="0.3">
      <c r="A3969" s="61">
        <v>88481</v>
      </c>
      <c r="B3969" s="54">
        <v>1</v>
      </c>
      <c r="C3969" s="54" t="s">
        <v>78</v>
      </c>
      <c r="D3969" s="54" t="s">
        <v>86</v>
      </c>
      <c r="E3969" s="61" t="s">
        <v>3629</v>
      </c>
      <c r="F3969" s="61" t="s">
        <v>144</v>
      </c>
      <c r="G3969" s="54" t="s">
        <v>71</v>
      </c>
      <c r="H3969" s="54" t="s">
        <v>128</v>
      </c>
      <c r="I3969" s="54" t="s">
        <v>22</v>
      </c>
      <c r="J3969" s="54" t="s">
        <v>129</v>
      </c>
      <c r="K3969" s="56">
        <v>43453.585196759261</v>
      </c>
      <c r="L3969" s="56">
        <v>43453.78974537037</v>
      </c>
      <c r="M3969" s="57">
        <v>4.909166666</v>
      </c>
      <c r="N3969" s="58">
        <v>0</v>
      </c>
      <c r="O3969" s="58">
        <v>7</v>
      </c>
      <c r="P3969" s="58">
        <v>0</v>
      </c>
      <c r="Q3969" s="58">
        <v>0</v>
      </c>
      <c r="R3969" s="59">
        <v>0</v>
      </c>
      <c r="S3969" s="59">
        <v>34.364167000000002</v>
      </c>
      <c r="T3969" s="59">
        <v>0</v>
      </c>
      <c r="U3969" s="59">
        <v>0</v>
      </c>
    </row>
    <row r="3970" spans="1:21" x14ac:dyDescent="0.3">
      <c r="A3970" s="61">
        <v>88482</v>
      </c>
      <c r="B3970" s="54">
        <v>1</v>
      </c>
      <c r="C3970" s="54" t="s">
        <v>78</v>
      </c>
      <c r="D3970" s="54" t="s">
        <v>94</v>
      </c>
      <c r="E3970" s="61" t="s">
        <v>3630</v>
      </c>
      <c r="F3970" s="61" t="s">
        <v>179</v>
      </c>
      <c r="G3970" s="54" t="s">
        <v>72</v>
      </c>
      <c r="H3970" s="54" t="s">
        <v>128</v>
      </c>
      <c r="I3970" s="54" t="s">
        <v>22</v>
      </c>
      <c r="J3970" s="54" t="s">
        <v>129</v>
      </c>
      <c r="K3970" s="56">
        <v>43453.599305555559</v>
      </c>
      <c r="L3970" s="56">
        <v>43453.613634259258</v>
      </c>
      <c r="M3970" s="57">
        <v>0.343888888</v>
      </c>
      <c r="N3970" s="58">
        <v>0</v>
      </c>
      <c r="O3970" s="58">
        <v>181</v>
      </c>
      <c r="P3970" s="58">
        <v>0</v>
      </c>
      <c r="Q3970" s="58">
        <v>0</v>
      </c>
      <c r="R3970" s="59">
        <v>0</v>
      </c>
      <c r="S3970" s="59">
        <v>62.243889000000003</v>
      </c>
      <c r="T3970" s="59">
        <v>0</v>
      </c>
      <c r="U3970" s="59">
        <v>0</v>
      </c>
    </row>
    <row r="3971" spans="1:21" x14ac:dyDescent="0.3">
      <c r="A3971" s="61">
        <v>88485</v>
      </c>
      <c r="B3971" s="54">
        <v>1</v>
      </c>
      <c r="C3971" s="54" t="s">
        <v>79</v>
      </c>
      <c r="D3971" s="54" t="s">
        <v>117</v>
      </c>
      <c r="E3971" s="61" t="s">
        <v>3631</v>
      </c>
      <c r="F3971" s="61" t="s">
        <v>144</v>
      </c>
      <c r="G3971" s="54" t="s">
        <v>71</v>
      </c>
      <c r="H3971" s="54" t="s">
        <v>128</v>
      </c>
      <c r="I3971" s="54" t="s">
        <v>22</v>
      </c>
      <c r="J3971" s="54" t="s">
        <v>129</v>
      </c>
      <c r="K3971" s="56">
        <v>43453.602870370371</v>
      </c>
      <c r="L3971" s="56">
        <v>43453.632233796299</v>
      </c>
      <c r="M3971" s="57">
        <v>0.70472222200000001</v>
      </c>
      <c r="N3971" s="58">
        <v>0</v>
      </c>
      <c r="O3971" s="58">
        <v>15</v>
      </c>
      <c r="P3971" s="58">
        <v>0</v>
      </c>
      <c r="Q3971" s="58">
        <v>16</v>
      </c>
      <c r="R3971" s="59">
        <v>0</v>
      </c>
      <c r="S3971" s="59">
        <v>10.570833</v>
      </c>
      <c r="T3971" s="59">
        <v>0</v>
      </c>
      <c r="U3971" s="59">
        <v>11.275556</v>
      </c>
    </row>
    <row r="3972" spans="1:21" x14ac:dyDescent="0.3">
      <c r="A3972" s="61">
        <v>88486</v>
      </c>
      <c r="B3972" s="54">
        <v>1</v>
      </c>
      <c r="C3972" s="54" t="s">
        <v>78</v>
      </c>
      <c r="D3972" s="54" t="s">
        <v>81</v>
      </c>
      <c r="E3972" s="61" t="s">
        <v>3632</v>
      </c>
      <c r="F3972" s="61" t="s">
        <v>151</v>
      </c>
      <c r="G3972" s="54" t="s">
        <v>71</v>
      </c>
      <c r="H3972" s="54" t="s">
        <v>128</v>
      </c>
      <c r="I3972" s="54" t="s">
        <v>22</v>
      </c>
      <c r="J3972" s="54" t="s">
        <v>129</v>
      </c>
      <c r="K3972" s="56">
        <v>43453.579618055555</v>
      </c>
      <c r="L3972" s="56">
        <v>43453.636655092589</v>
      </c>
      <c r="M3972" s="57">
        <v>1.3688888880000001</v>
      </c>
      <c r="N3972" s="58">
        <v>0</v>
      </c>
      <c r="O3972" s="58">
        <v>2</v>
      </c>
      <c r="P3972" s="58">
        <v>0</v>
      </c>
      <c r="Q3972" s="58">
        <v>22</v>
      </c>
      <c r="R3972" s="59">
        <v>0</v>
      </c>
      <c r="S3972" s="59">
        <v>2.737778</v>
      </c>
      <c r="T3972" s="59">
        <v>0</v>
      </c>
      <c r="U3972" s="59">
        <v>30.115556000000002</v>
      </c>
    </row>
    <row r="3973" spans="1:21" x14ac:dyDescent="0.3">
      <c r="A3973" s="61">
        <v>88487</v>
      </c>
      <c r="B3973" s="54">
        <v>1</v>
      </c>
      <c r="C3973" s="54" t="s">
        <v>78</v>
      </c>
      <c r="D3973" s="54" t="s">
        <v>85</v>
      </c>
      <c r="E3973" s="61" t="s">
        <v>3633</v>
      </c>
      <c r="F3973" s="61" t="s">
        <v>186</v>
      </c>
      <c r="G3973" s="54" t="s">
        <v>72</v>
      </c>
      <c r="H3973" s="54" t="s">
        <v>128</v>
      </c>
      <c r="I3973" s="54" t="s">
        <v>22</v>
      </c>
      <c r="J3973" s="54" t="s">
        <v>129</v>
      </c>
      <c r="K3973" s="56">
        <v>43453.599097222221</v>
      </c>
      <c r="L3973" s="56">
        <v>43453.648252314815</v>
      </c>
      <c r="M3973" s="57">
        <v>1.1797222220000001</v>
      </c>
      <c r="N3973" s="58">
        <v>0</v>
      </c>
      <c r="O3973" s="58">
        <v>461</v>
      </c>
      <c r="P3973" s="58">
        <v>0</v>
      </c>
      <c r="Q3973" s="58">
        <v>0</v>
      </c>
      <c r="R3973" s="59">
        <v>0</v>
      </c>
      <c r="S3973" s="59">
        <v>543.851944</v>
      </c>
      <c r="T3973" s="59">
        <v>0</v>
      </c>
      <c r="U3973" s="59">
        <v>0</v>
      </c>
    </row>
    <row r="3974" spans="1:21" x14ac:dyDescent="0.3">
      <c r="A3974" s="61">
        <v>88492</v>
      </c>
      <c r="B3974" s="54">
        <v>1</v>
      </c>
      <c r="C3974" s="54" t="s">
        <v>78</v>
      </c>
      <c r="D3974" s="54" t="s">
        <v>91</v>
      </c>
      <c r="E3974" s="61" t="s">
        <v>3634</v>
      </c>
      <c r="F3974" s="61" t="s">
        <v>144</v>
      </c>
      <c r="G3974" s="54" t="s">
        <v>71</v>
      </c>
      <c r="H3974" s="54" t="s">
        <v>128</v>
      </c>
      <c r="I3974" s="54" t="s">
        <v>22</v>
      </c>
      <c r="J3974" s="54" t="s">
        <v>129</v>
      </c>
      <c r="K3974" s="56">
        <v>43453.51059027778</v>
      </c>
      <c r="L3974" s="56">
        <v>43453.613888888889</v>
      </c>
      <c r="M3974" s="57">
        <v>2.4791666659999998</v>
      </c>
      <c r="N3974" s="58">
        <v>0</v>
      </c>
      <c r="O3974" s="58">
        <v>1</v>
      </c>
      <c r="P3974" s="58">
        <v>0</v>
      </c>
      <c r="Q3974" s="58">
        <v>0</v>
      </c>
      <c r="R3974" s="59">
        <v>0</v>
      </c>
      <c r="S3974" s="59">
        <v>2.4791669999999999</v>
      </c>
      <c r="T3974" s="59">
        <v>0</v>
      </c>
      <c r="U3974" s="59">
        <v>0</v>
      </c>
    </row>
    <row r="3975" spans="1:21" x14ac:dyDescent="0.3">
      <c r="A3975" s="61">
        <v>88493</v>
      </c>
      <c r="B3975" s="54">
        <v>1</v>
      </c>
      <c r="C3975" s="54" t="s">
        <v>78</v>
      </c>
      <c r="D3975" s="54" t="s">
        <v>86</v>
      </c>
      <c r="E3975" s="61" t="s">
        <v>3635</v>
      </c>
      <c r="F3975" s="61" t="s">
        <v>131</v>
      </c>
      <c r="G3975" s="54" t="s">
        <v>71</v>
      </c>
      <c r="H3975" s="54" t="s">
        <v>128</v>
      </c>
      <c r="I3975" s="54" t="s">
        <v>22</v>
      </c>
      <c r="J3975" s="54" t="s">
        <v>129</v>
      </c>
      <c r="K3975" s="56">
        <v>43453.613194444442</v>
      </c>
      <c r="L3975" s="56">
        <v>43453.626446759255</v>
      </c>
      <c r="M3975" s="57">
        <v>0.31805555499999999</v>
      </c>
      <c r="N3975" s="58">
        <v>0</v>
      </c>
      <c r="O3975" s="58">
        <v>1</v>
      </c>
      <c r="P3975" s="58">
        <v>0</v>
      </c>
      <c r="Q3975" s="58">
        <v>4</v>
      </c>
      <c r="R3975" s="59">
        <v>0</v>
      </c>
      <c r="S3975" s="59">
        <v>0.31805600000000001</v>
      </c>
      <c r="T3975" s="59">
        <v>0</v>
      </c>
      <c r="U3975" s="59">
        <v>1.272222</v>
      </c>
    </row>
    <row r="3976" spans="1:21" x14ac:dyDescent="0.3">
      <c r="A3976" s="61">
        <v>88496</v>
      </c>
      <c r="B3976" s="54">
        <v>1</v>
      </c>
      <c r="C3976" s="54" t="s">
        <v>79</v>
      </c>
      <c r="D3976" s="54" t="s">
        <v>111</v>
      </c>
      <c r="E3976" s="61" t="s">
        <v>3636</v>
      </c>
      <c r="F3976" s="61" t="s">
        <v>137</v>
      </c>
      <c r="G3976" s="54" t="s">
        <v>71</v>
      </c>
      <c r="H3976" s="54" t="s">
        <v>128</v>
      </c>
      <c r="I3976" s="54" t="s">
        <v>22</v>
      </c>
      <c r="J3976" s="54" t="s">
        <v>129</v>
      </c>
      <c r="K3976" s="56">
        <v>43453.624583333331</v>
      </c>
      <c r="L3976" s="56">
        <v>43453.653275462959</v>
      </c>
      <c r="M3976" s="57">
        <v>0.68861111100000005</v>
      </c>
      <c r="N3976" s="58">
        <v>0</v>
      </c>
      <c r="O3976" s="58">
        <v>0</v>
      </c>
      <c r="P3976" s="58">
        <v>0</v>
      </c>
      <c r="Q3976" s="58">
        <v>1</v>
      </c>
      <c r="R3976" s="59">
        <v>0</v>
      </c>
      <c r="S3976" s="59">
        <v>0</v>
      </c>
      <c r="T3976" s="59">
        <v>0</v>
      </c>
      <c r="U3976" s="59">
        <v>0.68861099999999997</v>
      </c>
    </row>
    <row r="3977" spans="1:21" x14ac:dyDescent="0.3">
      <c r="A3977" s="61">
        <v>88498</v>
      </c>
      <c r="B3977" s="54">
        <v>1</v>
      </c>
      <c r="C3977" s="54" t="s">
        <v>79</v>
      </c>
      <c r="D3977" s="54" t="s">
        <v>116</v>
      </c>
      <c r="E3977" s="61" t="s">
        <v>1302</v>
      </c>
      <c r="F3977" s="61" t="s">
        <v>145</v>
      </c>
      <c r="G3977" s="54" t="s">
        <v>72</v>
      </c>
      <c r="H3977" s="54" t="s">
        <v>128</v>
      </c>
      <c r="I3977" s="54" t="s">
        <v>22</v>
      </c>
      <c r="J3977" s="54" t="s">
        <v>129</v>
      </c>
      <c r="K3977" s="56">
        <v>43453.62096064815</v>
      </c>
      <c r="L3977" s="56">
        <v>43453.645358796297</v>
      </c>
      <c r="M3977" s="57">
        <v>0.58555555500000001</v>
      </c>
      <c r="N3977" s="58">
        <v>0</v>
      </c>
      <c r="O3977" s="58">
        <v>96</v>
      </c>
      <c r="P3977" s="58">
        <v>0</v>
      </c>
      <c r="Q3977" s="58">
        <v>0</v>
      </c>
      <c r="R3977" s="59">
        <v>0</v>
      </c>
      <c r="S3977" s="59">
        <v>56.213332999999999</v>
      </c>
      <c r="T3977" s="59">
        <v>0</v>
      </c>
      <c r="U3977" s="59">
        <v>0</v>
      </c>
    </row>
    <row r="3978" spans="1:21" x14ac:dyDescent="0.3">
      <c r="A3978" s="61">
        <v>88500</v>
      </c>
      <c r="B3978" s="54">
        <v>1</v>
      </c>
      <c r="C3978" s="54" t="s">
        <v>78</v>
      </c>
      <c r="D3978" s="54" t="s">
        <v>85</v>
      </c>
      <c r="E3978" s="61" t="s">
        <v>3637</v>
      </c>
      <c r="F3978" s="61" t="s">
        <v>172</v>
      </c>
      <c r="G3978" s="54" t="s">
        <v>71</v>
      </c>
      <c r="H3978" s="54" t="s">
        <v>128</v>
      </c>
      <c r="I3978" s="54" t="s">
        <v>22</v>
      </c>
      <c r="J3978" s="54" t="s">
        <v>129</v>
      </c>
      <c r="K3978" s="56">
        <v>43453.624490740738</v>
      </c>
      <c r="L3978" s="56">
        <v>43453.688773148147</v>
      </c>
      <c r="M3978" s="57">
        <v>1.542777777</v>
      </c>
      <c r="N3978" s="58">
        <v>0</v>
      </c>
      <c r="O3978" s="58">
        <v>804</v>
      </c>
      <c r="P3978" s="58">
        <v>0</v>
      </c>
      <c r="Q3978" s="58">
        <v>0</v>
      </c>
      <c r="R3978" s="59">
        <v>0</v>
      </c>
      <c r="S3978" s="59">
        <v>1240.393333</v>
      </c>
      <c r="T3978" s="59">
        <v>0</v>
      </c>
      <c r="U3978" s="59">
        <v>0</v>
      </c>
    </row>
    <row r="3979" spans="1:21" x14ac:dyDescent="0.3">
      <c r="A3979" s="61">
        <v>88505</v>
      </c>
      <c r="B3979" s="54">
        <v>1</v>
      </c>
      <c r="C3979" s="54" t="s">
        <v>78</v>
      </c>
      <c r="D3979" s="54" t="s">
        <v>83</v>
      </c>
      <c r="E3979" s="61" t="s">
        <v>3638</v>
      </c>
      <c r="F3979" s="61" t="s">
        <v>136</v>
      </c>
      <c r="G3979" s="54" t="s">
        <v>71</v>
      </c>
      <c r="H3979" s="54" t="s">
        <v>128</v>
      </c>
      <c r="I3979" s="54" t="s">
        <v>22</v>
      </c>
      <c r="J3979" s="54" t="s">
        <v>129</v>
      </c>
      <c r="K3979" s="56">
        <v>43453.628113425926</v>
      </c>
      <c r="L3979" s="56">
        <v>43453.932881944442</v>
      </c>
      <c r="M3979" s="57">
        <v>7.3144444440000003</v>
      </c>
      <c r="N3979" s="58">
        <v>0</v>
      </c>
      <c r="O3979" s="58">
        <v>1</v>
      </c>
      <c r="P3979" s="58">
        <v>0</v>
      </c>
      <c r="Q3979" s="58">
        <v>0</v>
      </c>
      <c r="R3979" s="59">
        <v>0</v>
      </c>
      <c r="S3979" s="59">
        <v>7.3144439999999999</v>
      </c>
      <c r="T3979" s="59">
        <v>0</v>
      </c>
      <c r="U3979" s="59">
        <v>0</v>
      </c>
    </row>
    <row r="3980" spans="1:21" x14ac:dyDescent="0.3">
      <c r="A3980" s="61">
        <v>88506</v>
      </c>
      <c r="B3980" s="54">
        <v>1</v>
      </c>
      <c r="C3980" s="54" t="s">
        <v>78</v>
      </c>
      <c r="D3980" s="54" t="s">
        <v>81</v>
      </c>
      <c r="E3980" s="61" t="s">
        <v>3639</v>
      </c>
      <c r="F3980" s="61" t="s">
        <v>137</v>
      </c>
      <c r="G3980" s="54" t="s">
        <v>71</v>
      </c>
      <c r="H3980" s="54" t="s">
        <v>128</v>
      </c>
      <c r="I3980" s="54" t="s">
        <v>22</v>
      </c>
      <c r="J3980" s="54" t="s">
        <v>129</v>
      </c>
      <c r="K3980" s="56">
        <v>43453.636099537034</v>
      </c>
      <c r="L3980" s="56">
        <v>43453.679456018523</v>
      </c>
      <c r="M3980" s="57">
        <v>1.0405555550000001</v>
      </c>
      <c r="N3980" s="58">
        <v>0</v>
      </c>
      <c r="O3980" s="58">
        <v>2</v>
      </c>
      <c r="P3980" s="58">
        <v>0</v>
      </c>
      <c r="Q3980" s="58">
        <v>0</v>
      </c>
      <c r="R3980" s="59">
        <v>0</v>
      </c>
      <c r="S3980" s="59">
        <v>2.0811109999999999</v>
      </c>
      <c r="T3980" s="59">
        <v>0</v>
      </c>
      <c r="U3980" s="59">
        <v>0</v>
      </c>
    </row>
    <row r="3981" spans="1:21" x14ac:dyDescent="0.3">
      <c r="A3981" s="61">
        <v>88507</v>
      </c>
      <c r="B3981" s="54">
        <v>1</v>
      </c>
      <c r="C3981" s="54" t="s">
        <v>78</v>
      </c>
      <c r="D3981" s="54" t="s">
        <v>125</v>
      </c>
      <c r="E3981" s="61" t="s">
        <v>3640</v>
      </c>
      <c r="F3981" s="61" t="s">
        <v>144</v>
      </c>
      <c r="G3981" s="54" t="s">
        <v>71</v>
      </c>
      <c r="H3981" s="54" t="s">
        <v>128</v>
      </c>
      <c r="I3981" s="54" t="s">
        <v>22</v>
      </c>
      <c r="J3981" s="54" t="s">
        <v>129</v>
      </c>
      <c r="K3981" s="56">
        <v>43453.642488425925</v>
      </c>
      <c r="L3981" s="56">
        <v>43453.696145833332</v>
      </c>
      <c r="M3981" s="57">
        <v>1.2877777770000001</v>
      </c>
      <c r="N3981" s="58">
        <v>0</v>
      </c>
      <c r="O3981" s="58">
        <v>1</v>
      </c>
      <c r="P3981" s="58">
        <v>0</v>
      </c>
      <c r="Q3981" s="58">
        <v>0</v>
      </c>
      <c r="R3981" s="59">
        <v>0</v>
      </c>
      <c r="S3981" s="59">
        <v>1.2877780000000001</v>
      </c>
      <c r="T3981" s="59">
        <v>0</v>
      </c>
      <c r="U3981" s="59">
        <v>0</v>
      </c>
    </row>
    <row r="3982" spans="1:21" x14ac:dyDescent="0.3">
      <c r="A3982" s="61">
        <v>88508</v>
      </c>
      <c r="B3982" s="54">
        <v>1</v>
      </c>
      <c r="C3982" s="54" t="s">
        <v>78</v>
      </c>
      <c r="D3982" s="54" t="s">
        <v>99</v>
      </c>
      <c r="E3982" s="61" t="s">
        <v>3641</v>
      </c>
      <c r="F3982" s="61" t="s">
        <v>202</v>
      </c>
      <c r="G3982" s="54" t="s">
        <v>71</v>
      </c>
      <c r="H3982" s="54" t="s">
        <v>128</v>
      </c>
      <c r="I3982" s="54" t="s">
        <v>22</v>
      </c>
      <c r="J3982" s="54" t="s">
        <v>129</v>
      </c>
      <c r="K3982" s="56">
        <v>43453.644560185188</v>
      </c>
      <c r="L3982" s="56">
        <v>43453.821527777778</v>
      </c>
      <c r="M3982" s="57">
        <v>4.2472222220000004</v>
      </c>
      <c r="N3982" s="58">
        <v>0</v>
      </c>
      <c r="O3982" s="58">
        <v>20</v>
      </c>
      <c r="P3982" s="58">
        <v>0</v>
      </c>
      <c r="Q3982" s="58">
        <v>0</v>
      </c>
      <c r="R3982" s="59">
        <v>0</v>
      </c>
      <c r="S3982" s="59">
        <v>84.944444000000004</v>
      </c>
      <c r="T3982" s="59">
        <v>0</v>
      </c>
      <c r="U3982" s="59">
        <v>0</v>
      </c>
    </row>
    <row r="3983" spans="1:21" x14ac:dyDescent="0.3">
      <c r="A3983" s="61">
        <v>88509</v>
      </c>
      <c r="B3983" s="54">
        <v>1</v>
      </c>
      <c r="C3983" s="54" t="s">
        <v>78</v>
      </c>
      <c r="D3983" s="54" t="s">
        <v>83</v>
      </c>
      <c r="E3983" s="61" t="s">
        <v>3642</v>
      </c>
      <c r="F3983" s="61" t="s">
        <v>137</v>
      </c>
      <c r="G3983" s="54" t="s">
        <v>71</v>
      </c>
      <c r="H3983" s="54" t="s">
        <v>128</v>
      </c>
      <c r="I3983" s="54" t="s">
        <v>22</v>
      </c>
      <c r="J3983" s="54" t="s">
        <v>129</v>
      </c>
      <c r="K3983" s="56">
        <v>43453.624699074076</v>
      </c>
      <c r="L3983" s="56">
        <v>43453.72146990741</v>
      </c>
      <c r="M3983" s="57">
        <v>2.3224999999999998</v>
      </c>
      <c r="N3983" s="58">
        <v>0</v>
      </c>
      <c r="O3983" s="58">
        <v>7</v>
      </c>
      <c r="P3983" s="58">
        <v>0</v>
      </c>
      <c r="Q3983" s="58">
        <v>0</v>
      </c>
      <c r="R3983" s="59">
        <v>0</v>
      </c>
      <c r="S3983" s="59">
        <v>16.2575</v>
      </c>
      <c r="T3983" s="59">
        <v>0</v>
      </c>
      <c r="U3983" s="59">
        <v>0</v>
      </c>
    </row>
    <row r="3984" spans="1:21" x14ac:dyDescent="0.3">
      <c r="A3984" s="61">
        <v>88511</v>
      </c>
      <c r="B3984" s="54">
        <v>1</v>
      </c>
      <c r="C3984" s="54" t="s">
        <v>78</v>
      </c>
      <c r="D3984" s="54" t="s">
        <v>94</v>
      </c>
      <c r="E3984" s="61" t="s">
        <v>708</v>
      </c>
      <c r="F3984" s="61" t="s">
        <v>137</v>
      </c>
      <c r="G3984" s="54" t="s">
        <v>71</v>
      </c>
      <c r="H3984" s="54" t="s">
        <v>128</v>
      </c>
      <c r="I3984" s="54" t="s">
        <v>22</v>
      </c>
      <c r="J3984" s="54" t="s">
        <v>129</v>
      </c>
      <c r="K3984" s="56">
        <v>43453.640520833331</v>
      </c>
      <c r="L3984" s="56">
        <v>43453.698437500003</v>
      </c>
      <c r="M3984" s="57">
        <v>1.39</v>
      </c>
      <c r="N3984" s="58">
        <v>0</v>
      </c>
      <c r="O3984" s="58">
        <v>4</v>
      </c>
      <c r="P3984" s="58">
        <v>0</v>
      </c>
      <c r="Q3984" s="58">
        <v>0</v>
      </c>
      <c r="R3984" s="59">
        <v>0</v>
      </c>
      <c r="S3984" s="59">
        <v>5.56</v>
      </c>
      <c r="T3984" s="59">
        <v>0</v>
      </c>
      <c r="U3984" s="59">
        <v>0</v>
      </c>
    </row>
    <row r="3985" spans="1:21" x14ac:dyDescent="0.3">
      <c r="A3985" s="61">
        <v>88518</v>
      </c>
      <c r="B3985" s="54">
        <v>1</v>
      </c>
      <c r="C3985" s="54" t="s">
        <v>79</v>
      </c>
      <c r="D3985" s="54" t="s">
        <v>108</v>
      </c>
      <c r="E3985" s="61" t="s">
        <v>3643</v>
      </c>
      <c r="F3985" s="61" t="s">
        <v>137</v>
      </c>
      <c r="G3985" s="54" t="s">
        <v>71</v>
      </c>
      <c r="H3985" s="54" t="s">
        <v>128</v>
      </c>
      <c r="I3985" s="54" t="s">
        <v>22</v>
      </c>
      <c r="J3985" s="54" t="s">
        <v>129</v>
      </c>
      <c r="K3985" s="56">
        <v>43453.657696759255</v>
      </c>
      <c r="L3985" s="56">
        <v>43453.75240740741</v>
      </c>
      <c r="M3985" s="57">
        <v>2.273055555</v>
      </c>
      <c r="N3985" s="58">
        <v>0</v>
      </c>
      <c r="O3985" s="58">
        <v>1</v>
      </c>
      <c r="P3985" s="58">
        <v>0</v>
      </c>
      <c r="Q3985" s="58">
        <v>0</v>
      </c>
      <c r="R3985" s="59">
        <v>0</v>
      </c>
      <c r="S3985" s="59">
        <v>2.273056</v>
      </c>
      <c r="T3985" s="59">
        <v>0</v>
      </c>
      <c r="U3985" s="59">
        <v>0</v>
      </c>
    </row>
    <row r="3986" spans="1:21" x14ac:dyDescent="0.3">
      <c r="A3986" s="61">
        <v>88521</v>
      </c>
      <c r="B3986" s="54">
        <v>1</v>
      </c>
      <c r="C3986" s="54" t="s">
        <v>79</v>
      </c>
      <c r="D3986" s="54" t="s">
        <v>119</v>
      </c>
      <c r="E3986" s="61" t="s">
        <v>3644</v>
      </c>
      <c r="F3986" s="61" t="s">
        <v>136</v>
      </c>
      <c r="G3986" s="54" t="s">
        <v>71</v>
      </c>
      <c r="H3986" s="54" t="s">
        <v>128</v>
      </c>
      <c r="I3986" s="54" t="s">
        <v>22</v>
      </c>
      <c r="J3986" s="54" t="s">
        <v>129</v>
      </c>
      <c r="K3986" s="56">
        <v>43453.651655092595</v>
      </c>
      <c r="L3986" s="56">
        <v>43453.691678240742</v>
      </c>
      <c r="M3986" s="57">
        <v>0.96055555500000001</v>
      </c>
      <c r="N3986" s="58">
        <v>0</v>
      </c>
      <c r="O3986" s="58">
        <v>80</v>
      </c>
      <c r="P3986" s="58">
        <v>0</v>
      </c>
      <c r="Q3986" s="58">
        <v>24</v>
      </c>
      <c r="R3986" s="59">
        <v>0</v>
      </c>
      <c r="S3986" s="59">
        <v>76.844443999999996</v>
      </c>
      <c r="T3986" s="59">
        <v>0</v>
      </c>
      <c r="U3986" s="59">
        <v>23.053332999999999</v>
      </c>
    </row>
    <row r="3987" spans="1:21" x14ac:dyDescent="0.3">
      <c r="A3987" s="61">
        <v>88524</v>
      </c>
      <c r="B3987" s="54">
        <v>1</v>
      </c>
      <c r="C3987" s="54" t="s">
        <v>78</v>
      </c>
      <c r="D3987" s="54" t="s">
        <v>91</v>
      </c>
      <c r="E3987" s="61" t="s">
        <v>529</v>
      </c>
      <c r="F3987" s="61" t="s">
        <v>140</v>
      </c>
      <c r="G3987" s="54" t="s">
        <v>72</v>
      </c>
      <c r="H3987" s="54" t="s">
        <v>128</v>
      </c>
      <c r="I3987" s="54" t="s">
        <v>22</v>
      </c>
      <c r="J3987" s="54" t="s">
        <v>129</v>
      </c>
      <c r="K3987" s="56">
        <v>43453.631863425922</v>
      </c>
      <c r="L3987" s="56">
        <v>43453.668055555558</v>
      </c>
      <c r="M3987" s="57">
        <v>0.86861111099999999</v>
      </c>
      <c r="N3987" s="58">
        <v>0</v>
      </c>
      <c r="O3987" s="58">
        <v>1</v>
      </c>
      <c r="P3987" s="58">
        <v>4</v>
      </c>
      <c r="Q3987" s="58">
        <v>1465</v>
      </c>
      <c r="R3987" s="59">
        <v>0</v>
      </c>
      <c r="S3987" s="59">
        <v>0.86861100000000002</v>
      </c>
      <c r="T3987" s="59">
        <v>3.4744440000000001</v>
      </c>
      <c r="U3987" s="59">
        <v>1272.5152780000001</v>
      </c>
    </row>
    <row r="3988" spans="1:21" x14ac:dyDescent="0.3">
      <c r="A3988" s="61">
        <v>88529</v>
      </c>
      <c r="B3988" s="54">
        <v>1</v>
      </c>
      <c r="C3988" s="54" t="s">
        <v>79</v>
      </c>
      <c r="D3988" s="54" t="s">
        <v>124</v>
      </c>
      <c r="E3988" s="61" t="s">
        <v>3645</v>
      </c>
      <c r="F3988" s="61" t="s">
        <v>165</v>
      </c>
      <c r="G3988" s="54" t="s">
        <v>71</v>
      </c>
      <c r="H3988" s="54" t="s">
        <v>128</v>
      </c>
      <c r="I3988" s="54" t="s">
        <v>22</v>
      </c>
      <c r="J3988" s="54" t="s">
        <v>129</v>
      </c>
      <c r="K3988" s="56">
        <v>43453.661759259259</v>
      </c>
      <c r="L3988" s="56">
        <v>43453.750092592592</v>
      </c>
      <c r="M3988" s="57">
        <v>2.12</v>
      </c>
      <c r="N3988" s="58">
        <v>0</v>
      </c>
      <c r="O3988" s="58">
        <v>0</v>
      </c>
      <c r="P3988" s="58">
        <v>0</v>
      </c>
      <c r="Q3988" s="58">
        <v>67</v>
      </c>
      <c r="R3988" s="59">
        <v>0</v>
      </c>
      <c r="S3988" s="59">
        <v>0</v>
      </c>
      <c r="T3988" s="59">
        <v>0</v>
      </c>
      <c r="U3988" s="59">
        <v>142.04</v>
      </c>
    </row>
    <row r="3989" spans="1:21" x14ac:dyDescent="0.3">
      <c r="A3989" s="61">
        <v>88530</v>
      </c>
      <c r="B3989" s="54">
        <v>1</v>
      </c>
      <c r="C3989" s="54" t="s">
        <v>78</v>
      </c>
      <c r="D3989" s="54" t="s">
        <v>81</v>
      </c>
      <c r="E3989" s="61" t="s">
        <v>584</v>
      </c>
      <c r="F3989" s="61" t="s">
        <v>130</v>
      </c>
      <c r="G3989" s="54" t="s">
        <v>71</v>
      </c>
      <c r="H3989" s="54" t="s">
        <v>128</v>
      </c>
      <c r="I3989" s="54" t="s">
        <v>22</v>
      </c>
      <c r="J3989" s="54" t="s">
        <v>129</v>
      </c>
      <c r="K3989" s="56">
        <v>43453.643773148149</v>
      </c>
      <c r="L3989" s="56">
        <v>43453.683692129627</v>
      </c>
      <c r="M3989" s="57">
        <v>0.95805555499999995</v>
      </c>
      <c r="N3989" s="58">
        <v>0</v>
      </c>
      <c r="O3989" s="58">
        <v>9</v>
      </c>
      <c r="P3989" s="58">
        <v>0</v>
      </c>
      <c r="Q3989" s="58">
        <v>0</v>
      </c>
      <c r="R3989" s="59">
        <v>0</v>
      </c>
      <c r="S3989" s="59">
        <v>8.6225000000000005</v>
      </c>
      <c r="T3989" s="59">
        <v>0</v>
      </c>
      <c r="U3989" s="59">
        <v>0</v>
      </c>
    </row>
    <row r="3990" spans="1:21" x14ac:dyDescent="0.3">
      <c r="A3990" s="61">
        <v>88532</v>
      </c>
      <c r="B3990" s="54">
        <v>1</v>
      </c>
      <c r="C3990" s="54" t="s">
        <v>79</v>
      </c>
      <c r="D3990" s="54" t="s">
        <v>119</v>
      </c>
      <c r="E3990" s="61" t="s">
        <v>299</v>
      </c>
      <c r="F3990" s="61" t="s">
        <v>140</v>
      </c>
      <c r="G3990" s="54" t="s">
        <v>72</v>
      </c>
      <c r="H3990" s="54" t="s">
        <v>128</v>
      </c>
      <c r="I3990" s="54" t="s">
        <v>22</v>
      </c>
      <c r="J3990" s="54" t="s">
        <v>129</v>
      </c>
      <c r="K3990" s="56">
        <v>43453.666921296295</v>
      </c>
      <c r="L3990" s="56">
        <v>43453.679270833331</v>
      </c>
      <c r="M3990" s="57">
        <v>0.29638888800000002</v>
      </c>
      <c r="N3990" s="58">
        <v>1</v>
      </c>
      <c r="O3990" s="58">
        <v>148</v>
      </c>
      <c r="P3990" s="58">
        <v>0</v>
      </c>
      <c r="Q3990" s="58">
        <v>31</v>
      </c>
      <c r="R3990" s="59">
        <v>0.29638900000000001</v>
      </c>
      <c r="S3990" s="59">
        <v>43.865555000000001</v>
      </c>
      <c r="T3990" s="59">
        <v>0</v>
      </c>
      <c r="U3990" s="59">
        <v>9.1880559999999996</v>
      </c>
    </row>
    <row r="3991" spans="1:21" x14ac:dyDescent="0.3">
      <c r="A3991" s="61">
        <v>88533</v>
      </c>
      <c r="B3991" s="54">
        <v>1</v>
      </c>
      <c r="C3991" s="54" t="s">
        <v>79</v>
      </c>
      <c r="D3991" s="54" t="s">
        <v>121</v>
      </c>
      <c r="E3991" s="61" t="s">
        <v>3646</v>
      </c>
      <c r="F3991" s="61" t="s">
        <v>202</v>
      </c>
      <c r="G3991" s="54" t="s">
        <v>71</v>
      </c>
      <c r="H3991" s="54" t="s">
        <v>128</v>
      </c>
      <c r="I3991" s="54" t="s">
        <v>22</v>
      </c>
      <c r="J3991" s="54" t="s">
        <v>129</v>
      </c>
      <c r="K3991" s="56">
        <v>43453.671886574077</v>
      </c>
      <c r="L3991" s="56">
        <v>43453.706203703703</v>
      </c>
      <c r="M3991" s="57">
        <v>0.82361111099999995</v>
      </c>
      <c r="N3991" s="58">
        <v>0</v>
      </c>
      <c r="O3991" s="58">
        <v>71</v>
      </c>
      <c r="P3991" s="58">
        <v>0</v>
      </c>
      <c r="Q3991" s="58">
        <v>0</v>
      </c>
      <c r="R3991" s="59">
        <v>0</v>
      </c>
      <c r="S3991" s="59">
        <v>58.476388999999998</v>
      </c>
      <c r="T3991" s="59">
        <v>0</v>
      </c>
      <c r="U3991" s="59">
        <v>0</v>
      </c>
    </row>
    <row r="3992" spans="1:21" x14ac:dyDescent="0.3">
      <c r="A3992" s="61">
        <v>88536</v>
      </c>
      <c r="B3992" s="54">
        <v>1</v>
      </c>
      <c r="C3992" s="54" t="s">
        <v>78</v>
      </c>
      <c r="D3992" s="54" t="s">
        <v>80</v>
      </c>
      <c r="E3992" s="61" t="s">
        <v>3647</v>
      </c>
      <c r="F3992" s="61" t="s">
        <v>151</v>
      </c>
      <c r="G3992" s="54" t="s">
        <v>71</v>
      </c>
      <c r="H3992" s="54" t="s">
        <v>128</v>
      </c>
      <c r="I3992" s="54" t="s">
        <v>22</v>
      </c>
      <c r="J3992" s="54" t="s">
        <v>129</v>
      </c>
      <c r="K3992" s="56">
        <v>43453.678518518514</v>
      </c>
      <c r="L3992" s="56">
        <v>43453.830879629633</v>
      </c>
      <c r="M3992" s="57">
        <v>3.656666666</v>
      </c>
      <c r="N3992" s="58">
        <v>0</v>
      </c>
      <c r="O3992" s="58">
        <v>85</v>
      </c>
      <c r="P3992" s="58">
        <v>0</v>
      </c>
      <c r="Q3992" s="58">
        <v>0</v>
      </c>
      <c r="R3992" s="59">
        <v>0</v>
      </c>
      <c r="S3992" s="59">
        <v>310.816667</v>
      </c>
      <c r="T3992" s="59">
        <v>0</v>
      </c>
      <c r="U3992" s="59">
        <v>0</v>
      </c>
    </row>
    <row r="3993" spans="1:21" x14ac:dyDescent="0.3">
      <c r="A3993" s="61">
        <v>88540</v>
      </c>
      <c r="B3993" s="54">
        <v>1</v>
      </c>
      <c r="C3993" s="54" t="s">
        <v>78</v>
      </c>
      <c r="D3993" s="54" t="s">
        <v>101</v>
      </c>
      <c r="E3993" s="61" t="s">
        <v>652</v>
      </c>
      <c r="F3993" s="61" t="s">
        <v>172</v>
      </c>
      <c r="G3993" s="54" t="s">
        <v>71</v>
      </c>
      <c r="H3993" s="54" t="s">
        <v>128</v>
      </c>
      <c r="I3993" s="54" t="s">
        <v>22</v>
      </c>
      <c r="J3993" s="54" t="s">
        <v>129</v>
      </c>
      <c r="K3993" s="56">
        <v>43453.670949074076</v>
      </c>
      <c r="L3993" s="56">
        <v>43453.719351851854</v>
      </c>
      <c r="M3993" s="57">
        <v>1.1616666659999999</v>
      </c>
      <c r="N3993" s="58">
        <v>0</v>
      </c>
      <c r="O3993" s="58">
        <v>72</v>
      </c>
      <c r="P3993" s="58">
        <v>0</v>
      </c>
      <c r="Q3993" s="58">
        <v>0</v>
      </c>
      <c r="R3993" s="59">
        <v>0</v>
      </c>
      <c r="S3993" s="59">
        <v>83.64</v>
      </c>
      <c r="T3993" s="59">
        <v>0</v>
      </c>
      <c r="U3993" s="59">
        <v>0</v>
      </c>
    </row>
    <row r="3994" spans="1:21" x14ac:dyDescent="0.3">
      <c r="A3994" s="61">
        <v>88545</v>
      </c>
      <c r="B3994" s="54">
        <v>1</v>
      </c>
      <c r="C3994" s="54" t="s">
        <v>78</v>
      </c>
      <c r="D3994" s="54" t="s">
        <v>98</v>
      </c>
      <c r="E3994" s="61" t="s">
        <v>233</v>
      </c>
      <c r="F3994" s="61" t="s">
        <v>137</v>
      </c>
      <c r="G3994" s="54" t="s">
        <v>71</v>
      </c>
      <c r="H3994" s="54" t="s">
        <v>128</v>
      </c>
      <c r="I3994" s="54" t="s">
        <v>22</v>
      </c>
      <c r="J3994" s="54" t="s">
        <v>129</v>
      </c>
      <c r="K3994" s="56">
        <v>43453.665173611109</v>
      </c>
      <c r="L3994" s="56">
        <v>43453.753287037034</v>
      </c>
      <c r="M3994" s="57">
        <v>2.1147222220000002</v>
      </c>
      <c r="N3994" s="58">
        <v>0</v>
      </c>
      <c r="O3994" s="58">
        <v>72</v>
      </c>
      <c r="P3994" s="58">
        <v>0</v>
      </c>
      <c r="Q3994" s="58">
        <v>0</v>
      </c>
      <c r="R3994" s="59">
        <v>0</v>
      </c>
      <c r="S3994" s="59">
        <v>152.26</v>
      </c>
      <c r="T3994" s="59">
        <v>0</v>
      </c>
      <c r="U3994" s="59">
        <v>0</v>
      </c>
    </row>
    <row r="3995" spans="1:21" x14ac:dyDescent="0.3">
      <c r="A3995" s="61">
        <v>88548</v>
      </c>
      <c r="B3995" s="54">
        <v>1</v>
      </c>
      <c r="C3995" s="54" t="s">
        <v>79</v>
      </c>
      <c r="D3995" s="54" t="s">
        <v>114</v>
      </c>
      <c r="E3995" s="61" t="s">
        <v>3648</v>
      </c>
      <c r="F3995" s="61" t="s">
        <v>151</v>
      </c>
      <c r="G3995" s="54" t="s">
        <v>71</v>
      </c>
      <c r="H3995" s="54" t="s">
        <v>128</v>
      </c>
      <c r="I3995" s="54" t="s">
        <v>22</v>
      </c>
      <c r="J3995" s="54" t="s">
        <v>129</v>
      </c>
      <c r="K3995" s="56">
        <v>43453.690150462964</v>
      </c>
      <c r="L3995" s="56">
        <v>43453.754756944443</v>
      </c>
      <c r="M3995" s="57">
        <v>1.5505555550000001</v>
      </c>
      <c r="N3995" s="58">
        <v>0</v>
      </c>
      <c r="O3995" s="58">
        <v>0</v>
      </c>
      <c r="P3995" s="58">
        <v>0</v>
      </c>
      <c r="Q3995" s="58">
        <v>16</v>
      </c>
      <c r="R3995" s="59">
        <v>0</v>
      </c>
      <c r="S3995" s="59">
        <v>0</v>
      </c>
      <c r="T3995" s="59">
        <v>0</v>
      </c>
      <c r="U3995" s="59">
        <v>24.808889000000001</v>
      </c>
    </row>
    <row r="3996" spans="1:21" x14ac:dyDescent="0.3">
      <c r="A3996" s="61">
        <v>88556</v>
      </c>
      <c r="B3996" s="54">
        <v>1</v>
      </c>
      <c r="C3996" s="54" t="s">
        <v>78</v>
      </c>
      <c r="D3996" s="54" t="s">
        <v>91</v>
      </c>
      <c r="E3996" s="61" t="s">
        <v>3649</v>
      </c>
      <c r="F3996" s="61" t="s">
        <v>137</v>
      </c>
      <c r="G3996" s="54" t="s">
        <v>71</v>
      </c>
      <c r="H3996" s="54" t="s">
        <v>128</v>
      </c>
      <c r="I3996" s="54" t="s">
        <v>22</v>
      </c>
      <c r="J3996" s="54" t="s">
        <v>129</v>
      </c>
      <c r="K3996" s="56">
        <v>43453.647685185184</v>
      </c>
      <c r="L3996" s="56">
        <v>43453.6875</v>
      </c>
      <c r="M3996" s="57">
        <v>0.955555555</v>
      </c>
      <c r="N3996" s="58">
        <v>0</v>
      </c>
      <c r="O3996" s="58">
        <v>1</v>
      </c>
      <c r="P3996" s="58">
        <v>0</v>
      </c>
      <c r="Q3996" s="58">
        <v>0</v>
      </c>
      <c r="R3996" s="59">
        <v>0</v>
      </c>
      <c r="S3996" s="59">
        <v>0.95555599999999996</v>
      </c>
      <c r="T3996" s="59">
        <v>0</v>
      </c>
      <c r="U3996" s="59">
        <v>0</v>
      </c>
    </row>
    <row r="3997" spans="1:21" x14ac:dyDescent="0.3">
      <c r="A3997" s="61">
        <v>88561</v>
      </c>
      <c r="B3997" s="54">
        <v>1</v>
      </c>
      <c r="C3997" s="54" t="s">
        <v>79</v>
      </c>
      <c r="D3997" s="54" t="s">
        <v>119</v>
      </c>
      <c r="E3997" s="61" t="s">
        <v>225</v>
      </c>
      <c r="F3997" s="61" t="s">
        <v>140</v>
      </c>
      <c r="G3997" s="54" t="s">
        <v>72</v>
      </c>
      <c r="H3997" s="54" t="s">
        <v>128</v>
      </c>
      <c r="I3997" s="54" t="s">
        <v>22</v>
      </c>
      <c r="J3997" s="54" t="s">
        <v>129</v>
      </c>
      <c r="K3997" s="56">
        <v>43453.706655092596</v>
      </c>
      <c r="L3997" s="56">
        <v>43453.721006944441</v>
      </c>
      <c r="M3997" s="57">
        <v>0.34444444400000002</v>
      </c>
      <c r="N3997" s="58">
        <v>19</v>
      </c>
      <c r="O3997" s="58">
        <v>1015</v>
      </c>
      <c r="P3997" s="58">
        <v>0</v>
      </c>
      <c r="Q3997" s="58">
        <v>195</v>
      </c>
      <c r="R3997" s="59">
        <v>6.5444440000000004</v>
      </c>
      <c r="S3997" s="59">
        <v>349.61111099999999</v>
      </c>
      <c r="T3997" s="59">
        <v>0</v>
      </c>
      <c r="U3997" s="59">
        <v>67.166667000000004</v>
      </c>
    </row>
    <row r="3998" spans="1:21" x14ac:dyDescent="0.3">
      <c r="A3998" s="61">
        <v>88562</v>
      </c>
      <c r="B3998" s="54">
        <v>1</v>
      </c>
      <c r="C3998" s="54" t="s">
        <v>78</v>
      </c>
      <c r="D3998" s="54" t="s">
        <v>83</v>
      </c>
      <c r="E3998" s="61" t="s">
        <v>3650</v>
      </c>
      <c r="F3998" s="61" t="s">
        <v>204</v>
      </c>
      <c r="G3998" s="54" t="s">
        <v>71</v>
      </c>
      <c r="H3998" s="54" t="s">
        <v>128</v>
      </c>
      <c r="I3998" s="54" t="s">
        <v>22</v>
      </c>
      <c r="J3998" s="54" t="s">
        <v>129</v>
      </c>
      <c r="K3998" s="56">
        <v>43453.690879629627</v>
      </c>
      <c r="L3998" s="56">
        <v>43453.952685185184</v>
      </c>
      <c r="M3998" s="57">
        <v>6.2833333329999999</v>
      </c>
      <c r="N3998" s="58">
        <v>0</v>
      </c>
      <c r="O3998" s="58">
        <v>113</v>
      </c>
      <c r="P3998" s="58">
        <v>0</v>
      </c>
      <c r="Q3998" s="58">
        <v>0</v>
      </c>
      <c r="R3998" s="59">
        <v>0</v>
      </c>
      <c r="S3998" s="59">
        <v>710.01666699999998</v>
      </c>
      <c r="T3998" s="59">
        <v>0</v>
      </c>
      <c r="U3998" s="59">
        <v>0</v>
      </c>
    </row>
    <row r="3999" spans="1:21" x14ac:dyDescent="0.3">
      <c r="A3999" s="61">
        <v>88567</v>
      </c>
      <c r="B3999" s="54">
        <v>1</v>
      </c>
      <c r="C3999" s="54" t="s">
        <v>78</v>
      </c>
      <c r="D3999" s="54" t="s">
        <v>102</v>
      </c>
      <c r="E3999" s="61" t="s">
        <v>3651</v>
      </c>
      <c r="F3999" s="61" t="s">
        <v>137</v>
      </c>
      <c r="G3999" s="54" t="s">
        <v>71</v>
      </c>
      <c r="H3999" s="54" t="s">
        <v>128</v>
      </c>
      <c r="I3999" s="54" t="s">
        <v>22</v>
      </c>
      <c r="J3999" s="54" t="s">
        <v>129</v>
      </c>
      <c r="K3999" s="56">
        <v>43453.669768518521</v>
      </c>
      <c r="L3999" s="56">
        <v>43453.735347222224</v>
      </c>
      <c r="M3999" s="57">
        <v>1.5738888879999999</v>
      </c>
      <c r="N3999" s="58">
        <v>0</v>
      </c>
      <c r="O3999" s="58">
        <v>0</v>
      </c>
      <c r="P3999" s="58">
        <v>0</v>
      </c>
      <c r="Q3999" s="58">
        <v>1</v>
      </c>
      <c r="R3999" s="59">
        <v>0</v>
      </c>
      <c r="S3999" s="59">
        <v>0</v>
      </c>
      <c r="T3999" s="59">
        <v>0</v>
      </c>
      <c r="U3999" s="59">
        <v>1.5738890000000001</v>
      </c>
    </row>
    <row r="4000" spans="1:21" x14ac:dyDescent="0.3">
      <c r="A4000" s="61">
        <v>88568</v>
      </c>
      <c r="B4000" s="54">
        <v>1</v>
      </c>
      <c r="C4000" s="54" t="s">
        <v>79</v>
      </c>
      <c r="D4000" s="54" t="s">
        <v>112</v>
      </c>
      <c r="E4000" s="61" t="s">
        <v>1497</v>
      </c>
      <c r="F4000" s="61" t="s">
        <v>145</v>
      </c>
      <c r="G4000" s="54" t="s">
        <v>72</v>
      </c>
      <c r="H4000" s="54" t="s">
        <v>128</v>
      </c>
      <c r="I4000" s="54" t="s">
        <v>22</v>
      </c>
      <c r="J4000" s="54" t="s">
        <v>129</v>
      </c>
      <c r="K4000" s="56">
        <v>43453.705636574072</v>
      </c>
      <c r="L4000" s="56">
        <v>43453.76290509259</v>
      </c>
      <c r="M4000" s="57">
        <v>1.3744444440000001</v>
      </c>
      <c r="N4000" s="58">
        <v>1</v>
      </c>
      <c r="O4000" s="58">
        <v>53</v>
      </c>
      <c r="P4000" s="58">
        <v>0</v>
      </c>
      <c r="Q4000" s="58">
        <v>0</v>
      </c>
      <c r="R4000" s="59">
        <v>1.374444</v>
      </c>
      <c r="S4000" s="59">
        <v>72.845556000000002</v>
      </c>
      <c r="T4000" s="59">
        <v>0</v>
      </c>
      <c r="U4000" s="59">
        <v>0</v>
      </c>
    </row>
    <row r="4001" spans="1:21" x14ac:dyDescent="0.3">
      <c r="A4001" s="61">
        <v>88575</v>
      </c>
      <c r="B4001" s="54">
        <v>1</v>
      </c>
      <c r="C4001" s="54" t="s">
        <v>78</v>
      </c>
      <c r="D4001" s="54" t="s">
        <v>107</v>
      </c>
      <c r="E4001" s="61" t="s">
        <v>3652</v>
      </c>
      <c r="F4001" s="61" t="s">
        <v>137</v>
      </c>
      <c r="G4001" s="54" t="s">
        <v>71</v>
      </c>
      <c r="H4001" s="54" t="s">
        <v>128</v>
      </c>
      <c r="I4001" s="54" t="s">
        <v>22</v>
      </c>
      <c r="J4001" s="54" t="s">
        <v>129</v>
      </c>
      <c r="K4001" s="56">
        <v>43453.627129629633</v>
      </c>
      <c r="L4001" s="56">
        <v>43453.722222222219</v>
      </c>
      <c r="M4001" s="57">
        <v>2.2822222220000001</v>
      </c>
      <c r="N4001" s="58">
        <v>0</v>
      </c>
      <c r="O4001" s="58">
        <v>0</v>
      </c>
      <c r="P4001" s="58">
        <v>0</v>
      </c>
      <c r="Q4001" s="58">
        <v>1</v>
      </c>
      <c r="R4001" s="59">
        <v>0</v>
      </c>
      <c r="S4001" s="59">
        <v>0</v>
      </c>
      <c r="T4001" s="59">
        <v>0</v>
      </c>
      <c r="U4001" s="59">
        <v>2.282222</v>
      </c>
    </row>
    <row r="4002" spans="1:21" x14ac:dyDescent="0.3">
      <c r="A4002" s="61">
        <v>88579</v>
      </c>
      <c r="B4002" s="54">
        <v>1</v>
      </c>
      <c r="C4002" s="54" t="s">
        <v>78</v>
      </c>
      <c r="D4002" s="54" t="s">
        <v>90</v>
      </c>
      <c r="E4002" s="61" t="s">
        <v>3653</v>
      </c>
      <c r="F4002" s="61" t="s">
        <v>137</v>
      </c>
      <c r="G4002" s="54" t="s">
        <v>71</v>
      </c>
      <c r="H4002" s="54" t="s">
        <v>128</v>
      </c>
      <c r="I4002" s="54" t="s">
        <v>22</v>
      </c>
      <c r="J4002" s="54" t="s">
        <v>129</v>
      </c>
      <c r="K4002" s="56">
        <v>43453.726099537038</v>
      </c>
      <c r="L4002" s="56">
        <v>43453.754143518519</v>
      </c>
      <c r="M4002" s="57">
        <v>0.67305555500000003</v>
      </c>
      <c r="N4002" s="58">
        <v>0</v>
      </c>
      <c r="O4002" s="58">
        <v>1</v>
      </c>
      <c r="P4002" s="58">
        <v>0</v>
      </c>
      <c r="Q4002" s="58">
        <v>0</v>
      </c>
      <c r="R4002" s="59">
        <v>0</v>
      </c>
      <c r="S4002" s="59">
        <v>0.67305599999999999</v>
      </c>
      <c r="T4002" s="59">
        <v>0</v>
      </c>
      <c r="U4002" s="59">
        <v>0</v>
      </c>
    </row>
    <row r="4003" spans="1:21" x14ac:dyDescent="0.3">
      <c r="A4003" s="61">
        <v>88584</v>
      </c>
      <c r="B4003" s="54">
        <v>1</v>
      </c>
      <c r="C4003" s="54" t="s">
        <v>78</v>
      </c>
      <c r="D4003" s="54" t="s">
        <v>125</v>
      </c>
      <c r="E4003" s="61" t="s">
        <v>3654</v>
      </c>
      <c r="F4003" s="61" t="s">
        <v>184</v>
      </c>
      <c r="G4003" s="54" t="s">
        <v>71</v>
      </c>
      <c r="H4003" s="54" t="s">
        <v>128</v>
      </c>
      <c r="I4003" s="54" t="s">
        <v>22</v>
      </c>
      <c r="J4003" s="54" t="s">
        <v>129</v>
      </c>
      <c r="K4003" s="56">
        <v>43453.727893518517</v>
      </c>
      <c r="L4003" s="56">
        <v>43453.845254629632</v>
      </c>
      <c r="M4003" s="57">
        <v>2.8166666660000002</v>
      </c>
      <c r="N4003" s="58">
        <v>0</v>
      </c>
      <c r="O4003" s="58">
        <v>3</v>
      </c>
      <c r="P4003" s="58">
        <v>0</v>
      </c>
      <c r="Q4003" s="58">
        <v>0</v>
      </c>
      <c r="R4003" s="59">
        <v>0</v>
      </c>
      <c r="S4003" s="59">
        <v>8.4499999999999993</v>
      </c>
      <c r="T4003" s="59">
        <v>0</v>
      </c>
      <c r="U4003" s="59">
        <v>0</v>
      </c>
    </row>
    <row r="4004" spans="1:21" x14ac:dyDescent="0.3">
      <c r="A4004" s="61">
        <v>88589</v>
      </c>
      <c r="B4004" s="54">
        <v>1</v>
      </c>
      <c r="C4004" s="54" t="s">
        <v>78</v>
      </c>
      <c r="D4004" s="54" t="s">
        <v>94</v>
      </c>
      <c r="E4004" s="61" t="s">
        <v>3655</v>
      </c>
      <c r="F4004" s="61" t="s">
        <v>168</v>
      </c>
      <c r="G4004" s="54" t="s">
        <v>72</v>
      </c>
      <c r="H4004" s="54" t="s">
        <v>128</v>
      </c>
      <c r="I4004" s="54" t="s">
        <v>22</v>
      </c>
      <c r="J4004" s="54" t="s">
        <v>129</v>
      </c>
      <c r="K4004" s="56">
        <v>43453.739074074074</v>
      </c>
      <c r="L4004" s="56">
        <v>43453.747013229164</v>
      </c>
      <c r="M4004" s="57">
        <v>0.19053972199999999</v>
      </c>
      <c r="N4004" s="58">
        <v>0</v>
      </c>
      <c r="O4004" s="58">
        <v>2</v>
      </c>
      <c r="P4004" s="58">
        <v>0</v>
      </c>
      <c r="Q4004" s="58">
        <v>107</v>
      </c>
      <c r="R4004" s="59">
        <v>0</v>
      </c>
      <c r="S4004" s="59">
        <v>0.381079</v>
      </c>
      <c r="T4004" s="59">
        <v>0</v>
      </c>
      <c r="U4004" s="59">
        <v>20.38775</v>
      </c>
    </row>
    <row r="4005" spans="1:21" x14ac:dyDescent="0.3">
      <c r="A4005" s="61">
        <v>88590</v>
      </c>
      <c r="B4005" s="54">
        <v>1</v>
      </c>
      <c r="C4005" s="54" t="s">
        <v>78</v>
      </c>
      <c r="D4005" s="54" t="s">
        <v>88</v>
      </c>
      <c r="E4005" s="61" t="s">
        <v>3656</v>
      </c>
      <c r="F4005" s="61" t="s">
        <v>184</v>
      </c>
      <c r="G4005" s="54" t="s">
        <v>71</v>
      </c>
      <c r="H4005" s="54" t="s">
        <v>128</v>
      </c>
      <c r="I4005" s="54" t="s">
        <v>22</v>
      </c>
      <c r="J4005" s="54" t="s">
        <v>129</v>
      </c>
      <c r="K4005" s="56">
        <v>43453.746041666665</v>
      </c>
      <c r="L4005" s="56">
        <v>43453.947928240741</v>
      </c>
      <c r="M4005" s="57">
        <v>4.8452777769999997</v>
      </c>
      <c r="N4005" s="58">
        <v>0</v>
      </c>
      <c r="O4005" s="58">
        <v>1</v>
      </c>
      <c r="P4005" s="58">
        <v>0</v>
      </c>
      <c r="Q4005" s="58">
        <v>0</v>
      </c>
      <c r="R4005" s="59">
        <v>0</v>
      </c>
      <c r="S4005" s="59">
        <v>4.8452780000000004</v>
      </c>
      <c r="T4005" s="59">
        <v>0</v>
      </c>
      <c r="U4005" s="59">
        <v>0</v>
      </c>
    </row>
    <row r="4006" spans="1:21" x14ac:dyDescent="0.3">
      <c r="A4006" s="61">
        <v>88592</v>
      </c>
      <c r="B4006" s="54">
        <v>1</v>
      </c>
      <c r="C4006" s="54" t="s">
        <v>79</v>
      </c>
      <c r="D4006" s="54" t="s">
        <v>114</v>
      </c>
      <c r="E4006" s="61" t="s">
        <v>3657</v>
      </c>
      <c r="F4006" s="61" t="s">
        <v>137</v>
      </c>
      <c r="G4006" s="54" t="s">
        <v>71</v>
      </c>
      <c r="H4006" s="54" t="s">
        <v>128</v>
      </c>
      <c r="I4006" s="54" t="s">
        <v>22</v>
      </c>
      <c r="J4006" s="54" t="s">
        <v>129</v>
      </c>
      <c r="K4006" s="56">
        <v>43453.749409722222</v>
      </c>
      <c r="L4006" s="56">
        <v>43453.774618055555</v>
      </c>
      <c r="M4006" s="57">
        <v>0.60499999999999998</v>
      </c>
      <c r="N4006" s="58">
        <v>0</v>
      </c>
      <c r="O4006" s="58">
        <v>27</v>
      </c>
      <c r="P4006" s="58">
        <v>0</v>
      </c>
      <c r="Q4006" s="58">
        <v>0</v>
      </c>
      <c r="R4006" s="59">
        <v>0</v>
      </c>
      <c r="S4006" s="59">
        <v>16.335000000000001</v>
      </c>
      <c r="T4006" s="59">
        <v>0</v>
      </c>
      <c r="U4006" s="59">
        <v>0</v>
      </c>
    </row>
    <row r="4007" spans="1:21" x14ac:dyDescent="0.3">
      <c r="A4007" s="61">
        <v>88593</v>
      </c>
      <c r="B4007" s="54">
        <v>1</v>
      </c>
      <c r="C4007" s="54" t="s">
        <v>78</v>
      </c>
      <c r="D4007" s="54" t="s">
        <v>91</v>
      </c>
      <c r="E4007" s="61" t="s">
        <v>3658</v>
      </c>
      <c r="F4007" s="61" t="s">
        <v>137</v>
      </c>
      <c r="G4007" s="54" t="s">
        <v>71</v>
      </c>
      <c r="H4007" s="54" t="s">
        <v>128</v>
      </c>
      <c r="I4007" s="54" t="s">
        <v>22</v>
      </c>
      <c r="J4007" s="54" t="s">
        <v>129</v>
      </c>
      <c r="K4007" s="56">
        <v>43453.634872685187</v>
      </c>
      <c r="L4007" s="56">
        <v>43453.739583333336</v>
      </c>
      <c r="M4007" s="57">
        <v>2.5130555550000002</v>
      </c>
      <c r="N4007" s="58">
        <v>0</v>
      </c>
      <c r="O4007" s="58">
        <v>9</v>
      </c>
      <c r="P4007" s="58">
        <v>0</v>
      </c>
      <c r="Q4007" s="58">
        <v>0</v>
      </c>
      <c r="R4007" s="59">
        <v>0</v>
      </c>
      <c r="S4007" s="59">
        <v>22.6175</v>
      </c>
      <c r="T4007" s="59">
        <v>0</v>
      </c>
      <c r="U4007" s="59">
        <v>0</v>
      </c>
    </row>
    <row r="4008" spans="1:21" x14ac:dyDescent="0.3">
      <c r="A4008" s="61">
        <v>88595</v>
      </c>
      <c r="B4008" s="54">
        <v>1</v>
      </c>
      <c r="C4008" s="54" t="s">
        <v>79</v>
      </c>
      <c r="D4008" s="54" t="s">
        <v>119</v>
      </c>
      <c r="E4008" s="61" t="s">
        <v>400</v>
      </c>
      <c r="F4008" s="61" t="s">
        <v>145</v>
      </c>
      <c r="G4008" s="54" t="s">
        <v>72</v>
      </c>
      <c r="H4008" s="54" t="s">
        <v>128</v>
      </c>
      <c r="I4008" s="54" t="s">
        <v>22</v>
      </c>
      <c r="J4008" s="54" t="s">
        <v>129</v>
      </c>
      <c r="K4008" s="56">
        <v>43453.737222222218</v>
      </c>
      <c r="L4008" s="56">
        <v>43453.807500000003</v>
      </c>
      <c r="M4008" s="57">
        <v>1.686666666</v>
      </c>
      <c r="N4008" s="58">
        <v>0</v>
      </c>
      <c r="O4008" s="58">
        <v>9</v>
      </c>
      <c r="P4008" s="58">
        <v>0</v>
      </c>
      <c r="Q4008" s="58">
        <v>0</v>
      </c>
      <c r="R4008" s="59">
        <v>0</v>
      </c>
      <c r="S4008" s="59">
        <v>15.18</v>
      </c>
      <c r="T4008" s="59">
        <v>0</v>
      </c>
      <c r="U4008" s="59">
        <v>0</v>
      </c>
    </row>
    <row r="4009" spans="1:21" x14ac:dyDescent="0.3">
      <c r="A4009" s="61">
        <v>88597</v>
      </c>
      <c r="B4009" s="54">
        <v>1</v>
      </c>
      <c r="C4009" s="54" t="s">
        <v>78</v>
      </c>
      <c r="D4009" s="54" t="s">
        <v>104</v>
      </c>
      <c r="E4009" s="61" t="s">
        <v>3659</v>
      </c>
      <c r="F4009" s="61" t="s">
        <v>145</v>
      </c>
      <c r="G4009" s="54" t="s">
        <v>72</v>
      </c>
      <c r="H4009" s="54" t="s">
        <v>128</v>
      </c>
      <c r="I4009" s="54" t="s">
        <v>22</v>
      </c>
      <c r="J4009" s="54" t="s">
        <v>129</v>
      </c>
      <c r="K4009" s="56">
        <v>43453.569722222222</v>
      </c>
      <c r="L4009" s="56">
        <v>43453.759722222225</v>
      </c>
      <c r="M4009" s="57">
        <v>4.5599999999999996</v>
      </c>
      <c r="N4009" s="58">
        <v>0</v>
      </c>
      <c r="O4009" s="58">
        <v>1</v>
      </c>
      <c r="P4009" s="58">
        <v>0</v>
      </c>
      <c r="Q4009" s="58">
        <v>24</v>
      </c>
      <c r="R4009" s="59">
        <v>0</v>
      </c>
      <c r="S4009" s="59">
        <v>4.5599999999999996</v>
      </c>
      <c r="T4009" s="59">
        <v>0</v>
      </c>
      <c r="U4009" s="59">
        <v>109.44</v>
      </c>
    </row>
    <row r="4010" spans="1:21" x14ac:dyDescent="0.3">
      <c r="A4010" s="61">
        <v>88599</v>
      </c>
      <c r="B4010" s="54">
        <v>1</v>
      </c>
      <c r="C4010" s="54" t="s">
        <v>78</v>
      </c>
      <c r="D4010" s="54" t="s">
        <v>91</v>
      </c>
      <c r="E4010" s="61" t="s">
        <v>3660</v>
      </c>
      <c r="F4010" s="61" t="s">
        <v>186</v>
      </c>
      <c r="G4010" s="54" t="s">
        <v>72</v>
      </c>
      <c r="H4010" s="54" t="s">
        <v>128</v>
      </c>
      <c r="I4010" s="54" t="s">
        <v>22</v>
      </c>
      <c r="J4010" s="54" t="s">
        <v>129</v>
      </c>
      <c r="K4010" s="56">
        <v>43453.73542824074</v>
      </c>
      <c r="L4010" s="56">
        <v>43453.753472222219</v>
      </c>
      <c r="M4010" s="57">
        <v>0.43305555499999998</v>
      </c>
      <c r="N4010" s="58">
        <v>0</v>
      </c>
      <c r="O4010" s="58">
        <v>1</v>
      </c>
      <c r="P4010" s="58">
        <v>0</v>
      </c>
      <c r="Q4010" s="58">
        <v>22</v>
      </c>
      <c r="R4010" s="59">
        <v>0</v>
      </c>
      <c r="S4010" s="59">
        <v>0.433056</v>
      </c>
      <c r="T4010" s="59">
        <v>0</v>
      </c>
      <c r="U4010" s="59">
        <v>9.5272220000000001</v>
      </c>
    </row>
    <row r="4011" spans="1:21" x14ac:dyDescent="0.3">
      <c r="A4011" s="61">
        <v>88600</v>
      </c>
      <c r="B4011" s="54">
        <v>1</v>
      </c>
      <c r="C4011" s="54" t="s">
        <v>78</v>
      </c>
      <c r="D4011" s="54" t="s">
        <v>81</v>
      </c>
      <c r="E4011" s="61" t="s">
        <v>3661</v>
      </c>
      <c r="F4011" s="61" t="s">
        <v>137</v>
      </c>
      <c r="G4011" s="54" t="s">
        <v>71</v>
      </c>
      <c r="H4011" s="54" t="s">
        <v>128</v>
      </c>
      <c r="I4011" s="54" t="s">
        <v>22</v>
      </c>
      <c r="J4011" s="54" t="s">
        <v>129</v>
      </c>
      <c r="K4011" s="56">
        <v>43453.751469907409</v>
      </c>
      <c r="L4011" s="56">
        <v>43453.811203703706</v>
      </c>
      <c r="M4011" s="57">
        <v>1.433611111</v>
      </c>
      <c r="N4011" s="58">
        <v>0</v>
      </c>
      <c r="O4011" s="58">
        <v>1</v>
      </c>
      <c r="P4011" s="58">
        <v>0</v>
      </c>
      <c r="Q4011" s="58">
        <v>0</v>
      </c>
      <c r="R4011" s="59">
        <v>0</v>
      </c>
      <c r="S4011" s="59">
        <v>1.433611</v>
      </c>
      <c r="T4011" s="59">
        <v>0</v>
      </c>
      <c r="U4011" s="59">
        <v>0</v>
      </c>
    </row>
    <row r="4012" spans="1:21" x14ac:dyDescent="0.3">
      <c r="A4012" s="61">
        <v>88601</v>
      </c>
      <c r="B4012" s="54">
        <v>1</v>
      </c>
      <c r="C4012" s="54" t="s">
        <v>78</v>
      </c>
      <c r="D4012" s="54" t="s">
        <v>94</v>
      </c>
      <c r="E4012" s="61" t="s">
        <v>298</v>
      </c>
      <c r="F4012" s="61" t="s">
        <v>168</v>
      </c>
      <c r="G4012" s="54" t="s">
        <v>72</v>
      </c>
      <c r="H4012" s="54" t="s">
        <v>128</v>
      </c>
      <c r="I4012" s="54" t="s">
        <v>22</v>
      </c>
      <c r="J4012" s="54" t="s">
        <v>129</v>
      </c>
      <c r="K4012" s="56">
        <v>43453.760196759256</v>
      </c>
      <c r="L4012" s="56">
        <v>43453.823564814811</v>
      </c>
      <c r="M4012" s="57">
        <v>1.5208333329999999</v>
      </c>
      <c r="N4012" s="58">
        <v>0</v>
      </c>
      <c r="O4012" s="58">
        <v>11</v>
      </c>
      <c r="P4012" s="58">
        <v>0</v>
      </c>
      <c r="Q4012" s="58">
        <v>239</v>
      </c>
      <c r="R4012" s="59">
        <v>0</v>
      </c>
      <c r="S4012" s="59">
        <v>16.729167</v>
      </c>
      <c r="T4012" s="59">
        <v>0</v>
      </c>
      <c r="U4012" s="59">
        <v>363.47916700000002</v>
      </c>
    </row>
    <row r="4013" spans="1:21" x14ac:dyDescent="0.3">
      <c r="A4013" s="61">
        <v>88603</v>
      </c>
      <c r="B4013" s="54">
        <v>1</v>
      </c>
      <c r="C4013" s="54" t="s">
        <v>79</v>
      </c>
      <c r="D4013" s="54" t="s">
        <v>112</v>
      </c>
      <c r="E4013" s="61" t="s">
        <v>3662</v>
      </c>
      <c r="F4013" s="61" t="s">
        <v>145</v>
      </c>
      <c r="G4013" s="54" t="s">
        <v>72</v>
      </c>
      <c r="H4013" s="54" t="s">
        <v>128</v>
      </c>
      <c r="I4013" s="54" t="s">
        <v>22</v>
      </c>
      <c r="J4013" s="54" t="s">
        <v>129</v>
      </c>
      <c r="K4013" s="56">
        <v>43453.767199074071</v>
      </c>
      <c r="L4013" s="56">
        <v>43453.896006944444</v>
      </c>
      <c r="M4013" s="57">
        <v>3.091388888</v>
      </c>
      <c r="N4013" s="58">
        <v>0</v>
      </c>
      <c r="O4013" s="58">
        <v>77</v>
      </c>
      <c r="P4013" s="58">
        <v>0</v>
      </c>
      <c r="Q4013" s="58">
        <v>0</v>
      </c>
      <c r="R4013" s="59">
        <v>0</v>
      </c>
      <c r="S4013" s="59">
        <v>238.03694400000001</v>
      </c>
      <c r="T4013" s="59">
        <v>0</v>
      </c>
      <c r="U4013" s="59">
        <v>0</v>
      </c>
    </row>
    <row r="4014" spans="1:21" x14ac:dyDescent="0.3">
      <c r="A4014" s="61">
        <v>88604</v>
      </c>
      <c r="B4014" s="54">
        <v>1</v>
      </c>
      <c r="C4014" s="54" t="s">
        <v>79</v>
      </c>
      <c r="D4014" s="54" t="s">
        <v>108</v>
      </c>
      <c r="E4014" s="61" t="s">
        <v>3663</v>
      </c>
      <c r="F4014" s="61" t="s">
        <v>137</v>
      </c>
      <c r="G4014" s="54" t="s">
        <v>71</v>
      </c>
      <c r="H4014" s="54" t="s">
        <v>128</v>
      </c>
      <c r="I4014" s="54" t="s">
        <v>22</v>
      </c>
      <c r="J4014" s="54" t="s">
        <v>129</v>
      </c>
      <c r="K4014" s="56">
        <v>43453.768645833334</v>
      </c>
      <c r="L4014" s="56">
        <v>43453.792523148149</v>
      </c>
      <c r="M4014" s="57">
        <v>0.57305555500000005</v>
      </c>
      <c r="N4014" s="58">
        <v>0</v>
      </c>
      <c r="O4014" s="58">
        <v>0</v>
      </c>
      <c r="P4014" s="58">
        <v>0</v>
      </c>
      <c r="Q4014" s="58">
        <v>1</v>
      </c>
      <c r="R4014" s="59">
        <v>0</v>
      </c>
      <c r="S4014" s="59">
        <v>0</v>
      </c>
      <c r="T4014" s="59">
        <v>0</v>
      </c>
      <c r="U4014" s="59">
        <v>0.57305600000000001</v>
      </c>
    </row>
    <row r="4015" spans="1:21" x14ac:dyDescent="0.3">
      <c r="A4015" s="61">
        <v>88605</v>
      </c>
      <c r="B4015" s="54">
        <v>1</v>
      </c>
      <c r="C4015" s="54" t="s">
        <v>78</v>
      </c>
      <c r="D4015" s="54" t="s">
        <v>88</v>
      </c>
      <c r="E4015" s="61" t="s">
        <v>457</v>
      </c>
      <c r="F4015" s="61" t="s">
        <v>136</v>
      </c>
      <c r="G4015" s="54" t="s">
        <v>71</v>
      </c>
      <c r="H4015" s="54" t="s">
        <v>128</v>
      </c>
      <c r="I4015" s="54" t="s">
        <v>22</v>
      </c>
      <c r="J4015" s="54" t="s">
        <v>129</v>
      </c>
      <c r="K4015" s="56">
        <v>43453.775601851856</v>
      </c>
      <c r="L4015" s="56">
        <v>43453.821863425925</v>
      </c>
      <c r="M4015" s="57">
        <v>1.1102777770000001</v>
      </c>
      <c r="N4015" s="58">
        <v>0</v>
      </c>
      <c r="O4015" s="58">
        <v>304</v>
      </c>
      <c r="P4015" s="58">
        <v>0</v>
      </c>
      <c r="Q4015" s="58">
        <v>0</v>
      </c>
      <c r="R4015" s="59">
        <v>0</v>
      </c>
      <c r="S4015" s="59">
        <v>337.52444400000002</v>
      </c>
      <c r="T4015" s="59">
        <v>0</v>
      </c>
      <c r="U4015" s="59">
        <v>0</v>
      </c>
    </row>
    <row r="4016" spans="1:21" x14ac:dyDescent="0.3">
      <c r="A4016" s="61">
        <v>88606</v>
      </c>
      <c r="B4016" s="54">
        <v>1</v>
      </c>
      <c r="C4016" s="54" t="s">
        <v>78</v>
      </c>
      <c r="D4016" s="54" t="s">
        <v>101</v>
      </c>
      <c r="E4016" s="61" t="s">
        <v>3664</v>
      </c>
      <c r="F4016" s="61" t="s">
        <v>137</v>
      </c>
      <c r="G4016" s="54" t="s">
        <v>71</v>
      </c>
      <c r="H4016" s="54" t="s">
        <v>128</v>
      </c>
      <c r="I4016" s="54" t="s">
        <v>22</v>
      </c>
      <c r="J4016" s="54" t="s">
        <v>129</v>
      </c>
      <c r="K4016" s="56">
        <v>43453.779606481483</v>
      </c>
      <c r="L4016" s="56">
        <v>43453.808518518519</v>
      </c>
      <c r="M4016" s="57">
        <v>0.69388888800000004</v>
      </c>
      <c r="N4016" s="58">
        <v>0</v>
      </c>
      <c r="O4016" s="58">
        <v>85</v>
      </c>
      <c r="P4016" s="58">
        <v>0</v>
      </c>
      <c r="Q4016" s="58">
        <v>0</v>
      </c>
      <c r="R4016" s="59">
        <v>0</v>
      </c>
      <c r="S4016" s="59">
        <v>58.980555000000003</v>
      </c>
      <c r="T4016" s="59">
        <v>0</v>
      </c>
      <c r="U4016" s="59">
        <v>0</v>
      </c>
    </row>
    <row r="4017" spans="1:21" x14ac:dyDescent="0.3">
      <c r="A4017" s="61">
        <v>88611</v>
      </c>
      <c r="B4017" s="54">
        <v>1</v>
      </c>
      <c r="C4017" s="54" t="s">
        <v>78</v>
      </c>
      <c r="D4017" s="54" t="s">
        <v>125</v>
      </c>
      <c r="E4017" s="61" t="s">
        <v>3665</v>
      </c>
      <c r="F4017" s="61" t="s">
        <v>137</v>
      </c>
      <c r="G4017" s="54" t="s">
        <v>71</v>
      </c>
      <c r="H4017" s="54" t="s">
        <v>128</v>
      </c>
      <c r="I4017" s="54" t="s">
        <v>22</v>
      </c>
      <c r="J4017" s="54" t="s">
        <v>129</v>
      </c>
      <c r="K4017" s="56">
        <v>43453.764768518522</v>
      </c>
      <c r="L4017" s="56">
        <v>43454.0621412037</v>
      </c>
      <c r="M4017" s="57">
        <v>7.1369444440000001</v>
      </c>
      <c r="N4017" s="58">
        <v>0</v>
      </c>
      <c r="O4017" s="58">
        <v>2</v>
      </c>
      <c r="P4017" s="58">
        <v>0</v>
      </c>
      <c r="Q4017" s="58">
        <v>0</v>
      </c>
      <c r="R4017" s="59">
        <v>0</v>
      </c>
      <c r="S4017" s="59">
        <v>14.273889</v>
      </c>
      <c r="T4017" s="59">
        <v>0</v>
      </c>
      <c r="U4017" s="59">
        <v>0</v>
      </c>
    </row>
    <row r="4018" spans="1:21" x14ac:dyDescent="0.3">
      <c r="A4018" s="61">
        <v>88612</v>
      </c>
      <c r="B4018" s="54">
        <v>1</v>
      </c>
      <c r="C4018" s="54" t="s">
        <v>78</v>
      </c>
      <c r="D4018" s="54" t="s">
        <v>94</v>
      </c>
      <c r="E4018" s="61" t="s">
        <v>3666</v>
      </c>
      <c r="F4018" s="61" t="s">
        <v>151</v>
      </c>
      <c r="G4018" s="54" t="s">
        <v>71</v>
      </c>
      <c r="H4018" s="54" t="s">
        <v>128</v>
      </c>
      <c r="I4018" s="54" t="s">
        <v>22</v>
      </c>
      <c r="J4018" s="54" t="s">
        <v>129</v>
      </c>
      <c r="K4018" s="56">
        <v>43453.768750000003</v>
      </c>
      <c r="L4018" s="56">
        <v>43453.953460648147</v>
      </c>
      <c r="M4018" s="57">
        <v>4.4330555550000001</v>
      </c>
      <c r="N4018" s="58">
        <v>0</v>
      </c>
      <c r="O4018" s="58">
        <v>55</v>
      </c>
      <c r="P4018" s="58">
        <v>0</v>
      </c>
      <c r="Q4018" s="58">
        <v>1</v>
      </c>
      <c r="R4018" s="59">
        <v>0</v>
      </c>
      <c r="S4018" s="59">
        <v>243.81805600000001</v>
      </c>
      <c r="T4018" s="59">
        <v>0</v>
      </c>
      <c r="U4018" s="59">
        <v>4.4330559999999997</v>
      </c>
    </row>
    <row r="4019" spans="1:21" x14ac:dyDescent="0.3">
      <c r="A4019" s="61">
        <v>88616</v>
      </c>
      <c r="B4019" s="54">
        <v>1</v>
      </c>
      <c r="C4019" s="54" t="s">
        <v>78</v>
      </c>
      <c r="D4019" s="54" t="s">
        <v>80</v>
      </c>
      <c r="E4019" s="61" t="s">
        <v>1354</v>
      </c>
      <c r="F4019" s="61" t="s">
        <v>144</v>
      </c>
      <c r="G4019" s="54" t="s">
        <v>71</v>
      </c>
      <c r="H4019" s="54" t="s">
        <v>128</v>
      </c>
      <c r="I4019" s="54" t="s">
        <v>22</v>
      </c>
      <c r="J4019" s="54" t="s">
        <v>129</v>
      </c>
      <c r="K4019" s="56">
        <v>43453.787349537037</v>
      </c>
      <c r="L4019" s="56">
        <v>43453.853819444441</v>
      </c>
      <c r="M4019" s="57">
        <v>1.595277777</v>
      </c>
      <c r="N4019" s="58">
        <v>0</v>
      </c>
      <c r="O4019" s="58">
        <v>1</v>
      </c>
      <c r="P4019" s="58">
        <v>0</v>
      </c>
      <c r="Q4019" s="58">
        <v>0</v>
      </c>
      <c r="R4019" s="59">
        <v>0</v>
      </c>
      <c r="S4019" s="59">
        <v>1.595278</v>
      </c>
      <c r="T4019" s="59">
        <v>0</v>
      </c>
      <c r="U4019" s="59">
        <v>0</v>
      </c>
    </row>
    <row r="4020" spans="1:21" x14ac:dyDescent="0.3">
      <c r="A4020" s="61">
        <v>88620</v>
      </c>
      <c r="B4020" s="54">
        <v>1</v>
      </c>
      <c r="C4020" s="54" t="s">
        <v>78</v>
      </c>
      <c r="D4020" s="54" t="s">
        <v>105</v>
      </c>
      <c r="E4020" s="61" t="s">
        <v>3667</v>
      </c>
      <c r="F4020" s="61" t="s">
        <v>140</v>
      </c>
      <c r="G4020" s="54" t="s">
        <v>72</v>
      </c>
      <c r="H4020" s="54" t="s">
        <v>128</v>
      </c>
      <c r="I4020" s="54" t="s">
        <v>22</v>
      </c>
      <c r="J4020" s="54" t="s">
        <v>129</v>
      </c>
      <c r="K4020" s="56">
        <v>43453.783414351856</v>
      </c>
      <c r="L4020" s="56">
        <v>43453.80532407407</v>
      </c>
      <c r="M4020" s="57">
        <v>0.52583333300000001</v>
      </c>
      <c r="N4020" s="58">
        <v>1</v>
      </c>
      <c r="O4020" s="58">
        <v>2677</v>
      </c>
      <c r="P4020" s="58">
        <v>0</v>
      </c>
      <c r="Q4020" s="58">
        <v>0</v>
      </c>
      <c r="R4020" s="59">
        <v>0.52583299999999999</v>
      </c>
      <c r="S4020" s="59">
        <v>1407.6558319999999</v>
      </c>
      <c r="T4020" s="59">
        <v>0</v>
      </c>
      <c r="U4020" s="59">
        <v>0</v>
      </c>
    </row>
    <row r="4021" spans="1:21" x14ac:dyDescent="0.3">
      <c r="A4021" s="61">
        <v>88622</v>
      </c>
      <c r="B4021" s="54">
        <v>1</v>
      </c>
      <c r="C4021" s="54" t="s">
        <v>79</v>
      </c>
      <c r="D4021" s="54" t="s">
        <v>109</v>
      </c>
      <c r="E4021" s="61" t="s">
        <v>3668</v>
      </c>
      <c r="F4021" s="61" t="s">
        <v>136</v>
      </c>
      <c r="G4021" s="54" t="s">
        <v>71</v>
      </c>
      <c r="H4021" s="54" t="s">
        <v>128</v>
      </c>
      <c r="I4021" s="54" t="s">
        <v>22</v>
      </c>
      <c r="J4021" s="54" t="s">
        <v>129</v>
      </c>
      <c r="K4021" s="56">
        <v>43453.791435185187</v>
      </c>
      <c r="L4021" s="56">
        <v>43453.8440625</v>
      </c>
      <c r="M4021" s="57">
        <v>1.263055555</v>
      </c>
      <c r="N4021" s="58">
        <v>0</v>
      </c>
      <c r="O4021" s="58">
        <v>66</v>
      </c>
      <c r="P4021" s="58">
        <v>0</v>
      </c>
      <c r="Q4021" s="58">
        <v>0</v>
      </c>
      <c r="R4021" s="59">
        <v>0</v>
      </c>
      <c r="S4021" s="59">
        <v>83.361666999999997</v>
      </c>
      <c r="T4021" s="59">
        <v>0</v>
      </c>
      <c r="U4021" s="59">
        <v>0</v>
      </c>
    </row>
    <row r="4022" spans="1:21" x14ac:dyDescent="0.3">
      <c r="A4022" s="61">
        <v>88624</v>
      </c>
      <c r="B4022" s="54">
        <v>1</v>
      </c>
      <c r="C4022" s="54" t="s">
        <v>78</v>
      </c>
      <c r="D4022" s="54" t="s">
        <v>98</v>
      </c>
      <c r="E4022" s="61" t="s">
        <v>312</v>
      </c>
      <c r="F4022" s="61" t="s">
        <v>136</v>
      </c>
      <c r="G4022" s="54" t="s">
        <v>71</v>
      </c>
      <c r="H4022" s="54" t="s">
        <v>128</v>
      </c>
      <c r="I4022" s="54" t="s">
        <v>22</v>
      </c>
      <c r="J4022" s="54" t="s">
        <v>129</v>
      </c>
      <c r="K4022" s="56">
        <v>43453.796597222223</v>
      </c>
      <c r="L4022" s="56">
        <v>43453.849687499998</v>
      </c>
      <c r="M4022" s="57">
        <v>1.2741666659999999</v>
      </c>
      <c r="N4022" s="58">
        <v>0</v>
      </c>
      <c r="O4022" s="58">
        <v>187</v>
      </c>
      <c r="P4022" s="58">
        <v>0</v>
      </c>
      <c r="Q4022" s="58">
        <v>0</v>
      </c>
      <c r="R4022" s="59">
        <v>0</v>
      </c>
      <c r="S4022" s="59">
        <v>238.26916700000001</v>
      </c>
      <c r="T4022" s="59">
        <v>0</v>
      </c>
      <c r="U4022" s="59">
        <v>0</v>
      </c>
    </row>
    <row r="4023" spans="1:21" x14ac:dyDescent="0.3">
      <c r="A4023" s="61">
        <v>88626</v>
      </c>
      <c r="B4023" s="54">
        <v>1</v>
      </c>
      <c r="C4023" s="54" t="s">
        <v>78</v>
      </c>
      <c r="D4023" s="54" t="s">
        <v>81</v>
      </c>
      <c r="E4023" s="61" t="s">
        <v>3669</v>
      </c>
      <c r="F4023" s="61" t="s">
        <v>199</v>
      </c>
      <c r="G4023" s="54" t="s">
        <v>71</v>
      </c>
      <c r="H4023" s="54" t="s">
        <v>128</v>
      </c>
      <c r="I4023" s="54" t="s">
        <v>22</v>
      </c>
      <c r="J4023" s="54" t="s">
        <v>129</v>
      </c>
      <c r="K4023" s="56">
        <v>43453.793344907404</v>
      </c>
      <c r="L4023" s="56">
        <v>43453.893287037034</v>
      </c>
      <c r="M4023" s="57">
        <v>2.3986111110000001</v>
      </c>
      <c r="N4023" s="58">
        <v>0</v>
      </c>
      <c r="O4023" s="58">
        <v>1</v>
      </c>
      <c r="P4023" s="58">
        <v>0</v>
      </c>
      <c r="Q4023" s="58">
        <v>0</v>
      </c>
      <c r="R4023" s="59">
        <v>0</v>
      </c>
      <c r="S4023" s="59">
        <v>2.3986109999999998</v>
      </c>
      <c r="T4023" s="59">
        <v>0</v>
      </c>
      <c r="U4023" s="59">
        <v>0</v>
      </c>
    </row>
    <row r="4024" spans="1:21" x14ac:dyDescent="0.3">
      <c r="A4024" s="61">
        <v>88627</v>
      </c>
      <c r="B4024" s="54">
        <v>1</v>
      </c>
      <c r="C4024" s="54" t="s">
        <v>79</v>
      </c>
      <c r="D4024" s="54" t="s">
        <v>108</v>
      </c>
      <c r="E4024" s="61" t="s">
        <v>3670</v>
      </c>
      <c r="F4024" s="61" t="s">
        <v>136</v>
      </c>
      <c r="G4024" s="54" t="s">
        <v>71</v>
      </c>
      <c r="H4024" s="54" t="s">
        <v>128</v>
      </c>
      <c r="I4024" s="54" t="s">
        <v>22</v>
      </c>
      <c r="J4024" s="54" t="s">
        <v>129</v>
      </c>
      <c r="K4024" s="56">
        <v>43453.802743055552</v>
      </c>
      <c r="L4024" s="56">
        <v>43453.829502314817</v>
      </c>
      <c r="M4024" s="57">
        <v>0.64222222200000001</v>
      </c>
      <c r="N4024" s="58">
        <v>0</v>
      </c>
      <c r="O4024" s="58">
        <v>309</v>
      </c>
      <c r="P4024" s="58">
        <v>0</v>
      </c>
      <c r="Q4024" s="58">
        <v>0</v>
      </c>
      <c r="R4024" s="59">
        <v>0</v>
      </c>
      <c r="S4024" s="59">
        <v>198.44666699999999</v>
      </c>
      <c r="T4024" s="59">
        <v>0</v>
      </c>
      <c r="U4024" s="59">
        <v>0</v>
      </c>
    </row>
    <row r="4025" spans="1:21" x14ac:dyDescent="0.3">
      <c r="A4025" s="61">
        <v>88629</v>
      </c>
      <c r="B4025" s="54">
        <v>1</v>
      </c>
      <c r="C4025" s="54" t="s">
        <v>78</v>
      </c>
      <c r="D4025" s="54" t="s">
        <v>81</v>
      </c>
      <c r="E4025" s="61" t="s">
        <v>2529</v>
      </c>
      <c r="F4025" s="61" t="s">
        <v>136</v>
      </c>
      <c r="G4025" s="54" t="s">
        <v>71</v>
      </c>
      <c r="H4025" s="54" t="s">
        <v>128</v>
      </c>
      <c r="I4025" s="54" t="s">
        <v>22</v>
      </c>
      <c r="J4025" s="54" t="s">
        <v>129</v>
      </c>
      <c r="K4025" s="56">
        <v>43453.798206018517</v>
      </c>
      <c r="L4025" s="56">
        <v>43453.849432870367</v>
      </c>
      <c r="M4025" s="57">
        <v>1.2294444440000001</v>
      </c>
      <c r="N4025" s="58">
        <v>0</v>
      </c>
      <c r="O4025" s="58">
        <v>89</v>
      </c>
      <c r="P4025" s="58">
        <v>0</v>
      </c>
      <c r="Q4025" s="58">
        <v>0</v>
      </c>
      <c r="R4025" s="59">
        <v>0</v>
      </c>
      <c r="S4025" s="59">
        <v>109.420556</v>
      </c>
      <c r="T4025" s="59">
        <v>0</v>
      </c>
      <c r="U4025" s="59">
        <v>0</v>
      </c>
    </row>
    <row r="4026" spans="1:21" x14ac:dyDescent="0.3">
      <c r="A4026" s="61">
        <v>88634</v>
      </c>
      <c r="B4026" s="54">
        <v>1</v>
      </c>
      <c r="C4026" s="54" t="s">
        <v>78</v>
      </c>
      <c r="D4026" s="54" t="s">
        <v>104</v>
      </c>
      <c r="E4026" s="61" t="s">
        <v>2873</v>
      </c>
      <c r="F4026" s="61" t="s">
        <v>136</v>
      </c>
      <c r="G4026" s="54" t="s">
        <v>71</v>
      </c>
      <c r="H4026" s="54" t="s">
        <v>128</v>
      </c>
      <c r="I4026" s="54" t="s">
        <v>22</v>
      </c>
      <c r="J4026" s="54" t="s">
        <v>129</v>
      </c>
      <c r="K4026" s="56">
        <v>43453.726134259261</v>
      </c>
      <c r="L4026" s="56">
        <v>43453.818749999999</v>
      </c>
      <c r="M4026" s="57">
        <v>2.2227777770000001</v>
      </c>
      <c r="N4026" s="58">
        <v>0</v>
      </c>
      <c r="O4026" s="58">
        <v>0</v>
      </c>
      <c r="P4026" s="58">
        <v>0</v>
      </c>
      <c r="Q4026" s="58">
        <v>5</v>
      </c>
      <c r="R4026" s="59">
        <v>0</v>
      </c>
      <c r="S4026" s="59">
        <v>0</v>
      </c>
      <c r="T4026" s="59">
        <v>0</v>
      </c>
      <c r="U4026" s="59">
        <v>11.113889</v>
      </c>
    </row>
    <row r="4027" spans="1:21" x14ac:dyDescent="0.3">
      <c r="A4027" s="61">
        <v>88635</v>
      </c>
      <c r="B4027" s="54">
        <v>1</v>
      </c>
      <c r="C4027" s="54" t="s">
        <v>78</v>
      </c>
      <c r="D4027" s="54" t="s">
        <v>125</v>
      </c>
      <c r="E4027" s="61" t="s">
        <v>3671</v>
      </c>
      <c r="F4027" s="61" t="s">
        <v>209</v>
      </c>
      <c r="G4027" s="54" t="s">
        <v>71</v>
      </c>
      <c r="H4027" s="54" t="s">
        <v>128</v>
      </c>
      <c r="I4027" s="54" t="s">
        <v>22</v>
      </c>
      <c r="J4027" s="54" t="s">
        <v>129</v>
      </c>
      <c r="K4027" s="56">
        <v>43453.815451388888</v>
      </c>
      <c r="L4027" s="56">
        <v>43453.926932870367</v>
      </c>
      <c r="M4027" s="57">
        <v>2.6755555549999999</v>
      </c>
      <c r="N4027" s="58">
        <v>0</v>
      </c>
      <c r="O4027" s="58">
        <v>369</v>
      </c>
      <c r="P4027" s="58">
        <v>0</v>
      </c>
      <c r="Q4027" s="58">
        <v>12</v>
      </c>
      <c r="R4027" s="59">
        <v>0</v>
      </c>
      <c r="S4027" s="59">
        <v>987.28</v>
      </c>
      <c r="T4027" s="59">
        <v>0</v>
      </c>
      <c r="U4027" s="59">
        <v>32.106667000000002</v>
      </c>
    </row>
    <row r="4028" spans="1:21" x14ac:dyDescent="0.3">
      <c r="A4028" s="61">
        <v>88636</v>
      </c>
      <c r="B4028" s="54">
        <v>1</v>
      </c>
      <c r="C4028" s="54" t="s">
        <v>79</v>
      </c>
      <c r="D4028" s="54" t="s">
        <v>119</v>
      </c>
      <c r="E4028" s="61" t="s">
        <v>3672</v>
      </c>
      <c r="F4028" s="61" t="s">
        <v>137</v>
      </c>
      <c r="G4028" s="54" t="s">
        <v>71</v>
      </c>
      <c r="H4028" s="54" t="s">
        <v>128</v>
      </c>
      <c r="I4028" s="54" t="s">
        <v>22</v>
      </c>
      <c r="J4028" s="54" t="s">
        <v>129</v>
      </c>
      <c r="K4028" s="56">
        <v>43453.817719907405</v>
      </c>
      <c r="L4028" s="56">
        <v>43453.844189814816</v>
      </c>
      <c r="M4028" s="57">
        <v>0.63527777699999999</v>
      </c>
      <c r="N4028" s="58">
        <v>0</v>
      </c>
      <c r="O4028" s="58">
        <v>1</v>
      </c>
      <c r="P4028" s="58">
        <v>0</v>
      </c>
      <c r="Q4028" s="58">
        <v>0</v>
      </c>
      <c r="R4028" s="59">
        <v>0</v>
      </c>
      <c r="S4028" s="59">
        <v>0.63527800000000001</v>
      </c>
      <c r="T4028" s="59">
        <v>0</v>
      </c>
      <c r="U4028" s="59">
        <v>0</v>
      </c>
    </row>
    <row r="4029" spans="1:21" x14ac:dyDescent="0.3">
      <c r="A4029" s="61">
        <v>88638</v>
      </c>
      <c r="B4029" s="54">
        <v>1</v>
      </c>
      <c r="C4029" s="54" t="s">
        <v>78</v>
      </c>
      <c r="D4029" s="54" t="s">
        <v>88</v>
      </c>
      <c r="E4029" s="61" t="s">
        <v>3673</v>
      </c>
      <c r="F4029" s="61" t="s">
        <v>136</v>
      </c>
      <c r="G4029" s="54" t="s">
        <v>71</v>
      </c>
      <c r="H4029" s="54" t="s">
        <v>128</v>
      </c>
      <c r="I4029" s="54" t="s">
        <v>22</v>
      </c>
      <c r="J4029" s="54" t="s">
        <v>129</v>
      </c>
      <c r="K4029" s="56">
        <v>43453.820358796293</v>
      </c>
      <c r="L4029" s="56">
        <v>43453.844525462962</v>
      </c>
      <c r="M4029" s="57">
        <v>0.57999999999999996</v>
      </c>
      <c r="N4029" s="58">
        <v>0</v>
      </c>
      <c r="O4029" s="58">
        <v>4</v>
      </c>
      <c r="P4029" s="58">
        <v>0</v>
      </c>
      <c r="Q4029" s="58">
        <v>0</v>
      </c>
      <c r="R4029" s="59">
        <v>0</v>
      </c>
      <c r="S4029" s="59">
        <v>2.3199999999999998</v>
      </c>
      <c r="T4029" s="59">
        <v>0</v>
      </c>
      <c r="U4029" s="59">
        <v>0</v>
      </c>
    </row>
    <row r="4030" spans="1:21" x14ac:dyDescent="0.3">
      <c r="A4030" s="61">
        <v>88641</v>
      </c>
      <c r="B4030" s="54">
        <v>1</v>
      </c>
      <c r="C4030" s="54" t="s">
        <v>78</v>
      </c>
      <c r="D4030" s="54" t="s">
        <v>82</v>
      </c>
      <c r="E4030" s="61" t="s">
        <v>3674</v>
      </c>
      <c r="F4030" s="61" t="s">
        <v>137</v>
      </c>
      <c r="G4030" s="54" t="s">
        <v>71</v>
      </c>
      <c r="H4030" s="54" t="s">
        <v>128</v>
      </c>
      <c r="I4030" s="54" t="s">
        <v>22</v>
      </c>
      <c r="J4030" s="54" t="s">
        <v>129</v>
      </c>
      <c r="K4030" s="56">
        <v>43453.825115740743</v>
      </c>
      <c r="L4030" s="56">
        <v>43453.858275462961</v>
      </c>
      <c r="M4030" s="57">
        <v>0.79583333300000003</v>
      </c>
      <c r="N4030" s="58">
        <v>0</v>
      </c>
      <c r="O4030" s="58">
        <v>4</v>
      </c>
      <c r="P4030" s="58">
        <v>0</v>
      </c>
      <c r="Q4030" s="58">
        <v>0</v>
      </c>
      <c r="R4030" s="59">
        <v>0</v>
      </c>
      <c r="S4030" s="59">
        <v>3.1833330000000002</v>
      </c>
      <c r="T4030" s="59">
        <v>0</v>
      </c>
      <c r="U4030" s="59">
        <v>0</v>
      </c>
    </row>
    <row r="4031" spans="1:21" x14ac:dyDescent="0.3">
      <c r="A4031" s="61">
        <v>88643</v>
      </c>
      <c r="B4031" s="54">
        <v>1</v>
      </c>
      <c r="C4031" s="54" t="s">
        <v>79</v>
      </c>
      <c r="D4031" s="54" t="s">
        <v>123</v>
      </c>
      <c r="E4031" s="61" t="s">
        <v>3675</v>
      </c>
      <c r="F4031" s="61" t="s">
        <v>156</v>
      </c>
      <c r="G4031" s="54" t="s">
        <v>71</v>
      </c>
      <c r="H4031" s="54" t="s">
        <v>128</v>
      </c>
      <c r="I4031" s="54" t="s">
        <v>22</v>
      </c>
      <c r="J4031" s="54" t="s">
        <v>129</v>
      </c>
      <c r="K4031" s="56">
        <v>43453.825925925928</v>
      </c>
      <c r="L4031" s="56">
        <v>43453.851099537038</v>
      </c>
      <c r="M4031" s="57">
        <v>0.60416666600000002</v>
      </c>
      <c r="N4031" s="58">
        <v>0</v>
      </c>
      <c r="O4031" s="58">
        <v>270</v>
      </c>
      <c r="P4031" s="58">
        <v>0</v>
      </c>
      <c r="Q4031" s="58">
        <v>0</v>
      </c>
      <c r="R4031" s="59">
        <v>0</v>
      </c>
      <c r="S4031" s="59">
        <v>163.125</v>
      </c>
      <c r="T4031" s="59">
        <v>0</v>
      </c>
      <c r="U4031" s="59">
        <v>0</v>
      </c>
    </row>
    <row r="4032" spans="1:21" x14ac:dyDescent="0.3">
      <c r="A4032" s="61">
        <v>88645</v>
      </c>
      <c r="B4032" s="54">
        <v>1</v>
      </c>
      <c r="C4032" s="54" t="s">
        <v>78</v>
      </c>
      <c r="D4032" s="54" t="s">
        <v>92</v>
      </c>
      <c r="E4032" s="61" t="s">
        <v>3676</v>
      </c>
      <c r="F4032" s="61" t="s">
        <v>171</v>
      </c>
      <c r="G4032" s="54" t="s">
        <v>72</v>
      </c>
      <c r="H4032" s="54" t="s">
        <v>128</v>
      </c>
      <c r="I4032" s="54" t="s">
        <v>22</v>
      </c>
      <c r="J4032" s="54" t="s">
        <v>129</v>
      </c>
      <c r="K4032" s="56">
        <v>43453.833749999998</v>
      </c>
      <c r="L4032" s="56">
        <v>43453.848275462966</v>
      </c>
      <c r="M4032" s="57">
        <v>0.34861111099999997</v>
      </c>
      <c r="N4032" s="58">
        <v>0</v>
      </c>
      <c r="O4032" s="58">
        <v>2</v>
      </c>
      <c r="P4032" s="58">
        <v>0</v>
      </c>
      <c r="Q4032" s="58">
        <v>239</v>
      </c>
      <c r="R4032" s="59">
        <v>0</v>
      </c>
      <c r="S4032" s="59">
        <v>0.69722200000000001</v>
      </c>
      <c r="T4032" s="59">
        <v>0</v>
      </c>
      <c r="U4032" s="59">
        <v>83.318055999999999</v>
      </c>
    </row>
    <row r="4033" spans="1:21" x14ac:dyDescent="0.3">
      <c r="A4033" s="61">
        <v>88646</v>
      </c>
      <c r="B4033" s="54">
        <v>1</v>
      </c>
      <c r="C4033" s="54" t="s">
        <v>78</v>
      </c>
      <c r="D4033" s="54" t="s">
        <v>93</v>
      </c>
      <c r="E4033" s="61" t="s">
        <v>3677</v>
      </c>
      <c r="F4033" s="61" t="s">
        <v>136</v>
      </c>
      <c r="G4033" s="54" t="s">
        <v>71</v>
      </c>
      <c r="H4033" s="54" t="s">
        <v>128</v>
      </c>
      <c r="I4033" s="54" t="s">
        <v>22</v>
      </c>
      <c r="J4033" s="54" t="s">
        <v>129</v>
      </c>
      <c r="K4033" s="56">
        <v>43453.836400462962</v>
      </c>
      <c r="L4033" s="56">
        <v>43453.889560185184</v>
      </c>
      <c r="M4033" s="57">
        <v>1.275833333</v>
      </c>
      <c r="N4033" s="58">
        <v>0</v>
      </c>
      <c r="O4033" s="58">
        <v>69</v>
      </c>
      <c r="P4033" s="58">
        <v>0</v>
      </c>
      <c r="Q4033" s="58">
        <v>0</v>
      </c>
      <c r="R4033" s="59">
        <v>0</v>
      </c>
      <c r="S4033" s="59">
        <v>88.032499999999999</v>
      </c>
      <c r="T4033" s="59">
        <v>0</v>
      </c>
      <c r="U4033" s="59">
        <v>0</v>
      </c>
    </row>
    <row r="4034" spans="1:21" x14ac:dyDescent="0.3">
      <c r="A4034" s="61">
        <v>88647</v>
      </c>
      <c r="B4034" s="54">
        <v>1</v>
      </c>
      <c r="C4034" s="54" t="s">
        <v>78</v>
      </c>
      <c r="D4034" s="54" t="s">
        <v>82</v>
      </c>
      <c r="E4034" s="61" t="s">
        <v>3678</v>
      </c>
      <c r="F4034" s="61" t="s">
        <v>141</v>
      </c>
      <c r="G4034" s="54" t="s">
        <v>71</v>
      </c>
      <c r="H4034" s="54" t="s">
        <v>128</v>
      </c>
      <c r="I4034" s="54" t="s">
        <v>22</v>
      </c>
      <c r="J4034" s="54" t="s">
        <v>129</v>
      </c>
      <c r="K4034" s="56">
        <v>43453.832962962959</v>
      </c>
      <c r="L4034" s="56">
        <v>43453.871574074074</v>
      </c>
      <c r="M4034" s="57">
        <v>0.92666666600000003</v>
      </c>
      <c r="N4034" s="58">
        <v>0</v>
      </c>
      <c r="O4034" s="58">
        <v>1036</v>
      </c>
      <c r="P4034" s="58">
        <v>0</v>
      </c>
      <c r="Q4034" s="58">
        <v>0</v>
      </c>
      <c r="R4034" s="59">
        <v>0</v>
      </c>
      <c r="S4034" s="59">
        <v>960.02666599999998</v>
      </c>
      <c r="T4034" s="59">
        <v>0</v>
      </c>
      <c r="U4034" s="59">
        <v>0</v>
      </c>
    </row>
    <row r="4035" spans="1:21" x14ac:dyDescent="0.3">
      <c r="A4035" s="61">
        <v>88650</v>
      </c>
      <c r="B4035" s="54">
        <v>1</v>
      </c>
      <c r="C4035" s="54" t="s">
        <v>79</v>
      </c>
      <c r="D4035" s="54" t="s">
        <v>114</v>
      </c>
      <c r="E4035" s="61" t="s">
        <v>1056</v>
      </c>
      <c r="F4035" s="61" t="s">
        <v>136</v>
      </c>
      <c r="G4035" s="54" t="s">
        <v>71</v>
      </c>
      <c r="H4035" s="54" t="s">
        <v>128</v>
      </c>
      <c r="I4035" s="54" t="s">
        <v>22</v>
      </c>
      <c r="J4035" s="54" t="s">
        <v>129</v>
      </c>
      <c r="K4035" s="56">
        <v>43453.838391203702</v>
      </c>
      <c r="L4035" s="56">
        <v>43453.861550925925</v>
      </c>
      <c r="M4035" s="57">
        <v>0.55583333300000004</v>
      </c>
      <c r="N4035" s="58">
        <v>0</v>
      </c>
      <c r="O4035" s="58">
        <v>0</v>
      </c>
      <c r="P4035" s="58">
        <v>0</v>
      </c>
      <c r="Q4035" s="58">
        <v>7</v>
      </c>
      <c r="R4035" s="59">
        <v>0</v>
      </c>
      <c r="S4035" s="59">
        <v>0</v>
      </c>
      <c r="T4035" s="59">
        <v>0</v>
      </c>
      <c r="U4035" s="59">
        <v>3.8908330000000002</v>
      </c>
    </row>
    <row r="4036" spans="1:21" x14ac:dyDescent="0.3">
      <c r="A4036" s="61">
        <v>88651</v>
      </c>
      <c r="B4036" s="54">
        <v>1</v>
      </c>
      <c r="C4036" s="54" t="s">
        <v>78</v>
      </c>
      <c r="D4036" s="54" t="s">
        <v>81</v>
      </c>
      <c r="E4036" s="61" t="s">
        <v>3679</v>
      </c>
      <c r="F4036" s="61" t="s">
        <v>136</v>
      </c>
      <c r="G4036" s="54" t="s">
        <v>71</v>
      </c>
      <c r="H4036" s="54" t="s">
        <v>128</v>
      </c>
      <c r="I4036" s="54" t="s">
        <v>22</v>
      </c>
      <c r="J4036" s="54" t="s">
        <v>129</v>
      </c>
      <c r="K4036" s="56">
        <v>43453.841435185182</v>
      </c>
      <c r="L4036" s="56">
        <v>43453.914768518516</v>
      </c>
      <c r="M4036" s="57">
        <v>1.76</v>
      </c>
      <c r="N4036" s="58">
        <v>0</v>
      </c>
      <c r="O4036" s="58">
        <v>156</v>
      </c>
      <c r="P4036" s="58">
        <v>0</v>
      </c>
      <c r="Q4036" s="58">
        <v>0</v>
      </c>
      <c r="R4036" s="59">
        <v>0</v>
      </c>
      <c r="S4036" s="59">
        <v>274.56</v>
      </c>
      <c r="T4036" s="59">
        <v>0</v>
      </c>
      <c r="U4036" s="59">
        <v>0</v>
      </c>
    </row>
    <row r="4037" spans="1:21" x14ac:dyDescent="0.3">
      <c r="A4037" s="61">
        <v>88654</v>
      </c>
      <c r="B4037" s="54">
        <v>1</v>
      </c>
      <c r="C4037" s="54" t="s">
        <v>78</v>
      </c>
      <c r="D4037" s="54" t="s">
        <v>95</v>
      </c>
      <c r="E4037" s="61" t="s">
        <v>3680</v>
      </c>
      <c r="F4037" s="61" t="s">
        <v>172</v>
      </c>
      <c r="G4037" s="54" t="s">
        <v>71</v>
      </c>
      <c r="H4037" s="54" t="s">
        <v>128</v>
      </c>
      <c r="I4037" s="54" t="s">
        <v>22</v>
      </c>
      <c r="J4037" s="54" t="s">
        <v>129</v>
      </c>
      <c r="K4037" s="56">
        <v>43453.853738425925</v>
      </c>
      <c r="L4037" s="56">
        <v>43453.884675925925</v>
      </c>
      <c r="M4037" s="57">
        <v>0.74250000000000005</v>
      </c>
      <c r="N4037" s="58">
        <v>0</v>
      </c>
      <c r="O4037" s="58">
        <v>81</v>
      </c>
      <c r="P4037" s="58">
        <v>0</v>
      </c>
      <c r="Q4037" s="58">
        <v>0</v>
      </c>
      <c r="R4037" s="59">
        <v>0</v>
      </c>
      <c r="S4037" s="59">
        <v>60.142499999999998</v>
      </c>
      <c r="T4037" s="59">
        <v>0</v>
      </c>
      <c r="U4037" s="59">
        <v>0</v>
      </c>
    </row>
    <row r="4038" spans="1:21" x14ac:dyDescent="0.3">
      <c r="A4038" s="61">
        <v>88656</v>
      </c>
      <c r="B4038" s="54">
        <v>1</v>
      </c>
      <c r="C4038" s="54" t="s">
        <v>78</v>
      </c>
      <c r="D4038" s="54" t="s">
        <v>94</v>
      </c>
      <c r="E4038" s="61" t="s">
        <v>3681</v>
      </c>
      <c r="F4038" s="61" t="s">
        <v>144</v>
      </c>
      <c r="G4038" s="54" t="s">
        <v>71</v>
      </c>
      <c r="H4038" s="54" t="s">
        <v>128</v>
      </c>
      <c r="I4038" s="54" t="s">
        <v>22</v>
      </c>
      <c r="J4038" s="54" t="s">
        <v>129</v>
      </c>
      <c r="K4038" s="56">
        <v>43453.857627314814</v>
      </c>
      <c r="L4038" s="56">
        <v>43453.909733796296</v>
      </c>
      <c r="M4038" s="57">
        <v>1.250555555</v>
      </c>
      <c r="N4038" s="58">
        <v>1</v>
      </c>
      <c r="O4038" s="58">
        <v>0</v>
      </c>
      <c r="P4038" s="58">
        <v>0</v>
      </c>
      <c r="Q4038" s="58">
        <v>0</v>
      </c>
      <c r="R4038" s="59">
        <v>1.250556</v>
      </c>
      <c r="S4038" s="59">
        <v>0</v>
      </c>
      <c r="T4038" s="59">
        <v>0</v>
      </c>
      <c r="U4038" s="59">
        <v>0</v>
      </c>
    </row>
    <row r="4039" spans="1:21" x14ac:dyDescent="0.3">
      <c r="A4039" s="61">
        <v>88658</v>
      </c>
      <c r="B4039" s="54">
        <v>1</v>
      </c>
      <c r="C4039" s="54" t="s">
        <v>78</v>
      </c>
      <c r="D4039" s="54" t="s">
        <v>101</v>
      </c>
      <c r="E4039" s="61" t="s">
        <v>2224</v>
      </c>
      <c r="F4039" s="61" t="s">
        <v>184</v>
      </c>
      <c r="G4039" s="54" t="s">
        <v>71</v>
      </c>
      <c r="H4039" s="54" t="s">
        <v>128</v>
      </c>
      <c r="I4039" s="54" t="s">
        <v>22</v>
      </c>
      <c r="J4039" s="54" t="s">
        <v>129</v>
      </c>
      <c r="K4039" s="56">
        <v>43453.864594907405</v>
      </c>
      <c r="L4039" s="56">
        <v>43453.89230324074</v>
      </c>
      <c r="M4039" s="57">
        <v>0.66500000000000004</v>
      </c>
      <c r="N4039" s="58">
        <v>0</v>
      </c>
      <c r="O4039" s="58">
        <v>137</v>
      </c>
      <c r="P4039" s="58">
        <v>0</v>
      </c>
      <c r="Q4039" s="58">
        <v>0</v>
      </c>
      <c r="R4039" s="59">
        <v>0</v>
      </c>
      <c r="S4039" s="59">
        <v>91.105000000000004</v>
      </c>
      <c r="T4039" s="59">
        <v>0</v>
      </c>
      <c r="U4039" s="59">
        <v>0</v>
      </c>
    </row>
    <row r="4040" spans="1:21" x14ac:dyDescent="0.3">
      <c r="A4040" s="61">
        <v>88659</v>
      </c>
      <c r="B4040" s="54">
        <v>1</v>
      </c>
      <c r="C4040" s="54" t="s">
        <v>78</v>
      </c>
      <c r="D4040" s="54" t="s">
        <v>102</v>
      </c>
      <c r="E4040" s="61" t="s">
        <v>3682</v>
      </c>
      <c r="F4040" s="61" t="s">
        <v>136</v>
      </c>
      <c r="G4040" s="54" t="s">
        <v>71</v>
      </c>
      <c r="H4040" s="54" t="s">
        <v>128</v>
      </c>
      <c r="I4040" s="54" t="s">
        <v>22</v>
      </c>
      <c r="J4040" s="54" t="s">
        <v>129</v>
      </c>
      <c r="K4040" s="56">
        <v>43453.856770833336</v>
      </c>
      <c r="L4040" s="56">
        <v>43453.882662037038</v>
      </c>
      <c r="M4040" s="57">
        <v>0.62138888800000003</v>
      </c>
      <c r="N4040" s="58">
        <v>0</v>
      </c>
      <c r="O4040" s="58">
        <v>86</v>
      </c>
      <c r="P4040" s="58">
        <v>0</v>
      </c>
      <c r="Q4040" s="58">
        <v>0</v>
      </c>
      <c r="R4040" s="59">
        <v>0</v>
      </c>
      <c r="S4040" s="59">
        <v>53.439444000000002</v>
      </c>
      <c r="T4040" s="59">
        <v>0</v>
      </c>
      <c r="U4040" s="59">
        <v>0</v>
      </c>
    </row>
    <row r="4041" spans="1:21" x14ac:dyDescent="0.3">
      <c r="A4041" s="61">
        <v>88660</v>
      </c>
      <c r="B4041" s="54">
        <v>1</v>
      </c>
      <c r="C4041" s="54" t="s">
        <v>78</v>
      </c>
      <c r="D4041" s="54" t="s">
        <v>96</v>
      </c>
      <c r="E4041" s="61" t="s">
        <v>3683</v>
      </c>
      <c r="F4041" s="61" t="s">
        <v>172</v>
      </c>
      <c r="G4041" s="54" t="s">
        <v>71</v>
      </c>
      <c r="H4041" s="54" t="s">
        <v>128</v>
      </c>
      <c r="I4041" s="54" t="s">
        <v>22</v>
      </c>
      <c r="J4041" s="54" t="s">
        <v>129</v>
      </c>
      <c r="K4041" s="56">
        <v>43453.828275462962</v>
      </c>
      <c r="L4041" s="56">
        <v>43453.879166666666</v>
      </c>
      <c r="M4041" s="57">
        <v>1.2213888879999999</v>
      </c>
      <c r="N4041" s="58">
        <v>0</v>
      </c>
      <c r="O4041" s="58">
        <v>81</v>
      </c>
      <c r="P4041" s="58">
        <v>0</v>
      </c>
      <c r="Q4041" s="58">
        <v>0</v>
      </c>
      <c r="R4041" s="59">
        <v>0</v>
      </c>
      <c r="S4041" s="59">
        <v>98.932500000000005</v>
      </c>
      <c r="T4041" s="59">
        <v>0</v>
      </c>
      <c r="U4041" s="59">
        <v>0</v>
      </c>
    </row>
    <row r="4042" spans="1:21" x14ac:dyDescent="0.3">
      <c r="A4042" s="61">
        <v>88663</v>
      </c>
      <c r="B4042" s="54">
        <v>1</v>
      </c>
      <c r="C4042" s="54" t="s">
        <v>78</v>
      </c>
      <c r="D4042" s="54" t="s">
        <v>82</v>
      </c>
      <c r="E4042" s="61" t="s">
        <v>3684</v>
      </c>
      <c r="F4042" s="61" t="s">
        <v>140</v>
      </c>
      <c r="G4042" s="54" t="s">
        <v>72</v>
      </c>
      <c r="H4042" s="54" t="s">
        <v>128</v>
      </c>
      <c r="I4042" s="54" t="s">
        <v>22</v>
      </c>
      <c r="J4042" s="54" t="s">
        <v>129</v>
      </c>
      <c r="K4042" s="56">
        <v>43453.866851851853</v>
      </c>
      <c r="L4042" s="56">
        <v>43453.955555555556</v>
      </c>
      <c r="M4042" s="57">
        <v>2.1288888880000001</v>
      </c>
      <c r="N4042" s="58">
        <v>0</v>
      </c>
      <c r="O4042" s="58">
        <v>3158</v>
      </c>
      <c r="P4042" s="58">
        <v>0</v>
      </c>
      <c r="Q4042" s="58">
        <v>29</v>
      </c>
      <c r="R4042" s="59">
        <v>0</v>
      </c>
      <c r="S4042" s="59">
        <v>6723.0311080000001</v>
      </c>
      <c r="T4042" s="59">
        <v>0</v>
      </c>
      <c r="U4042" s="59">
        <v>61.737777999999999</v>
      </c>
    </row>
    <row r="4043" spans="1:21" x14ac:dyDescent="0.3">
      <c r="A4043" s="61">
        <v>88665</v>
      </c>
      <c r="B4043" s="54">
        <v>1</v>
      </c>
      <c r="C4043" s="54" t="s">
        <v>78</v>
      </c>
      <c r="D4043" s="54" t="s">
        <v>91</v>
      </c>
      <c r="E4043" s="61" t="s">
        <v>3685</v>
      </c>
      <c r="F4043" s="61" t="s">
        <v>137</v>
      </c>
      <c r="G4043" s="54" t="s">
        <v>71</v>
      </c>
      <c r="H4043" s="54" t="s">
        <v>128</v>
      </c>
      <c r="I4043" s="54" t="s">
        <v>22</v>
      </c>
      <c r="J4043" s="54" t="s">
        <v>129</v>
      </c>
      <c r="K4043" s="56">
        <v>43453.765439814815</v>
      </c>
      <c r="L4043" s="56">
        <v>43453.791666666664</v>
      </c>
      <c r="M4043" s="57">
        <v>0.62944444399999999</v>
      </c>
      <c r="N4043" s="58">
        <v>0</v>
      </c>
      <c r="O4043" s="58">
        <v>1</v>
      </c>
      <c r="P4043" s="58">
        <v>0</v>
      </c>
      <c r="Q4043" s="58">
        <v>0</v>
      </c>
      <c r="R4043" s="59">
        <v>0</v>
      </c>
      <c r="S4043" s="59">
        <v>0.629444</v>
      </c>
      <c r="T4043" s="59">
        <v>0</v>
      </c>
      <c r="U4043" s="59">
        <v>0</v>
      </c>
    </row>
    <row r="4044" spans="1:21" x14ac:dyDescent="0.3">
      <c r="A4044" s="61">
        <v>88667</v>
      </c>
      <c r="B4044" s="54">
        <v>1</v>
      </c>
      <c r="C4044" s="54" t="s">
        <v>78</v>
      </c>
      <c r="D4044" s="54" t="s">
        <v>95</v>
      </c>
      <c r="E4044" s="61" t="s">
        <v>3686</v>
      </c>
      <c r="F4044" s="61" t="s">
        <v>137</v>
      </c>
      <c r="G4044" s="54" t="s">
        <v>71</v>
      </c>
      <c r="H4044" s="54" t="s">
        <v>128</v>
      </c>
      <c r="I4044" s="54" t="s">
        <v>22</v>
      </c>
      <c r="J4044" s="54" t="s">
        <v>129</v>
      </c>
      <c r="K4044" s="56">
        <v>43453.882002314815</v>
      </c>
      <c r="L4044" s="56">
        <v>43453.918692129628</v>
      </c>
      <c r="M4044" s="57">
        <v>0.88055555500000005</v>
      </c>
      <c r="N4044" s="58">
        <v>0</v>
      </c>
      <c r="O4044" s="58">
        <v>148</v>
      </c>
      <c r="P4044" s="58">
        <v>0</v>
      </c>
      <c r="Q4044" s="58">
        <v>0</v>
      </c>
      <c r="R4044" s="59">
        <v>0</v>
      </c>
      <c r="S4044" s="59">
        <v>130.32222200000001</v>
      </c>
      <c r="T4044" s="59">
        <v>0</v>
      </c>
      <c r="U4044" s="59">
        <v>0</v>
      </c>
    </row>
    <row r="4045" spans="1:21" x14ac:dyDescent="0.3">
      <c r="A4045" s="61">
        <v>88668</v>
      </c>
      <c r="B4045" s="54">
        <v>1</v>
      </c>
      <c r="C4045" s="54" t="s">
        <v>78</v>
      </c>
      <c r="D4045" s="54" t="s">
        <v>83</v>
      </c>
      <c r="E4045" s="61" t="s">
        <v>3687</v>
      </c>
      <c r="F4045" s="61" t="s">
        <v>141</v>
      </c>
      <c r="G4045" s="54" t="s">
        <v>71</v>
      </c>
      <c r="H4045" s="54" t="s">
        <v>128</v>
      </c>
      <c r="I4045" s="54" t="s">
        <v>22</v>
      </c>
      <c r="J4045" s="54" t="s">
        <v>129</v>
      </c>
      <c r="K4045" s="56">
        <v>43453.879236111112</v>
      </c>
      <c r="L4045" s="56">
        <v>43453.931481481479</v>
      </c>
      <c r="M4045" s="57">
        <v>1.2538888880000001</v>
      </c>
      <c r="N4045" s="58">
        <v>0</v>
      </c>
      <c r="O4045" s="58">
        <v>13</v>
      </c>
      <c r="P4045" s="58">
        <v>0</v>
      </c>
      <c r="Q4045" s="58">
        <v>0</v>
      </c>
      <c r="R4045" s="59">
        <v>0</v>
      </c>
      <c r="S4045" s="59">
        <v>16.300556</v>
      </c>
      <c r="T4045" s="59">
        <v>0</v>
      </c>
      <c r="U4045" s="59">
        <v>0</v>
      </c>
    </row>
    <row r="4046" spans="1:21" x14ac:dyDescent="0.3">
      <c r="A4046" s="61">
        <v>88670</v>
      </c>
      <c r="B4046" s="54">
        <v>1</v>
      </c>
      <c r="C4046" s="54" t="s">
        <v>78</v>
      </c>
      <c r="D4046" s="54" t="s">
        <v>90</v>
      </c>
      <c r="E4046" s="61" t="s">
        <v>3688</v>
      </c>
      <c r="F4046" s="61" t="s">
        <v>172</v>
      </c>
      <c r="G4046" s="54" t="s">
        <v>71</v>
      </c>
      <c r="H4046" s="54" t="s">
        <v>128</v>
      </c>
      <c r="I4046" s="54" t="s">
        <v>22</v>
      </c>
      <c r="J4046" s="54" t="s">
        <v>129</v>
      </c>
      <c r="K4046" s="56">
        <v>43453.886122685188</v>
      </c>
      <c r="L4046" s="56">
        <v>43453.929120370369</v>
      </c>
      <c r="M4046" s="57">
        <v>1.0319444440000001</v>
      </c>
      <c r="N4046" s="58">
        <v>0</v>
      </c>
      <c r="O4046" s="58">
        <v>337</v>
      </c>
      <c r="P4046" s="58">
        <v>0</v>
      </c>
      <c r="Q4046" s="58">
        <v>0</v>
      </c>
      <c r="R4046" s="59">
        <v>0</v>
      </c>
      <c r="S4046" s="59">
        <v>347.76527800000002</v>
      </c>
      <c r="T4046" s="59">
        <v>0</v>
      </c>
      <c r="U4046" s="59">
        <v>0</v>
      </c>
    </row>
    <row r="4047" spans="1:21" x14ac:dyDescent="0.3">
      <c r="A4047" s="61">
        <v>88675</v>
      </c>
      <c r="B4047" s="54">
        <v>1</v>
      </c>
      <c r="C4047" s="54" t="s">
        <v>78</v>
      </c>
      <c r="D4047" s="54" t="s">
        <v>99</v>
      </c>
      <c r="E4047" s="61" t="s">
        <v>3689</v>
      </c>
      <c r="F4047" s="61" t="s">
        <v>130</v>
      </c>
      <c r="G4047" s="54" t="s">
        <v>71</v>
      </c>
      <c r="H4047" s="54" t="s">
        <v>128</v>
      </c>
      <c r="I4047" s="54" t="s">
        <v>22</v>
      </c>
      <c r="J4047" s="54" t="s">
        <v>129</v>
      </c>
      <c r="K4047" s="56">
        <v>43453.911006944443</v>
      </c>
      <c r="L4047" s="56">
        <v>43453.938206018516</v>
      </c>
      <c r="M4047" s="57">
        <v>0.65277777699999995</v>
      </c>
      <c r="N4047" s="58">
        <v>0</v>
      </c>
      <c r="O4047" s="58">
        <v>22</v>
      </c>
      <c r="P4047" s="58">
        <v>0</v>
      </c>
      <c r="Q4047" s="58">
        <v>0</v>
      </c>
      <c r="R4047" s="59">
        <v>0</v>
      </c>
      <c r="S4047" s="59">
        <v>14.361110999999999</v>
      </c>
      <c r="T4047" s="59">
        <v>0</v>
      </c>
      <c r="U4047" s="59">
        <v>0</v>
      </c>
    </row>
    <row r="4048" spans="1:21" x14ac:dyDescent="0.3">
      <c r="A4048" s="61">
        <v>88677</v>
      </c>
      <c r="B4048" s="54">
        <v>1</v>
      </c>
      <c r="C4048" s="54" t="s">
        <v>78</v>
      </c>
      <c r="D4048" s="54" t="s">
        <v>125</v>
      </c>
      <c r="E4048" s="61" t="s">
        <v>3690</v>
      </c>
      <c r="F4048" s="61" t="s">
        <v>136</v>
      </c>
      <c r="G4048" s="54" t="s">
        <v>71</v>
      </c>
      <c r="H4048" s="54" t="s">
        <v>128</v>
      </c>
      <c r="I4048" s="54" t="s">
        <v>22</v>
      </c>
      <c r="J4048" s="54" t="s">
        <v>129</v>
      </c>
      <c r="K4048" s="56">
        <v>43453.857939814814</v>
      </c>
      <c r="L4048" s="56">
        <v>43453.933819444443</v>
      </c>
      <c r="M4048" s="57">
        <v>1.821111111</v>
      </c>
      <c r="N4048" s="58">
        <v>0</v>
      </c>
      <c r="O4048" s="58">
        <v>126</v>
      </c>
      <c r="P4048" s="58">
        <v>0</v>
      </c>
      <c r="Q4048" s="58">
        <v>0</v>
      </c>
      <c r="R4048" s="59">
        <v>0</v>
      </c>
      <c r="S4048" s="59">
        <v>229.46</v>
      </c>
      <c r="T4048" s="59">
        <v>0</v>
      </c>
      <c r="U4048" s="59">
        <v>0</v>
      </c>
    </row>
    <row r="4049" spans="1:21" x14ac:dyDescent="0.3">
      <c r="A4049" s="61">
        <v>88679</v>
      </c>
      <c r="B4049" s="54">
        <v>1</v>
      </c>
      <c r="C4049" s="54" t="s">
        <v>78</v>
      </c>
      <c r="D4049" s="54" t="s">
        <v>125</v>
      </c>
      <c r="E4049" s="61" t="s">
        <v>403</v>
      </c>
      <c r="F4049" s="61" t="s">
        <v>202</v>
      </c>
      <c r="G4049" s="54" t="s">
        <v>71</v>
      </c>
      <c r="H4049" s="54" t="s">
        <v>128</v>
      </c>
      <c r="I4049" s="54" t="s">
        <v>22</v>
      </c>
      <c r="J4049" s="54" t="s">
        <v>129</v>
      </c>
      <c r="K4049" s="56">
        <v>43453.924409722225</v>
      </c>
      <c r="L4049" s="56">
        <v>43453.949837962966</v>
      </c>
      <c r="M4049" s="57">
        <v>0.61027777699999997</v>
      </c>
      <c r="N4049" s="58">
        <v>0</v>
      </c>
      <c r="O4049" s="58">
        <v>24</v>
      </c>
      <c r="P4049" s="58">
        <v>0</v>
      </c>
      <c r="Q4049" s="58">
        <v>0</v>
      </c>
      <c r="R4049" s="59">
        <v>0</v>
      </c>
      <c r="S4049" s="59">
        <v>14.646667000000001</v>
      </c>
      <c r="T4049" s="59">
        <v>0</v>
      </c>
      <c r="U4049" s="59">
        <v>0</v>
      </c>
    </row>
    <row r="4050" spans="1:21" x14ac:dyDescent="0.3">
      <c r="A4050" s="61">
        <v>88684</v>
      </c>
      <c r="B4050" s="54">
        <v>1</v>
      </c>
      <c r="C4050" s="54" t="s">
        <v>79</v>
      </c>
      <c r="D4050" s="54" t="s">
        <v>109</v>
      </c>
      <c r="E4050" s="61" t="s">
        <v>3668</v>
      </c>
      <c r="F4050" s="61" t="s">
        <v>182</v>
      </c>
      <c r="G4050" s="54" t="s">
        <v>71</v>
      </c>
      <c r="H4050" s="54" t="s">
        <v>128</v>
      </c>
      <c r="I4050" s="54" t="s">
        <v>22</v>
      </c>
      <c r="J4050" s="54" t="s">
        <v>129</v>
      </c>
      <c r="K4050" s="56">
        <v>43453.933298611111</v>
      </c>
      <c r="L4050" s="56">
        <v>43454.019652777781</v>
      </c>
      <c r="M4050" s="57">
        <v>2.0724999999999998</v>
      </c>
      <c r="N4050" s="58">
        <v>0</v>
      </c>
      <c r="O4050" s="58">
        <v>66</v>
      </c>
      <c r="P4050" s="58">
        <v>0</v>
      </c>
      <c r="Q4050" s="58">
        <v>0</v>
      </c>
      <c r="R4050" s="59">
        <v>0</v>
      </c>
      <c r="S4050" s="59">
        <v>136.785</v>
      </c>
      <c r="T4050" s="59">
        <v>0</v>
      </c>
      <c r="U4050" s="59">
        <v>0</v>
      </c>
    </row>
    <row r="4051" spans="1:21" x14ac:dyDescent="0.3">
      <c r="A4051" s="61">
        <v>88686</v>
      </c>
      <c r="B4051" s="54">
        <v>1</v>
      </c>
      <c r="C4051" s="54" t="s">
        <v>78</v>
      </c>
      <c r="D4051" s="54" t="s">
        <v>80</v>
      </c>
      <c r="E4051" s="61" t="s">
        <v>3691</v>
      </c>
      <c r="F4051" s="61" t="s">
        <v>136</v>
      </c>
      <c r="G4051" s="54" t="s">
        <v>71</v>
      </c>
      <c r="H4051" s="54" t="s">
        <v>128</v>
      </c>
      <c r="I4051" s="54" t="s">
        <v>22</v>
      </c>
      <c r="J4051" s="54" t="s">
        <v>129</v>
      </c>
      <c r="K4051" s="56">
        <v>43453.944108796299</v>
      </c>
      <c r="L4051" s="56">
        <v>43454.054745370369</v>
      </c>
      <c r="M4051" s="57">
        <v>2.6552777769999998</v>
      </c>
      <c r="N4051" s="58">
        <v>0</v>
      </c>
      <c r="O4051" s="58">
        <v>120</v>
      </c>
      <c r="P4051" s="58">
        <v>0</v>
      </c>
      <c r="Q4051" s="58">
        <v>0</v>
      </c>
      <c r="R4051" s="59">
        <v>0</v>
      </c>
      <c r="S4051" s="59">
        <v>318.63333299999999</v>
      </c>
      <c r="T4051" s="59">
        <v>0</v>
      </c>
      <c r="U4051" s="59">
        <v>0</v>
      </c>
    </row>
    <row r="4052" spans="1:21" x14ac:dyDescent="0.3">
      <c r="A4052" s="61">
        <v>88689</v>
      </c>
      <c r="B4052" s="54">
        <v>1</v>
      </c>
      <c r="C4052" s="54" t="s">
        <v>78</v>
      </c>
      <c r="D4052" s="54" t="s">
        <v>82</v>
      </c>
      <c r="E4052" s="61" t="s">
        <v>3684</v>
      </c>
      <c r="F4052" s="61" t="s">
        <v>349</v>
      </c>
      <c r="G4052" s="54" t="s">
        <v>72</v>
      </c>
      <c r="H4052" s="54" t="s">
        <v>128</v>
      </c>
      <c r="I4052" s="54" t="s">
        <v>22</v>
      </c>
      <c r="J4052" s="54" t="s">
        <v>129</v>
      </c>
      <c r="K4052" s="56">
        <v>43453.951388888891</v>
      </c>
      <c r="L4052" s="56">
        <v>43454.049050925925</v>
      </c>
      <c r="M4052" s="57">
        <v>2.3438888879999999</v>
      </c>
      <c r="N4052" s="58">
        <v>0</v>
      </c>
      <c r="O4052" s="58">
        <v>3158</v>
      </c>
      <c r="P4052" s="58">
        <v>0</v>
      </c>
      <c r="Q4052" s="58">
        <v>29</v>
      </c>
      <c r="R4052" s="59">
        <v>0</v>
      </c>
      <c r="S4052" s="59">
        <v>7402.0011080000004</v>
      </c>
      <c r="T4052" s="59">
        <v>0</v>
      </c>
      <c r="U4052" s="59">
        <v>67.972778000000005</v>
      </c>
    </row>
    <row r="4053" spans="1:21" x14ac:dyDescent="0.3">
      <c r="A4053" s="61">
        <v>88691</v>
      </c>
      <c r="B4053" s="54">
        <v>1</v>
      </c>
      <c r="C4053" s="54" t="s">
        <v>78</v>
      </c>
      <c r="D4053" s="54" t="s">
        <v>86</v>
      </c>
      <c r="E4053" s="61" t="s">
        <v>391</v>
      </c>
      <c r="F4053" s="61" t="s">
        <v>156</v>
      </c>
      <c r="G4053" s="54" t="s">
        <v>71</v>
      </c>
      <c r="H4053" s="54" t="s">
        <v>128</v>
      </c>
      <c r="I4053" s="54" t="s">
        <v>22</v>
      </c>
      <c r="J4053" s="54" t="s">
        <v>129</v>
      </c>
      <c r="K4053" s="56">
        <v>43453.950810185182</v>
      </c>
      <c r="L4053" s="56">
        <v>43454.017187500001</v>
      </c>
      <c r="M4053" s="57">
        <v>1.5930555550000001</v>
      </c>
      <c r="N4053" s="58">
        <v>0</v>
      </c>
      <c r="O4053" s="58">
        <v>285</v>
      </c>
      <c r="P4053" s="58">
        <v>0</v>
      </c>
      <c r="Q4053" s="58">
        <v>0</v>
      </c>
      <c r="R4053" s="59">
        <v>0</v>
      </c>
      <c r="S4053" s="59">
        <v>454.02083299999998</v>
      </c>
      <c r="T4053" s="59">
        <v>0</v>
      </c>
      <c r="U4053" s="59">
        <v>0</v>
      </c>
    </row>
    <row r="4054" spans="1:21" x14ac:dyDescent="0.3">
      <c r="A4054" s="61">
        <v>88692</v>
      </c>
      <c r="B4054" s="54">
        <v>1</v>
      </c>
      <c r="C4054" s="54" t="s">
        <v>78</v>
      </c>
      <c r="D4054" s="54" t="s">
        <v>88</v>
      </c>
      <c r="E4054" s="61" t="s">
        <v>3692</v>
      </c>
      <c r="F4054" s="61" t="s">
        <v>137</v>
      </c>
      <c r="G4054" s="54" t="s">
        <v>71</v>
      </c>
      <c r="H4054" s="54" t="s">
        <v>128</v>
      </c>
      <c r="I4054" s="54" t="s">
        <v>22</v>
      </c>
      <c r="J4054" s="54" t="s">
        <v>129</v>
      </c>
      <c r="K4054" s="56">
        <v>43453.975787037038</v>
      </c>
      <c r="L4054" s="56">
        <v>43454.066203703704</v>
      </c>
      <c r="M4054" s="57">
        <v>2.17</v>
      </c>
      <c r="N4054" s="58">
        <v>0</v>
      </c>
      <c r="O4054" s="58">
        <v>4</v>
      </c>
      <c r="P4054" s="58">
        <v>0</v>
      </c>
      <c r="Q4054" s="58">
        <v>0</v>
      </c>
      <c r="R4054" s="59">
        <v>0</v>
      </c>
      <c r="S4054" s="59">
        <v>8.68</v>
      </c>
      <c r="T4054" s="59">
        <v>0</v>
      </c>
      <c r="U4054" s="59">
        <v>0</v>
      </c>
    </row>
    <row r="4055" spans="1:21" x14ac:dyDescent="0.3">
      <c r="A4055" s="61">
        <v>88694</v>
      </c>
      <c r="B4055" s="54">
        <v>1</v>
      </c>
      <c r="C4055" s="54" t="s">
        <v>78</v>
      </c>
      <c r="D4055" s="54" t="s">
        <v>102</v>
      </c>
      <c r="E4055" s="61" t="s">
        <v>3693</v>
      </c>
      <c r="F4055" s="61" t="s">
        <v>137</v>
      </c>
      <c r="G4055" s="54" t="s">
        <v>71</v>
      </c>
      <c r="H4055" s="54" t="s">
        <v>128</v>
      </c>
      <c r="I4055" s="54" t="s">
        <v>22</v>
      </c>
      <c r="J4055" s="54" t="s">
        <v>129</v>
      </c>
      <c r="K4055" s="56">
        <v>43453.969722222224</v>
      </c>
      <c r="L4055" s="56">
        <v>43454.037037037036</v>
      </c>
      <c r="M4055" s="57">
        <v>1.615555555</v>
      </c>
      <c r="N4055" s="58">
        <v>0</v>
      </c>
      <c r="O4055" s="58">
        <v>0</v>
      </c>
      <c r="P4055" s="58">
        <v>0</v>
      </c>
      <c r="Q4055" s="58">
        <v>2</v>
      </c>
      <c r="R4055" s="59">
        <v>0</v>
      </c>
      <c r="S4055" s="59">
        <v>0</v>
      </c>
      <c r="T4055" s="59">
        <v>0</v>
      </c>
      <c r="U4055" s="59">
        <v>3.2311109999999998</v>
      </c>
    </row>
    <row r="4056" spans="1:21" x14ac:dyDescent="0.3">
      <c r="A4056" s="61">
        <v>88696</v>
      </c>
      <c r="B4056" s="54">
        <v>1</v>
      </c>
      <c r="C4056" s="54" t="s">
        <v>78</v>
      </c>
      <c r="D4056" s="54" t="s">
        <v>125</v>
      </c>
      <c r="E4056" s="61" t="s">
        <v>3694</v>
      </c>
      <c r="F4056" s="61" t="s">
        <v>202</v>
      </c>
      <c r="G4056" s="54" t="s">
        <v>71</v>
      </c>
      <c r="H4056" s="54" t="s">
        <v>128</v>
      </c>
      <c r="I4056" s="54" t="s">
        <v>22</v>
      </c>
      <c r="J4056" s="54" t="s">
        <v>129</v>
      </c>
      <c r="K4056" s="56">
        <v>43453.992430555554</v>
      </c>
      <c r="L4056" s="56">
        <v>43454.03969907407</v>
      </c>
      <c r="M4056" s="57">
        <v>1.1344444440000001</v>
      </c>
      <c r="N4056" s="58">
        <v>0</v>
      </c>
      <c r="O4056" s="58">
        <v>977</v>
      </c>
      <c r="P4056" s="58">
        <v>0</v>
      </c>
      <c r="Q4056" s="58">
        <v>0</v>
      </c>
      <c r="R4056" s="59">
        <v>0</v>
      </c>
      <c r="S4056" s="59">
        <v>1108.352222</v>
      </c>
      <c r="T4056" s="59">
        <v>0</v>
      </c>
      <c r="U4056" s="59">
        <v>0</v>
      </c>
    </row>
    <row r="4057" spans="1:21" x14ac:dyDescent="0.3">
      <c r="A4057" s="61">
        <v>88699</v>
      </c>
      <c r="B4057" s="54">
        <v>1</v>
      </c>
      <c r="C4057" s="54" t="s">
        <v>78</v>
      </c>
      <c r="D4057" s="54" t="s">
        <v>80</v>
      </c>
      <c r="E4057" s="61" t="s">
        <v>3695</v>
      </c>
      <c r="F4057" s="61" t="s">
        <v>136</v>
      </c>
      <c r="G4057" s="54" t="s">
        <v>71</v>
      </c>
      <c r="H4057" s="54" t="s">
        <v>128</v>
      </c>
      <c r="I4057" s="54" t="s">
        <v>22</v>
      </c>
      <c r="J4057" s="54" t="s">
        <v>129</v>
      </c>
      <c r="K4057" s="56">
        <v>43454.007037037038</v>
      </c>
      <c r="L4057" s="56">
        <v>43454.045312499999</v>
      </c>
      <c r="M4057" s="57">
        <v>0.91861111100000004</v>
      </c>
      <c r="N4057" s="58">
        <v>0</v>
      </c>
      <c r="O4057" s="58">
        <v>120</v>
      </c>
      <c r="P4057" s="58">
        <v>0</v>
      </c>
      <c r="Q4057" s="58">
        <v>0</v>
      </c>
      <c r="R4057" s="59">
        <v>0</v>
      </c>
      <c r="S4057" s="59">
        <v>110.233333</v>
      </c>
      <c r="T4057" s="59">
        <v>0</v>
      </c>
      <c r="U4057" s="59">
        <v>0</v>
      </c>
    </row>
    <row r="4058" spans="1:21" x14ac:dyDescent="0.3">
      <c r="A4058" s="61">
        <v>88702</v>
      </c>
      <c r="B4058" s="54">
        <v>1</v>
      </c>
      <c r="C4058" s="54" t="s">
        <v>78</v>
      </c>
      <c r="D4058" s="54" t="s">
        <v>82</v>
      </c>
      <c r="E4058" s="61" t="s">
        <v>3696</v>
      </c>
      <c r="F4058" s="61" t="s">
        <v>349</v>
      </c>
      <c r="G4058" s="54" t="s">
        <v>72</v>
      </c>
      <c r="H4058" s="54" t="s">
        <v>128</v>
      </c>
      <c r="I4058" s="54" t="s">
        <v>22</v>
      </c>
      <c r="J4058" s="54" t="s">
        <v>129</v>
      </c>
      <c r="K4058" s="56">
        <v>43453.973576388889</v>
      </c>
      <c r="L4058" s="56">
        <v>43454.055555555555</v>
      </c>
      <c r="M4058" s="57">
        <v>1.9675</v>
      </c>
      <c r="N4058" s="58">
        <v>0</v>
      </c>
      <c r="O4058" s="58">
        <v>1077</v>
      </c>
      <c r="P4058" s="58">
        <v>0</v>
      </c>
      <c r="Q4058" s="58">
        <v>0</v>
      </c>
      <c r="R4058" s="59">
        <v>0</v>
      </c>
      <c r="S4058" s="59">
        <v>2118.9974999999999</v>
      </c>
      <c r="T4058" s="59">
        <v>0</v>
      </c>
      <c r="U4058" s="59">
        <v>0</v>
      </c>
    </row>
    <row r="4059" spans="1:21" x14ac:dyDescent="0.3">
      <c r="A4059" s="61">
        <v>88704</v>
      </c>
      <c r="B4059" s="54">
        <v>1</v>
      </c>
      <c r="C4059" s="54" t="s">
        <v>79</v>
      </c>
      <c r="D4059" s="54" t="s">
        <v>111</v>
      </c>
      <c r="E4059" s="61" t="s">
        <v>1571</v>
      </c>
      <c r="F4059" s="61" t="s">
        <v>145</v>
      </c>
      <c r="G4059" s="54" t="s">
        <v>72</v>
      </c>
      <c r="H4059" s="54" t="s">
        <v>128</v>
      </c>
      <c r="I4059" s="54" t="s">
        <v>22</v>
      </c>
      <c r="J4059" s="54" t="s">
        <v>129</v>
      </c>
      <c r="K4059" s="56">
        <v>43454.022349537037</v>
      </c>
      <c r="L4059" s="56">
        <v>43454.051921296297</v>
      </c>
      <c r="M4059" s="57">
        <v>0.70972222200000001</v>
      </c>
      <c r="N4059" s="58">
        <v>0</v>
      </c>
      <c r="O4059" s="58">
        <v>0</v>
      </c>
      <c r="P4059" s="58">
        <v>0</v>
      </c>
      <c r="Q4059" s="58">
        <v>56</v>
      </c>
      <c r="R4059" s="59">
        <v>0</v>
      </c>
      <c r="S4059" s="59">
        <v>0</v>
      </c>
      <c r="T4059" s="59">
        <v>0</v>
      </c>
      <c r="U4059" s="59">
        <v>39.744444000000001</v>
      </c>
    </row>
    <row r="4060" spans="1:21" x14ac:dyDescent="0.3">
      <c r="A4060" s="61">
        <v>88708</v>
      </c>
      <c r="B4060" s="54">
        <v>1</v>
      </c>
      <c r="C4060" s="54" t="s">
        <v>78</v>
      </c>
      <c r="D4060" s="54" t="s">
        <v>84</v>
      </c>
      <c r="E4060" s="61" t="s">
        <v>337</v>
      </c>
      <c r="F4060" s="61" t="s">
        <v>127</v>
      </c>
      <c r="G4060" s="54" t="s">
        <v>72</v>
      </c>
      <c r="H4060" s="54" t="s">
        <v>128</v>
      </c>
      <c r="I4060" s="54" t="s">
        <v>22</v>
      </c>
      <c r="J4060" s="54" t="s">
        <v>129</v>
      </c>
      <c r="K4060" s="56">
        <v>43454.033333333333</v>
      </c>
      <c r="L4060" s="56">
        <v>43454.036111111112</v>
      </c>
      <c r="M4060" s="57">
        <v>6.6666665999999999E-2</v>
      </c>
      <c r="N4060" s="58">
        <v>0</v>
      </c>
      <c r="O4060" s="58">
        <v>3061</v>
      </c>
      <c r="P4060" s="58">
        <v>0</v>
      </c>
      <c r="Q4060" s="58">
        <v>0</v>
      </c>
      <c r="R4060" s="59">
        <v>0</v>
      </c>
      <c r="S4060" s="59">
        <v>204.066665</v>
      </c>
      <c r="T4060" s="59">
        <v>0</v>
      </c>
      <c r="U4060" s="59">
        <v>0</v>
      </c>
    </row>
    <row r="4061" spans="1:21" x14ac:dyDescent="0.3">
      <c r="A4061" s="61">
        <v>88709</v>
      </c>
      <c r="B4061" s="54">
        <v>1</v>
      </c>
      <c r="C4061" s="54" t="s">
        <v>78</v>
      </c>
      <c r="D4061" s="54" t="s">
        <v>84</v>
      </c>
      <c r="E4061" s="61" t="s">
        <v>334</v>
      </c>
      <c r="F4061" s="61" t="s">
        <v>127</v>
      </c>
      <c r="G4061" s="54" t="s">
        <v>72</v>
      </c>
      <c r="H4061" s="54" t="s">
        <v>138</v>
      </c>
      <c r="I4061" s="54" t="s">
        <v>22</v>
      </c>
      <c r="J4061" s="54" t="s">
        <v>129</v>
      </c>
      <c r="K4061" s="56">
        <v>43454.050451388888</v>
      </c>
      <c r="L4061" s="56">
        <v>43454.052083333336</v>
      </c>
      <c r="M4061" s="57">
        <v>3.9166666000000003E-2</v>
      </c>
      <c r="N4061" s="58">
        <v>0</v>
      </c>
      <c r="O4061" s="58">
        <v>1598</v>
      </c>
      <c r="P4061" s="58">
        <v>0</v>
      </c>
      <c r="Q4061" s="58">
        <v>0</v>
      </c>
      <c r="R4061" s="59">
        <v>0</v>
      </c>
      <c r="S4061" s="59">
        <v>62.588332000000001</v>
      </c>
      <c r="T4061" s="59">
        <v>0</v>
      </c>
      <c r="U4061" s="59">
        <v>0</v>
      </c>
    </row>
    <row r="4062" spans="1:21" x14ac:dyDescent="0.3">
      <c r="A4062" s="61">
        <v>88710</v>
      </c>
      <c r="B4062" s="54">
        <v>1</v>
      </c>
      <c r="C4062" s="54" t="s">
        <v>78</v>
      </c>
      <c r="D4062" s="54" t="s">
        <v>84</v>
      </c>
      <c r="E4062" s="61" t="s">
        <v>338</v>
      </c>
      <c r="F4062" s="61" t="s">
        <v>127</v>
      </c>
      <c r="G4062" s="54" t="s">
        <v>72</v>
      </c>
      <c r="H4062" s="54" t="s">
        <v>138</v>
      </c>
      <c r="I4062" s="54" t="s">
        <v>22</v>
      </c>
      <c r="J4062" s="54" t="s">
        <v>129</v>
      </c>
      <c r="K4062" s="56">
        <v>43454.059027777781</v>
      </c>
      <c r="L4062" s="56">
        <v>43454.061111111114</v>
      </c>
      <c r="M4062" s="57">
        <v>0.05</v>
      </c>
      <c r="N4062" s="58">
        <v>0</v>
      </c>
      <c r="O4062" s="58">
        <v>2946</v>
      </c>
      <c r="P4062" s="58">
        <v>0</v>
      </c>
      <c r="Q4062" s="58">
        <v>19</v>
      </c>
      <c r="R4062" s="59">
        <v>0</v>
      </c>
      <c r="S4062" s="59">
        <v>147.30000000000001</v>
      </c>
      <c r="T4062" s="59">
        <v>0</v>
      </c>
      <c r="U4062" s="59">
        <v>0.95</v>
      </c>
    </row>
    <row r="4063" spans="1:21" x14ac:dyDescent="0.3">
      <c r="A4063" s="61">
        <v>88711</v>
      </c>
      <c r="B4063" s="54">
        <v>1</v>
      </c>
      <c r="C4063" s="54" t="s">
        <v>78</v>
      </c>
      <c r="D4063" s="54" t="s">
        <v>83</v>
      </c>
      <c r="E4063" s="61" t="s">
        <v>3697</v>
      </c>
      <c r="F4063" s="61" t="s">
        <v>204</v>
      </c>
      <c r="G4063" s="54" t="s">
        <v>71</v>
      </c>
      <c r="H4063" s="54" t="s">
        <v>128</v>
      </c>
      <c r="I4063" s="54" t="s">
        <v>22</v>
      </c>
      <c r="J4063" s="54" t="s">
        <v>129</v>
      </c>
      <c r="K4063" s="56">
        <v>43454.065289351849</v>
      </c>
      <c r="L4063" s="56">
        <v>43454.463587962964</v>
      </c>
      <c r="M4063" s="57">
        <v>9.5591666659999994</v>
      </c>
      <c r="N4063" s="58">
        <v>0</v>
      </c>
      <c r="O4063" s="58">
        <v>115</v>
      </c>
      <c r="P4063" s="58">
        <v>0</v>
      </c>
      <c r="Q4063" s="58">
        <v>0</v>
      </c>
      <c r="R4063" s="59">
        <v>0</v>
      </c>
      <c r="S4063" s="59">
        <v>1099.304167</v>
      </c>
      <c r="T4063" s="59">
        <v>0</v>
      </c>
      <c r="U4063" s="59">
        <v>0</v>
      </c>
    </row>
    <row r="4064" spans="1:21" x14ac:dyDescent="0.3">
      <c r="A4064" s="61">
        <v>88712</v>
      </c>
      <c r="B4064" s="54">
        <v>1</v>
      </c>
      <c r="C4064" s="54" t="s">
        <v>78</v>
      </c>
      <c r="D4064" s="54" t="s">
        <v>95</v>
      </c>
      <c r="E4064" s="61" t="s">
        <v>3545</v>
      </c>
      <c r="F4064" s="61" t="s">
        <v>136</v>
      </c>
      <c r="G4064" s="54" t="s">
        <v>71</v>
      </c>
      <c r="H4064" s="54" t="s">
        <v>128</v>
      </c>
      <c r="I4064" s="54" t="s">
        <v>22</v>
      </c>
      <c r="J4064" s="54" t="s">
        <v>129</v>
      </c>
      <c r="K4064" s="56">
        <v>43454.083043981482</v>
      </c>
      <c r="L4064" s="56">
        <v>43454.104027777779</v>
      </c>
      <c r="M4064" s="57">
        <v>0.503611111</v>
      </c>
      <c r="N4064" s="58">
        <v>0</v>
      </c>
      <c r="O4064" s="58">
        <v>174</v>
      </c>
      <c r="P4064" s="58">
        <v>0</v>
      </c>
      <c r="Q4064" s="58">
        <v>0</v>
      </c>
      <c r="R4064" s="59">
        <v>0</v>
      </c>
      <c r="S4064" s="59">
        <v>87.628332999999998</v>
      </c>
      <c r="T4064" s="59">
        <v>0</v>
      </c>
      <c r="U4064" s="59">
        <v>0</v>
      </c>
    </row>
    <row r="4065" spans="1:21" x14ac:dyDescent="0.3">
      <c r="A4065" s="61">
        <v>88713</v>
      </c>
      <c r="B4065" s="54">
        <v>1</v>
      </c>
      <c r="C4065" s="54" t="s">
        <v>78</v>
      </c>
      <c r="D4065" s="54" t="s">
        <v>95</v>
      </c>
      <c r="E4065" s="61" t="s">
        <v>3698</v>
      </c>
      <c r="F4065" s="61" t="s">
        <v>136</v>
      </c>
      <c r="G4065" s="54" t="s">
        <v>71</v>
      </c>
      <c r="H4065" s="54" t="s">
        <v>128</v>
      </c>
      <c r="I4065" s="54" t="s">
        <v>22</v>
      </c>
      <c r="J4065" s="54" t="s">
        <v>129</v>
      </c>
      <c r="K4065" s="56">
        <v>43454.084479166668</v>
      </c>
      <c r="L4065" s="56">
        <v>43454.107731481483</v>
      </c>
      <c r="M4065" s="57">
        <v>0.55805555500000004</v>
      </c>
      <c r="N4065" s="58">
        <v>0</v>
      </c>
      <c r="O4065" s="58">
        <v>87</v>
      </c>
      <c r="P4065" s="58">
        <v>0</v>
      </c>
      <c r="Q4065" s="58">
        <v>0</v>
      </c>
      <c r="R4065" s="59">
        <v>0</v>
      </c>
      <c r="S4065" s="59">
        <v>48.550832999999997</v>
      </c>
      <c r="T4065" s="59">
        <v>0</v>
      </c>
      <c r="U4065" s="59">
        <v>0</v>
      </c>
    </row>
    <row r="4066" spans="1:21" x14ac:dyDescent="0.3">
      <c r="A4066" s="61">
        <v>88714</v>
      </c>
      <c r="B4066" s="54">
        <v>1</v>
      </c>
      <c r="C4066" s="54" t="s">
        <v>78</v>
      </c>
      <c r="D4066" s="54" t="s">
        <v>82</v>
      </c>
      <c r="E4066" s="61" t="s">
        <v>3699</v>
      </c>
      <c r="F4066" s="61" t="s">
        <v>174</v>
      </c>
      <c r="G4066" s="54" t="s">
        <v>71</v>
      </c>
      <c r="H4066" s="54" t="s">
        <v>128</v>
      </c>
      <c r="I4066" s="54" t="s">
        <v>26</v>
      </c>
      <c r="J4066" s="54" t="s">
        <v>129</v>
      </c>
      <c r="K4066" s="56">
        <v>43454.10665509259</v>
      </c>
      <c r="L4066" s="56">
        <v>43454.198761574073</v>
      </c>
      <c r="M4066" s="57">
        <v>2.210555555</v>
      </c>
      <c r="N4066" s="58">
        <v>0</v>
      </c>
      <c r="O4066" s="58">
        <v>237</v>
      </c>
      <c r="P4066" s="58">
        <v>0</v>
      </c>
      <c r="Q4066" s="58">
        <v>0</v>
      </c>
      <c r="R4066" s="59">
        <v>0</v>
      </c>
      <c r="S4066" s="59">
        <v>523.90166699999997</v>
      </c>
      <c r="T4066" s="59">
        <v>0</v>
      </c>
      <c r="U4066" s="59">
        <v>0</v>
      </c>
    </row>
    <row r="4067" spans="1:21" x14ac:dyDescent="0.3">
      <c r="A4067" s="61">
        <v>88716</v>
      </c>
      <c r="B4067" s="54">
        <v>1</v>
      </c>
      <c r="C4067" s="54" t="s">
        <v>78</v>
      </c>
      <c r="D4067" s="54" t="s">
        <v>80</v>
      </c>
      <c r="E4067" s="61" t="s">
        <v>3208</v>
      </c>
      <c r="F4067" s="61" t="s">
        <v>186</v>
      </c>
      <c r="G4067" s="54" t="s">
        <v>72</v>
      </c>
      <c r="H4067" s="54" t="s">
        <v>128</v>
      </c>
      <c r="I4067" s="54" t="s">
        <v>22</v>
      </c>
      <c r="J4067" s="54" t="s">
        <v>129</v>
      </c>
      <c r="K4067" s="56">
        <v>43454.106249999997</v>
      </c>
      <c r="L4067" s="56">
        <v>43454.133333333331</v>
      </c>
      <c r="M4067" s="57">
        <v>0.65</v>
      </c>
      <c r="N4067" s="58">
        <v>52</v>
      </c>
      <c r="O4067" s="58">
        <v>14549</v>
      </c>
      <c r="P4067" s="58">
        <v>0</v>
      </c>
      <c r="Q4067" s="58">
        <v>0</v>
      </c>
      <c r="R4067" s="59">
        <v>33.799999999999997</v>
      </c>
      <c r="S4067" s="59">
        <v>9456.85</v>
      </c>
      <c r="T4067" s="59">
        <v>0</v>
      </c>
      <c r="U4067" s="59">
        <v>0</v>
      </c>
    </row>
    <row r="4068" spans="1:21" x14ac:dyDescent="0.3">
      <c r="A4068" s="61">
        <v>88718</v>
      </c>
      <c r="B4068" s="54">
        <v>1</v>
      </c>
      <c r="C4068" s="54" t="s">
        <v>78</v>
      </c>
      <c r="D4068" s="54" t="s">
        <v>81</v>
      </c>
      <c r="E4068" s="61" t="s">
        <v>3700</v>
      </c>
      <c r="F4068" s="61" t="s">
        <v>146</v>
      </c>
      <c r="G4068" s="54" t="s">
        <v>72</v>
      </c>
      <c r="H4068" s="54" t="s">
        <v>128</v>
      </c>
      <c r="I4068" s="54" t="s">
        <v>22</v>
      </c>
      <c r="J4068" s="54" t="s">
        <v>147</v>
      </c>
      <c r="K4068" s="56">
        <v>43454.176620370374</v>
      </c>
      <c r="L4068" s="56">
        <v>43454.195138888892</v>
      </c>
      <c r="M4068" s="57">
        <v>0.44444444399999999</v>
      </c>
      <c r="N4068" s="58">
        <v>18</v>
      </c>
      <c r="O4068" s="58">
        <v>2890</v>
      </c>
      <c r="P4068" s="58">
        <v>0</v>
      </c>
      <c r="Q4068" s="58">
        <v>12</v>
      </c>
      <c r="R4068" s="59">
        <v>8</v>
      </c>
      <c r="S4068" s="59">
        <v>1284.4444430000001</v>
      </c>
      <c r="T4068" s="59">
        <v>0</v>
      </c>
      <c r="U4068" s="59">
        <v>5.3333329999999997</v>
      </c>
    </row>
    <row r="4069" spans="1:21" x14ac:dyDescent="0.3">
      <c r="A4069" s="61">
        <v>88719</v>
      </c>
      <c r="B4069" s="54">
        <v>1</v>
      </c>
      <c r="C4069" s="54" t="s">
        <v>78</v>
      </c>
      <c r="D4069" s="54" t="s">
        <v>81</v>
      </c>
      <c r="E4069" s="61" t="s">
        <v>638</v>
      </c>
      <c r="F4069" s="61" t="s">
        <v>146</v>
      </c>
      <c r="G4069" s="54" t="s">
        <v>72</v>
      </c>
      <c r="H4069" s="54" t="s">
        <v>128</v>
      </c>
      <c r="I4069" s="54" t="s">
        <v>22</v>
      </c>
      <c r="J4069" s="54" t="s">
        <v>147</v>
      </c>
      <c r="K4069" s="56">
        <v>43454.18209490741</v>
      </c>
      <c r="L4069" s="56">
        <v>43454.195138888892</v>
      </c>
      <c r="M4069" s="57">
        <v>0.31305555499999999</v>
      </c>
      <c r="N4069" s="58">
        <v>3</v>
      </c>
      <c r="O4069" s="58">
        <v>1342</v>
      </c>
      <c r="P4069" s="58">
        <v>12</v>
      </c>
      <c r="Q4069" s="58">
        <v>662</v>
      </c>
      <c r="R4069" s="59">
        <v>0.93916699999999997</v>
      </c>
      <c r="S4069" s="59">
        <v>420.12055500000002</v>
      </c>
      <c r="T4069" s="59">
        <v>3.7566670000000002</v>
      </c>
      <c r="U4069" s="59">
        <v>207.24277699999999</v>
      </c>
    </row>
    <row r="4070" spans="1:21" x14ac:dyDescent="0.3">
      <c r="A4070" s="61">
        <v>88721</v>
      </c>
      <c r="B4070" s="54">
        <v>1</v>
      </c>
      <c r="C4070" s="54" t="s">
        <v>78</v>
      </c>
      <c r="D4070" s="54" t="s">
        <v>81</v>
      </c>
      <c r="E4070" s="61" t="s">
        <v>3679</v>
      </c>
      <c r="F4070" s="61" t="s">
        <v>136</v>
      </c>
      <c r="G4070" s="54" t="s">
        <v>71</v>
      </c>
      <c r="H4070" s="54" t="s">
        <v>128</v>
      </c>
      <c r="I4070" s="54" t="s">
        <v>22</v>
      </c>
      <c r="J4070" s="54" t="s">
        <v>129</v>
      </c>
      <c r="K4070" s="56">
        <v>43454.185069444444</v>
      </c>
      <c r="L4070" s="56">
        <v>43454.231944444444</v>
      </c>
      <c r="M4070" s="57">
        <v>1.125</v>
      </c>
      <c r="N4070" s="58">
        <v>0</v>
      </c>
      <c r="O4070" s="58">
        <v>156</v>
      </c>
      <c r="P4070" s="58">
        <v>0</v>
      </c>
      <c r="Q4070" s="58">
        <v>0</v>
      </c>
      <c r="R4070" s="59">
        <v>0</v>
      </c>
      <c r="S4070" s="59">
        <v>175.5</v>
      </c>
      <c r="T4070" s="59">
        <v>0</v>
      </c>
      <c r="U4070" s="59">
        <v>0</v>
      </c>
    </row>
    <row r="4071" spans="1:21" x14ac:dyDescent="0.3">
      <c r="A4071" s="61">
        <v>88722</v>
      </c>
      <c r="B4071" s="54">
        <v>1</v>
      </c>
      <c r="C4071" s="54" t="s">
        <v>78</v>
      </c>
      <c r="D4071" s="54" t="s">
        <v>80</v>
      </c>
      <c r="E4071" s="61" t="s">
        <v>3208</v>
      </c>
      <c r="F4071" s="61" t="s">
        <v>127</v>
      </c>
      <c r="G4071" s="54" t="s">
        <v>72</v>
      </c>
      <c r="H4071" s="54" t="s">
        <v>138</v>
      </c>
      <c r="I4071" s="54" t="s">
        <v>22</v>
      </c>
      <c r="J4071" s="54" t="s">
        <v>129</v>
      </c>
      <c r="K4071" s="56">
        <v>43454.235393518517</v>
      </c>
      <c r="L4071" s="56">
        <v>43454.236805555556</v>
      </c>
      <c r="M4071" s="57">
        <v>3.3888887999999999E-2</v>
      </c>
      <c r="N4071" s="58">
        <v>52</v>
      </c>
      <c r="O4071" s="58">
        <v>14549</v>
      </c>
      <c r="P4071" s="58">
        <v>0</v>
      </c>
      <c r="Q4071" s="58">
        <v>0</v>
      </c>
      <c r="R4071" s="59">
        <v>1.762222</v>
      </c>
      <c r="S4071" s="59">
        <v>493.04943200000002</v>
      </c>
      <c r="T4071" s="59">
        <v>0</v>
      </c>
      <c r="U4071" s="59">
        <v>0</v>
      </c>
    </row>
    <row r="4072" spans="1:21" x14ac:dyDescent="0.3">
      <c r="A4072" s="61">
        <v>88723</v>
      </c>
      <c r="B4072" s="54">
        <v>1</v>
      </c>
      <c r="C4072" s="54" t="s">
        <v>78</v>
      </c>
      <c r="D4072" s="54" t="s">
        <v>105</v>
      </c>
      <c r="E4072" s="61" t="s">
        <v>3701</v>
      </c>
      <c r="F4072" s="61" t="s">
        <v>140</v>
      </c>
      <c r="G4072" s="54" t="s">
        <v>72</v>
      </c>
      <c r="H4072" s="54" t="s">
        <v>128</v>
      </c>
      <c r="I4072" s="54" t="s">
        <v>22</v>
      </c>
      <c r="J4072" s="54" t="s">
        <v>129</v>
      </c>
      <c r="K4072" s="56">
        <v>43454.241030092591</v>
      </c>
      <c r="L4072" s="56">
        <v>43454.266562500001</v>
      </c>
      <c r="M4072" s="57">
        <v>0.61277777700000002</v>
      </c>
      <c r="N4072" s="58">
        <v>0</v>
      </c>
      <c r="O4072" s="58">
        <v>41</v>
      </c>
      <c r="P4072" s="58">
        <v>0</v>
      </c>
      <c r="Q4072" s="58">
        <v>0</v>
      </c>
      <c r="R4072" s="59">
        <v>0</v>
      </c>
      <c r="S4072" s="59">
        <v>25.123888999999998</v>
      </c>
      <c r="T4072" s="59">
        <v>0</v>
      </c>
      <c r="U4072" s="59">
        <v>0</v>
      </c>
    </row>
    <row r="4073" spans="1:21" x14ac:dyDescent="0.3">
      <c r="A4073" s="61">
        <v>88724</v>
      </c>
      <c r="B4073" s="54">
        <v>1</v>
      </c>
      <c r="C4073" s="54" t="s">
        <v>78</v>
      </c>
      <c r="D4073" s="54" t="s">
        <v>81</v>
      </c>
      <c r="E4073" s="61" t="s">
        <v>3679</v>
      </c>
      <c r="F4073" s="61" t="s">
        <v>204</v>
      </c>
      <c r="G4073" s="54" t="s">
        <v>71</v>
      </c>
      <c r="H4073" s="54" t="s">
        <v>128</v>
      </c>
      <c r="I4073" s="54" t="s">
        <v>22</v>
      </c>
      <c r="J4073" s="54" t="s">
        <v>129</v>
      </c>
      <c r="K4073" s="56">
        <v>43454.253877314812</v>
      </c>
      <c r="L4073" s="56">
        <v>43454.568749999999</v>
      </c>
      <c r="M4073" s="57">
        <v>7.556944444</v>
      </c>
      <c r="N4073" s="58">
        <v>0</v>
      </c>
      <c r="O4073" s="58">
        <v>156</v>
      </c>
      <c r="P4073" s="58">
        <v>0</v>
      </c>
      <c r="Q4073" s="58">
        <v>0</v>
      </c>
      <c r="R4073" s="59">
        <v>0</v>
      </c>
      <c r="S4073" s="59">
        <v>1178.883333</v>
      </c>
      <c r="T4073" s="59">
        <v>0</v>
      </c>
      <c r="U4073" s="59">
        <v>0</v>
      </c>
    </row>
    <row r="4074" spans="1:21" x14ac:dyDescent="0.3">
      <c r="A4074" s="61">
        <v>88725</v>
      </c>
      <c r="B4074" s="54">
        <v>1</v>
      </c>
      <c r="C4074" s="54" t="s">
        <v>78</v>
      </c>
      <c r="D4074" s="54" t="s">
        <v>101</v>
      </c>
      <c r="E4074" s="61" t="s">
        <v>2799</v>
      </c>
      <c r="F4074" s="61" t="s">
        <v>136</v>
      </c>
      <c r="G4074" s="54" t="s">
        <v>71</v>
      </c>
      <c r="H4074" s="54" t="s">
        <v>128</v>
      </c>
      <c r="I4074" s="54" t="s">
        <v>22</v>
      </c>
      <c r="J4074" s="54" t="s">
        <v>129</v>
      </c>
      <c r="K4074" s="56">
        <v>43454.263495370367</v>
      </c>
      <c r="L4074" s="56">
        <v>43454.29996527778</v>
      </c>
      <c r="M4074" s="57">
        <v>0.87527777699999998</v>
      </c>
      <c r="N4074" s="58">
        <v>0</v>
      </c>
      <c r="O4074" s="58">
        <v>135</v>
      </c>
      <c r="P4074" s="58">
        <v>0</v>
      </c>
      <c r="Q4074" s="58">
        <v>0</v>
      </c>
      <c r="R4074" s="59">
        <v>0</v>
      </c>
      <c r="S4074" s="59">
        <v>118.16249999999999</v>
      </c>
      <c r="T4074" s="59">
        <v>0</v>
      </c>
      <c r="U4074" s="59">
        <v>0</v>
      </c>
    </row>
    <row r="4075" spans="1:21" x14ac:dyDescent="0.3">
      <c r="A4075" s="61">
        <v>88726</v>
      </c>
      <c r="B4075" s="54">
        <v>1</v>
      </c>
      <c r="C4075" s="54" t="s">
        <v>78</v>
      </c>
      <c r="D4075" s="54" t="s">
        <v>80</v>
      </c>
      <c r="E4075" s="61" t="s">
        <v>1505</v>
      </c>
      <c r="F4075" s="61" t="s">
        <v>136</v>
      </c>
      <c r="G4075" s="54" t="s">
        <v>71</v>
      </c>
      <c r="H4075" s="54" t="s">
        <v>128</v>
      </c>
      <c r="I4075" s="54" t="s">
        <v>22</v>
      </c>
      <c r="J4075" s="54" t="s">
        <v>129</v>
      </c>
      <c r="K4075" s="56">
        <v>43454.281817129631</v>
      </c>
      <c r="L4075" s="56">
        <v>43454.342465277776</v>
      </c>
      <c r="M4075" s="57">
        <v>1.4555555549999999</v>
      </c>
      <c r="N4075" s="58">
        <v>0</v>
      </c>
      <c r="O4075" s="58">
        <v>496</v>
      </c>
      <c r="P4075" s="58">
        <v>0</v>
      </c>
      <c r="Q4075" s="58">
        <v>0</v>
      </c>
      <c r="R4075" s="59">
        <v>0</v>
      </c>
      <c r="S4075" s="59">
        <v>721.955555</v>
      </c>
      <c r="T4075" s="59">
        <v>0</v>
      </c>
      <c r="U4075" s="59">
        <v>0</v>
      </c>
    </row>
    <row r="4076" spans="1:21" x14ac:dyDescent="0.3">
      <c r="A4076" s="61">
        <v>88727</v>
      </c>
      <c r="B4076" s="54">
        <v>1</v>
      </c>
      <c r="C4076" s="54" t="s">
        <v>78</v>
      </c>
      <c r="D4076" s="54" t="s">
        <v>88</v>
      </c>
      <c r="E4076" s="61" t="s">
        <v>3702</v>
      </c>
      <c r="F4076" s="61" t="s">
        <v>144</v>
      </c>
      <c r="G4076" s="54" t="s">
        <v>71</v>
      </c>
      <c r="H4076" s="54" t="s">
        <v>128</v>
      </c>
      <c r="I4076" s="54" t="s">
        <v>22</v>
      </c>
      <c r="J4076" s="54" t="s">
        <v>129</v>
      </c>
      <c r="K4076" s="56">
        <v>43454.294571759259</v>
      </c>
      <c r="L4076" s="56">
        <v>43454.506041666667</v>
      </c>
      <c r="M4076" s="57">
        <v>5.0752777770000002</v>
      </c>
      <c r="N4076" s="58">
        <v>0</v>
      </c>
      <c r="O4076" s="58">
        <v>13</v>
      </c>
      <c r="P4076" s="58">
        <v>0</v>
      </c>
      <c r="Q4076" s="58">
        <v>0</v>
      </c>
      <c r="R4076" s="59">
        <v>0</v>
      </c>
      <c r="S4076" s="59">
        <v>65.978611000000001</v>
      </c>
      <c r="T4076" s="59">
        <v>0</v>
      </c>
      <c r="U4076" s="59">
        <v>0</v>
      </c>
    </row>
    <row r="4077" spans="1:21" x14ac:dyDescent="0.3">
      <c r="A4077" s="61">
        <v>88728</v>
      </c>
      <c r="B4077" s="54">
        <v>1</v>
      </c>
      <c r="C4077" s="54" t="s">
        <v>78</v>
      </c>
      <c r="D4077" s="54" t="s">
        <v>80</v>
      </c>
      <c r="E4077" s="61" t="s">
        <v>3703</v>
      </c>
      <c r="F4077" s="61" t="s">
        <v>137</v>
      </c>
      <c r="G4077" s="54" t="s">
        <v>71</v>
      </c>
      <c r="H4077" s="54" t="s">
        <v>128</v>
      </c>
      <c r="I4077" s="54" t="s">
        <v>22</v>
      </c>
      <c r="J4077" s="54" t="s">
        <v>129</v>
      </c>
      <c r="K4077" s="56">
        <v>43454.311180555553</v>
      </c>
      <c r="L4077" s="56">
        <v>43454.40966435185</v>
      </c>
      <c r="M4077" s="57">
        <v>2.363611111</v>
      </c>
      <c r="N4077" s="58">
        <v>0</v>
      </c>
      <c r="O4077" s="58">
        <v>1</v>
      </c>
      <c r="P4077" s="58">
        <v>0</v>
      </c>
      <c r="Q4077" s="58">
        <v>0</v>
      </c>
      <c r="R4077" s="59">
        <v>0</v>
      </c>
      <c r="S4077" s="59">
        <v>2.3636110000000001</v>
      </c>
      <c r="T4077" s="59">
        <v>0</v>
      </c>
      <c r="U4077" s="59">
        <v>0</v>
      </c>
    </row>
    <row r="4078" spans="1:21" x14ac:dyDescent="0.3">
      <c r="A4078" s="61">
        <v>88731</v>
      </c>
      <c r="B4078" s="54">
        <v>1</v>
      </c>
      <c r="C4078" s="54" t="s">
        <v>78</v>
      </c>
      <c r="D4078" s="54" t="s">
        <v>82</v>
      </c>
      <c r="E4078" s="61" t="s">
        <v>3704</v>
      </c>
      <c r="F4078" s="61" t="s">
        <v>136</v>
      </c>
      <c r="G4078" s="54" t="s">
        <v>71</v>
      </c>
      <c r="H4078" s="54" t="s">
        <v>128</v>
      </c>
      <c r="I4078" s="54" t="s">
        <v>22</v>
      </c>
      <c r="J4078" s="54" t="s">
        <v>129</v>
      </c>
      <c r="K4078" s="56">
        <v>43454.323865740742</v>
      </c>
      <c r="L4078" s="56">
        <v>43454.382997685185</v>
      </c>
      <c r="M4078" s="57">
        <v>1.419166666</v>
      </c>
      <c r="N4078" s="58">
        <v>0</v>
      </c>
      <c r="O4078" s="58">
        <v>207</v>
      </c>
      <c r="P4078" s="58">
        <v>0</v>
      </c>
      <c r="Q4078" s="58">
        <v>3</v>
      </c>
      <c r="R4078" s="59">
        <v>0</v>
      </c>
      <c r="S4078" s="59">
        <v>293.76749999999998</v>
      </c>
      <c r="T4078" s="59">
        <v>0</v>
      </c>
      <c r="U4078" s="59">
        <v>4.2575000000000003</v>
      </c>
    </row>
    <row r="4079" spans="1:21" x14ac:dyDescent="0.3">
      <c r="A4079" s="61">
        <v>88735</v>
      </c>
      <c r="B4079" s="54">
        <v>1</v>
      </c>
      <c r="C4079" s="54" t="s">
        <v>79</v>
      </c>
      <c r="D4079" s="54" t="s">
        <v>119</v>
      </c>
      <c r="E4079" s="61" t="s">
        <v>1038</v>
      </c>
      <c r="F4079" s="61" t="s">
        <v>136</v>
      </c>
      <c r="G4079" s="54" t="s">
        <v>71</v>
      </c>
      <c r="H4079" s="54" t="s">
        <v>128</v>
      </c>
      <c r="I4079" s="54" t="s">
        <v>22</v>
      </c>
      <c r="J4079" s="54" t="s">
        <v>129</v>
      </c>
      <c r="K4079" s="56">
        <v>43454.340995370367</v>
      </c>
      <c r="L4079" s="56">
        <v>43454.37771990741</v>
      </c>
      <c r="M4079" s="57">
        <v>0.88138888800000004</v>
      </c>
      <c r="N4079" s="58">
        <v>0</v>
      </c>
      <c r="O4079" s="58">
        <v>0</v>
      </c>
      <c r="P4079" s="58">
        <v>0</v>
      </c>
      <c r="Q4079" s="58">
        <v>1</v>
      </c>
      <c r="R4079" s="59">
        <v>0</v>
      </c>
      <c r="S4079" s="59">
        <v>0</v>
      </c>
      <c r="T4079" s="59">
        <v>0</v>
      </c>
      <c r="U4079" s="59">
        <v>0.88138899999999998</v>
      </c>
    </row>
    <row r="4080" spans="1:21" x14ac:dyDescent="0.3">
      <c r="A4080" s="61">
        <v>88736</v>
      </c>
      <c r="B4080" s="54">
        <v>1</v>
      </c>
      <c r="C4080" s="54" t="s">
        <v>78</v>
      </c>
      <c r="D4080" s="54" t="s">
        <v>101</v>
      </c>
      <c r="E4080" s="61" t="s">
        <v>2899</v>
      </c>
      <c r="F4080" s="61" t="s">
        <v>140</v>
      </c>
      <c r="G4080" s="54" t="s">
        <v>72</v>
      </c>
      <c r="H4080" s="54" t="s">
        <v>128</v>
      </c>
      <c r="I4080" s="54" t="s">
        <v>22</v>
      </c>
      <c r="J4080" s="54" t="s">
        <v>129</v>
      </c>
      <c r="K4080" s="56">
        <v>43454.337812500002</v>
      </c>
      <c r="L4080" s="56">
        <v>43454.370208333334</v>
      </c>
      <c r="M4080" s="57">
        <v>0.77749999999999997</v>
      </c>
      <c r="N4080" s="58">
        <v>2</v>
      </c>
      <c r="O4080" s="58">
        <v>1958</v>
      </c>
      <c r="P4080" s="58">
        <v>0</v>
      </c>
      <c r="Q4080" s="58">
        <v>1</v>
      </c>
      <c r="R4080" s="59">
        <v>1.5549999999999999</v>
      </c>
      <c r="S4080" s="59">
        <v>1522.345</v>
      </c>
      <c r="T4080" s="59">
        <v>0</v>
      </c>
      <c r="U4080" s="59">
        <v>0.77749999999999997</v>
      </c>
    </row>
    <row r="4081" spans="1:21" x14ac:dyDescent="0.3">
      <c r="A4081" s="61">
        <v>88737</v>
      </c>
      <c r="B4081" s="54">
        <v>1</v>
      </c>
      <c r="C4081" s="54" t="s">
        <v>78</v>
      </c>
      <c r="D4081" s="54" t="s">
        <v>98</v>
      </c>
      <c r="E4081" s="61" t="s">
        <v>3705</v>
      </c>
      <c r="F4081" s="61" t="s">
        <v>140</v>
      </c>
      <c r="G4081" s="54" t="s">
        <v>72</v>
      </c>
      <c r="H4081" s="54" t="s">
        <v>128</v>
      </c>
      <c r="I4081" s="54" t="s">
        <v>22</v>
      </c>
      <c r="J4081" s="54" t="s">
        <v>129</v>
      </c>
      <c r="K4081" s="56">
        <v>43454.356006944443</v>
      </c>
      <c r="L4081" s="56">
        <v>43454.374918981484</v>
      </c>
      <c r="M4081" s="57">
        <v>0.45388888799999999</v>
      </c>
      <c r="N4081" s="58">
        <v>0</v>
      </c>
      <c r="O4081" s="58">
        <v>72</v>
      </c>
      <c r="P4081" s="58">
        <v>0</v>
      </c>
      <c r="Q4081" s="58">
        <v>0</v>
      </c>
      <c r="R4081" s="59">
        <v>0</v>
      </c>
      <c r="S4081" s="59">
        <v>32.68</v>
      </c>
      <c r="T4081" s="59">
        <v>0</v>
      </c>
      <c r="U4081" s="59">
        <v>0</v>
      </c>
    </row>
    <row r="4082" spans="1:21" x14ac:dyDescent="0.3">
      <c r="A4082" s="61">
        <v>88738</v>
      </c>
      <c r="B4082" s="54">
        <v>1</v>
      </c>
      <c r="C4082" s="54" t="s">
        <v>78</v>
      </c>
      <c r="D4082" s="54" t="s">
        <v>80</v>
      </c>
      <c r="E4082" s="61" t="s">
        <v>1505</v>
      </c>
      <c r="F4082" s="61" t="s">
        <v>136</v>
      </c>
      <c r="G4082" s="54" t="s">
        <v>71</v>
      </c>
      <c r="H4082" s="54" t="s">
        <v>128</v>
      </c>
      <c r="I4082" s="54" t="s">
        <v>22</v>
      </c>
      <c r="J4082" s="54" t="s">
        <v>129</v>
      </c>
      <c r="K4082" s="56">
        <v>43454.360868055555</v>
      </c>
      <c r="L4082" s="56">
        <v>43454.446215277778</v>
      </c>
      <c r="M4082" s="57">
        <v>2.048333333</v>
      </c>
      <c r="N4082" s="58">
        <v>0</v>
      </c>
      <c r="O4082" s="58">
        <v>496</v>
      </c>
      <c r="P4082" s="58">
        <v>0</v>
      </c>
      <c r="Q4082" s="58">
        <v>0</v>
      </c>
      <c r="R4082" s="59">
        <v>0</v>
      </c>
      <c r="S4082" s="59">
        <v>1015.973333</v>
      </c>
      <c r="T4082" s="59">
        <v>0</v>
      </c>
      <c r="U4082" s="59">
        <v>0</v>
      </c>
    </row>
    <row r="4083" spans="1:21" x14ac:dyDescent="0.3">
      <c r="A4083" s="61">
        <v>88739</v>
      </c>
      <c r="B4083" s="54">
        <v>1</v>
      </c>
      <c r="C4083" s="54" t="s">
        <v>78</v>
      </c>
      <c r="D4083" s="54" t="s">
        <v>104</v>
      </c>
      <c r="E4083" s="61" t="s">
        <v>3706</v>
      </c>
      <c r="F4083" s="61" t="s">
        <v>145</v>
      </c>
      <c r="G4083" s="54" t="s">
        <v>72</v>
      </c>
      <c r="H4083" s="54" t="s">
        <v>128</v>
      </c>
      <c r="I4083" s="54" t="s">
        <v>22</v>
      </c>
      <c r="J4083" s="54" t="s">
        <v>129</v>
      </c>
      <c r="K4083" s="56">
        <v>43454.248796296299</v>
      </c>
      <c r="L4083" s="56">
        <v>43454.364583333336</v>
      </c>
      <c r="M4083" s="57">
        <v>2.778888888</v>
      </c>
      <c r="N4083" s="58">
        <v>0</v>
      </c>
      <c r="O4083" s="58">
        <v>7</v>
      </c>
      <c r="P4083" s="58">
        <v>0</v>
      </c>
      <c r="Q4083" s="58">
        <v>12</v>
      </c>
      <c r="R4083" s="59">
        <v>0</v>
      </c>
      <c r="S4083" s="59">
        <v>19.452221999999999</v>
      </c>
      <c r="T4083" s="59">
        <v>0</v>
      </c>
      <c r="U4083" s="59">
        <v>33.346666999999997</v>
      </c>
    </row>
    <row r="4084" spans="1:21" x14ac:dyDescent="0.3">
      <c r="A4084" s="61">
        <v>88744</v>
      </c>
      <c r="B4084" s="54">
        <v>1</v>
      </c>
      <c r="C4084" s="54" t="s">
        <v>78</v>
      </c>
      <c r="D4084" s="54" t="s">
        <v>102</v>
      </c>
      <c r="E4084" s="61" t="s">
        <v>3707</v>
      </c>
      <c r="F4084" s="61" t="s">
        <v>137</v>
      </c>
      <c r="G4084" s="54" t="s">
        <v>71</v>
      </c>
      <c r="H4084" s="54" t="s">
        <v>128</v>
      </c>
      <c r="I4084" s="54" t="s">
        <v>22</v>
      </c>
      <c r="J4084" s="54" t="s">
        <v>129</v>
      </c>
      <c r="K4084" s="56">
        <v>43454.323981481481</v>
      </c>
      <c r="L4084" s="56">
        <v>43454.401192129633</v>
      </c>
      <c r="M4084" s="57">
        <v>1.8530555550000001</v>
      </c>
      <c r="N4084" s="58">
        <v>0</v>
      </c>
      <c r="O4084" s="58">
        <v>0</v>
      </c>
      <c r="P4084" s="58">
        <v>0</v>
      </c>
      <c r="Q4084" s="58">
        <v>3</v>
      </c>
      <c r="R4084" s="59">
        <v>0</v>
      </c>
      <c r="S4084" s="59">
        <v>0</v>
      </c>
      <c r="T4084" s="59">
        <v>0</v>
      </c>
      <c r="U4084" s="59">
        <v>5.5591670000000004</v>
      </c>
    </row>
    <row r="4085" spans="1:21" x14ac:dyDescent="0.3">
      <c r="A4085" s="61">
        <v>88746</v>
      </c>
      <c r="B4085" s="54">
        <v>1</v>
      </c>
      <c r="C4085" s="54" t="s">
        <v>78</v>
      </c>
      <c r="D4085" s="54" t="s">
        <v>93</v>
      </c>
      <c r="E4085" s="61" t="s">
        <v>3708</v>
      </c>
      <c r="F4085" s="61" t="s">
        <v>182</v>
      </c>
      <c r="G4085" s="54" t="s">
        <v>71</v>
      </c>
      <c r="H4085" s="54" t="s">
        <v>128</v>
      </c>
      <c r="I4085" s="54" t="s">
        <v>22</v>
      </c>
      <c r="J4085" s="54" t="s">
        <v>129</v>
      </c>
      <c r="K4085" s="56">
        <v>43454.343576388892</v>
      </c>
      <c r="L4085" s="56">
        <v>43454.569444444445</v>
      </c>
      <c r="M4085" s="57">
        <v>5.420833333</v>
      </c>
      <c r="N4085" s="58">
        <v>0</v>
      </c>
      <c r="O4085" s="58">
        <v>1</v>
      </c>
      <c r="P4085" s="58">
        <v>0</v>
      </c>
      <c r="Q4085" s="58">
        <v>0</v>
      </c>
      <c r="R4085" s="59">
        <v>0</v>
      </c>
      <c r="S4085" s="59">
        <v>5.420833</v>
      </c>
      <c r="T4085" s="59">
        <v>0</v>
      </c>
      <c r="U4085" s="59">
        <v>0</v>
      </c>
    </row>
    <row r="4086" spans="1:21" x14ac:dyDescent="0.3">
      <c r="A4086" s="61">
        <v>88747</v>
      </c>
      <c r="B4086" s="54">
        <v>1</v>
      </c>
      <c r="C4086" s="54" t="s">
        <v>78</v>
      </c>
      <c r="D4086" s="54" t="s">
        <v>81</v>
      </c>
      <c r="E4086" s="61" t="s">
        <v>3709</v>
      </c>
      <c r="F4086" s="61" t="s">
        <v>137</v>
      </c>
      <c r="G4086" s="54" t="s">
        <v>71</v>
      </c>
      <c r="H4086" s="54" t="s">
        <v>128</v>
      </c>
      <c r="I4086" s="54" t="s">
        <v>22</v>
      </c>
      <c r="J4086" s="54" t="s">
        <v>129</v>
      </c>
      <c r="K4086" s="56">
        <v>43454.374247685184</v>
      </c>
      <c r="L4086" s="56">
        <v>43454.42423611111</v>
      </c>
      <c r="M4086" s="57">
        <v>1.1997222219999999</v>
      </c>
      <c r="N4086" s="58">
        <v>0</v>
      </c>
      <c r="O4086" s="58">
        <v>1</v>
      </c>
      <c r="P4086" s="58">
        <v>0</v>
      </c>
      <c r="Q4086" s="58">
        <v>0</v>
      </c>
      <c r="R4086" s="59">
        <v>0</v>
      </c>
      <c r="S4086" s="59">
        <v>1.199722</v>
      </c>
      <c r="T4086" s="59">
        <v>0</v>
      </c>
      <c r="U4086" s="59">
        <v>0</v>
      </c>
    </row>
    <row r="4087" spans="1:21" x14ac:dyDescent="0.3">
      <c r="A4087" s="61">
        <v>88748</v>
      </c>
      <c r="B4087" s="54">
        <v>1</v>
      </c>
      <c r="C4087" s="54" t="s">
        <v>78</v>
      </c>
      <c r="D4087" s="54" t="s">
        <v>91</v>
      </c>
      <c r="E4087" s="61" t="s">
        <v>3173</v>
      </c>
      <c r="F4087" s="61" t="s">
        <v>148</v>
      </c>
      <c r="G4087" s="54" t="s">
        <v>72</v>
      </c>
      <c r="H4087" s="54" t="s">
        <v>128</v>
      </c>
      <c r="I4087" s="54" t="s">
        <v>22</v>
      </c>
      <c r="J4087" s="54" t="s">
        <v>147</v>
      </c>
      <c r="K4087" s="56">
        <v>43454.482569444444</v>
      </c>
      <c r="L4087" s="56">
        <v>43454.706944444442</v>
      </c>
      <c r="M4087" s="57">
        <v>5.3849999999999998</v>
      </c>
      <c r="N4087" s="58">
        <v>0</v>
      </c>
      <c r="O4087" s="58">
        <v>393</v>
      </c>
      <c r="P4087" s="58">
        <v>0</v>
      </c>
      <c r="Q4087" s="58">
        <v>0</v>
      </c>
      <c r="R4087" s="59">
        <v>0</v>
      </c>
      <c r="S4087" s="59">
        <v>2116.3049999999998</v>
      </c>
      <c r="T4087" s="59">
        <v>0</v>
      </c>
      <c r="U4087" s="59">
        <v>0</v>
      </c>
    </row>
    <row r="4088" spans="1:21" x14ac:dyDescent="0.3">
      <c r="A4088" s="61">
        <v>88749</v>
      </c>
      <c r="B4088" s="54">
        <v>1</v>
      </c>
      <c r="C4088" s="54" t="s">
        <v>78</v>
      </c>
      <c r="D4088" s="54" t="s">
        <v>88</v>
      </c>
      <c r="E4088" s="61" t="s">
        <v>3219</v>
      </c>
      <c r="F4088" s="61" t="s">
        <v>137</v>
      </c>
      <c r="G4088" s="54" t="s">
        <v>71</v>
      </c>
      <c r="H4088" s="54" t="s">
        <v>128</v>
      </c>
      <c r="I4088" s="54" t="s">
        <v>22</v>
      </c>
      <c r="J4088" s="54" t="s">
        <v>129</v>
      </c>
      <c r="K4088" s="56">
        <v>43454.375844907408</v>
      </c>
      <c r="L4088" s="56">
        <v>43454.563888888886</v>
      </c>
      <c r="M4088" s="57">
        <v>4.5130555550000002</v>
      </c>
      <c r="N4088" s="58">
        <v>0</v>
      </c>
      <c r="O4088" s="58">
        <v>2</v>
      </c>
      <c r="P4088" s="58">
        <v>0</v>
      </c>
      <c r="Q4088" s="58">
        <v>0</v>
      </c>
      <c r="R4088" s="59">
        <v>0</v>
      </c>
      <c r="S4088" s="59">
        <v>9.0261110000000002</v>
      </c>
      <c r="T4088" s="59">
        <v>0</v>
      </c>
      <c r="U4088" s="59">
        <v>0</v>
      </c>
    </row>
    <row r="4089" spans="1:21" x14ac:dyDescent="0.3">
      <c r="A4089" s="61">
        <v>88750</v>
      </c>
      <c r="B4089" s="54">
        <v>1</v>
      </c>
      <c r="C4089" s="54" t="s">
        <v>78</v>
      </c>
      <c r="D4089" s="54" t="s">
        <v>82</v>
      </c>
      <c r="E4089" s="61" t="s">
        <v>3710</v>
      </c>
      <c r="F4089" s="61" t="s">
        <v>137</v>
      </c>
      <c r="G4089" s="54" t="s">
        <v>71</v>
      </c>
      <c r="H4089" s="54" t="s">
        <v>128</v>
      </c>
      <c r="I4089" s="54" t="s">
        <v>22</v>
      </c>
      <c r="J4089" s="54" t="s">
        <v>129</v>
      </c>
      <c r="K4089" s="56">
        <v>43454.376238425924</v>
      </c>
      <c r="L4089" s="56">
        <v>43454.447511574072</v>
      </c>
      <c r="M4089" s="57">
        <v>1.710555555</v>
      </c>
      <c r="N4089" s="58">
        <v>0</v>
      </c>
      <c r="O4089" s="58">
        <v>2</v>
      </c>
      <c r="P4089" s="58">
        <v>0</v>
      </c>
      <c r="Q4089" s="58">
        <v>0</v>
      </c>
      <c r="R4089" s="59">
        <v>0</v>
      </c>
      <c r="S4089" s="59">
        <v>3.4211109999999998</v>
      </c>
      <c r="T4089" s="59">
        <v>0</v>
      </c>
      <c r="U4089" s="59">
        <v>0</v>
      </c>
    </row>
    <row r="4090" spans="1:21" x14ac:dyDescent="0.3">
      <c r="A4090" s="61">
        <v>88752</v>
      </c>
      <c r="B4090" s="54">
        <v>1</v>
      </c>
      <c r="C4090" s="54" t="s">
        <v>79</v>
      </c>
      <c r="D4090" s="54" t="s">
        <v>120</v>
      </c>
      <c r="E4090" s="61" t="s">
        <v>3711</v>
      </c>
      <c r="F4090" s="61" t="s">
        <v>148</v>
      </c>
      <c r="G4090" s="54" t="s">
        <v>72</v>
      </c>
      <c r="H4090" s="54" t="s">
        <v>128</v>
      </c>
      <c r="I4090" s="54" t="s">
        <v>22</v>
      </c>
      <c r="J4090" s="54" t="s">
        <v>147</v>
      </c>
      <c r="K4090" s="56">
        <v>43454.387141203704</v>
      </c>
      <c r="L4090" s="56">
        <v>43454.66134259259</v>
      </c>
      <c r="M4090" s="57">
        <v>6.5808333330000002</v>
      </c>
      <c r="N4090" s="58">
        <v>4</v>
      </c>
      <c r="O4090" s="58">
        <v>680</v>
      </c>
      <c r="P4090" s="58">
        <v>0</v>
      </c>
      <c r="Q4090" s="58">
        <v>206</v>
      </c>
      <c r="R4090" s="59">
        <v>26.323333000000002</v>
      </c>
      <c r="S4090" s="59">
        <v>4474.9666660000003</v>
      </c>
      <c r="T4090" s="59">
        <v>0</v>
      </c>
      <c r="U4090" s="59">
        <v>1355.6516670000001</v>
      </c>
    </row>
    <row r="4091" spans="1:21" x14ac:dyDescent="0.3">
      <c r="A4091" s="61">
        <v>88753</v>
      </c>
      <c r="B4091" s="54">
        <v>1</v>
      </c>
      <c r="C4091" s="54" t="s">
        <v>79</v>
      </c>
      <c r="D4091" s="54" t="s">
        <v>112</v>
      </c>
      <c r="E4091" s="61" t="s">
        <v>244</v>
      </c>
      <c r="F4091" s="61" t="s">
        <v>150</v>
      </c>
      <c r="G4091" s="54" t="s">
        <v>72</v>
      </c>
      <c r="H4091" s="54" t="s">
        <v>128</v>
      </c>
      <c r="I4091" s="54" t="s">
        <v>22</v>
      </c>
      <c r="J4091" s="54" t="s">
        <v>147</v>
      </c>
      <c r="K4091" s="56">
        <v>43454.383750000001</v>
      </c>
      <c r="L4091" s="56">
        <v>43454.775659722225</v>
      </c>
      <c r="M4091" s="57">
        <v>9.4058333330000004</v>
      </c>
      <c r="N4091" s="58">
        <v>0</v>
      </c>
      <c r="O4091" s="58">
        <v>783</v>
      </c>
      <c r="P4091" s="58">
        <v>0</v>
      </c>
      <c r="Q4091" s="58">
        <v>0</v>
      </c>
      <c r="R4091" s="59">
        <v>0</v>
      </c>
      <c r="S4091" s="59">
        <v>7364.7674999999999</v>
      </c>
      <c r="T4091" s="59">
        <v>0</v>
      </c>
      <c r="U4091" s="59">
        <v>0</v>
      </c>
    </row>
    <row r="4092" spans="1:21" x14ac:dyDescent="0.3">
      <c r="A4092" s="61">
        <v>88755</v>
      </c>
      <c r="B4092" s="54">
        <v>1</v>
      </c>
      <c r="C4092" s="54" t="s">
        <v>78</v>
      </c>
      <c r="D4092" s="54" t="s">
        <v>89</v>
      </c>
      <c r="E4092" s="61" t="s">
        <v>3436</v>
      </c>
      <c r="F4092" s="61" t="s">
        <v>148</v>
      </c>
      <c r="G4092" s="54" t="s">
        <v>71</v>
      </c>
      <c r="H4092" s="54" t="s">
        <v>128</v>
      </c>
      <c r="I4092" s="54" t="s">
        <v>22</v>
      </c>
      <c r="J4092" s="54" t="s">
        <v>147</v>
      </c>
      <c r="K4092" s="56">
        <v>43454.442453703705</v>
      </c>
      <c r="L4092" s="56">
        <v>43454.636574074073</v>
      </c>
      <c r="M4092" s="57">
        <v>4.6588888879999999</v>
      </c>
      <c r="N4092" s="58">
        <v>0</v>
      </c>
      <c r="O4092" s="58">
        <v>563</v>
      </c>
      <c r="P4092" s="58">
        <v>0</v>
      </c>
      <c r="Q4092" s="58">
        <v>0</v>
      </c>
      <c r="R4092" s="59">
        <v>0</v>
      </c>
      <c r="S4092" s="59">
        <v>2622.954444</v>
      </c>
      <c r="T4092" s="59">
        <v>0</v>
      </c>
      <c r="U4092" s="59">
        <v>0</v>
      </c>
    </row>
    <row r="4093" spans="1:21" x14ac:dyDescent="0.3">
      <c r="A4093" s="61">
        <v>88759</v>
      </c>
      <c r="B4093" s="54">
        <v>1</v>
      </c>
      <c r="C4093" s="54" t="s">
        <v>78</v>
      </c>
      <c r="D4093" s="54" t="s">
        <v>96</v>
      </c>
      <c r="E4093" s="61" t="s">
        <v>552</v>
      </c>
      <c r="F4093" s="61" t="s">
        <v>148</v>
      </c>
      <c r="G4093" s="54" t="s">
        <v>72</v>
      </c>
      <c r="H4093" s="54" t="s">
        <v>128</v>
      </c>
      <c r="I4093" s="54" t="s">
        <v>22</v>
      </c>
      <c r="J4093" s="54" t="s">
        <v>147</v>
      </c>
      <c r="K4093" s="56">
        <v>43454.380115740743</v>
      </c>
      <c r="L4093" s="56">
        <v>43454.729142013886</v>
      </c>
      <c r="M4093" s="57">
        <v>8.3766305550000002</v>
      </c>
      <c r="N4093" s="58">
        <v>1</v>
      </c>
      <c r="O4093" s="58">
        <v>189</v>
      </c>
      <c r="P4093" s="58">
        <v>0</v>
      </c>
      <c r="Q4093" s="58">
        <v>0</v>
      </c>
      <c r="R4093" s="59">
        <v>8.3766309999999997</v>
      </c>
      <c r="S4093" s="59">
        <v>1583.1831749999999</v>
      </c>
      <c r="T4093" s="59">
        <v>0</v>
      </c>
      <c r="U4093" s="59">
        <v>0</v>
      </c>
    </row>
    <row r="4094" spans="1:21" x14ac:dyDescent="0.3">
      <c r="A4094" s="61">
        <v>88760</v>
      </c>
      <c r="B4094" s="54">
        <v>1</v>
      </c>
      <c r="C4094" s="54" t="s">
        <v>78</v>
      </c>
      <c r="D4094" s="54" t="s">
        <v>85</v>
      </c>
      <c r="E4094" s="61" t="s">
        <v>2679</v>
      </c>
      <c r="F4094" s="61" t="s">
        <v>136</v>
      </c>
      <c r="G4094" s="54" t="s">
        <v>71</v>
      </c>
      <c r="H4094" s="54" t="s">
        <v>128</v>
      </c>
      <c r="I4094" s="54" t="s">
        <v>22</v>
      </c>
      <c r="J4094" s="54" t="s">
        <v>129</v>
      </c>
      <c r="K4094" s="56">
        <v>43454.381168981483</v>
      </c>
      <c r="L4094" s="56">
        <v>43454.418530092589</v>
      </c>
      <c r="M4094" s="57">
        <v>0.896666666</v>
      </c>
      <c r="N4094" s="58">
        <v>0</v>
      </c>
      <c r="O4094" s="58">
        <v>81</v>
      </c>
      <c r="P4094" s="58">
        <v>0</v>
      </c>
      <c r="Q4094" s="58">
        <v>0</v>
      </c>
      <c r="R4094" s="59">
        <v>0</v>
      </c>
      <c r="S4094" s="59">
        <v>72.63</v>
      </c>
      <c r="T4094" s="59">
        <v>0</v>
      </c>
      <c r="U4094" s="59">
        <v>0</v>
      </c>
    </row>
    <row r="4095" spans="1:21" x14ac:dyDescent="0.3">
      <c r="A4095" s="61">
        <v>88761</v>
      </c>
      <c r="B4095" s="54">
        <v>1</v>
      </c>
      <c r="C4095" s="54" t="s">
        <v>79</v>
      </c>
      <c r="D4095" s="54" t="s">
        <v>109</v>
      </c>
      <c r="E4095" s="61" t="s">
        <v>325</v>
      </c>
      <c r="F4095" s="61" t="s">
        <v>148</v>
      </c>
      <c r="G4095" s="54" t="s">
        <v>72</v>
      </c>
      <c r="H4095" s="54" t="s">
        <v>128</v>
      </c>
      <c r="I4095" s="54" t="s">
        <v>22</v>
      </c>
      <c r="J4095" s="54" t="s">
        <v>147</v>
      </c>
      <c r="K4095" s="56">
        <v>43454.383333333331</v>
      </c>
      <c r="L4095" s="56">
        <v>43454.570138888892</v>
      </c>
      <c r="M4095" s="57">
        <v>4.483333333</v>
      </c>
      <c r="N4095" s="58">
        <v>0</v>
      </c>
      <c r="O4095" s="58">
        <v>0</v>
      </c>
      <c r="P4095" s="58">
        <v>0</v>
      </c>
      <c r="Q4095" s="58">
        <v>21</v>
      </c>
      <c r="R4095" s="59">
        <v>0</v>
      </c>
      <c r="S4095" s="59">
        <v>0</v>
      </c>
      <c r="T4095" s="59">
        <v>0</v>
      </c>
      <c r="U4095" s="59">
        <v>94.15</v>
      </c>
    </row>
    <row r="4096" spans="1:21" x14ac:dyDescent="0.3">
      <c r="A4096" s="61">
        <v>88763</v>
      </c>
      <c r="B4096" s="54">
        <v>1</v>
      </c>
      <c r="C4096" s="54" t="s">
        <v>78</v>
      </c>
      <c r="D4096" s="54" t="s">
        <v>94</v>
      </c>
      <c r="E4096" s="61" t="s">
        <v>3226</v>
      </c>
      <c r="F4096" s="61" t="s">
        <v>151</v>
      </c>
      <c r="G4096" s="54" t="s">
        <v>71</v>
      </c>
      <c r="H4096" s="54" t="s">
        <v>128</v>
      </c>
      <c r="I4096" s="54" t="s">
        <v>22</v>
      </c>
      <c r="J4096" s="54" t="s">
        <v>129</v>
      </c>
      <c r="K4096" s="56">
        <v>43454.385393518518</v>
      </c>
      <c r="L4096" s="56">
        <v>43454.461793981478</v>
      </c>
      <c r="M4096" s="57">
        <v>1.833611111</v>
      </c>
      <c r="N4096" s="58">
        <v>0</v>
      </c>
      <c r="O4096" s="58">
        <v>17</v>
      </c>
      <c r="P4096" s="58">
        <v>0</v>
      </c>
      <c r="Q4096" s="58">
        <v>0</v>
      </c>
      <c r="R4096" s="59">
        <v>0</v>
      </c>
      <c r="S4096" s="59">
        <v>31.171389000000001</v>
      </c>
      <c r="T4096" s="59">
        <v>0</v>
      </c>
      <c r="U4096" s="59">
        <v>0</v>
      </c>
    </row>
    <row r="4097" spans="1:21" x14ac:dyDescent="0.3">
      <c r="A4097" s="61">
        <v>88764</v>
      </c>
      <c r="B4097" s="54">
        <v>1</v>
      </c>
      <c r="C4097" s="54" t="s">
        <v>78</v>
      </c>
      <c r="D4097" s="54" t="s">
        <v>102</v>
      </c>
      <c r="E4097" s="61" t="s">
        <v>392</v>
      </c>
      <c r="F4097" s="61" t="s">
        <v>148</v>
      </c>
      <c r="G4097" s="54" t="s">
        <v>71</v>
      </c>
      <c r="H4097" s="54" t="s">
        <v>128</v>
      </c>
      <c r="I4097" s="54" t="s">
        <v>22</v>
      </c>
      <c r="J4097" s="54" t="s">
        <v>147</v>
      </c>
      <c r="K4097" s="56">
        <v>43454.571539351855</v>
      </c>
      <c r="L4097" s="56">
        <v>43454.728472222225</v>
      </c>
      <c r="M4097" s="57">
        <v>3.7663888879999998</v>
      </c>
      <c r="N4097" s="58">
        <v>0</v>
      </c>
      <c r="O4097" s="58">
        <v>284</v>
      </c>
      <c r="P4097" s="58">
        <v>0</v>
      </c>
      <c r="Q4097" s="58">
        <v>0</v>
      </c>
      <c r="R4097" s="59">
        <v>0</v>
      </c>
      <c r="S4097" s="59">
        <v>1069.654444</v>
      </c>
      <c r="T4097" s="59">
        <v>0</v>
      </c>
      <c r="U4097" s="59">
        <v>0</v>
      </c>
    </row>
    <row r="4098" spans="1:21" x14ac:dyDescent="0.3">
      <c r="A4098" s="61">
        <v>88765</v>
      </c>
      <c r="B4098" s="54">
        <v>1</v>
      </c>
      <c r="C4098" s="54" t="s">
        <v>79</v>
      </c>
      <c r="D4098" s="54" t="s">
        <v>124</v>
      </c>
      <c r="E4098" s="61" t="s">
        <v>1196</v>
      </c>
      <c r="F4098" s="61" t="s">
        <v>148</v>
      </c>
      <c r="G4098" s="54" t="s">
        <v>71</v>
      </c>
      <c r="H4098" s="54" t="s">
        <v>128</v>
      </c>
      <c r="I4098" s="54" t="s">
        <v>22</v>
      </c>
      <c r="J4098" s="54" t="s">
        <v>147</v>
      </c>
      <c r="K4098" s="56">
        <v>43454.389108796298</v>
      </c>
      <c r="L4098" s="56">
        <v>43454.660486111112</v>
      </c>
      <c r="M4098" s="57">
        <v>6.5130555550000002</v>
      </c>
      <c r="N4098" s="58">
        <v>0</v>
      </c>
      <c r="O4098" s="58">
        <v>88</v>
      </c>
      <c r="P4098" s="58">
        <v>0</v>
      </c>
      <c r="Q4098" s="58">
        <v>164</v>
      </c>
      <c r="R4098" s="59">
        <v>0</v>
      </c>
      <c r="S4098" s="59">
        <v>573.14888900000005</v>
      </c>
      <c r="T4098" s="59">
        <v>0</v>
      </c>
      <c r="U4098" s="59">
        <v>1068.1411109999999</v>
      </c>
    </row>
    <row r="4099" spans="1:21" x14ac:dyDescent="0.3">
      <c r="A4099" s="61">
        <v>88767</v>
      </c>
      <c r="B4099" s="54">
        <v>1</v>
      </c>
      <c r="C4099" s="54" t="s">
        <v>79</v>
      </c>
      <c r="D4099" s="54" t="s">
        <v>124</v>
      </c>
      <c r="E4099" s="61" t="s">
        <v>3712</v>
      </c>
      <c r="F4099" s="61" t="s">
        <v>140</v>
      </c>
      <c r="G4099" s="54" t="s">
        <v>72</v>
      </c>
      <c r="H4099" s="54" t="s">
        <v>128</v>
      </c>
      <c r="I4099" s="54" t="s">
        <v>22</v>
      </c>
      <c r="J4099" s="54" t="s">
        <v>129</v>
      </c>
      <c r="K4099" s="56">
        <v>43454.387442129628</v>
      </c>
      <c r="L4099" s="56">
        <v>43454.399143518516</v>
      </c>
      <c r="M4099" s="57">
        <v>0.28083333300000002</v>
      </c>
      <c r="N4099" s="58">
        <v>0</v>
      </c>
      <c r="O4099" s="58">
        <v>411</v>
      </c>
      <c r="P4099" s="58">
        <v>0</v>
      </c>
      <c r="Q4099" s="58">
        <v>0</v>
      </c>
      <c r="R4099" s="59">
        <v>0</v>
      </c>
      <c r="S4099" s="59">
        <v>115.4225</v>
      </c>
      <c r="T4099" s="59">
        <v>0</v>
      </c>
      <c r="U4099" s="59">
        <v>0</v>
      </c>
    </row>
    <row r="4100" spans="1:21" x14ac:dyDescent="0.3">
      <c r="A4100" s="61">
        <v>88768</v>
      </c>
      <c r="B4100" s="54">
        <v>1</v>
      </c>
      <c r="C4100" s="54" t="s">
        <v>78</v>
      </c>
      <c r="D4100" s="54" t="s">
        <v>88</v>
      </c>
      <c r="E4100" s="61" t="s">
        <v>3241</v>
      </c>
      <c r="F4100" s="61" t="s">
        <v>136</v>
      </c>
      <c r="G4100" s="54" t="s">
        <v>71</v>
      </c>
      <c r="H4100" s="54" t="s">
        <v>128</v>
      </c>
      <c r="I4100" s="54" t="s">
        <v>22</v>
      </c>
      <c r="J4100" s="54" t="s">
        <v>129</v>
      </c>
      <c r="K4100" s="56">
        <v>43454.388298611113</v>
      </c>
      <c r="L4100" s="56">
        <v>43454.465115740742</v>
      </c>
      <c r="M4100" s="57">
        <v>1.843611111</v>
      </c>
      <c r="N4100" s="58">
        <v>0</v>
      </c>
      <c r="O4100" s="58">
        <v>19</v>
      </c>
      <c r="P4100" s="58">
        <v>0</v>
      </c>
      <c r="Q4100" s="58">
        <v>0</v>
      </c>
      <c r="R4100" s="59">
        <v>0</v>
      </c>
      <c r="S4100" s="59">
        <v>35.028610999999998</v>
      </c>
      <c r="T4100" s="59">
        <v>0</v>
      </c>
      <c r="U4100" s="59">
        <v>0</v>
      </c>
    </row>
    <row r="4101" spans="1:21" x14ac:dyDescent="0.3">
      <c r="A4101" s="61">
        <v>88769</v>
      </c>
      <c r="B4101" s="54">
        <v>1</v>
      </c>
      <c r="C4101" s="54" t="s">
        <v>79</v>
      </c>
      <c r="D4101" s="54" t="s">
        <v>124</v>
      </c>
      <c r="E4101" s="61" t="s">
        <v>3713</v>
      </c>
      <c r="F4101" s="61" t="s">
        <v>127</v>
      </c>
      <c r="G4101" s="54" t="s">
        <v>72</v>
      </c>
      <c r="H4101" s="54" t="s">
        <v>128</v>
      </c>
      <c r="I4101" s="54" t="s">
        <v>22</v>
      </c>
      <c r="J4101" s="54" t="s">
        <v>129</v>
      </c>
      <c r="K4101" s="56">
        <v>43454.384074074071</v>
      </c>
      <c r="L4101" s="56">
        <v>43454.439074074071</v>
      </c>
      <c r="M4101" s="57">
        <v>1.32</v>
      </c>
      <c r="N4101" s="58">
        <v>0</v>
      </c>
      <c r="O4101" s="58">
        <v>84</v>
      </c>
      <c r="P4101" s="58">
        <v>0</v>
      </c>
      <c r="Q4101" s="58">
        <v>0</v>
      </c>
      <c r="R4101" s="59">
        <v>0</v>
      </c>
      <c r="S4101" s="59">
        <v>110.88</v>
      </c>
      <c r="T4101" s="59">
        <v>0</v>
      </c>
      <c r="U4101" s="59">
        <v>0</v>
      </c>
    </row>
    <row r="4102" spans="1:21" x14ac:dyDescent="0.3">
      <c r="A4102" s="61">
        <v>88770</v>
      </c>
      <c r="B4102" s="54">
        <v>1</v>
      </c>
      <c r="C4102" s="54" t="s">
        <v>78</v>
      </c>
      <c r="D4102" s="54" t="s">
        <v>82</v>
      </c>
      <c r="E4102" s="61" t="s">
        <v>2790</v>
      </c>
      <c r="F4102" s="61" t="s">
        <v>146</v>
      </c>
      <c r="G4102" s="54" t="s">
        <v>71</v>
      </c>
      <c r="H4102" s="54" t="s">
        <v>128</v>
      </c>
      <c r="I4102" s="54" t="s">
        <v>22</v>
      </c>
      <c r="J4102" s="54" t="s">
        <v>147</v>
      </c>
      <c r="K4102" s="56">
        <v>43454.391273148147</v>
      </c>
      <c r="L4102" s="56">
        <v>43454.476284722223</v>
      </c>
      <c r="M4102" s="57">
        <v>2.040277777</v>
      </c>
      <c r="N4102" s="58">
        <v>0</v>
      </c>
      <c r="O4102" s="58">
        <v>1077</v>
      </c>
      <c r="P4102" s="58">
        <v>0</v>
      </c>
      <c r="Q4102" s="58">
        <v>0</v>
      </c>
      <c r="R4102" s="59">
        <v>0</v>
      </c>
      <c r="S4102" s="59">
        <v>2197.3791660000002</v>
      </c>
      <c r="T4102" s="59">
        <v>0</v>
      </c>
      <c r="U4102" s="59">
        <v>0</v>
      </c>
    </row>
    <row r="4103" spans="1:21" x14ac:dyDescent="0.3">
      <c r="A4103" s="61">
        <v>88771</v>
      </c>
      <c r="B4103" s="54">
        <v>1</v>
      </c>
      <c r="C4103" s="54" t="s">
        <v>78</v>
      </c>
      <c r="D4103" s="54" t="s">
        <v>82</v>
      </c>
      <c r="E4103" s="61" t="s">
        <v>487</v>
      </c>
      <c r="F4103" s="61" t="s">
        <v>148</v>
      </c>
      <c r="G4103" s="54" t="s">
        <v>71</v>
      </c>
      <c r="H4103" s="54" t="s">
        <v>128</v>
      </c>
      <c r="I4103" s="54" t="s">
        <v>22</v>
      </c>
      <c r="J4103" s="54" t="s">
        <v>147</v>
      </c>
      <c r="K4103" s="56">
        <v>43454.41679398148</v>
      </c>
      <c r="L4103" s="56">
        <v>43454.455046296294</v>
      </c>
      <c r="M4103" s="57">
        <v>0.91805555500000002</v>
      </c>
      <c r="N4103" s="58">
        <v>0</v>
      </c>
      <c r="O4103" s="58">
        <v>27</v>
      </c>
      <c r="P4103" s="58">
        <v>0</v>
      </c>
      <c r="Q4103" s="58">
        <v>185</v>
      </c>
      <c r="R4103" s="59">
        <v>0</v>
      </c>
      <c r="S4103" s="59">
        <v>24.787500000000001</v>
      </c>
      <c r="T4103" s="59">
        <v>0</v>
      </c>
      <c r="U4103" s="59">
        <v>169.84027800000001</v>
      </c>
    </row>
    <row r="4104" spans="1:21" x14ac:dyDescent="0.3">
      <c r="A4104" s="61">
        <v>88772</v>
      </c>
      <c r="B4104" s="54">
        <v>1</v>
      </c>
      <c r="C4104" s="54" t="s">
        <v>78</v>
      </c>
      <c r="D4104" s="54" t="s">
        <v>90</v>
      </c>
      <c r="E4104" s="61" t="s">
        <v>2648</v>
      </c>
      <c r="F4104" s="61" t="s">
        <v>146</v>
      </c>
      <c r="G4104" s="54" t="s">
        <v>71</v>
      </c>
      <c r="H4104" s="54" t="s">
        <v>128</v>
      </c>
      <c r="I4104" s="54" t="s">
        <v>22</v>
      </c>
      <c r="J4104" s="54" t="s">
        <v>147</v>
      </c>
      <c r="K4104" s="56">
        <v>43454.401516203703</v>
      </c>
      <c r="L4104" s="56">
        <v>43454.661180555559</v>
      </c>
      <c r="M4104" s="57">
        <v>6.2319444439999998</v>
      </c>
      <c r="N4104" s="58">
        <v>0</v>
      </c>
      <c r="O4104" s="58">
        <v>144</v>
      </c>
      <c r="P4104" s="58">
        <v>0</v>
      </c>
      <c r="Q4104" s="58">
        <v>1</v>
      </c>
      <c r="R4104" s="59">
        <v>0</v>
      </c>
      <c r="S4104" s="59">
        <v>897.4</v>
      </c>
      <c r="T4104" s="59">
        <v>0</v>
      </c>
      <c r="U4104" s="59">
        <v>6.2319440000000004</v>
      </c>
    </row>
    <row r="4105" spans="1:21" x14ac:dyDescent="0.3">
      <c r="A4105" s="61">
        <v>88773</v>
      </c>
      <c r="B4105" s="54">
        <v>1</v>
      </c>
      <c r="C4105" s="54" t="s">
        <v>78</v>
      </c>
      <c r="D4105" s="54" t="s">
        <v>83</v>
      </c>
      <c r="E4105" s="61" t="s">
        <v>3714</v>
      </c>
      <c r="F4105" s="61" t="s">
        <v>136</v>
      </c>
      <c r="G4105" s="54" t="s">
        <v>71</v>
      </c>
      <c r="H4105" s="54" t="s">
        <v>128</v>
      </c>
      <c r="I4105" s="54" t="s">
        <v>22</v>
      </c>
      <c r="J4105" s="54" t="s">
        <v>129</v>
      </c>
      <c r="K4105" s="56">
        <v>43454.357129629629</v>
      </c>
      <c r="L4105" s="56">
        <v>43454.414733796293</v>
      </c>
      <c r="M4105" s="57">
        <v>1.3825000000000001</v>
      </c>
      <c r="N4105" s="58">
        <v>0</v>
      </c>
      <c r="O4105" s="58">
        <v>123</v>
      </c>
      <c r="P4105" s="58">
        <v>0</v>
      </c>
      <c r="Q4105" s="58">
        <v>0</v>
      </c>
      <c r="R4105" s="59">
        <v>0</v>
      </c>
      <c r="S4105" s="59">
        <v>170.04750000000001</v>
      </c>
      <c r="T4105" s="59">
        <v>0</v>
      </c>
      <c r="U4105" s="59">
        <v>0</v>
      </c>
    </row>
    <row r="4106" spans="1:21" x14ac:dyDescent="0.3">
      <c r="A4106" s="61">
        <v>88774</v>
      </c>
      <c r="B4106" s="54">
        <v>1</v>
      </c>
      <c r="C4106" s="54" t="s">
        <v>78</v>
      </c>
      <c r="D4106" s="54" t="s">
        <v>88</v>
      </c>
      <c r="E4106" s="61" t="s">
        <v>3715</v>
      </c>
      <c r="F4106" s="61" t="s">
        <v>136</v>
      </c>
      <c r="G4106" s="54" t="s">
        <v>71</v>
      </c>
      <c r="H4106" s="54" t="s">
        <v>128</v>
      </c>
      <c r="I4106" s="54" t="s">
        <v>22</v>
      </c>
      <c r="J4106" s="54" t="s">
        <v>129</v>
      </c>
      <c r="K4106" s="56">
        <v>43454.398483796293</v>
      </c>
      <c r="L4106" s="56">
        <v>43454.43240740741</v>
      </c>
      <c r="M4106" s="57">
        <v>0.81416666599999998</v>
      </c>
      <c r="N4106" s="58">
        <v>0</v>
      </c>
      <c r="O4106" s="58">
        <v>1</v>
      </c>
      <c r="P4106" s="58">
        <v>0</v>
      </c>
      <c r="Q4106" s="58">
        <v>0</v>
      </c>
      <c r="R4106" s="59">
        <v>0</v>
      </c>
      <c r="S4106" s="59">
        <v>0.81416699999999997</v>
      </c>
      <c r="T4106" s="59">
        <v>0</v>
      </c>
      <c r="U4106" s="59">
        <v>0</v>
      </c>
    </row>
    <row r="4107" spans="1:21" x14ac:dyDescent="0.3">
      <c r="A4107" s="61">
        <v>88776</v>
      </c>
      <c r="B4107" s="54">
        <v>1</v>
      </c>
      <c r="C4107" s="54" t="s">
        <v>78</v>
      </c>
      <c r="D4107" s="54" t="s">
        <v>101</v>
      </c>
      <c r="E4107" s="61" t="s">
        <v>191</v>
      </c>
      <c r="F4107" s="61" t="s">
        <v>148</v>
      </c>
      <c r="G4107" s="54" t="s">
        <v>71</v>
      </c>
      <c r="H4107" s="54" t="s">
        <v>128</v>
      </c>
      <c r="I4107" s="54" t="s">
        <v>22</v>
      </c>
      <c r="J4107" s="54" t="s">
        <v>147</v>
      </c>
      <c r="K4107" s="56">
        <v>43454.400694444441</v>
      </c>
      <c r="L4107" s="56">
        <v>43454.709085648152</v>
      </c>
      <c r="M4107" s="57">
        <v>7.4013888879999996</v>
      </c>
      <c r="N4107" s="58">
        <v>0</v>
      </c>
      <c r="O4107" s="58">
        <v>248</v>
      </c>
      <c r="P4107" s="58">
        <v>0</v>
      </c>
      <c r="Q4107" s="58">
        <v>0</v>
      </c>
      <c r="R4107" s="59">
        <v>0</v>
      </c>
      <c r="S4107" s="59">
        <v>1835.5444440000001</v>
      </c>
      <c r="T4107" s="59">
        <v>0</v>
      </c>
      <c r="U4107" s="59">
        <v>0</v>
      </c>
    </row>
    <row r="4108" spans="1:21" x14ac:dyDescent="0.3">
      <c r="A4108" s="61">
        <v>88778</v>
      </c>
      <c r="B4108" s="54">
        <v>1</v>
      </c>
      <c r="C4108" s="54" t="s">
        <v>79</v>
      </c>
      <c r="D4108" s="54" t="s">
        <v>108</v>
      </c>
      <c r="E4108" s="61" t="s">
        <v>3716</v>
      </c>
      <c r="F4108" s="61" t="s">
        <v>150</v>
      </c>
      <c r="G4108" s="54" t="s">
        <v>71</v>
      </c>
      <c r="H4108" s="54" t="s">
        <v>128</v>
      </c>
      <c r="I4108" s="54" t="s">
        <v>22</v>
      </c>
      <c r="J4108" s="54" t="s">
        <v>147</v>
      </c>
      <c r="K4108" s="56">
        <v>43454.416215277779</v>
      </c>
      <c r="L4108" s="56">
        <v>43454.68472222222</v>
      </c>
      <c r="M4108" s="57">
        <v>6.4441666660000001</v>
      </c>
      <c r="N4108" s="58">
        <v>0</v>
      </c>
      <c r="O4108" s="58">
        <v>324</v>
      </c>
      <c r="P4108" s="58">
        <v>0</v>
      </c>
      <c r="Q4108" s="58">
        <v>0</v>
      </c>
      <c r="R4108" s="59">
        <v>0</v>
      </c>
      <c r="S4108" s="59">
        <v>2087.91</v>
      </c>
      <c r="T4108" s="59">
        <v>0</v>
      </c>
      <c r="U4108" s="59">
        <v>0</v>
      </c>
    </row>
    <row r="4109" spans="1:21" x14ac:dyDescent="0.3">
      <c r="A4109" s="61">
        <v>88782</v>
      </c>
      <c r="B4109" s="54">
        <v>1</v>
      </c>
      <c r="C4109" s="54" t="s">
        <v>78</v>
      </c>
      <c r="D4109" s="54" t="s">
        <v>87</v>
      </c>
      <c r="E4109" s="61" t="s">
        <v>3717</v>
      </c>
      <c r="F4109" s="61" t="s">
        <v>150</v>
      </c>
      <c r="G4109" s="54" t="s">
        <v>71</v>
      </c>
      <c r="H4109" s="54" t="s">
        <v>128</v>
      </c>
      <c r="I4109" s="54" t="s">
        <v>22</v>
      </c>
      <c r="J4109" s="54" t="s">
        <v>147</v>
      </c>
      <c r="K4109" s="56">
        <v>43454.407511574071</v>
      </c>
      <c r="L4109" s="56">
        <v>43454.50271990741</v>
      </c>
      <c r="M4109" s="57">
        <v>2.2850000000000001</v>
      </c>
      <c r="N4109" s="58">
        <v>0</v>
      </c>
      <c r="O4109" s="58">
        <v>35</v>
      </c>
      <c r="P4109" s="58">
        <v>0</v>
      </c>
      <c r="Q4109" s="58">
        <v>1</v>
      </c>
      <c r="R4109" s="59">
        <v>0</v>
      </c>
      <c r="S4109" s="59">
        <v>79.974999999999994</v>
      </c>
      <c r="T4109" s="59">
        <v>0</v>
      </c>
      <c r="U4109" s="59">
        <v>2.2850000000000001</v>
      </c>
    </row>
    <row r="4110" spans="1:21" x14ac:dyDescent="0.3">
      <c r="A4110" s="61">
        <v>88784</v>
      </c>
      <c r="B4110" s="54">
        <v>1</v>
      </c>
      <c r="C4110" s="54" t="s">
        <v>78</v>
      </c>
      <c r="D4110" s="54" t="s">
        <v>97</v>
      </c>
      <c r="E4110" s="61" t="s">
        <v>3718</v>
      </c>
      <c r="F4110" s="61" t="s">
        <v>136</v>
      </c>
      <c r="G4110" s="54" t="s">
        <v>71</v>
      </c>
      <c r="H4110" s="54" t="s">
        <v>128</v>
      </c>
      <c r="I4110" s="54" t="s">
        <v>22</v>
      </c>
      <c r="J4110" s="54" t="s">
        <v>129</v>
      </c>
      <c r="K4110" s="56">
        <v>43454.404027777775</v>
      </c>
      <c r="L4110" s="56">
        <v>43454.458553240744</v>
      </c>
      <c r="M4110" s="57">
        <v>1.308611111</v>
      </c>
      <c r="N4110" s="58">
        <v>0</v>
      </c>
      <c r="O4110" s="58">
        <v>148</v>
      </c>
      <c r="P4110" s="58">
        <v>0</v>
      </c>
      <c r="Q4110" s="58">
        <v>17</v>
      </c>
      <c r="R4110" s="59">
        <v>0</v>
      </c>
      <c r="S4110" s="59">
        <v>193.67444399999999</v>
      </c>
      <c r="T4110" s="59">
        <v>0</v>
      </c>
      <c r="U4110" s="59">
        <v>22.246389000000001</v>
      </c>
    </row>
    <row r="4111" spans="1:21" x14ac:dyDescent="0.3">
      <c r="A4111" s="61">
        <v>88786</v>
      </c>
      <c r="B4111" s="54">
        <v>1</v>
      </c>
      <c r="C4111" s="54" t="s">
        <v>79</v>
      </c>
      <c r="D4111" s="54" t="s">
        <v>111</v>
      </c>
      <c r="E4111" s="61" t="s">
        <v>3719</v>
      </c>
      <c r="F4111" s="61" t="s">
        <v>182</v>
      </c>
      <c r="G4111" s="54" t="s">
        <v>71</v>
      </c>
      <c r="H4111" s="54" t="s">
        <v>128</v>
      </c>
      <c r="I4111" s="54" t="s">
        <v>22</v>
      </c>
      <c r="J4111" s="54" t="s">
        <v>129</v>
      </c>
      <c r="K4111" s="56">
        <v>43454.403263888889</v>
      </c>
      <c r="L4111" s="56">
        <v>43454.454363425924</v>
      </c>
      <c r="M4111" s="57">
        <v>1.226388888</v>
      </c>
      <c r="N4111" s="58">
        <v>0</v>
      </c>
      <c r="O4111" s="58">
        <v>0</v>
      </c>
      <c r="P4111" s="58">
        <v>0</v>
      </c>
      <c r="Q4111" s="58">
        <v>7</v>
      </c>
      <c r="R4111" s="59">
        <v>0</v>
      </c>
      <c r="S4111" s="59">
        <v>0</v>
      </c>
      <c r="T4111" s="59">
        <v>0</v>
      </c>
      <c r="U4111" s="59">
        <v>8.5847219999999993</v>
      </c>
    </row>
    <row r="4112" spans="1:21" x14ac:dyDescent="0.3">
      <c r="A4112" s="61">
        <v>88787</v>
      </c>
      <c r="B4112" s="54">
        <v>1</v>
      </c>
      <c r="C4112" s="54" t="s">
        <v>78</v>
      </c>
      <c r="D4112" s="54" t="s">
        <v>103</v>
      </c>
      <c r="E4112" s="61" t="s">
        <v>323</v>
      </c>
      <c r="F4112" s="61" t="s">
        <v>150</v>
      </c>
      <c r="G4112" s="54" t="s">
        <v>72</v>
      </c>
      <c r="H4112" s="54" t="s">
        <v>128</v>
      </c>
      <c r="I4112" s="54" t="s">
        <v>22</v>
      </c>
      <c r="J4112" s="54" t="s">
        <v>147</v>
      </c>
      <c r="K4112" s="56">
        <v>43454.479502314818</v>
      </c>
      <c r="L4112" s="56">
        <v>43454.663599537038</v>
      </c>
      <c r="M4112" s="57">
        <v>4.4183333329999996</v>
      </c>
      <c r="N4112" s="58">
        <v>4</v>
      </c>
      <c r="O4112" s="58">
        <v>105</v>
      </c>
      <c r="P4112" s="58">
        <v>0</v>
      </c>
      <c r="Q4112" s="58">
        <v>2451</v>
      </c>
      <c r="R4112" s="59">
        <v>17.673333</v>
      </c>
      <c r="S4112" s="59">
        <v>463.92500000000001</v>
      </c>
      <c r="T4112" s="59">
        <v>0</v>
      </c>
      <c r="U4112" s="59">
        <v>10829.334999000001</v>
      </c>
    </row>
    <row r="4113" spans="1:21" x14ac:dyDescent="0.3">
      <c r="A4113" s="61">
        <v>88790</v>
      </c>
      <c r="B4113" s="54">
        <v>1</v>
      </c>
      <c r="C4113" s="54" t="s">
        <v>78</v>
      </c>
      <c r="D4113" s="54" t="s">
        <v>93</v>
      </c>
      <c r="E4113" s="61" t="s">
        <v>3720</v>
      </c>
      <c r="F4113" s="61" t="s">
        <v>130</v>
      </c>
      <c r="G4113" s="54" t="s">
        <v>71</v>
      </c>
      <c r="H4113" s="54" t="s">
        <v>128</v>
      </c>
      <c r="I4113" s="54" t="s">
        <v>22</v>
      </c>
      <c r="J4113" s="54" t="s">
        <v>129</v>
      </c>
      <c r="K4113" s="56">
        <v>43454.414803240739</v>
      </c>
      <c r="L4113" s="56">
        <v>43454.455543981479</v>
      </c>
      <c r="M4113" s="57">
        <v>0.97777777700000001</v>
      </c>
      <c r="N4113" s="58">
        <v>0</v>
      </c>
      <c r="O4113" s="58">
        <v>15</v>
      </c>
      <c r="P4113" s="58">
        <v>0</v>
      </c>
      <c r="Q4113" s="58">
        <v>0</v>
      </c>
      <c r="R4113" s="59">
        <v>0</v>
      </c>
      <c r="S4113" s="59">
        <v>14.666667</v>
      </c>
      <c r="T4113" s="59">
        <v>0</v>
      </c>
      <c r="U4113" s="59">
        <v>0</v>
      </c>
    </row>
    <row r="4114" spans="1:21" x14ac:dyDescent="0.3">
      <c r="A4114" s="61">
        <v>88791</v>
      </c>
      <c r="B4114" s="54">
        <v>1</v>
      </c>
      <c r="C4114" s="54" t="s">
        <v>78</v>
      </c>
      <c r="D4114" s="54" t="s">
        <v>80</v>
      </c>
      <c r="E4114" s="61" t="s">
        <v>3721</v>
      </c>
      <c r="F4114" s="61" t="s">
        <v>137</v>
      </c>
      <c r="G4114" s="54" t="s">
        <v>71</v>
      </c>
      <c r="H4114" s="54" t="s">
        <v>128</v>
      </c>
      <c r="I4114" s="54" t="s">
        <v>22</v>
      </c>
      <c r="J4114" s="54" t="s">
        <v>129</v>
      </c>
      <c r="K4114" s="56">
        <v>43454.414641203701</v>
      </c>
      <c r="L4114" s="56">
        <v>43454.480370370373</v>
      </c>
      <c r="M4114" s="57">
        <v>1.5774999999999999</v>
      </c>
      <c r="N4114" s="58">
        <v>0</v>
      </c>
      <c r="O4114" s="58">
        <v>1</v>
      </c>
      <c r="P4114" s="58">
        <v>0</v>
      </c>
      <c r="Q4114" s="58">
        <v>0</v>
      </c>
      <c r="R4114" s="59">
        <v>0</v>
      </c>
      <c r="S4114" s="59">
        <v>1.5774999999999999</v>
      </c>
      <c r="T4114" s="59">
        <v>0</v>
      </c>
      <c r="U4114" s="59">
        <v>0</v>
      </c>
    </row>
    <row r="4115" spans="1:21" x14ac:dyDescent="0.3">
      <c r="A4115" s="61">
        <v>88792</v>
      </c>
      <c r="B4115" s="54">
        <v>1</v>
      </c>
      <c r="C4115" s="54" t="s">
        <v>78</v>
      </c>
      <c r="D4115" s="54" t="s">
        <v>91</v>
      </c>
      <c r="E4115" s="61" t="s">
        <v>3722</v>
      </c>
      <c r="F4115" s="61" t="s">
        <v>150</v>
      </c>
      <c r="G4115" s="54" t="s">
        <v>72</v>
      </c>
      <c r="H4115" s="54" t="s">
        <v>128</v>
      </c>
      <c r="I4115" s="54" t="s">
        <v>22</v>
      </c>
      <c r="J4115" s="54" t="s">
        <v>147</v>
      </c>
      <c r="K4115" s="56">
        <v>43454.418634259258</v>
      </c>
      <c r="L4115" s="56">
        <v>43454.659362384256</v>
      </c>
      <c r="M4115" s="57">
        <v>5.7774749999999999</v>
      </c>
      <c r="N4115" s="58">
        <v>2</v>
      </c>
      <c r="O4115" s="58">
        <v>591</v>
      </c>
      <c r="P4115" s="58">
        <v>0</v>
      </c>
      <c r="Q4115" s="58">
        <v>165</v>
      </c>
      <c r="R4115" s="59">
        <v>11.55495</v>
      </c>
      <c r="S4115" s="59">
        <v>3414.487725</v>
      </c>
      <c r="T4115" s="59">
        <v>0</v>
      </c>
      <c r="U4115" s="59">
        <v>953.28337499999998</v>
      </c>
    </row>
    <row r="4116" spans="1:21" x14ac:dyDescent="0.3">
      <c r="A4116" s="61">
        <v>88793</v>
      </c>
      <c r="B4116" s="54">
        <v>1</v>
      </c>
      <c r="C4116" s="54" t="s">
        <v>78</v>
      </c>
      <c r="D4116" s="54" t="s">
        <v>80</v>
      </c>
      <c r="E4116" s="61" t="s">
        <v>3723</v>
      </c>
      <c r="F4116" s="61" t="s">
        <v>130</v>
      </c>
      <c r="G4116" s="54" t="s">
        <v>71</v>
      </c>
      <c r="H4116" s="54" t="s">
        <v>128</v>
      </c>
      <c r="I4116" s="54" t="s">
        <v>22</v>
      </c>
      <c r="J4116" s="54" t="s">
        <v>129</v>
      </c>
      <c r="K4116" s="56">
        <v>43454.419085648151</v>
      </c>
      <c r="L4116" s="56">
        <v>43454.460520833331</v>
      </c>
      <c r="M4116" s="57">
        <v>0.99444444399999998</v>
      </c>
      <c r="N4116" s="58">
        <v>0</v>
      </c>
      <c r="O4116" s="58">
        <v>6</v>
      </c>
      <c r="P4116" s="58">
        <v>0</v>
      </c>
      <c r="Q4116" s="58">
        <v>0</v>
      </c>
      <c r="R4116" s="59">
        <v>0</v>
      </c>
      <c r="S4116" s="59">
        <v>5.9666670000000002</v>
      </c>
      <c r="T4116" s="59">
        <v>0</v>
      </c>
      <c r="U4116" s="59">
        <v>0</v>
      </c>
    </row>
    <row r="4117" spans="1:21" x14ac:dyDescent="0.3">
      <c r="A4117" s="61">
        <v>88796</v>
      </c>
      <c r="B4117" s="54">
        <v>1</v>
      </c>
      <c r="C4117" s="54" t="s">
        <v>78</v>
      </c>
      <c r="D4117" s="54" t="s">
        <v>125</v>
      </c>
      <c r="E4117" s="61" t="s">
        <v>2645</v>
      </c>
      <c r="F4117" s="61" t="s">
        <v>151</v>
      </c>
      <c r="G4117" s="54" t="s">
        <v>71</v>
      </c>
      <c r="H4117" s="54" t="s">
        <v>128</v>
      </c>
      <c r="I4117" s="54" t="s">
        <v>22</v>
      </c>
      <c r="J4117" s="54" t="s">
        <v>129</v>
      </c>
      <c r="K4117" s="56">
        <v>43454.433553240742</v>
      </c>
      <c r="L4117" s="56">
        <v>43454.452777777777</v>
      </c>
      <c r="M4117" s="57">
        <v>0.461388888</v>
      </c>
      <c r="N4117" s="58">
        <v>0</v>
      </c>
      <c r="O4117" s="58">
        <v>207</v>
      </c>
      <c r="P4117" s="58">
        <v>0</v>
      </c>
      <c r="Q4117" s="58">
        <v>0</v>
      </c>
      <c r="R4117" s="59">
        <v>0</v>
      </c>
      <c r="S4117" s="59">
        <v>95.507499999999993</v>
      </c>
      <c r="T4117" s="59">
        <v>0</v>
      </c>
      <c r="U4117" s="59">
        <v>0</v>
      </c>
    </row>
    <row r="4118" spans="1:21" x14ac:dyDescent="0.3">
      <c r="A4118" s="61">
        <v>88797</v>
      </c>
      <c r="B4118" s="54">
        <v>1</v>
      </c>
      <c r="C4118" s="54" t="s">
        <v>78</v>
      </c>
      <c r="D4118" s="54" t="s">
        <v>94</v>
      </c>
      <c r="E4118" s="61" t="s">
        <v>3724</v>
      </c>
      <c r="F4118" s="61" t="s">
        <v>137</v>
      </c>
      <c r="G4118" s="54" t="s">
        <v>71</v>
      </c>
      <c r="H4118" s="54" t="s">
        <v>128</v>
      </c>
      <c r="I4118" s="54" t="s">
        <v>22</v>
      </c>
      <c r="J4118" s="54" t="s">
        <v>129</v>
      </c>
      <c r="K4118" s="56">
        <v>43454.422349537039</v>
      </c>
      <c r="L4118" s="56">
        <v>43454.494351851856</v>
      </c>
      <c r="M4118" s="57">
        <v>1.7280555550000001</v>
      </c>
      <c r="N4118" s="58">
        <v>0</v>
      </c>
      <c r="O4118" s="58">
        <v>1</v>
      </c>
      <c r="P4118" s="58">
        <v>0</v>
      </c>
      <c r="Q4118" s="58">
        <v>0</v>
      </c>
      <c r="R4118" s="59">
        <v>0</v>
      </c>
      <c r="S4118" s="59">
        <v>1.728056</v>
      </c>
      <c r="T4118" s="59">
        <v>0</v>
      </c>
      <c r="U4118" s="59">
        <v>0</v>
      </c>
    </row>
    <row r="4119" spans="1:21" x14ac:dyDescent="0.3">
      <c r="A4119" s="61">
        <v>88798</v>
      </c>
      <c r="B4119" s="54">
        <v>1</v>
      </c>
      <c r="C4119" s="54" t="s">
        <v>78</v>
      </c>
      <c r="D4119" s="54" t="s">
        <v>102</v>
      </c>
      <c r="E4119" s="61" t="s">
        <v>2073</v>
      </c>
      <c r="F4119" s="61" t="s">
        <v>150</v>
      </c>
      <c r="G4119" s="54" t="s">
        <v>71</v>
      </c>
      <c r="H4119" s="54" t="s">
        <v>128</v>
      </c>
      <c r="I4119" s="54" t="s">
        <v>22</v>
      </c>
      <c r="J4119" s="54" t="s">
        <v>147</v>
      </c>
      <c r="K4119" s="56">
        <v>43454.426388888889</v>
      </c>
      <c r="L4119" s="56">
        <v>43454.463888888888</v>
      </c>
      <c r="M4119" s="57">
        <v>0.9</v>
      </c>
      <c r="N4119" s="58">
        <v>0</v>
      </c>
      <c r="O4119" s="58">
        <v>637</v>
      </c>
      <c r="P4119" s="58">
        <v>0</v>
      </c>
      <c r="Q4119" s="58">
        <v>0</v>
      </c>
      <c r="R4119" s="59">
        <v>0</v>
      </c>
      <c r="S4119" s="59">
        <v>573.29999999999995</v>
      </c>
      <c r="T4119" s="59">
        <v>0</v>
      </c>
      <c r="U4119" s="59">
        <v>0</v>
      </c>
    </row>
    <row r="4120" spans="1:21" x14ac:dyDescent="0.3">
      <c r="A4120" s="61">
        <v>88802</v>
      </c>
      <c r="B4120" s="54">
        <v>1</v>
      </c>
      <c r="C4120" s="54" t="s">
        <v>78</v>
      </c>
      <c r="D4120" s="54" t="s">
        <v>81</v>
      </c>
      <c r="E4120" s="61" t="s">
        <v>3725</v>
      </c>
      <c r="F4120" s="61" t="s">
        <v>137</v>
      </c>
      <c r="G4120" s="54" t="s">
        <v>71</v>
      </c>
      <c r="H4120" s="54" t="s">
        <v>128</v>
      </c>
      <c r="I4120" s="54" t="s">
        <v>22</v>
      </c>
      <c r="J4120" s="54" t="s">
        <v>129</v>
      </c>
      <c r="K4120" s="56">
        <v>43454.390671296293</v>
      </c>
      <c r="L4120" s="56">
        <v>43454.502916666665</v>
      </c>
      <c r="M4120" s="57">
        <v>2.693888888</v>
      </c>
      <c r="N4120" s="58">
        <v>0</v>
      </c>
      <c r="O4120" s="58">
        <v>3</v>
      </c>
      <c r="P4120" s="58">
        <v>0</v>
      </c>
      <c r="Q4120" s="58">
        <v>0</v>
      </c>
      <c r="R4120" s="59">
        <v>0</v>
      </c>
      <c r="S4120" s="59">
        <v>8.0816669999999995</v>
      </c>
      <c r="T4120" s="59">
        <v>0</v>
      </c>
      <c r="U4120" s="59">
        <v>0</v>
      </c>
    </row>
    <row r="4121" spans="1:21" x14ac:dyDescent="0.3">
      <c r="A4121" s="61">
        <v>88803</v>
      </c>
      <c r="B4121" s="54">
        <v>1</v>
      </c>
      <c r="C4121" s="54" t="s">
        <v>79</v>
      </c>
      <c r="D4121" s="54" t="s">
        <v>123</v>
      </c>
      <c r="E4121" s="61" t="s">
        <v>2847</v>
      </c>
      <c r="F4121" s="61" t="s">
        <v>140</v>
      </c>
      <c r="G4121" s="54" t="s">
        <v>72</v>
      </c>
      <c r="H4121" s="54" t="s">
        <v>128</v>
      </c>
      <c r="I4121" s="54" t="s">
        <v>22</v>
      </c>
      <c r="J4121" s="54" t="s">
        <v>129</v>
      </c>
      <c r="K4121" s="56">
        <v>43454.404178240744</v>
      </c>
      <c r="L4121" s="56">
        <v>43454.495138888888</v>
      </c>
      <c r="M4121" s="57">
        <v>2.1830555550000001</v>
      </c>
      <c r="N4121" s="58">
        <v>5</v>
      </c>
      <c r="O4121" s="58">
        <v>528</v>
      </c>
      <c r="P4121" s="58">
        <v>0</v>
      </c>
      <c r="Q4121" s="58">
        <v>50</v>
      </c>
      <c r="R4121" s="59">
        <v>10.915278000000001</v>
      </c>
      <c r="S4121" s="59">
        <v>1152.653333</v>
      </c>
      <c r="T4121" s="59">
        <v>0</v>
      </c>
      <c r="U4121" s="59">
        <v>109.152778</v>
      </c>
    </row>
    <row r="4122" spans="1:21" x14ac:dyDescent="0.3">
      <c r="A4122" s="61">
        <v>88804</v>
      </c>
      <c r="B4122" s="54">
        <v>1</v>
      </c>
      <c r="C4122" s="54" t="s">
        <v>78</v>
      </c>
      <c r="D4122" s="54" t="s">
        <v>126</v>
      </c>
      <c r="E4122" s="61" t="s">
        <v>1613</v>
      </c>
      <c r="F4122" s="61" t="s">
        <v>136</v>
      </c>
      <c r="G4122" s="54" t="s">
        <v>71</v>
      </c>
      <c r="H4122" s="54" t="s">
        <v>128</v>
      </c>
      <c r="I4122" s="54" t="s">
        <v>22</v>
      </c>
      <c r="J4122" s="54" t="s">
        <v>129</v>
      </c>
      <c r="K4122" s="56">
        <v>43454.425810185188</v>
      </c>
      <c r="L4122" s="56">
        <v>43454.5</v>
      </c>
      <c r="M4122" s="57">
        <v>1.7805555550000001</v>
      </c>
      <c r="N4122" s="58">
        <v>0</v>
      </c>
      <c r="O4122" s="58">
        <v>719</v>
      </c>
      <c r="P4122" s="58">
        <v>0</v>
      </c>
      <c r="Q4122" s="58">
        <v>0</v>
      </c>
      <c r="R4122" s="59">
        <v>0</v>
      </c>
      <c r="S4122" s="59">
        <v>1280.2194440000001</v>
      </c>
      <c r="T4122" s="59">
        <v>0</v>
      </c>
      <c r="U4122" s="59">
        <v>0</v>
      </c>
    </row>
    <row r="4123" spans="1:21" x14ac:dyDescent="0.3">
      <c r="A4123" s="61">
        <v>88805</v>
      </c>
      <c r="B4123" s="54">
        <v>1</v>
      </c>
      <c r="C4123" s="54" t="s">
        <v>78</v>
      </c>
      <c r="D4123" s="54" t="s">
        <v>83</v>
      </c>
      <c r="E4123" s="61" t="s">
        <v>3726</v>
      </c>
      <c r="F4123" s="61" t="s">
        <v>150</v>
      </c>
      <c r="G4123" s="54" t="s">
        <v>71</v>
      </c>
      <c r="H4123" s="54" t="s">
        <v>128</v>
      </c>
      <c r="I4123" s="54" t="s">
        <v>22</v>
      </c>
      <c r="J4123" s="54" t="s">
        <v>147</v>
      </c>
      <c r="K4123" s="56">
        <v>43454.434027777781</v>
      </c>
      <c r="L4123" s="56">
        <v>43454.445</v>
      </c>
      <c r="M4123" s="57">
        <v>0.263333333</v>
      </c>
      <c r="N4123" s="58">
        <v>0</v>
      </c>
      <c r="O4123" s="58">
        <v>81</v>
      </c>
      <c r="P4123" s="58">
        <v>0</v>
      </c>
      <c r="Q4123" s="58">
        <v>0</v>
      </c>
      <c r="R4123" s="59">
        <v>0</v>
      </c>
      <c r="S4123" s="59">
        <v>21.33</v>
      </c>
      <c r="T4123" s="59">
        <v>0</v>
      </c>
      <c r="U4123" s="59">
        <v>0</v>
      </c>
    </row>
    <row r="4124" spans="1:21" x14ac:dyDescent="0.3">
      <c r="A4124" s="61">
        <v>88806</v>
      </c>
      <c r="B4124" s="54">
        <v>1</v>
      </c>
      <c r="C4124" s="54" t="s">
        <v>78</v>
      </c>
      <c r="D4124" s="54" t="s">
        <v>81</v>
      </c>
      <c r="E4124" s="61" t="s">
        <v>3727</v>
      </c>
      <c r="F4124" s="61" t="s">
        <v>156</v>
      </c>
      <c r="G4124" s="54" t="s">
        <v>71</v>
      </c>
      <c r="H4124" s="54" t="s">
        <v>128</v>
      </c>
      <c r="I4124" s="54" t="s">
        <v>22</v>
      </c>
      <c r="J4124" s="54" t="s">
        <v>129</v>
      </c>
      <c r="K4124" s="56">
        <v>43454.434537037036</v>
      </c>
      <c r="L4124" s="56">
        <v>43454.476597222223</v>
      </c>
      <c r="M4124" s="57">
        <v>1.0094444440000001</v>
      </c>
      <c r="N4124" s="58">
        <v>0</v>
      </c>
      <c r="O4124" s="58">
        <v>54</v>
      </c>
      <c r="P4124" s="58">
        <v>0</v>
      </c>
      <c r="Q4124" s="58">
        <v>0</v>
      </c>
      <c r="R4124" s="59">
        <v>0</v>
      </c>
      <c r="S4124" s="59">
        <v>54.51</v>
      </c>
      <c r="T4124" s="59">
        <v>0</v>
      </c>
      <c r="U4124" s="59">
        <v>0</v>
      </c>
    </row>
    <row r="4125" spans="1:21" x14ac:dyDescent="0.3">
      <c r="A4125" s="61">
        <v>88807</v>
      </c>
      <c r="B4125" s="54">
        <v>1</v>
      </c>
      <c r="C4125" s="54" t="s">
        <v>78</v>
      </c>
      <c r="D4125" s="54" t="s">
        <v>103</v>
      </c>
      <c r="E4125" s="61" t="s">
        <v>3728</v>
      </c>
      <c r="F4125" s="61" t="s">
        <v>136</v>
      </c>
      <c r="G4125" s="54" t="s">
        <v>71</v>
      </c>
      <c r="H4125" s="54" t="s">
        <v>128</v>
      </c>
      <c r="I4125" s="54" t="s">
        <v>22</v>
      </c>
      <c r="J4125" s="54" t="s">
        <v>129</v>
      </c>
      <c r="K4125" s="56">
        <v>43454.435069444444</v>
      </c>
      <c r="L4125" s="56">
        <v>43454.458321759259</v>
      </c>
      <c r="M4125" s="57">
        <v>0.55805555500000004</v>
      </c>
      <c r="N4125" s="58">
        <v>0</v>
      </c>
      <c r="O4125" s="58">
        <v>37</v>
      </c>
      <c r="P4125" s="58">
        <v>0</v>
      </c>
      <c r="Q4125" s="58">
        <v>0</v>
      </c>
      <c r="R4125" s="59">
        <v>0</v>
      </c>
      <c r="S4125" s="59">
        <v>20.648056</v>
      </c>
      <c r="T4125" s="59">
        <v>0</v>
      </c>
      <c r="U4125" s="59">
        <v>0</v>
      </c>
    </row>
    <row r="4126" spans="1:21" x14ac:dyDescent="0.3">
      <c r="A4126" s="61">
        <v>88808</v>
      </c>
      <c r="B4126" s="54">
        <v>1</v>
      </c>
      <c r="C4126" s="54" t="s">
        <v>78</v>
      </c>
      <c r="D4126" s="54" t="s">
        <v>88</v>
      </c>
      <c r="E4126" s="61" t="s">
        <v>3729</v>
      </c>
      <c r="F4126" s="61" t="s">
        <v>144</v>
      </c>
      <c r="G4126" s="54" t="s">
        <v>71</v>
      </c>
      <c r="H4126" s="54" t="s">
        <v>128</v>
      </c>
      <c r="I4126" s="54" t="s">
        <v>22</v>
      </c>
      <c r="J4126" s="54" t="s">
        <v>129</v>
      </c>
      <c r="K4126" s="56">
        <v>43454.43440972222</v>
      </c>
      <c r="L4126" s="56">
        <v>43454.731736111113</v>
      </c>
      <c r="M4126" s="57">
        <v>7.1358333329999999</v>
      </c>
      <c r="N4126" s="58">
        <v>0</v>
      </c>
      <c r="O4126" s="58">
        <v>2</v>
      </c>
      <c r="P4126" s="58">
        <v>0</v>
      </c>
      <c r="Q4126" s="58">
        <v>0</v>
      </c>
      <c r="R4126" s="59">
        <v>0</v>
      </c>
      <c r="S4126" s="59">
        <v>14.271667000000001</v>
      </c>
      <c r="T4126" s="59">
        <v>0</v>
      </c>
      <c r="U4126" s="59">
        <v>0</v>
      </c>
    </row>
    <row r="4127" spans="1:21" x14ac:dyDescent="0.3">
      <c r="A4127" s="61">
        <v>88811</v>
      </c>
      <c r="B4127" s="54">
        <v>1</v>
      </c>
      <c r="C4127" s="54" t="s">
        <v>78</v>
      </c>
      <c r="D4127" s="54" t="s">
        <v>88</v>
      </c>
      <c r="E4127" s="61" t="s">
        <v>3730</v>
      </c>
      <c r="F4127" s="61" t="s">
        <v>136</v>
      </c>
      <c r="G4127" s="54" t="s">
        <v>71</v>
      </c>
      <c r="H4127" s="54" t="s">
        <v>128</v>
      </c>
      <c r="I4127" s="54" t="s">
        <v>22</v>
      </c>
      <c r="J4127" s="54" t="s">
        <v>129</v>
      </c>
      <c r="K4127" s="56">
        <v>43454.435057870374</v>
      </c>
      <c r="L4127" s="56">
        <v>43454.730266203704</v>
      </c>
      <c r="M4127" s="57">
        <v>7.085</v>
      </c>
      <c r="N4127" s="58">
        <v>0</v>
      </c>
      <c r="O4127" s="58">
        <v>222</v>
      </c>
      <c r="P4127" s="58">
        <v>0</v>
      </c>
      <c r="Q4127" s="58">
        <v>0</v>
      </c>
      <c r="R4127" s="59">
        <v>0</v>
      </c>
      <c r="S4127" s="59">
        <v>1572.87</v>
      </c>
      <c r="T4127" s="59">
        <v>0</v>
      </c>
      <c r="U4127" s="59">
        <v>0</v>
      </c>
    </row>
    <row r="4128" spans="1:21" x14ac:dyDescent="0.3">
      <c r="A4128" s="61">
        <v>88812</v>
      </c>
      <c r="B4128" s="54">
        <v>1</v>
      </c>
      <c r="C4128" s="54" t="s">
        <v>78</v>
      </c>
      <c r="D4128" s="54" t="s">
        <v>95</v>
      </c>
      <c r="E4128" s="61" t="s">
        <v>1435</v>
      </c>
      <c r="F4128" s="61" t="s">
        <v>148</v>
      </c>
      <c r="G4128" s="54" t="s">
        <v>71</v>
      </c>
      <c r="H4128" s="54" t="s">
        <v>128</v>
      </c>
      <c r="I4128" s="54" t="s">
        <v>22</v>
      </c>
      <c r="J4128" s="54" t="s">
        <v>147</v>
      </c>
      <c r="K4128" s="56">
        <v>43454.434548611112</v>
      </c>
      <c r="L4128" s="56">
        <v>43454.487951388888</v>
      </c>
      <c r="M4128" s="57">
        <v>1.281666666</v>
      </c>
      <c r="N4128" s="58">
        <v>0</v>
      </c>
      <c r="O4128" s="58">
        <v>126</v>
      </c>
      <c r="P4128" s="58">
        <v>0</v>
      </c>
      <c r="Q4128" s="58">
        <v>2</v>
      </c>
      <c r="R4128" s="59">
        <v>0</v>
      </c>
      <c r="S4128" s="59">
        <v>161.49</v>
      </c>
      <c r="T4128" s="59">
        <v>0</v>
      </c>
      <c r="U4128" s="59">
        <v>2.5633330000000001</v>
      </c>
    </row>
    <row r="4129" spans="1:21" x14ac:dyDescent="0.3">
      <c r="A4129" s="61">
        <v>88814</v>
      </c>
      <c r="B4129" s="54">
        <v>1</v>
      </c>
      <c r="C4129" s="54" t="s">
        <v>78</v>
      </c>
      <c r="D4129" s="54" t="s">
        <v>97</v>
      </c>
      <c r="E4129" s="61" t="s">
        <v>3731</v>
      </c>
      <c r="F4129" s="61" t="s">
        <v>182</v>
      </c>
      <c r="G4129" s="54" t="s">
        <v>71</v>
      </c>
      <c r="H4129" s="54" t="s">
        <v>128</v>
      </c>
      <c r="I4129" s="54" t="s">
        <v>22</v>
      </c>
      <c r="J4129" s="54" t="s">
        <v>129</v>
      </c>
      <c r="K4129" s="56">
        <v>43454.436423611114</v>
      </c>
      <c r="L4129" s="56">
        <v>43454.815226932871</v>
      </c>
      <c r="M4129" s="57">
        <v>9.0912794439999995</v>
      </c>
      <c r="N4129" s="58">
        <v>0</v>
      </c>
      <c r="O4129" s="58">
        <v>26</v>
      </c>
      <c r="P4129" s="58">
        <v>0</v>
      </c>
      <c r="Q4129" s="58">
        <v>0</v>
      </c>
      <c r="R4129" s="59">
        <v>0</v>
      </c>
      <c r="S4129" s="59">
        <v>236.373266</v>
      </c>
      <c r="T4129" s="59">
        <v>0</v>
      </c>
      <c r="U4129" s="59">
        <v>0</v>
      </c>
    </row>
    <row r="4130" spans="1:21" x14ac:dyDescent="0.3">
      <c r="A4130" s="61">
        <v>88815</v>
      </c>
      <c r="B4130" s="54">
        <v>1</v>
      </c>
      <c r="C4130" s="54" t="s">
        <v>78</v>
      </c>
      <c r="D4130" s="54" t="s">
        <v>92</v>
      </c>
      <c r="E4130" s="61" t="s">
        <v>3732</v>
      </c>
      <c r="F4130" s="61" t="s">
        <v>136</v>
      </c>
      <c r="G4130" s="54" t="s">
        <v>71</v>
      </c>
      <c r="H4130" s="54" t="s">
        <v>128</v>
      </c>
      <c r="I4130" s="54" t="s">
        <v>22</v>
      </c>
      <c r="J4130" s="54" t="s">
        <v>129</v>
      </c>
      <c r="K4130" s="56">
        <v>43454.394513888888</v>
      </c>
      <c r="L4130" s="56">
        <v>43454.485590277778</v>
      </c>
      <c r="M4130" s="57">
        <v>2.1858333330000002</v>
      </c>
      <c r="N4130" s="58">
        <v>0</v>
      </c>
      <c r="O4130" s="58">
        <v>0</v>
      </c>
      <c r="P4130" s="58">
        <v>0</v>
      </c>
      <c r="Q4130" s="58">
        <v>55</v>
      </c>
      <c r="R4130" s="59">
        <v>0</v>
      </c>
      <c r="S4130" s="59">
        <v>0</v>
      </c>
      <c r="T4130" s="59">
        <v>0</v>
      </c>
      <c r="U4130" s="59">
        <v>120.220833</v>
      </c>
    </row>
    <row r="4131" spans="1:21" x14ac:dyDescent="0.3">
      <c r="A4131" s="61">
        <v>88816</v>
      </c>
      <c r="B4131" s="54">
        <v>1</v>
      </c>
      <c r="C4131" s="54" t="s">
        <v>78</v>
      </c>
      <c r="D4131" s="54" t="s">
        <v>102</v>
      </c>
      <c r="E4131" s="61" t="s">
        <v>3733</v>
      </c>
      <c r="F4131" s="61" t="s">
        <v>144</v>
      </c>
      <c r="G4131" s="54" t="s">
        <v>71</v>
      </c>
      <c r="H4131" s="54" t="s">
        <v>128</v>
      </c>
      <c r="I4131" s="54" t="s">
        <v>22</v>
      </c>
      <c r="J4131" s="54" t="s">
        <v>129</v>
      </c>
      <c r="K4131" s="56">
        <v>43454.441423611112</v>
      </c>
      <c r="L4131" s="56">
        <v>43454.478645833333</v>
      </c>
      <c r="M4131" s="57">
        <v>0.89333333299999995</v>
      </c>
      <c r="N4131" s="58">
        <v>0</v>
      </c>
      <c r="O4131" s="58">
        <v>3</v>
      </c>
      <c r="P4131" s="58">
        <v>0</v>
      </c>
      <c r="Q4131" s="58">
        <v>0</v>
      </c>
      <c r="R4131" s="59">
        <v>0</v>
      </c>
      <c r="S4131" s="59">
        <v>2.68</v>
      </c>
      <c r="T4131" s="59">
        <v>0</v>
      </c>
      <c r="U4131" s="59">
        <v>0</v>
      </c>
    </row>
    <row r="4132" spans="1:21" x14ac:dyDescent="0.3">
      <c r="A4132" s="61">
        <v>88817</v>
      </c>
      <c r="B4132" s="54">
        <v>1</v>
      </c>
      <c r="C4132" s="54" t="s">
        <v>79</v>
      </c>
      <c r="D4132" s="54" t="s">
        <v>119</v>
      </c>
      <c r="E4132" s="61" t="s">
        <v>3734</v>
      </c>
      <c r="F4132" s="61" t="s">
        <v>140</v>
      </c>
      <c r="G4132" s="54" t="s">
        <v>72</v>
      </c>
      <c r="H4132" s="54" t="s">
        <v>128</v>
      </c>
      <c r="I4132" s="54" t="s">
        <v>22</v>
      </c>
      <c r="J4132" s="54" t="s">
        <v>129</v>
      </c>
      <c r="K4132" s="56">
        <v>43454.437800925924</v>
      </c>
      <c r="L4132" s="56">
        <v>43454.464189814811</v>
      </c>
      <c r="M4132" s="57">
        <v>0.63333333300000005</v>
      </c>
      <c r="N4132" s="58">
        <v>6</v>
      </c>
      <c r="O4132" s="58">
        <v>1081</v>
      </c>
      <c r="P4132" s="58">
        <v>0</v>
      </c>
      <c r="Q4132" s="58">
        <v>277</v>
      </c>
      <c r="R4132" s="59">
        <v>3.8</v>
      </c>
      <c r="S4132" s="59">
        <v>684.63333299999999</v>
      </c>
      <c r="T4132" s="59">
        <v>0</v>
      </c>
      <c r="U4132" s="59">
        <v>175.433333</v>
      </c>
    </row>
    <row r="4133" spans="1:21" x14ac:dyDescent="0.3">
      <c r="A4133" s="61">
        <v>88822</v>
      </c>
      <c r="B4133" s="54">
        <v>1</v>
      </c>
      <c r="C4133" s="54" t="s">
        <v>78</v>
      </c>
      <c r="D4133" s="54" t="s">
        <v>104</v>
      </c>
      <c r="E4133" s="61" t="s">
        <v>3735</v>
      </c>
      <c r="F4133" s="61" t="s">
        <v>349</v>
      </c>
      <c r="G4133" s="54" t="s">
        <v>72</v>
      </c>
      <c r="H4133" s="54" t="s">
        <v>128</v>
      </c>
      <c r="I4133" s="54" t="s">
        <v>22</v>
      </c>
      <c r="J4133" s="54" t="s">
        <v>129</v>
      </c>
      <c r="K4133" s="56">
        <v>43454.255231481482</v>
      </c>
      <c r="L4133" s="56">
        <v>43454.402777777781</v>
      </c>
      <c r="M4133" s="57">
        <v>3.5411111110000002</v>
      </c>
      <c r="N4133" s="58">
        <v>0</v>
      </c>
      <c r="O4133" s="58">
        <v>442</v>
      </c>
      <c r="P4133" s="58">
        <v>0</v>
      </c>
      <c r="Q4133" s="58">
        <v>0</v>
      </c>
      <c r="R4133" s="59">
        <v>0</v>
      </c>
      <c r="S4133" s="59">
        <v>1565.1711110000001</v>
      </c>
      <c r="T4133" s="59">
        <v>0</v>
      </c>
      <c r="U4133" s="59">
        <v>0</v>
      </c>
    </row>
    <row r="4134" spans="1:21" x14ac:dyDescent="0.3">
      <c r="A4134" s="61">
        <v>88824</v>
      </c>
      <c r="B4134" s="54">
        <v>1</v>
      </c>
      <c r="C4134" s="54" t="s">
        <v>78</v>
      </c>
      <c r="D4134" s="54" t="s">
        <v>81</v>
      </c>
      <c r="E4134" s="61" t="s">
        <v>1355</v>
      </c>
      <c r="F4134" s="61" t="s">
        <v>136</v>
      </c>
      <c r="G4134" s="54" t="s">
        <v>71</v>
      </c>
      <c r="H4134" s="54" t="s">
        <v>128</v>
      </c>
      <c r="I4134" s="54" t="s">
        <v>22</v>
      </c>
      <c r="J4134" s="54" t="s">
        <v>129</v>
      </c>
      <c r="K4134" s="56">
        <v>43454.444641203707</v>
      </c>
      <c r="L4134" s="56">
        <v>43454.485254629632</v>
      </c>
      <c r="M4134" s="57">
        <v>0.97472222200000003</v>
      </c>
      <c r="N4134" s="58">
        <v>0</v>
      </c>
      <c r="O4134" s="58">
        <v>27</v>
      </c>
      <c r="P4134" s="58">
        <v>0</v>
      </c>
      <c r="Q4134" s="58">
        <v>0</v>
      </c>
      <c r="R4134" s="59">
        <v>0</v>
      </c>
      <c r="S4134" s="59">
        <v>26.317499999999999</v>
      </c>
      <c r="T4134" s="59">
        <v>0</v>
      </c>
      <c r="U4134" s="59">
        <v>0</v>
      </c>
    </row>
    <row r="4135" spans="1:21" x14ac:dyDescent="0.3">
      <c r="A4135" s="61">
        <v>88827</v>
      </c>
      <c r="B4135" s="54">
        <v>1</v>
      </c>
      <c r="C4135" s="54" t="s">
        <v>78</v>
      </c>
      <c r="D4135" s="54" t="s">
        <v>82</v>
      </c>
      <c r="E4135" s="61" t="s">
        <v>3736</v>
      </c>
      <c r="F4135" s="61" t="s">
        <v>137</v>
      </c>
      <c r="G4135" s="54" t="s">
        <v>71</v>
      </c>
      <c r="H4135" s="54" t="s">
        <v>128</v>
      </c>
      <c r="I4135" s="54" t="s">
        <v>22</v>
      </c>
      <c r="J4135" s="54" t="s">
        <v>129</v>
      </c>
      <c r="K4135" s="56">
        <v>43454.448680555557</v>
      </c>
      <c r="L4135" s="56">
        <v>43454.551504629628</v>
      </c>
      <c r="M4135" s="57">
        <v>2.4677777769999998</v>
      </c>
      <c r="N4135" s="58">
        <v>0</v>
      </c>
      <c r="O4135" s="58">
        <v>2</v>
      </c>
      <c r="P4135" s="58">
        <v>0</v>
      </c>
      <c r="Q4135" s="58">
        <v>0</v>
      </c>
      <c r="R4135" s="59">
        <v>0</v>
      </c>
      <c r="S4135" s="59">
        <v>4.9355560000000001</v>
      </c>
      <c r="T4135" s="59">
        <v>0</v>
      </c>
      <c r="U4135" s="59">
        <v>0</v>
      </c>
    </row>
    <row r="4136" spans="1:21" x14ac:dyDescent="0.3">
      <c r="A4136" s="61">
        <v>88828</v>
      </c>
      <c r="B4136" s="54">
        <v>1</v>
      </c>
      <c r="C4136" s="54" t="s">
        <v>78</v>
      </c>
      <c r="D4136" s="54" t="s">
        <v>88</v>
      </c>
      <c r="E4136" s="61" t="s">
        <v>918</v>
      </c>
      <c r="F4136" s="61" t="s">
        <v>236</v>
      </c>
      <c r="G4136" s="54" t="s">
        <v>71</v>
      </c>
      <c r="H4136" s="54" t="s">
        <v>128</v>
      </c>
      <c r="I4136" s="54" t="s">
        <v>22</v>
      </c>
      <c r="J4136" s="54" t="s">
        <v>129</v>
      </c>
      <c r="K4136" s="56">
        <v>43454.455717592595</v>
      </c>
      <c r="L4136" s="56">
        <v>43454.566666666666</v>
      </c>
      <c r="M4136" s="57">
        <v>2.6627777770000001</v>
      </c>
      <c r="N4136" s="58">
        <v>0</v>
      </c>
      <c r="O4136" s="58">
        <v>181</v>
      </c>
      <c r="P4136" s="58">
        <v>0</v>
      </c>
      <c r="Q4136" s="58">
        <v>0</v>
      </c>
      <c r="R4136" s="59">
        <v>0</v>
      </c>
      <c r="S4136" s="59">
        <v>481.96277800000001</v>
      </c>
      <c r="T4136" s="59">
        <v>0</v>
      </c>
      <c r="U4136" s="59">
        <v>0</v>
      </c>
    </row>
    <row r="4137" spans="1:21" x14ac:dyDescent="0.3">
      <c r="A4137" s="61">
        <v>88829</v>
      </c>
      <c r="B4137" s="54">
        <v>1</v>
      </c>
      <c r="C4137" s="54" t="s">
        <v>78</v>
      </c>
      <c r="D4137" s="54" t="s">
        <v>86</v>
      </c>
      <c r="E4137" s="61" t="s">
        <v>3737</v>
      </c>
      <c r="F4137" s="61" t="s">
        <v>205</v>
      </c>
      <c r="G4137" s="54" t="s">
        <v>71</v>
      </c>
      <c r="H4137" s="54" t="s">
        <v>128</v>
      </c>
      <c r="I4137" s="54" t="s">
        <v>22</v>
      </c>
      <c r="J4137" s="54" t="s">
        <v>129</v>
      </c>
      <c r="K4137" s="56">
        <v>43454.392731481479</v>
      </c>
      <c r="L4137" s="56">
        <v>43454.797326388885</v>
      </c>
      <c r="M4137" s="57">
        <v>9.7102777769999999</v>
      </c>
      <c r="N4137" s="58">
        <v>0</v>
      </c>
      <c r="O4137" s="58">
        <v>40</v>
      </c>
      <c r="P4137" s="58">
        <v>0</v>
      </c>
      <c r="Q4137" s="58">
        <v>0</v>
      </c>
      <c r="R4137" s="59">
        <v>0</v>
      </c>
      <c r="S4137" s="59">
        <v>388.41111100000001</v>
      </c>
      <c r="T4137" s="59">
        <v>0</v>
      </c>
      <c r="U4137" s="59">
        <v>0</v>
      </c>
    </row>
    <row r="4138" spans="1:21" x14ac:dyDescent="0.3">
      <c r="A4138" s="61">
        <v>88830</v>
      </c>
      <c r="B4138" s="54">
        <v>1</v>
      </c>
      <c r="C4138" s="54" t="s">
        <v>79</v>
      </c>
      <c r="D4138" s="54" t="s">
        <v>108</v>
      </c>
      <c r="E4138" s="61" t="s">
        <v>1555</v>
      </c>
      <c r="F4138" s="61" t="s">
        <v>136</v>
      </c>
      <c r="G4138" s="54" t="s">
        <v>71</v>
      </c>
      <c r="H4138" s="54" t="s">
        <v>128</v>
      </c>
      <c r="I4138" s="54" t="s">
        <v>22</v>
      </c>
      <c r="J4138" s="54" t="s">
        <v>129</v>
      </c>
      <c r="K4138" s="56">
        <v>43454.452245370368</v>
      </c>
      <c r="L4138" s="56">
        <v>43454.606724537036</v>
      </c>
      <c r="M4138" s="57">
        <v>3.7075</v>
      </c>
      <c r="N4138" s="58">
        <v>0</v>
      </c>
      <c r="O4138" s="58">
        <v>5</v>
      </c>
      <c r="P4138" s="58">
        <v>0</v>
      </c>
      <c r="Q4138" s="58">
        <v>1</v>
      </c>
      <c r="R4138" s="59">
        <v>0</v>
      </c>
      <c r="S4138" s="59">
        <v>18.537500000000001</v>
      </c>
      <c r="T4138" s="59">
        <v>0</v>
      </c>
      <c r="U4138" s="59">
        <v>3.7075</v>
      </c>
    </row>
    <row r="4139" spans="1:21" x14ac:dyDescent="0.3">
      <c r="A4139" s="61">
        <v>88836</v>
      </c>
      <c r="B4139" s="54">
        <v>1</v>
      </c>
      <c r="C4139" s="54" t="s">
        <v>79</v>
      </c>
      <c r="D4139" s="54" t="s">
        <v>113</v>
      </c>
      <c r="E4139" s="61" t="s">
        <v>3738</v>
      </c>
      <c r="F4139" s="61" t="s">
        <v>137</v>
      </c>
      <c r="G4139" s="54" t="s">
        <v>71</v>
      </c>
      <c r="H4139" s="54" t="s">
        <v>128</v>
      </c>
      <c r="I4139" s="54" t="s">
        <v>22</v>
      </c>
      <c r="J4139" s="54" t="s">
        <v>129</v>
      </c>
      <c r="K4139" s="56">
        <v>43454.465636574074</v>
      </c>
      <c r="L4139" s="56">
        <v>43454.589282407411</v>
      </c>
      <c r="M4139" s="57">
        <v>2.9674999999999998</v>
      </c>
      <c r="N4139" s="58">
        <v>0</v>
      </c>
      <c r="O4139" s="58">
        <v>0</v>
      </c>
      <c r="P4139" s="58">
        <v>0</v>
      </c>
      <c r="Q4139" s="58">
        <v>1</v>
      </c>
      <c r="R4139" s="59">
        <v>0</v>
      </c>
      <c r="S4139" s="59">
        <v>0</v>
      </c>
      <c r="T4139" s="59">
        <v>0</v>
      </c>
      <c r="U4139" s="59">
        <v>2.9674999999999998</v>
      </c>
    </row>
    <row r="4140" spans="1:21" x14ac:dyDescent="0.3">
      <c r="A4140" s="61">
        <v>88840</v>
      </c>
      <c r="B4140" s="54">
        <v>1</v>
      </c>
      <c r="C4140" s="54" t="s">
        <v>79</v>
      </c>
      <c r="D4140" s="54" t="s">
        <v>118</v>
      </c>
      <c r="E4140" s="61" t="s">
        <v>3739</v>
      </c>
      <c r="F4140" s="61" t="s">
        <v>149</v>
      </c>
      <c r="G4140" s="54" t="s">
        <v>71</v>
      </c>
      <c r="H4140" s="54" t="s">
        <v>128</v>
      </c>
      <c r="I4140" s="54" t="s">
        <v>22</v>
      </c>
      <c r="J4140" s="54" t="s">
        <v>129</v>
      </c>
      <c r="K4140" s="56">
        <v>43454.490567129629</v>
      </c>
      <c r="L4140" s="56">
        <v>43454.498217592591</v>
      </c>
      <c r="M4140" s="57">
        <v>0.18361111099999999</v>
      </c>
      <c r="N4140" s="58">
        <v>0</v>
      </c>
      <c r="O4140" s="58">
        <v>268</v>
      </c>
      <c r="P4140" s="58">
        <v>0</v>
      </c>
      <c r="Q4140" s="58">
        <v>0</v>
      </c>
      <c r="R4140" s="59">
        <v>0</v>
      </c>
      <c r="S4140" s="59">
        <v>49.207777999999998</v>
      </c>
      <c r="T4140" s="59">
        <v>0</v>
      </c>
      <c r="U4140" s="59">
        <v>0</v>
      </c>
    </row>
    <row r="4141" spans="1:21" x14ac:dyDescent="0.3">
      <c r="A4141" s="61">
        <v>88846</v>
      </c>
      <c r="B4141" s="54">
        <v>1</v>
      </c>
      <c r="C4141" s="54" t="s">
        <v>79</v>
      </c>
      <c r="D4141" s="54" t="s">
        <v>115</v>
      </c>
      <c r="E4141" s="61" t="s">
        <v>3740</v>
      </c>
      <c r="F4141" s="61" t="s">
        <v>136</v>
      </c>
      <c r="G4141" s="54" t="s">
        <v>71</v>
      </c>
      <c r="H4141" s="54" t="s">
        <v>128</v>
      </c>
      <c r="I4141" s="54" t="s">
        <v>22</v>
      </c>
      <c r="J4141" s="54" t="s">
        <v>129</v>
      </c>
      <c r="K4141" s="56">
        <v>43454.479953703703</v>
      </c>
      <c r="L4141" s="56">
        <v>43454.503287037034</v>
      </c>
      <c r="M4141" s="57">
        <v>0.56000000000000005</v>
      </c>
      <c r="N4141" s="58">
        <v>0</v>
      </c>
      <c r="O4141" s="58">
        <v>111</v>
      </c>
      <c r="P4141" s="58">
        <v>0</v>
      </c>
      <c r="Q4141" s="58">
        <v>1</v>
      </c>
      <c r="R4141" s="59">
        <v>0</v>
      </c>
      <c r="S4141" s="59">
        <v>62.16</v>
      </c>
      <c r="T4141" s="59">
        <v>0</v>
      </c>
      <c r="U4141" s="59">
        <v>0.56000000000000005</v>
      </c>
    </row>
    <row r="4142" spans="1:21" x14ac:dyDescent="0.3">
      <c r="A4142" s="61">
        <v>88847</v>
      </c>
      <c r="B4142" s="54">
        <v>1</v>
      </c>
      <c r="C4142" s="54" t="s">
        <v>78</v>
      </c>
      <c r="D4142" s="54" t="s">
        <v>98</v>
      </c>
      <c r="E4142" s="61" t="s">
        <v>700</v>
      </c>
      <c r="F4142" s="61" t="s">
        <v>145</v>
      </c>
      <c r="G4142" s="54" t="s">
        <v>72</v>
      </c>
      <c r="H4142" s="54" t="s">
        <v>128</v>
      </c>
      <c r="I4142" s="54" t="s">
        <v>22</v>
      </c>
      <c r="J4142" s="54" t="s">
        <v>129</v>
      </c>
      <c r="K4142" s="56">
        <v>43454.480682870373</v>
      </c>
      <c r="L4142" s="56">
        <v>43454.5003125</v>
      </c>
      <c r="M4142" s="57">
        <v>0.47111111100000003</v>
      </c>
      <c r="N4142" s="58">
        <v>0</v>
      </c>
      <c r="O4142" s="58">
        <v>3</v>
      </c>
      <c r="P4142" s="58">
        <v>0</v>
      </c>
      <c r="Q4142" s="58">
        <v>0</v>
      </c>
      <c r="R4142" s="59">
        <v>0</v>
      </c>
      <c r="S4142" s="59">
        <v>1.413333</v>
      </c>
      <c r="T4142" s="59">
        <v>0</v>
      </c>
      <c r="U4142" s="59">
        <v>0</v>
      </c>
    </row>
    <row r="4143" spans="1:21" x14ac:dyDescent="0.3">
      <c r="A4143" s="61">
        <v>88848</v>
      </c>
      <c r="B4143" s="54">
        <v>1</v>
      </c>
      <c r="C4143" s="54" t="s">
        <v>78</v>
      </c>
      <c r="D4143" s="54" t="s">
        <v>102</v>
      </c>
      <c r="E4143" s="61" t="s">
        <v>425</v>
      </c>
      <c r="F4143" s="61" t="s">
        <v>150</v>
      </c>
      <c r="G4143" s="54" t="s">
        <v>71</v>
      </c>
      <c r="H4143" s="54" t="s">
        <v>128</v>
      </c>
      <c r="I4143" s="54" t="s">
        <v>22</v>
      </c>
      <c r="J4143" s="54" t="s">
        <v>147</v>
      </c>
      <c r="K4143" s="56">
        <v>43454.481863425928</v>
      </c>
      <c r="L4143" s="56">
        <v>43454.558333333334</v>
      </c>
      <c r="M4143" s="57">
        <v>1.8352777769999999</v>
      </c>
      <c r="N4143" s="58">
        <v>0</v>
      </c>
      <c r="O4143" s="58">
        <v>1085</v>
      </c>
      <c r="P4143" s="58">
        <v>0</v>
      </c>
      <c r="Q4143" s="58">
        <v>0</v>
      </c>
      <c r="R4143" s="59">
        <v>0</v>
      </c>
      <c r="S4143" s="59">
        <v>1991.276388</v>
      </c>
      <c r="T4143" s="59">
        <v>0</v>
      </c>
      <c r="U4143" s="59">
        <v>0</v>
      </c>
    </row>
    <row r="4144" spans="1:21" x14ac:dyDescent="0.3">
      <c r="A4144" s="61">
        <v>88849</v>
      </c>
      <c r="B4144" s="54">
        <v>1</v>
      </c>
      <c r="C4144" s="54" t="s">
        <v>78</v>
      </c>
      <c r="D4144" s="54" t="s">
        <v>106</v>
      </c>
      <c r="E4144" s="61" t="s">
        <v>2403</v>
      </c>
      <c r="F4144" s="61" t="s">
        <v>148</v>
      </c>
      <c r="G4144" s="54" t="s">
        <v>71</v>
      </c>
      <c r="H4144" s="54" t="s">
        <v>128</v>
      </c>
      <c r="I4144" s="54" t="s">
        <v>22</v>
      </c>
      <c r="J4144" s="54" t="s">
        <v>147</v>
      </c>
      <c r="K4144" s="56">
        <v>43454.385416666664</v>
      </c>
      <c r="L4144" s="56">
        <v>43454.711111111108</v>
      </c>
      <c r="M4144" s="57">
        <v>7.8166666659999997</v>
      </c>
      <c r="N4144" s="58">
        <v>0</v>
      </c>
      <c r="O4144" s="58">
        <v>113</v>
      </c>
      <c r="P4144" s="58">
        <v>0</v>
      </c>
      <c r="Q4144" s="58">
        <v>0</v>
      </c>
      <c r="R4144" s="59">
        <v>0</v>
      </c>
      <c r="S4144" s="59">
        <v>883.28333299999997</v>
      </c>
      <c r="T4144" s="59">
        <v>0</v>
      </c>
      <c r="U4144" s="59">
        <v>0</v>
      </c>
    </row>
    <row r="4145" spans="1:21" x14ac:dyDescent="0.3">
      <c r="A4145" s="61">
        <v>88851</v>
      </c>
      <c r="B4145" s="54">
        <v>1</v>
      </c>
      <c r="C4145" s="54" t="s">
        <v>78</v>
      </c>
      <c r="D4145" s="54" t="s">
        <v>88</v>
      </c>
      <c r="E4145" s="61" t="s">
        <v>3241</v>
      </c>
      <c r="F4145" s="61" t="s">
        <v>136</v>
      </c>
      <c r="G4145" s="54" t="s">
        <v>71</v>
      </c>
      <c r="H4145" s="54" t="s">
        <v>128</v>
      </c>
      <c r="I4145" s="54" t="s">
        <v>22</v>
      </c>
      <c r="J4145" s="54" t="s">
        <v>129</v>
      </c>
      <c r="K4145" s="56">
        <v>43454.488576388889</v>
      </c>
      <c r="L4145" s="56">
        <v>43454.593055555553</v>
      </c>
      <c r="M4145" s="57">
        <v>2.5074999999999998</v>
      </c>
      <c r="N4145" s="58">
        <v>0</v>
      </c>
      <c r="O4145" s="58">
        <v>19</v>
      </c>
      <c r="P4145" s="58">
        <v>0</v>
      </c>
      <c r="Q4145" s="58">
        <v>0</v>
      </c>
      <c r="R4145" s="59">
        <v>0</v>
      </c>
      <c r="S4145" s="59">
        <v>47.642499999999998</v>
      </c>
      <c r="T4145" s="59">
        <v>0</v>
      </c>
      <c r="U4145" s="59">
        <v>0</v>
      </c>
    </row>
    <row r="4146" spans="1:21" x14ac:dyDescent="0.3">
      <c r="A4146" s="61">
        <v>88856</v>
      </c>
      <c r="B4146" s="54">
        <v>1</v>
      </c>
      <c r="C4146" s="54" t="s">
        <v>79</v>
      </c>
      <c r="D4146" s="54" t="s">
        <v>113</v>
      </c>
      <c r="E4146" s="61" t="s">
        <v>3741</v>
      </c>
      <c r="F4146" s="61" t="s">
        <v>136</v>
      </c>
      <c r="G4146" s="54" t="s">
        <v>71</v>
      </c>
      <c r="H4146" s="54" t="s">
        <v>128</v>
      </c>
      <c r="I4146" s="54" t="s">
        <v>22</v>
      </c>
      <c r="J4146" s="54" t="s">
        <v>129</v>
      </c>
      <c r="K4146" s="56">
        <v>43454.498344907406</v>
      </c>
      <c r="L4146" s="56">
        <v>43454.598425925928</v>
      </c>
      <c r="M4146" s="57">
        <v>2.4019444440000002</v>
      </c>
      <c r="N4146" s="58">
        <v>0</v>
      </c>
      <c r="O4146" s="58">
        <v>1</v>
      </c>
      <c r="P4146" s="58">
        <v>0</v>
      </c>
      <c r="Q4146" s="58">
        <v>33</v>
      </c>
      <c r="R4146" s="59">
        <v>0</v>
      </c>
      <c r="S4146" s="59">
        <v>2.4019439999999999</v>
      </c>
      <c r="T4146" s="59">
        <v>0</v>
      </c>
      <c r="U4146" s="59">
        <v>79.264167</v>
      </c>
    </row>
    <row r="4147" spans="1:21" x14ac:dyDescent="0.3">
      <c r="A4147" s="61">
        <v>88857</v>
      </c>
      <c r="B4147" s="54">
        <v>1</v>
      </c>
      <c r="C4147" s="54" t="s">
        <v>78</v>
      </c>
      <c r="D4147" s="54" t="s">
        <v>101</v>
      </c>
      <c r="E4147" s="61" t="s">
        <v>2376</v>
      </c>
      <c r="F4147" s="61" t="s">
        <v>151</v>
      </c>
      <c r="G4147" s="54" t="s">
        <v>71</v>
      </c>
      <c r="H4147" s="54" t="s">
        <v>128</v>
      </c>
      <c r="I4147" s="54" t="s">
        <v>22</v>
      </c>
      <c r="J4147" s="54" t="s">
        <v>129</v>
      </c>
      <c r="K4147" s="56">
        <v>43454.48883101852</v>
      </c>
      <c r="L4147" s="56">
        <v>43454.587858796294</v>
      </c>
      <c r="M4147" s="57">
        <v>2.3766666660000002</v>
      </c>
      <c r="N4147" s="58">
        <v>0</v>
      </c>
      <c r="O4147" s="58">
        <v>139</v>
      </c>
      <c r="P4147" s="58">
        <v>0</v>
      </c>
      <c r="Q4147" s="58">
        <v>0</v>
      </c>
      <c r="R4147" s="59">
        <v>0</v>
      </c>
      <c r="S4147" s="59">
        <v>330.35666700000002</v>
      </c>
      <c r="T4147" s="59">
        <v>0</v>
      </c>
      <c r="U4147" s="59">
        <v>0</v>
      </c>
    </row>
    <row r="4148" spans="1:21" x14ac:dyDescent="0.3">
      <c r="A4148" s="61">
        <v>88860</v>
      </c>
      <c r="B4148" s="54">
        <v>1</v>
      </c>
      <c r="C4148" s="54" t="s">
        <v>79</v>
      </c>
      <c r="D4148" s="54" t="s">
        <v>119</v>
      </c>
      <c r="E4148" s="61" t="s">
        <v>1038</v>
      </c>
      <c r="F4148" s="61" t="s">
        <v>136</v>
      </c>
      <c r="G4148" s="54" t="s">
        <v>71</v>
      </c>
      <c r="H4148" s="54" t="s">
        <v>128</v>
      </c>
      <c r="I4148" s="54" t="s">
        <v>22</v>
      </c>
      <c r="J4148" s="54" t="s">
        <v>129</v>
      </c>
      <c r="K4148" s="56">
        <v>43454.492789351854</v>
      </c>
      <c r="L4148" s="56">
        <v>43454.582719907405</v>
      </c>
      <c r="M4148" s="57">
        <v>2.1583333329999999</v>
      </c>
      <c r="N4148" s="58">
        <v>0</v>
      </c>
      <c r="O4148" s="58">
        <v>0</v>
      </c>
      <c r="P4148" s="58">
        <v>0</v>
      </c>
      <c r="Q4148" s="58">
        <v>1</v>
      </c>
      <c r="R4148" s="59">
        <v>0</v>
      </c>
      <c r="S4148" s="59">
        <v>0</v>
      </c>
      <c r="T4148" s="59">
        <v>0</v>
      </c>
      <c r="U4148" s="59">
        <v>2.1583329999999998</v>
      </c>
    </row>
    <row r="4149" spans="1:21" x14ac:dyDescent="0.3">
      <c r="A4149" s="61">
        <v>88861</v>
      </c>
      <c r="B4149" s="54">
        <v>1</v>
      </c>
      <c r="C4149" s="54" t="s">
        <v>78</v>
      </c>
      <c r="D4149" s="54" t="s">
        <v>125</v>
      </c>
      <c r="E4149" s="61" t="s">
        <v>2638</v>
      </c>
      <c r="F4149" s="61" t="s">
        <v>136</v>
      </c>
      <c r="G4149" s="54" t="s">
        <v>71</v>
      </c>
      <c r="H4149" s="54" t="s">
        <v>128</v>
      </c>
      <c r="I4149" s="54" t="s">
        <v>22</v>
      </c>
      <c r="J4149" s="54" t="s">
        <v>129</v>
      </c>
      <c r="K4149" s="56">
        <v>43454.455914351849</v>
      </c>
      <c r="L4149" s="56">
        <v>43454.505555555559</v>
      </c>
      <c r="M4149" s="57">
        <v>1.1913888880000001</v>
      </c>
      <c r="N4149" s="58">
        <v>0</v>
      </c>
      <c r="O4149" s="58">
        <v>256</v>
      </c>
      <c r="P4149" s="58">
        <v>0</v>
      </c>
      <c r="Q4149" s="58">
        <v>0</v>
      </c>
      <c r="R4149" s="59">
        <v>0</v>
      </c>
      <c r="S4149" s="59">
        <v>304.99555500000002</v>
      </c>
      <c r="T4149" s="59">
        <v>0</v>
      </c>
      <c r="U4149" s="59">
        <v>0</v>
      </c>
    </row>
    <row r="4150" spans="1:21" x14ac:dyDescent="0.3">
      <c r="A4150" s="61">
        <v>88862</v>
      </c>
      <c r="B4150" s="54">
        <v>1</v>
      </c>
      <c r="C4150" s="54" t="s">
        <v>78</v>
      </c>
      <c r="D4150" s="54" t="s">
        <v>83</v>
      </c>
      <c r="E4150" s="61" t="s">
        <v>3697</v>
      </c>
      <c r="F4150" s="61" t="s">
        <v>136</v>
      </c>
      <c r="G4150" s="54" t="s">
        <v>71</v>
      </c>
      <c r="H4150" s="54" t="s">
        <v>128</v>
      </c>
      <c r="I4150" s="54" t="s">
        <v>22</v>
      </c>
      <c r="J4150" s="54" t="s">
        <v>129</v>
      </c>
      <c r="K4150" s="56">
        <v>43454.480868055558</v>
      </c>
      <c r="L4150" s="56">
        <v>43454.572916666664</v>
      </c>
      <c r="M4150" s="57">
        <v>2.2091666659999998</v>
      </c>
      <c r="N4150" s="58">
        <v>0</v>
      </c>
      <c r="O4150" s="58">
        <v>115</v>
      </c>
      <c r="P4150" s="58">
        <v>0</v>
      </c>
      <c r="Q4150" s="58">
        <v>0</v>
      </c>
      <c r="R4150" s="59">
        <v>0</v>
      </c>
      <c r="S4150" s="59">
        <v>254.05416700000001</v>
      </c>
      <c r="T4150" s="59">
        <v>0</v>
      </c>
      <c r="U4150" s="59">
        <v>0</v>
      </c>
    </row>
    <row r="4151" spans="1:21" x14ac:dyDescent="0.3">
      <c r="A4151" s="61">
        <v>88868</v>
      </c>
      <c r="B4151" s="54">
        <v>1</v>
      </c>
      <c r="C4151" s="54" t="s">
        <v>78</v>
      </c>
      <c r="D4151" s="54" t="s">
        <v>89</v>
      </c>
      <c r="E4151" s="61" t="s">
        <v>3742</v>
      </c>
      <c r="F4151" s="61" t="s">
        <v>148</v>
      </c>
      <c r="G4151" s="54" t="s">
        <v>72</v>
      </c>
      <c r="H4151" s="54" t="s">
        <v>128</v>
      </c>
      <c r="I4151" s="54" t="s">
        <v>22</v>
      </c>
      <c r="J4151" s="54" t="s">
        <v>147</v>
      </c>
      <c r="K4151" s="56">
        <v>43454.532835648148</v>
      </c>
      <c r="L4151" s="56">
        <v>43454.606249999997</v>
      </c>
      <c r="M4151" s="57">
        <v>1.7619444440000001</v>
      </c>
      <c r="N4151" s="58">
        <v>0</v>
      </c>
      <c r="O4151" s="58">
        <v>12</v>
      </c>
      <c r="P4151" s="58">
        <v>0</v>
      </c>
      <c r="Q4151" s="58">
        <v>2</v>
      </c>
      <c r="R4151" s="59">
        <v>0</v>
      </c>
      <c r="S4151" s="59">
        <v>21.143332999999998</v>
      </c>
      <c r="T4151" s="59">
        <v>0</v>
      </c>
      <c r="U4151" s="59">
        <v>3.523889</v>
      </c>
    </row>
    <row r="4152" spans="1:21" x14ac:dyDescent="0.3">
      <c r="A4152" s="61">
        <v>88873</v>
      </c>
      <c r="B4152" s="54">
        <v>1</v>
      </c>
      <c r="C4152" s="54" t="s">
        <v>78</v>
      </c>
      <c r="D4152" s="54" t="s">
        <v>86</v>
      </c>
      <c r="E4152" s="61" t="s">
        <v>3743</v>
      </c>
      <c r="F4152" s="61" t="s">
        <v>199</v>
      </c>
      <c r="G4152" s="54" t="s">
        <v>71</v>
      </c>
      <c r="H4152" s="54" t="s">
        <v>128</v>
      </c>
      <c r="I4152" s="54" t="s">
        <v>22</v>
      </c>
      <c r="J4152" s="54" t="s">
        <v>129</v>
      </c>
      <c r="K4152" s="56">
        <v>43454.498101851852</v>
      </c>
      <c r="L4152" s="56">
        <v>43454.59652777778</v>
      </c>
      <c r="M4152" s="57">
        <v>2.3622222220000002</v>
      </c>
      <c r="N4152" s="58">
        <v>0</v>
      </c>
      <c r="O4152" s="58">
        <v>329</v>
      </c>
      <c r="P4152" s="58">
        <v>0</v>
      </c>
      <c r="Q4152" s="58">
        <v>0</v>
      </c>
      <c r="R4152" s="59">
        <v>0</v>
      </c>
      <c r="S4152" s="59">
        <v>777.171111</v>
      </c>
      <c r="T4152" s="59">
        <v>0</v>
      </c>
      <c r="U4152" s="59">
        <v>0</v>
      </c>
    </row>
    <row r="4153" spans="1:21" x14ac:dyDescent="0.3">
      <c r="A4153" s="61">
        <v>88875</v>
      </c>
      <c r="B4153" s="54">
        <v>1</v>
      </c>
      <c r="C4153" s="54" t="s">
        <v>78</v>
      </c>
      <c r="D4153" s="54" t="s">
        <v>101</v>
      </c>
      <c r="E4153" s="61" t="s">
        <v>579</v>
      </c>
      <c r="F4153" s="61" t="s">
        <v>137</v>
      </c>
      <c r="G4153" s="54" t="s">
        <v>71</v>
      </c>
      <c r="H4153" s="54" t="s">
        <v>128</v>
      </c>
      <c r="I4153" s="54" t="s">
        <v>22</v>
      </c>
      <c r="J4153" s="54" t="s">
        <v>129</v>
      </c>
      <c r="K4153" s="56">
        <v>43454.51059027778</v>
      </c>
      <c r="L4153" s="56">
        <v>43454.545138888891</v>
      </c>
      <c r="M4153" s="57">
        <v>0.829166666</v>
      </c>
      <c r="N4153" s="58">
        <v>0</v>
      </c>
      <c r="O4153" s="58">
        <v>322</v>
      </c>
      <c r="P4153" s="58">
        <v>0</v>
      </c>
      <c r="Q4153" s="58">
        <v>0</v>
      </c>
      <c r="R4153" s="59">
        <v>0</v>
      </c>
      <c r="S4153" s="59">
        <v>266.99166600000001</v>
      </c>
      <c r="T4153" s="59">
        <v>0</v>
      </c>
      <c r="U4153" s="59">
        <v>0</v>
      </c>
    </row>
    <row r="4154" spans="1:21" x14ac:dyDescent="0.3">
      <c r="A4154" s="61">
        <v>88876</v>
      </c>
      <c r="B4154" s="54">
        <v>1</v>
      </c>
      <c r="C4154" s="54" t="s">
        <v>79</v>
      </c>
      <c r="D4154" s="54" t="s">
        <v>118</v>
      </c>
      <c r="E4154" s="61" t="s">
        <v>1641</v>
      </c>
      <c r="F4154" s="61" t="s">
        <v>131</v>
      </c>
      <c r="G4154" s="54" t="s">
        <v>71</v>
      </c>
      <c r="H4154" s="54" t="s">
        <v>128</v>
      </c>
      <c r="I4154" s="54" t="s">
        <v>26</v>
      </c>
      <c r="J4154" s="54" t="s">
        <v>129</v>
      </c>
      <c r="K4154" s="56">
        <v>43454.51498842593</v>
      </c>
      <c r="L4154" s="56">
        <v>43454.804664351854</v>
      </c>
      <c r="M4154" s="57">
        <v>6.9522222219999996</v>
      </c>
      <c r="N4154" s="58">
        <v>0</v>
      </c>
      <c r="O4154" s="58">
        <v>15</v>
      </c>
      <c r="P4154" s="58">
        <v>0</v>
      </c>
      <c r="Q4154" s="58">
        <v>0</v>
      </c>
      <c r="R4154" s="59">
        <v>0</v>
      </c>
      <c r="S4154" s="59">
        <v>104.283333</v>
      </c>
      <c r="T4154" s="59">
        <v>0</v>
      </c>
      <c r="U4154" s="59">
        <v>0</v>
      </c>
    </row>
    <row r="4155" spans="1:21" x14ac:dyDescent="0.3">
      <c r="A4155" s="61">
        <v>88877</v>
      </c>
      <c r="B4155" s="54">
        <v>1</v>
      </c>
      <c r="C4155" s="54" t="s">
        <v>78</v>
      </c>
      <c r="D4155" s="54" t="s">
        <v>95</v>
      </c>
      <c r="E4155" s="61" t="s">
        <v>710</v>
      </c>
      <c r="F4155" s="61" t="s">
        <v>172</v>
      </c>
      <c r="G4155" s="54" t="s">
        <v>71</v>
      </c>
      <c r="H4155" s="54" t="s">
        <v>128</v>
      </c>
      <c r="I4155" s="54" t="s">
        <v>22</v>
      </c>
      <c r="J4155" s="54" t="s">
        <v>129</v>
      </c>
      <c r="K4155" s="56">
        <v>43454.516909722224</v>
      </c>
      <c r="L4155" s="56">
        <v>43454.693333333336</v>
      </c>
      <c r="M4155" s="57">
        <v>4.2341666660000001</v>
      </c>
      <c r="N4155" s="58">
        <v>0</v>
      </c>
      <c r="O4155" s="58">
        <v>255</v>
      </c>
      <c r="P4155" s="58">
        <v>0</v>
      </c>
      <c r="Q4155" s="58">
        <v>0</v>
      </c>
      <c r="R4155" s="59">
        <v>0</v>
      </c>
      <c r="S4155" s="59">
        <v>1079.7125000000001</v>
      </c>
      <c r="T4155" s="59">
        <v>0</v>
      </c>
      <c r="U4155" s="59">
        <v>0</v>
      </c>
    </row>
    <row r="4156" spans="1:21" x14ac:dyDescent="0.3">
      <c r="A4156" s="61">
        <v>88879</v>
      </c>
      <c r="B4156" s="54">
        <v>1</v>
      </c>
      <c r="C4156" s="54" t="s">
        <v>79</v>
      </c>
      <c r="D4156" s="54" t="s">
        <v>124</v>
      </c>
      <c r="E4156" s="61" t="s">
        <v>215</v>
      </c>
      <c r="F4156" s="61" t="s">
        <v>137</v>
      </c>
      <c r="G4156" s="54" t="s">
        <v>71</v>
      </c>
      <c r="H4156" s="54" t="s">
        <v>128</v>
      </c>
      <c r="I4156" s="54" t="s">
        <v>22</v>
      </c>
      <c r="J4156" s="54" t="s">
        <v>129</v>
      </c>
      <c r="K4156" s="56">
        <v>43454.476504629631</v>
      </c>
      <c r="L4156" s="56">
        <v>43454.577083333337</v>
      </c>
      <c r="M4156" s="57">
        <v>2.4138888879999998</v>
      </c>
      <c r="N4156" s="58">
        <v>0</v>
      </c>
      <c r="O4156" s="58">
        <v>93</v>
      </c>
      <c r="P4156" s="58">
        <v>0</v>
      </c>
      <c r="Q4156" s="58">
        <v>0</v>
      </c>
      <c r="R4156" s="59">
        <v>0</v>
      </c>
      <c r="S4156" s="59">
        <v>224.49166700000001</v>
      </c>
      <c r="T4156" s="59">
        <v>0</v>
      </c>
      <c r="U4156" s="59">
        <v>0</v>
      </c>
    </row>
    <row r="4157" spans="1:21" x14ac:dyDescent="0.3">
      <c r="A4157" s="61">
        <v>88884</v>
      </c>
      <c r="B4157" s="54">
        <v>1</v>
      </c>
      <c r="C4157" s="54" t="s">
        <v>79</v>
      </c>
      <c r="D4157" s="54" t="s">
        <v>123</v>
      </c>
      <c r="E4157" s="61" t="s">
        <v>3744</v>
      </c>
      <c r="F4157" s="61" t="s">
        <v>137</v>
      </c>
      <c r="G4157" s="54" t="s">
        <v>71</v>
      </c>
      <c r="H4157" s="54" t="s">
        <v>128</v>
      </c>
      <c r="I4157" s="54" t="s">
        <v>22</v>
      </c>
      <c r="J4157" s="54" t="s">
        <v>129</v>
      </c>
      <c r="K4157" s="56">
        <v>43454.497083333335</v>
      </c>
      <c r="L4157" s="56">
        <v>43454.584027777775</v>
      </c>
      <c r="M4157" s="57">
        <v>2.0866666660000002</v>
      </c>
      <c r="N4157" s="58">
        <v>0</v>
      </c>
      <c r="O4157" s="58">
        <v>162</v>
      </c>
      <c r="P4157" s="58">
        <v>0</v>
      </c>
      <c r="Q4157" s="58">
        <v>0</v>
      </c>
      <c r="R4157" s="59">
        <v>0</v>
      </c>
      <c r="S4157" s="59">
        <v>338.04</v>
      </c>
      <c r="T4157" s="59">
        <v>0</v>
      </c>
      <c r="U4157" s="59">
        <v>0</v>
      </c>
    </row>
    <row r="4158" spans="1:21" x14ac:dyDescent="0.3">
      <c r="A4158" s="61">
        <v>88885</v>
      </c>
      <c r="B4158" s="54">
        <v>1</v>
      </c>
      <c r="C4158" s="54" t="s">
        <v>78</v>
      </c>
      <c r="D4158" s="54" t="s">
        <v>105</v>
      </c>
      <c r="E4158" s="61" t="s">
        <v>3745</v>
      </c>
      <c r="F4158" s="61" t="s">
        <v>141</v>
      </c>
      <c r="G4158" s="54" t="s">
        <v>71</v>
      </c>
      <c r="H4158" s="54" t="s">
        <v>128</v>
      </c>
      <c r="I4158" s="54" t="s">
        <v>22</v>
      </c>
      <c r="J4158" s="54" t="s">
        <v>129</v>
      </c>
      <c r="K4158" s="56">
        <v>43454.529166666667</v>
      </c>
      <c r="L4158" s="56">
        <v>43454.556250000001</v>
      </c>
      <c r="M4158" s="57">
        <v>0.65</v>
      </c>
      <c r="N4158" s="58">
        <v>0</v>
      </c>
      <c r="O4158" s="58">
        <v>13</v>
      </c>
      <c r="P4158" s="58">
        <v>0</v>
      </c>
      <c r="Q4158" s="58">
        <v>0</v>
      </c>
      <c r="R4158" s="59">
        <v>0</v>
      </c>
      <c r="S4158" s="59">
        <v>8.4499999999999993</v>
      </c>
      <c r="T4158" s="59">
        <v>0</v>
      </c>
      <c r="U4158" s="59">
        <v>0</v>
      </c>
    </row>
    <row r="4159" spans="1:21" x14ac:dyDescent="0.3">
      <c r="A4159" s="61">
        <v>88886</v>
      </c>
      <c r="B4159" s="54">
        <v>1</v>
      </c>
      <c r="C4159" s="54" t="s">
        <v>78</v>
      </c>
      <c r="D4159" s="54" t="s">
        <v>105</v>
      </c>
      <c r="E4159" s="61" t="s">
        <v>3746</v>
      </c>
      <c r="F4159" s="61" t="s">
        <v>137</v>
      </c>
      <c r="G4159" s="54" t="s">
        <v>71</v>
      </c>
      <c r="H4159" s="54" t="s">
        <v>128</v>
      </c>
      <c r="I4159" s="54" t="s">
        <v>22</v>
      </c>
      <c r="J4159" s="54" t="s">
        <v>129</v>
      </c>
      <c r="K4159" s="56">
        <v>43454.529861111114</v>
      </c>
      <c r="L4159" s="56">
        <v>43454.558333333334</v>
      </c>
      <c r="M4159" s="57">
        <v>0.68333333299999999</v>
      </c>
      <c r="N4159" s="58">
        <v>0</v>
      </c>
      <c r="O4159" s="58">
        <v>1</v>
      </c>
      <c r="P4159" s="58">
        <v>0</v>
      </c>
      <c r="Q4159" s="58">
        <v>0</v>
      </c>
      <c r="R4159" s="59">
        <v>0</v>
      </c>
      <c r="S4159" s="59">
        <v>0.68333299999999997</v>
      </c>
      <c r="T4159" s="59">
        <v>0</v>
      </c>
      <c r="U4159" s="59">
        <v>0</v>
      </c>
    </row>
    <row r="4160" spans="1:21" x14ac:dyDescent="0.3">
      <c r="A4160" s="61">
        <v>88889</v>
      </c>
      <c r="B4160" s="54">
        <v>1</v>
      </c>
      <c r="C4160" s="54" t="s">
        <v>78</v>
      </c>
      <c r="D4160" s="54" t="s">
        <v>83</v>
      </c>
      <c r="E4160" s="61" t="s">
        <v>3747</v>
      </c>
      <c r="F4160" s="61" t="s">
        <v>137</v>
      </c>
      <c r="G4160" s="54" t="s">
        <v>71</v>
      </c>
      <c r="H4160" s="54" t="s">
        <v>128</v>
      </c>
      <c r="I4160" s="54" t="s">
        <v>22</v>
      </c>
      <c r="J4160" s="54" t="s">
        <v>129</v>
      </c>
      <c r="K4160" s="56">
        <v>43454.47965277778</v>
      </c>
      <c r="L4160" s="56">
        <v>43454.598287037035</v>
      </c>
      <c r="M4160" s="57">
        <v>2.8472222220000001</v>
      </c>
      <c r="N4160" s="58">
        <v>0</v>
      </c>
      <c r="O4160" s="58">
        <v>1</v>
      </c>
      <c r="P4160" s="58">
        <v>0</v>
      </c>
      <c r="Q4160" s="58">
        <v>0</v>
      </c>
      <c r="R4160" s="59">
        <v>0</v>
      </c>
      <c r="S4160" s="59">
        <v>2.8472219999999999</v>
      </c>
      <c r="T4160" s="59">
        <v>0</v>
      </c>
      <c r="U4160" s="59">
        <v>0</v>
      </c>
    </row>
    <row r="4161" spans="1:21" x14ac:dyDescent="0.3">
      <c r="A4161" s="61">
        <v>88890</v>
      </c>
      <c r="B4161" s="54">
        <v>1</v>
      </c>
      <c r="C4161" s="54" t="s">
        <v>78</v>
      </c>
      <c r="D4161" s="54" t="s">
        <v>101</v>
      </c>
      <c r="E4161" s="61" t="s">
        <v>3748</v>
      </c>
      <c r="F4161" s="61" t="s">
        <v>137</v>
      </c>
      <c r="G4161" s="54" t="s">
        <v>71</v>
      </c>
      <c r="H4161" s="54" t="s">
        <v>128</v>
      </c>
      <c r="I4161" s="54" t="s">
        <v>22</v>
      </c>
      <c r="J4161" s="54" t="s">
        <v>129</v>
      </c>
      <c r="K4161" s="56">
        <v>43454.526759259257</v>
      </c>
      <c r="L4161" s="56">
        <v>43454.565972222219</v>
      </c>
      <c r="M4161" s="57">
        <v>0.941111111</v>
      </c>
      <c r="N4161" s="58">
        <v>0</v>
      </c>
      <c r="O4161" s="58">
        <v>36</v>
      </c>
      <c r="P4161" s="58">
        <v>0</v>
      </c>
      <c r="Q4161" s="58">
        <v>0</v>
      </c>
      <c r="R4161" s="59">
        <v>0</v>
      </c>
      <c r="S4161" s="59">
        <v>33.880000000000003</v>
      </c>
      <c r="T4161" s="59">
        <v>0</v>
      </c>
      <c r="U4161" s="59">
        <v>0</v>
      </c>
    </row>
    <row r="4162" spans="1:21" x14ac:dyDescent="0.3">
      <c r="A4162" s="61">
        <v>88892</v>
      </c>
      <c r="B4162" s="54">
        <v>1</v>
      </c>
      <c r="C4162" s="54" t="s">
        <v>78</v>
      </c>
      <c r="D4162" s="54" t="s">
        <v>80</v>
      </c>
      <c r="E4162" s="61" t="s">
        <v>1505</v>
      </c>
      <c r="F4162" s="61" t="s">
        <v>204</v>
      </c>
      <c r="G4162" s="54" t="s">
        <v>71</v>
      </c>
      <c r="H4162" s="54" t="s">
        <v>128</v>
      </c>
      <c r="I4162" s="54" t="s">
        <v>22</v>
      </c>
      <c r="J4162" s="54" t="s">
        <v>129</v>
      </c>
      <c r="K4162" s="56">
        <v>43454.536134259259</v>
      </c>
      <c r="L4162" s="56">
        <v>43454.785416666666</v>
      </c>
      <c r="M4162" s="57">
        <v>5.9827777769999999</v>
      </c>
      <c r="N4162" s="58">
        <v>0</v>
      </c>
      <c r="O4162" s="58">
        <v>496</v>
      </c>
      <c r="P4162" s="58">
        <v>0</v>
      </c>
      <c r="Q4162" s="58">
        <v>0</v>
      </c>
      <c r="R4162" s="59">
        <v>0</v>
      </c>
      <c r="S4162" s="59">
        <v>2967.4577770000001</v>
      </c>
      <c r="T4162" s="59">
        <v>0</v>
      </c>
      <c r="U4162" s="59">
        <v>0</v>
      </c>
    </row>
    <row r="4163" spans="1:21" x14ac:dyDescent="0.3">
      <c r="A4163" s="61">
        <v>88894</v>
      </c>
      <c r="B4163" s="54">
        <v>1</v>
      </c>
      <c r="C4163" s="54" t="s">
        <v>79</v>
      </c>
      <c r="D4163" s="54" t="s">
        <v>112</v>
      </c>
      <c r="E4163" s="61" t="s">
        <v>411</v>
      </c>
      <c r="F4163" s="61" t="s">
        <v>140</v>
      </c>
      <c r="G4163" s="54" t="s">
        <v>72</v>
      </c>
      <c r="H4163" s="54" t="s">
        <v>128</v>
      </c>
      <c r="I4163" s="54" t="s">
        <v>22</v>
      </c>
      <c r="J4163" s="54" t="s">
        <v>129</v>
      </c>
      <c r="K4163" s="56">
        <v>43454.540983796294</v>
      </c>
      <c r="L4163" s="56">
        <v>43454.552083333336</v>
      </c>
      <c r="M4163" s="57">
        <v>0.26638888799999999</v>
      </c>
      <c r="N4163" s="58">
        <v>5</v>
      </c>
      <c r="O4163" s="58">
        <v>1548</v>
      </c>
      <c r="P4163" s="58">
        <v>0</v>
      </c>
      <c r="Q4163" s="58">
        <v>0</v>
      </c>
      <c r="R4163" s="59">
        <v>1.331944</v>
      </c>
      <c r="S4163" s="59">
        <v>412.36999900000001</v>
      </c>
      <c r="T4163" s="59">
        <v>0</v>
      </c>
      <c r="U4163" s="59">
        <v>0</v>
      </c>
    </row>
    <row r="4164" spans="1:21" x14ac:dyDescent="0.3">
      <c r="A4164" s="61">
        <v>88895</v>
      </c>
      <c r="B4164" s="54">
        <v>1</v>
      </c>
      <c r="C4164" s="54" t="s">
        <v>78</v>
      </c>
      <c r="D4164" s="54" t="s">
        <v>98</v>
      </c>
      <c r="E4164" s="61" t="s">
        <v>3749</v>
      </c>
      <c r="F4164" s="61" t="s">
        <v>144</v>
      </c>
      <c r="G4164" s="54" t="s">
        <v>71</v>
      </c>
      <c r="H4164" s="54" t="s">
        <v>128</v>
      </c>
      <c r="I4164" s="54" t="s">
        <v>22</v>
      </c>
      <c r="J4164" s="54" t="s">
        <v>129</v>
      </c>
      <c r="K4164" s="56">
        <v>43454.541296296295</v>
      </c>
      <c r="L4164" s="56">
        <v>43454.546527777777</v>
      </c>
      <c r="M4164" s="57">
        <v>0.12555555500000001</v>
      </c>
      <c r="N4164" s="58">
        <v>0</v>
      </c>
      <c r="O4164" s="58">
        <v>57</v>
      </c>
      <c r="P4164" s="58">
        <v>0</v>
      </c>
      <c r="Q4164" s="58">
        <v>0</v>
      </c>
      <c r="R4164" s="59">
        <v>0</v>
      </c>
      <c r="S4164" s="59">
        <v>7.1566669999999997</v>
      </c>
      <c r="T4164" s="59">
        <v>0</v>
      </c>
      <c r="U4164" s="59">
        <v>0</v>
      </c>
    </row>
    <row r="4165" spans="1:21" x14ac:dyDescent="0.3">
      <c r="A4165" s="61">
        <v>88896</v>
      </c>
      <c r="B4165" s="54">
        <v>1</v>
      </c>
      <c r="C4165" s="54" t="s">
        <v>78</v>
      </c>
      <c r="D4165" s="54" t="s">
        <v>80</v>
      </c>
      <c r="E4165" s="61" t="s">
        <v>3750</v>
      </c>
      <c r="F4165" s="61" t="s">
        <v>140</v>
      </c>
      <c r="G4165" s="54" t="s">
        <v>72</v>
      </c>
      <c r="H4165" s="54" t="s">
        <v>128</v>
      </c>
      <c r="I4165" s="54" t="s">
        <v>22</v>
      </c>
      <c r="J4165" s="54" t="s">
        <v>129</v>
      </c>
      <c r="K4165" s="56">
        <v>43454.501504629632</v>
      </c>
      <c r="L4165" s="56">
        <v>43454.593796296293</v>
      </c>
      <c r="M4165" s="57">
        <v>2.2149999999999999</v>
      </c>
      <c r="N4165" s="58">
        <v>1</v>
      </c>
      <c r="O4165" s="58">
        <v>1779</v>
      </c>
      <c r="P4165" s="58">
        <v>0</v>
      </c>
      <c r="Q4165" s="58">
        <v>0</v>
      </c>
      <c r="R4165" s="59">
        <v>2.2149999999999999</v>
      </c>
      <c r="S4165" s="59">
        <v>3940.4850000000001</v>
      </c>
      <c r="T4165" s="59">
        <v>0</v>
      </c>
      <c r="U4165" s="59">
        <v>0</v>
      </c>
    </row>
    <row r="4166" spans="1:21" x14ac:dyDescent="0.3">
      <c r="A4166" s="61">
        <v>88897</v>
      </c>
      <c r="B4166" s="54">
        <v>1</v>
      </c>
      <c r="C4166" s="54" t="s">
        <v>78</v>
      </c>
      <c r="D4166" s="54" t="s">
        <v>102</v>
      </c>
      <c r="E4166" s="61" t="s">
        <v>3751</v>
      </c>
      <c r="F4166" s="61" t="s">
        <v>148</v>
      </c>
      <c r="G4166" s="54" t="s">
        <v>71</v>
      </c>
      <c r="H4166" s="54" t="s">
        <v>128</v>
      </c>
      <c r="I4166" s="54" t="s">
        <v>22</v>
      </c>
      <c r="J4166" s="54" t="s">
        <v>129</v>
      </c>
      <c r="K4166" s="56">
        <v>43454.523877314816</v>
      </c>
      <c r="L4166" s="56">
        <v>43454.592604166668</v>
      </c>
      <c r="M4166" s="57">
        <v>1.649444444</v>
      </c>
      <c r="N4166" s="58">
        <v>0</v>
      </c>
      <c r="O4166" s="58">
        <v>95</v>
      </c>
      <c r="P4166" s="58">
        <v>0</v>
      </c>
      <c r="Q4166" s="58">
        <v>0</v>
      </c>
      <c r="R4166" s="59">
        <v>0</v>
      </c>
      <c r="S4166" s="59">
        <v>156.69722200000001</v>
      </c>
      <c r="T4166" s="59">
        <v>0</v>
      </c>
      <c r="U4166" s="59">
        <v>0</v>
      </c>
    </row>
    <row r="4167" spans="1:21" x14ac:dyDescent="0.3">
      <c r="A4167" s="61">
        <v>88898</v>
      </c>
      <c r="B4167" s="54">
        <v>1</v>
      </c>
      <c r="C4167" s="54" t="s">
        <v>79</v>
      </c>
      <c r="D4167" s="54" t="s">
        <v>114</v>
      </c>
      <c r="E4167" s="61" t="s">
        <v>789</v>
      </c>
      <c r="F4167" s="61" t="s">
        <v>151</v>
      </c>
      <c r="G4167" s="54" t="s">
        <v>71</v>
      </c>
      <c r="H4167" s="54" t="s">
        <v>128</v>
      </c>
      <c r="I4167" s="54" t="s">
        <v>22</v>
      </c>
      <c r="J4167" s="54" t="s">
        <v>129</v>
      </c>
      <c r="K4167" s="56">
        <v>43454.548900462964</v>
      </c>
      <c r="L4167" s="56">
        <v>43454.615717592591</v>
      </c>
      <c r="M4167" s="57">
        <v>1.603611111</v>
      </c>
      <c r="N4167" s="58">
        <v>0</v>
      </c>
      <c r="O4167" s="58">
        <v>1</v>
      </c>
      <c r="P4167" s="58">
        <v>0</v>
      </c>
      <c r="Q4167" s="58">
        <v>27</v>
      </c>
      <c r="R4167" s="59">
        <v>0</v>
      </c>
      <c r="S4167" s="59">
        <v>1.6036109999999999</v>
      </c>
      <c r="T4167" s="59">
        <v>0</v>
      </c>
      <c r="U4167" s="59">
        <v>43.297499999999999</v>
      </c>
    </row>
    <row r="4168" spans="1:21" x14ac:dyDescent="0.3">
      <c r="A4168" s="61">
        <v>88900</v>
      </c>
      <c r="B4168" s="54">
        <v>1</v>
      </c>
      <c r="C4168" s="54" t="s">
        <v>79</v>
      </c>
      <c r="D4168" s="54" t="s">
        <v>109</v>
      </c>
      <c r="E4168" s="61" t="s">
        <v>634</v>
      </c>
      <c r="F4168" s="61" t="s">
        <v>131</v>
      </c>
      <c r="G4168" s="54" t="s">
        <v>71</v>
      </c>
      <c r="H4168" s="54" t="s">
        <v>128</v>
      </c>
      <c r="I4168" s="54" t="s">
        <v>22</v>
      </c>
      <c r="J4168" s="54" t="s">
        <v>129</v>
      </c>
      <c r="K4168" s="56">
        <v>43454.544548611113</v>
      </c>
      <c r="L4168" s="56">
        <v>43454.617719907408</v>
      </c>
      <c r="M4168" s="57">
        <v>1.7561111110000001</v>
      </c>
      <c r="N4168" s="58">
        <v>0</v>
      </c>
      <c r="O4168" s="58">
        <v>0</v>
      </c>
      <c r="P4168" s="58">
        <v>0</v>
      </c>
      <c r="Q4168" s="58">
        <v>4</v>
      </c>
      <c r="R4168" s="59">
        <v>0</v>
      </c>
      <c r="S4168" s="59">
        <v>0</v>
      </c>
      <c r="T4168" s="59">
        <v>0</v>
      </c>
      <c r="U4168" s="59">
        <v>7.0244439999999999</v>
      </c>
    </row>
    <row r="4169" spans="1:21" x14ac:dyDescent="0.3">
      <c r="A4169" s="61">
        <v>88902</v>
      </c>
      <c r="B4169" s="54">
        <v>1</v>
      </c>
      <c r="C4169" s="54" t="s">
        <v>78</v>
      </c>
      <c r="D4169" s="54" t="s">
        <v>104</v>
      </c>
      <c r="E4169" s="61" t="s">
        <v>2939</v>
      </c>
      <c r="F4169" s="61" t="s">
        <v>136</v>
      </c>
      <c r="G4169" s="54" t="s">
        <v>71</v>
      </c>
      <c r="H4169" s="54" t="s">
        <v>128</v>
      </c>
      <c r="I4169" s="54" t="s">
        <v>22</v>
      </c>
      <c r="J4169" s="54" t="s">
        <v>129</v>
      </c>
      <c r="K4169" s="56">
        <v>43454.462604166663</v>
      </c>
      <c r="L4169" s="56">
        <v>43454.553472222222</v>
      </c>
      <c r="M4169" s="57">
        <v>2.1808333329999998</v>
      </c>
      <c r="N4169" s="58">
        <v>0</v>
      </c>
      <c r="O4169" s="58">
        <v>0</v>
      </c>
      <c r="P4169" s="58">
        <v>0</v>
      </c>
      <c r="Q4169" s="58">
        <v>2</v>
      </c>
      <c r="R4169" s="59">
        <v>0</v>
      </c>
      <c r="S4169" s="59">
        <v>0</v>
      </c>
      <c r="T4169" s="59">
        <v>0</v>
      </c>
      <c r="U4169" s="59">
        <v>4.3616669999999997</v>
      </c>
    </row>
    <row r="4170" spans="1:21" x14ac:dyDescent="0.3">
      <c r="A4170" s="61">
        <v>88907</v>
      </c>
      <c r="B4170" s="54">
        <v>1</v>
      </c>
      <c r="C4170" s="54" t="s">
        <v>79</v>
      </c>
      <c r="D4170" s="54" t="s">
        <v>118</v>
      </c>
      <c r="E4170" s="61" t="s">
        <v>3752</v>
      </c>
      <c r="F4170" s="61" t="s">
        <v>168</v>
      </c>
      <c r="G4170" s="54" t="s">
        <v>72</v>
      </c>
      <c r="H4170" s="54" t="s">
        <v>128</v>
      </c>
      <c r="I4170" s="54" t="s">
        <v>22</v>
      </c>
      <c r="J4170" s="54" t="s">
        <v>129</v>
      </c>
      <c r="K4170" s="56">
        <v>43454.546701388892</v>
      </c>
      <c r="L4170" s="56">
        <v>43454.653935185182</v>
      </c>
      <c r="M4170" s="57">
        <v>2.573611111</v>
      </c>
      <c r="N4170" s="58">
        <v>0</v>
      </c>
      <c r="O4170" s="58">
        <v>1</v>
      </c>
      <c r="P4170" s="58">
        <v>0</v>
      </c>
      <c r="Q4170" s="58">
        <v>7</v>
      </c>
      <c r="R4170" s="59">
        <v>0</v>
      </c>
      <c r="S4170" s="59">
        <v>2.5736110000000001</v>
      </c>
      <c r="T4170" s="59">
        <v>0</v>
      </c>
      <c r="U4170" s="59">
        <v>18.015277999999999</v>
      </c>
    </row>
    <row r="4171" spans="1:21" x14ac:dyDescent="0.3">
      <c r="A4171" s="61">
        <v>88914</v>
      </c>
      <c r="B4171" s="54">
        <v>1</v>
      </c>
      <c r="C4171" s="54" t="s">
        <v>78</v>
      </c>
      <c r="D4171" s="54" t="s">
        <v>106</v>
      </c>
      <c r="E4171" s="61" t="s">
        <v>3753</v>
      </c>
      <c r="F4171" s="61" t="s">
        <v>143</v>
      </c>
      <c r="G4171" s="54" t="s">
        <v>72</v>
      </c>
      <c r="H4171" s="54" t="s">
        <v>128</v>
      </c>
      <c r="I4171" s="54" t="s">
        <v>22</v>
      </c>
      <c r="J4171" s="54" t="s">
        <v>129</v>
      </c>
      <c r="K4171" s="56">
        <v>43454.454733796294</v>
      </c>
      <c r="L4171" s="56">
        <v>43454.514583333337</v>
      </c>
      <c r="M4171" s="57">
        <v>1.436388888</v>
      </c>
      <c r="N4171" s="58">
        <v>0</v>
      </c>
      <c r="O4171" s="58">
        <v>276</v>
      </c>
      <c r="P4171" s="58">
        <v>0</v>
      </c>
      <c r="Q4171" s="58">
        <v>3</v>
      </c>
      <c r="R4171" s="59">
        <v>0</v>
      </c>
      <c r="S4171" s="59">
        <v>396.443333</v>
      </c>
      <c r="T4171" s="59">
        <v>0</v>
      </c>
      <c r="U4171" s="59">
        <v>4.3091670000000004</v>
      </c>
    </row>
    <row r="4172" spans="1:21" x14ac:dyDescent="0.3">
      <c r="A4172" s="61">
        <v>88916</v>
      </c>
      <c r="B4172" s="54">
        <v>1</v>
      </c>
      <c r="C4172" s="54" t="s">
        <v>79</v>
      </c>
      <c r="D4172" s="54" t="s">
        <v>124</v>
      </c>
      <c r="E4172" s="61" t="s">
        <v>3754</v>
      </c>
      <c r="F4172" s="61" t="s">
        <v>156</v>
      </c>
      <c r="G4172" s="54" t="s">
        <v>71</v>
      </c>
      <c r="H4172" s="54" t="s">
        <v>128</v>
      </c>
      <c r="I4172" s="54" t="s">
        <v>22</v>
      </c>
      <c r="J4172" s="54" t="s">
        <v>129</v>
      </c>
      <c r="K4172" s="56">
        <v>43454.568576388891</v>
      </c>
      <c r="L4172" s="56">
        <v>43454.604895833334</v>
      </c>
      <c r="M4172" s="57">
        <v>0.87166666599999998</v>
      </c>
      <c r="N4172" s="58">
        <v>0</v>
      </c>
      <c r="O4172" s="58">
        <v>527</v>
      </c>
      <c r="P4172" s="58">
        <v>0</v>
      </c>
      <c r="Q4172" s="58">
        <v>0</v>
      </c>
      <c r="R4172" s="59">
        <v>0</v>
      </c>
      <c r="S4172" s="59">
        <v>459.36833300000001</v>
      </c>
      <c r="T4172" s="59">
        <v>0</v>
      </c>
      <c r="U4172" s="59">
        <v>0</v>
      </c>
    </row>
    <row r="4173" spans="1:21" x14ac:dyDescent="0.3">
      <c r="A4173" s="61">
        <v>88918</v>
      </c>
      <c r="B4173" s="54">
        <v>1</v>
      </c>
      <c r="C4173" s="54" t="s">
        <v>78</v>
      </c>
      <c r="D4173" s="54" t="s">
        <v>104</v>
      </c>
      <c r="E4173" s="61" t="s">
        <v>3483</v>
      </c>
      <c r="F4173" s="61" t="s">
        <v>136</v>
      </c>
      <c r="G4173" s="54" t="s">
        <v>71</v>
      </c>
      <c r="H4173" s="54" t="s">
        <v>128</v>
      </c>
      <c r="I4173" s="54" t="s">
        <v>22</v>
      </c>
      <c r="J4173" s="54" t="s">
        <v>129</v>
      </c>
      <c r="K4173" s="56">
        <v>43454.536539351851</v>
      </c>
      <c r="L4173" s="56">
        <v>43454.588888888888</v>
      </c>
      <c r="M4173" s="57">
        <v>1.256388888</v>
      </c>
      <c r="N4173" s="58">
        <v>0</v>
      </c>
      <c r="O4173" s="58">
        <v>0</v>
      </c>
      <c r="P4173" s="58">
        <v>0</v>
      </c>
      <c r="Q4173" s="58">
        <v>53</v>
      </c>
      <c r="R4173" s="59">
        <v>0</v>
      </c>
      <c r="S4173" s="59">
        <v>0</v>
      </c>
      <c r="T4173" s="59">
        <v>0</v>
      </c>
      <c r="U4173" s="59">
        <v>66.588611</v>
      </c>
    </row>
    <row r="4174" spans="1:21" x14ac:dyDescent="0.3">
      <c r="A4174" s="61">
        <v>88921</v>
      </c>
      <c r="B4174" s="54">
        <v>1</v>
      </c>
      <c r="C4174" s="54" t="s">
        <v>78</v>
      </c>
      <c r="D4174" s="54" t="s">
        <v>92</v>
      </c>
      <c r="E4174" s="61" t="s">
        <v>3755</v>
      </c>
      <c r="F4174" s="61" t="s">
        <v>136</v>
      </c>
      <c r="G4174" s="54" t="s">
        <v>71</v>
      </c>
      <c r="H4174" s="54" t="s">
        <v>128</v>
      </c>
      <c r="I4174" s="54" t="s">
        <v>22</v>
      </c>
      <c r="J4174" s="54" t="s">
        <v>129</v>
      </c>
      <c r="K4174" s="56">
        <v>43454.557233796295</v>
      </c>
      <c r="L4174" s="56">
        <v>43454.620138888888</v>
      </c>
      <c r="M4174" s="57">
        <v>1.5097222219999999</v>
      </c>
      <c r="N4174" s="58">
        <v>0</v>
      </c>
      <c r="O4174" s="58">
        <v>4</v>
      </c>
      <c r="P4174" s="58">
        <v>0</v>
      </c>
      <c r="Q4174" s="58">
        <v>0</v>
      </c>
      <c r="R4174" s="59">
        <v>0</v>
      </c>
      <c r="S4174" s="59">
        <v>6.0388890000000002</v>
      </c>
      <c r="T4174" s="59">
        <v>0</v>
      </c>
      <c r="U4174" s="59">
        <v>0</v>
      </c>
    </row>
    <row r="4175" spans="1:21" x14ac:dyDescent="0.3">
      <c r="A4175" s="61">
        <v>88924</v>
      </c>
      <c r="B4175" s="54">
        <v>1</v>
      </c>
      <c r="C4175" s="54" t="s">
        <v>79</v>
      </c>
      <c r="D4175" s="54" t="s">
        <v>109</v>
      </c>
      <c r="E4175" s="61" t="s">
        <v>1967</v>
      </c>
      <c r="F4175" s="61" t="s">
        <v>137</v>
      </c>
      <c r="G4175" s="54" t="s">
        <v>71</v>
      </c>
      <c r="H4175" s="54" t="s">
        <v>128</v>
      </c>
      <c r="I4175" s="54" t="s">
        <v>22</v>
      </c>
      <c r="J4175" s="54" t="s">
        <v>129</v>
      </c>
      <c r="K4175" s="56">
        <v>43454.59039351852</v>
      </c>
      <c r="L4175" s="56">
        <v>43454.620624999996</v>
      </c>
      <c r="M4175" s="57">
        <v>0.72555555500000002</v>
      </c>
      <c r="N4175" s="58">
        <v>0</v>
      </c>
      <c r="O4175" s="58">
        <v>0</v>
      </c>
      <c r="P4175" s="58">
        <v>0</v>
      </c>
      <c r="Q4175" s="58">
        <v>1</v>
      </c>
      <c r="R4175" s="59">
        <v>0</v>
      </c>
      <c r="S4175" s="59">
        <v>0</v>
      </c>
      <c r="T4175" s="59">
        <v>0</v>
      </c>
      <c r="U4175" s="59">
        <v>0.72555599999999998</v>
      </c>
    </row>
    <row r="4176" spans="1:21" x14ac:dyDescent="0.3">
      <c r="A4176" s="61">
        <v>88926</v>
      </c>
      <c r="B4176" s="54">
        <v>1</v>
      </c>
      <c r="C4176" s="54" t="s">
        <v>79</v>
      </c>
      <c r="D4176" s="54" t="s">
        <v>115</v>
      </c>
      <c r="E4176" s="61" t="s">
        <v>2320</v>
      </c>
      <c r="F4176" s="61" t="s">
        <v>140</v>
      </c>
      <c r="G4176" s="54" t="s">
        <v>72</v>
      </c>
      <c r="H4176" s="54" t="s">
        <v>128</v>
      </c>
      <c r="I4176" s="54" t="s">
        <v>22</v>
      </c>
      <c r="J4176" s="54" t="s">
        <v>129</v>
      </c>
      <c r="K4176" s="56">
        <v>43454.592905092592</v>
      </c>
      <c r="L4176" s="56">
        <v>43454.62877314815</v>
      </c>
      <c r="M4176" s="57">
        <v>0.86083333299999998</v>
      </c>
      <c r="N4176" s="58">
        <v>0</v>
      </c>
      <c r="O4176" s="58">
        <v>4</v>
      </c>
      <c r="P4176" s="58">
        <v>4</v>
      </c>
      <c r="Q4176" s="58">
        <v>1092</v>
      </c>
      <c r="R4176" s="59">
        <v>0</v>
      </c>
      <c r="S4176" s="59">
        <v>3.443333</v>
      </c>
      <c r="T4176" s="59">
        <v>3.443333</v>
      </c>
      <c r="U4176" s="59">
        <v>940.03</v>
      </c>
    </row>
    <row r="4177" spans="1:21" x14ac:dyDescent="0.3">
      <c r="A4177" s="61">
        <v>88932</v>
      </c>
      <c r="B4177" s="54">
        <v>1</v>
      </c>
      <c r="C4177" s="54" t="s">
        <v>78</v>
      </c>
      <c r="D4177" s="54" t="s">
        <v>94</v>
      </c>
      <c r="E4177" s="61" t="s">
        <v>3756</v>
      </c>
      <c r="F4177" s="61" t="s">
        <v>137</v>
      </c>
      <c r="G4177" s="54" t="s">
        <v>71</v>
      </c>
      <c r="H4177" s="54" t="s">
        <v>128</v>
      </c>
      <c r="I4177" s="54" t="s">
        <v>22</v>
      </c>
      <c r="J4177" s="54" t="s">
        <v>129</v>
      </c>
      <c r="K4177" s="56">
        <v>43454.561701388891</v>
      </c>
      <c r="L4177" s="56">
        <v>43454.767881944441</v>
      </c>
      <c r="M4177" s="57">
        <v>4.9483333329999999</v>
      </c>
      <c r="N4177" s="58">
        <v>0</v>
      </c>
      <c r="O4177" s="58">
        <v>1</v>
      </c>
      <c r="P4177" s="58">
        <v>0</v>
      </c>
      <c r="Q4177" s="58">
        <v>0</v>
      </c>
      <c r="R4177" s="59">
        <v>0</v>
      </c>
      <c r="S4177" s="59">
        <v>4.9483329999999999</v>
      </c>
      <c r="T4177" s="59">
        <v>0</v>
      </c>
      <c r="U4177" s="59">
        <v>0</v>
      </c>
    </row>
    <row r="4178" spans="1:21" x14ac:dyDescent="0.3">
      <c r="A4178" s="61">
        <v>88936</v>
      </c>
      <c r="B4178" s="54">
        <v>1</v>
      </c>
      <c r="C4178" s="54" t="s">
        <v>78</v>
      </c>
      <c r="D4178" s="54" t="s">
        <v>86</v>
      </c>
      <c r="E4178" s="61" t="s">
        <v>3757</v>
      </c>
      <c r="F4178" s="61" t="s">
        <v>146</v>
      </c>
      <c r="G4178" s="54" t="s">
        <v>71</v>
      </c>
      <c r="H4178" s="54" t="s">
        <v>128</v>
      </c>
      <c r="I4178" s="54" t="s">
        <v>22</v>
      </c>
      <c r="J4178" s="54" t="s">
        <v>147</v>
      </c>
      <c r="K4178" s="56">
        <v>43454.604861111111</v>
      </c>
      <c r="L4178" s="56">
        <v>43454.611111111109</v>
      </c>
      <c r="M4178" s="57">
        <v>0.15</v>
      </c>
      <c r="N4178" s="58">
        <v>0</v>
      </c>
      <c r="O4178" s="58">
        <v>1</v>
      </c>
      <c r="P4178" s="58">
        <v>0</v>
      </c>
      <c r="Q4178" s="58">
        <v>34</v>
      </c>
      <c r="R4178" s="59">
        <v>0</v>
      </c>
      <c r="S4178" s="59">
        <v>0.15</v>
      </c>
      <c r="T4178" s="59">
        <v>0</v>
      </c>
      <c r="U4178" s="59">
        <v>5.0999999999999996</v>
      </c>
    </row>
    <row r="4179" spans="1:21" x14ac:dyDescent="0.3">
      <c r="A4179" s="61">
        <v>88937</v>
      </c>
      <c r="B4179" s="54">
        <v>1</v>
      </c>
      <c r="C4179" s="54" t="s">
        <v>78</v>
      </c>
      <c r="D4179" s="54" t="s">
        <v>90</v>
      </c>
      <c r="E4179" s="61" t="s">
        <v>3758</v>
      </c>
      <c r="F4179" s="61" t="s">
        <v>137</v>
      </c>
      <c r="G4179" s="54" t="s">
        <v>71</v>
      </c>
      <c r="H4179" s="54" t="s">
        <v>128</v>
      </c>
      <c r="I4179" s="54" t="s">
        <v>22</v>
      </c>
      <c r="J4179" s="54" t="s">
        <v>129</v>
      </c>
      <c r="K4179" s="56">
        <v>43454.600462962961</v>
      </c>
      <c r="L4179" s="56">
        <v>43454.626747685186</v>
      </c>
      <c r="M4179" s="57">
        <v>0.630833333</v>
      </c>
      <c r="N4179" s="58">
        <v>0</v>
      </c>
      <c r="O4179" s="58">
        <v>8</v>
      </c>
      <c r="P4179" s="58">
        <v>0</v>
      </c>
      <c r="Q4179" s="58">
        <v>0</v>
      </c>
      <c r="R4179" s="59">
        <v>0</v>
      </c>
      <c r="S4179" s="59">
        <v>5.0466670000000002</v>
      </c>
      <c r="T4179" s="59">
        <v>0</v>
      </c>
      <c r="U4179" s="59">
        <v>0</v>
      </c>
    </row>
    <row r="4180" spans="1:21" x14ac:dyDescent="0.3">
      <c r="A4180" s="61">
        <v>88941</v>
      </c>
      <c r="B4180" s="54">
        <v>1</v>
      </c>
      <c r="C4180" s="54" t="s">
        <v>78</v>
      </c>
      <c r="D4180" s="54" t="s">
        <v>94</v>
      </c>
      <c r="E4180" s="61" t="s">
        <v>756</v>
      </c>
      <c r="F4180" s="61" t="s">
        <v>202</v>
      </c>
      <c r="G4180" s="54" t="s">
        <v>71</v>
      </c>
      <c r="H4180" s="54" t="s">
        <v>128</v>
      </c>
      <c r="I4180" s="54" t="s">
        <v>22</v>
      </c>
      <c r="J4180" s="54" t="s">
        <v>129</v>
      </c>
      <c r="K4180" s="56">
        <v>43454.608761574076</v>
      </c>
      <c r="L4180" s="56">
        <v>43454.640335648146</v>
      </c>
      <c r="M4180" s="57">
        <v>0.75777777700000004</v>
      </c>
      <c r="N4180" s="58">
        <v>0</v>
      </c>
      <c r="O4180" s="58">
        <v>304</v>
      </c>
      <c r="P4180" s="58">
        <v>0</v>
      </c>
      <c r="Q4180" s="58">
        <v>0</v>
      </c>
      <c r="R4180" s="59">
        <v>0</v>
      </c>
      <c r="S4180" s="59">
        <v>230.36444399999999</v>
      </c>
      <c r="T4180" s="59">
        <v>0</v>
      </c>
      <c r="U4180" s="59">
        <v>0</v>
      </c>
    </row>
    <row r="4181" spans="1:21" x14ac:dyDescent="0.3">
      <c r="A4181" s="61">
        <v>88942</v>
      </c>
      <c r="B4181" s="54">
        <v>1</v>
      </c>
      <c r="C4181" s="54" t="s">
        <v>78</v>
      </c>
      <c r="D4181" s="54" t="s">
        <v>104</v>
      </c>
      <c r="E4181" s="61" t="s">
        <v>3759</v>
      </c>
      <c r="F4181" s="61" t="s">
        <v>181</v>
      </c>
      <c r="G4181" s="54" t="s">
        <v>71</v>
      </c>
      <c r="H4181" s="54" t="s">
        <v>128</v>
      </c>
      <c r="I4181" s="54" t="s">
        <v>22</v>
      </c>
      <c r="J4181" s="54" t="s">
        <v>129</v>
      </c>
      <c r="K4181" s="56">
        <v>43454.54446759259</v>
      </c>
      <c r="L4181" s="56">
        <v>43454.611111111109</v>
      </c>
      <c r="M4181" s="57">
        <v>1.599444444</v>
      </c>
      <c r="N4181" s="58">
        <v>0</v>
      </c>
      <c r="O4181" s="58">
        <v>109</v>
      </c>
      <c r="P4181" s="58">
        <v>0</v>
      </c>
      <c r="Q4181" s="58">
        <v>9</v>
      </c>
      <c r="R4181" s="59">
        <v>0</v>
      </c>
      <c r="S4181" s="59">
        <v>174.33944399999999</v>
      </c>
      <c r="T4181" s="59">
        <v>0</v>
      </c>
      <c r="U4181" s="59">
        <v>14.395</v>
      </c>
    </row>
    <row r="4182" spans="1:21" x14ac:dyDescent="0.3">
      <c r="A4182" s="61">
        <v>88946</v>
      </c>
      <c r="B4182" s="54">
        <v>1</v>
      </c>
      <c r="C4182" s="54" t="s">
        <v>78</v>
      </c>
      <c r="D4182" s="54" t="s">
        <v>88</v>
      </c>
      <c r="E4182" s="61" t="s">
        <v>449</v>
      </c>
      <c r="F4182" s="61" t="s">
        <v>184</v>
      </c>
      <c r="G4182" s="54" t="s">
        <v>71</v>
      </c>
      <c r="H4182" s="54" t="s">
        <v>128</v>
      </c>
      <c r="I4182" s="54" t="s">
        <v>22</v>
      </c>
      <c r="J4182" s="54" t="s">
        <v>129</v>
      </c>
      <c r="K4182" s="56">
        <v>43454.439363425925</v>
      </c>
      <c r="L4182" s="56">
        <v>43454.775138888886</v>
      </c>
      <c r="M4182" s="57">
        <v>8.0586111109999994</v>
      </c>
      <c r="N4182" s="58">
        <v>0</v>
      </c>
      <c r="O4182" s="58">
        <v>714</v>
      </c>
      <c r="P4182" s="58">
        <v>0</v>
      </c>
      <c r="Q4182" s="58">
        <v>0</v>
      </c>
      <c r="R4182" s="59">
        <v>0</v>
      </c>
      <c r="S4182" s="59">
        <v>5753.8483329999999</v>
      </c>
      <c r="T4182" s="59">
        <v>0</v>
      </c>
      <c r="U4182" s="59">
        <v>0</v>
      </c>
    </row>
    <row r="4183" spans="1:21" x14ac:dyDescent="0.3">
      <c r="A4183" s="61">
        <v>88949</v>
      </c>
      <c r="B4183" s="54">
        <v>1</v>
      </c>
      <c r="C4183" s="54" t="s">
        <v>78</v>
      </c>
      <c r="D4183" s="54" t="s">
        <v>80</v>
      </c>
      <c r="E4183" s="61" t="s">
        <v>3760</v>
      </c>
      <c r="F4183" s="61" t="s">
        <v>137</v>
      </c>
      <c r="G4183" s="54" t="s">
        <v>71</v>
      </c>
      <c r="H4183" s="54" t="s">
        <v>128</v>
      </c>
      <c r="I4183" s="54" t="s">
        <v>22</v>
      </c>
      <c r="J4183" s="54" t="s">
        <v>129</v>
      </c>
      <c r="K4183" s="56">
        <v>43454.529374999998</v>
      </c>
      <c r="L4183" s="56">
        <v>43454.826111111113</v>
      </c>
      <c r="M4183" s="57">
        <v>7.1216666660000003</v>
      </c>
      <c r="N4183" s="58">
        <v>0</v>
      </c>
      <c r="O4183" s="58">
        <v>297</v>
      </c>
      <c r="P4183" s="58">
        <v>0</v>
      </c>
      <c r="Q4183" s="58">
        <v>0</v>
      </c>
      <c r="R4183" s="59">
        <v>0</v>
      </c>
      <c r="S4183" s="59">
        <v>2115.1350000000002</v>
      </c>
      <c r="T4183" s="59">
        <v>0</v>
      </c>
      <c r="U4183" s="59">
        <v>0</v>
      </c>
    </row>
    <row r="4184" spans="1:21" x14ac:dyDescent="0.3">
      <c r="A4184" s="61">
        <v>88951</v>
      </c>
      <c r="B4184" s="54">
        <v>1</v>
      </c>
      <c r="C4184" s="54" t="s">
        <v>78</v>
      </c>
      <c r="D4184" s="54" t="s">
        <v>86</v>
      </c>
      <c r="E4184" s="61" t="s">
        <v>3761</v>
      </c>
      <c r="F4184" s="61" t="s">
        <v>148</v>
      </c>
      <c r="G4184" s="54" t="s">
        <v>71</v>
      </c>
      <c r="H4184" s="54" t="s">
        <v>128</v>
      </c>
      <c r="I4184" s="54" t="s">
        <v>22</v>
      </c>
      <c r="J4184" s="54" t="s">
        <v>147</v>
      </c>
      <c r="K4184" s="56">
        <v>43454.625694444447</v>
      </c>
      <c r="L4184" s="56">
        <v>43454.693055555559</v>
      </c>
      <c r="M4184" s="57">
        <v>1.616666666</v>
      </c>
      <c r="N4184" s="58">
        <v>0</v>
      </c>
      <c r="O4184" s="58">
        <v>2</v>
      </c>
      <c r="P4184" s="58">
        <v>0</v>
      </c>
      <c r="Q4184" s="58">
        <v>22</v>
      </c>
      <c r="R4184" s="59">
        <v>0</v>
      </c>
      <c r="S4184" s="59">
        <v>3.233333</v>
      </c>
      <c r="T4184" s="59">
        <v>0</v>
      </c>
      <c r="U4184" s="59">
        <v>35.566667000000002</v>
      </c>
    </row>
    <row r="4185" spans="1:21" x14ac:dyDescent="0.3">
      <c r="A4185" s="61">
        <v>88954</v>
      </c>
      <c r="B4185" s="54">
        <v>1</v>
      </c>
      <c r="C4185" s="54" t="s">
        <v>78</v>
      </c>
      <c r="D4185" s="54" t="s">
        <v>88</v>
      </c>
      <c r="E4185" s="61" t="s">
        <v>3762</v>
      </c>
      <c r="F4185" s="61" t="s">
        <v>137</v>
      </c>
      <c r="G4185" s="54" t="s">
        <v>71</v>
      </c>
      <c r="H4185" s="54" t="s">
        <v>128</v>
      </c>
      <c r="I4185" s="54" t="s">
        <v>22</v>
      </c>
      <c r="J4185" s="54" t="s">
        <v>129</v>
      </c>
      <c r="K4185" s="56">
        <v>43454.583993055552</v>
      </c>
      <c r="L4185" s="56">
        <v>43454.751585648148</v>
      </c>
      <c r="M4185" s="57">
        <v>4.0222222219999999</v>
      </c>
      <c r="N4185" s="58">
        <v>0</v>
      </c>
      <c r="O4185" s="58">
        <v>3</v>
      </c>
      <c r="P4185" s="58">
        <v>0</v>
      </c>
      <c r="Q4185" s="58">
        <v>0</v>
      </c>
      <c r="R4185" s="59">
        <v>0</v>
      </c>
      <c r="S4185" s="59">
        <v>12.066667000000001</v>
      </c>
      <c r="T4185" s="59">
        <v>0</v>
      </c>
      <c r="U4185" s="59">
        <v>0</v>
      </c>
    </row>
    <row r="4186" spans="1:21" x14ac:dyDescent="0.3">
      <c r="A4186" s="61">
        <v>88955</v>
      </c>
      <c r="B4186" s="54">
        <v>1</v>
      </c>
      <c r="C4186" s="54" t="s">
        <v>79</v>
      </c>
      <c r="D4186" s="54" t="s">
        <v>117</v>
      </c>
      <c r="E4186" s="61" t="s">
        <v>3763</v>
      </c>
      <c r="F4186" s="61" t="s">
        <v>136</v>
      </c>
      <c r="G4186" s="54" t="s">
        <v>71</v>
      </c>
      <c r="H4186" s="54" t="s">
        <v>128</v>
      </c>
      <c r="I4186" s="54" t="s">
        <v>22</v>
      </c>
      <c r="J4186" s="54" t="s">
        <v>129</v>
      </c>
      <c r="K4186" s="56">
        <v>43454.626770833333</v>
      </c>
      <c r="L4186" s="56">
        <v>43454.650810185187</v>
      </c>
      <c r="M4186" s="57">
        <v>0.576944444</v>
      </c>
      <c r="N4186" s="58">
        <v>0</v>
      </c>
      <c r="O4186" s="58">
        <v>1</v>
      </c>
      <c r="P4186" s="58">
        <v>0</v>
      </c>
      <c r="Q4186" s="58">
        <v>31</v>
      </c>
      <c r="R4186" s="59">
        <v>0</v>
      </c>
      <c r="S4186" s="59">
        <v>0.57694400000000001</v>
      </c>
      <c r="T4186" s="59">
        <v>0</v>
      </c>
      <c r="U4186" s="59">
        <v>17.885278</v>
      </c>
    </row>
    <row r="4187" spans="1:21" x14ac:dyDescent="0.3">
      <c r="A4187" s="61">
        <v>88956</v>
      </c>
      <c r="B4187" s="54">
        <v>1</v>
      </c>
      <c r="C4187" s="54" t="s">
        <v>78</v>
      </c>
      <c r="D4187" s="54" t="s">
        <v>88</v>
      </c>
      <c r="E4187" s="61" t="s">
        <v>2702</v>
      </c>
      <c r="F4187" s="61" t="s">
        <v>136</v>
      </c>
      <c r="G4187" s="54" t="s">
        <v>71</v>
      </c>
      <c r="H4187" s="54" t="s">
        <v>128</v>
      </c>
      <c r="I4187" s="54" t="s">
        <v>22</v>
      </c>
      <c r="J4187" s="54" t="s">
        <v>129</v>
      </c>
      <c r="K4187" s="56">
        <v>43454.619849537034</v>
      </c>
      <c r="L4187" s="56">
        <v>43454.674814814818</v>
      </c>
      <c r="M4187" s="57">
        <v>1.3191666660000001</v>
      </c>
      <c r="N4187" s="58">
        <v>0</v>
      </c>
      <c r="O4187" s="58">
        <v>96</v>
      </c>
      <c r="P4187" s="58">
        <v>0</v>
      </c>
      <c r="Q4187" s="58">
        <v>0</v>
      </c>
      <c r="R4187" s="59">
        <v>0</v>
      </c>
      <c r="S4187" s="59">
        <v>126.64</v>
      </c>
      <c r="T4187" s="59">
        <v>0</v>
      </c>
      <c r="U4187" s="59">
        <v>0</v>
      </c>
    </row>
    <row r="4188" spans="1:21" x14ac:dyDescent="0.3">
      <c r="A4188" s="61">
        <v>88957</v>
      </c>
      <c r="B4188" s="54">
        <v>1</v>
      </c>
      <c r="C4188" s="54" t="s">
        <v>78</v>
      </c>
      <c r="D4188" s="54" t="s">
        <v>105</v>
      </c>
      <c r="E4188" s="61" t="s">
        <v>3764</v>
      </c>
      <c r="F4188" s="61" t="s">
        <v>204</v>
      </c>
      <c r="G4188" s="54" t="s">
        <v>71</v>
      </c>
      <c r="H4188" s="54" t="s">
        <v>128</v>
      </c>
      <c r="I4188" s="54" t="s">
        <v>22</v>
      </c>
      <c r="J4188" s="54" t="s">
        <v>129</v>
      </c>
      <c r="K4188" s="56">
        <v>43454.621631944443</v>
      </c>
      <c r="L4188" s="56">
        <v>43454.748101851852</v>
      </c>
      <c r="M4188" s="57">
        <v>3.0352777770000001</v>
      </c>
      <c r="N4188" s="58">
        <v>0</v>
      </c>
      <c r="O4188" s="58">
        <v>109</v>
      </c>
      <c r="P4188" s="58">
        <v>0</v>
      </c>
      <c r="Q4188" s="58">
        <v>0</v>
      </c>
      <c r="R4188" s="59">
        <v>0</v>
      </c>
      <c r="S4188" s="59">
        <v>330.84527800000001</v>
      </c>
      <c r="T4188" s="59">
        <v>0</v>
      </c>
      <c r="U4188" s="59">
        <v>0</v>
      </c>
    </row>
    <row r="4189" spans="1:21" x14ac:dyDescent="0.3">
      <c r="A4189" s="61">
        <v>88958</v>
      </c>
      <c r="B4189" s="54">
        <v>1</v>
      </c>
      <c r="C4189" s="54" t="s">
        <v>78</v>
      </c>
      <c r="D4189" s="54" t="s">
        <v>82</v>
      </c>
      <c r="E4189" s="61" t="s">
        <v>3765</v>
      </c>
      <c r="F4189" s="61" t="s">
        <v>137</v>
      </c>
      <c r="G4189" s="54" t="s">
        <v>71</v>
      </c>
      <c r="H4189" s="54" t="s">
        <v>128</v>
      </c>
      <c r="I4189" s="54" t="s">
        <v>22</v>
      </c>
      <c r="J4189" s="54" t="s">
        <v>129</v>
      </c>
      <c r="K4189" s="56">
        <v>43454.622881944444</v>
      </c>
      <c r="L4189" s="56">
        <v>43454.773449074077</v>
      </c>
      <c r="M4189" s="57">
        <v>3.613611111</v>
      </c>
      <c r="N4189" s="58">
        <v>0</v>
      </c>
      <c r="O4189" s="58">
        <v>1</v>
      </c>
      <c r="P4189" s="58">
        <v>0</v>
      </c>
      <c r="Q4189" s="58">
        <v>0</v>
      </c>
      <c r="R4189" s="59">
        <v>0</v>
      </c>
      <c r="S4189" s="59">
        <v>3.6136110000000001</v>
      </c>
      <c r="T4189" s="59">
        <v>0</v>
      </c>
      <c r="U4189" s="59">
        <v>0</v>
      </c>
    </row>
    <row r="4190" spans="1:21" x14ac:dyDescent="0.3">
      <c r="A4190" s="61">
        <v>88962</v>
      </c>
      <c r="B4190" s="54">
        <v>1</v>
      </c>
      <c r="C4190" s="54" t="s">
        <v>79</v>
      </c>
      <c r="D4190" s="54" t="s">
        <v>118</v>
      </c>
      <c r="E4190" s="61" t="s">
        <v>414</v>
      </c>
      <c r="F4190" s="61" t="s">
        <v>206</v>
      </c>
      <c r="G4190" s="54" t="s">
        <v>72</v>
      </c>
      <c r="H4190" s="54" t="s">
        <v>128</v>
      </c>
      <c r="I4190" s="54" t="s">
        <v>22</v>
      </c>
      <c r="J4190" s="54" t="s">
        <v>129</v>
      </c>
      <c r="K4190" s="56">
        <v>43454.638981481483</v>
      </c>
      <c r="L4190" s="56">
        <v>43454.920405092591</v>
      </c>
      <c r="M4190" s="57">
        <v>6.7541666659999997</v>
      </c>
      <c r="N4190" s="58">
        <v>1</v>
      </c>
      <c r="O4190" s="58">
        <v>261</v>
      </c>
      <c r="P4190" s="58">
        <v>2</v>
      </c>
      <c r="Q4190" s="58">
        <v>125</v>
      </c>
      <c r="R4190" s="59">
        <v>6.7541669999999998</v>
      </c>
      <c r="S4190" s="59">
        <v>1762.8375000000001</v>
      </c>
      <c r="T4190" s="59">
        <v>13.508333</v>
      </c>
      <c r="U4190" s="59">
        <v>844.27083300000004</v>
      </c>
    </row>
    <row r="4191" spans="1:21" x14ac:dyDescent="0.3">
      <c r="A4191" s="61">
        <v>88963</v>
      </c>
      <c r="B4191" s="54">
        <v>1</v>
      </c>
      <c r="C4191" s="54" t="s">
        <v>79</v>
      </c>
      <c r="D4191" s="54" t="s">
        <v>114</v>
      </c>
      <c r="E4191" s="61" t="s">
        <v>305</v>
      </c>
      <c r="F4191" s="61" t="s">
        <v>140</v>
      </c>
      <c r="G4191" s="54" t="s">
        <v>72</v>
      </c>
      <c r="H4191" s="54" t="s">
        <v>128</v>
      </c>
      <c r="I4191" s="54" t="s">
        <v>22</v>
      </c>
      <c r="J4191" s="54" t="s">
        <v>129</v>
      </c>
      <c r="K4191" s="56">
        <v>43454.628634259258</v>
      </c>
      <c r="L4191" s="56">
        <v>43454.648854166669</v>
      </c>
      <c r="M4191" s="57">
        <v>0.48527777700000002</v>
      </c>
      <c r="N4191" s="58">
        <v>2</v>
      </c>
      <c r="O4191" s="58">
        <v>4</v>
      </c>
      <c r="P4191" s="58">
        <v>0</v>
      </c>
      <c r="Q4191" s="58">
        <v>795</v>
      </c>
      <c r="R4191" s="59">
        <v>0.97055599999999997</v>
      </c>
      <c r="S4191" s="59">
        <v>1.941111</v>
      </c>
      <c r="T4191" s="59">
        <v>0</v>
      </c>
      <c r="U4191" s="59">
        <v>385.79583300000002</v>
      </c>
    </row>
    <row r="4192" spans="1:21" x14ac:dyDescent="0.3">
      <c r="A4192" s="61">
        <v>88965</v>
      </c>
      <c r="B4192" s="54">
        <v>1</v>
      </c>
      <c r="C4192" s="54" t="s">
        <v>78</v>
      </c>
      <c r="D4192" s="54" t="s">
        <v>103</v>
      </c>
      <c r="E4192" s="61" t="s">
        <v>3766</v>
      </c>
      <c r="F4192" s="61" t="s">
        <v>140</v>
      </c>
      <c r="G4192" s="54" t="s">
        <v>72</v>
      </c>
      <c r="H4192" s="54" t="s">
        <v>128</v>
      </c>
      <c r="I4192" s="54" t="s">
        <v>22</v>
      </c>
      <c r="J4192" s="54" t="s">
        <v>129</v>
      </c>
      <c r="K4192" s="56">
        <v>43454.629027777781</v>
      </c>
      <c r="L4192" s="56">
        <v>43454.649606481486</v>
      </c>
      <c r="M4192" s="57">
        <v>0.49388888800000003</v>
      </c>
      <c r="N4192" s="58">
        <v>1</v>
      </c>
      <c r="O4192" s="58">
        <v>2</v>
      </c>
      <c r="P4192" s="58">
        <v>2</v>
      </c>
      <c r="Q4192" s="58">
        <v>506</v>
      </c>
      <c r="R4192" s="59">
        <v>0.49388900000000002</v>
      </c>
      <c r="S4192" s="59">
        <v>0.98777800000000004</v>
      </c>
      <c r="T4192" s="59">
        <v>0.98777800000000004</v>
      </c>
      <c r="U4192" s="59">
        <v>249.90777700000001</v>
      </c>
    </row>
    <row r="4193" spans="1:21" x14ac:dyDescent="0.3">
      <c r="A4193" s="61">
        <v>88966</v>
      </c>
      <c r="B4193" s="54">
        <v>1</v>
      </c>
      <c r="C4193" s="54" t="s">
        <v>79</v>
      </c>
      <c r="D4193" s="54" t="s">
        <v>118</v>
      </c>
      <c r="E4193" s="61" t="s">
        <v>3767</v>
      </c>
      <c r="F4193" s="61" t="s">
        <v>140</v>
      </c>
      <c r="G4193" s="54" t="s">
        <v>72</v>
      </c>
      <c r="H4193" s="54" t="s">
        <v>128</v>
      </c>
      <c r="I4193" s="54" t="s">
        <v>22</v>
      </c>
      <c r="J4193" s="54" t="s">
        <v>129</v>
      </c>
      <c r="K4193" s="56">
        <v>43454.63449074074</v>
      </c>
      <c r="L4193" s="56">
        <v>43454.801782407405</v>
      </c>
      <c r="M4193" s="57">
        <v>4.0149999999999997</v>
      </c>
      <c r="N4193" s="58">
        <v>3</v>
      </c>
      <c r="O4193" s="58">
        <v>1030</v>
      </c>
      <c r="P4193" s="58">
        <v>0</v>
      </c>
      <c r="Q4193" s="58">
        <v>0</v>
      </c>
      <c r="R4193" s="59">
        <v>12.045</v>
      </c>
      <c r="S4193" s="59">
        <v>4135.45</v>
      </c>
      <c r="T4193" s="59">
        <v>0</v>
      </c>
      <c r="U4193" s="59">
        <v>0</v>
      </c>
    </row>
    <row r="4194" spans="1:21" x14ac:dyDescent="0.3">
      <c r="A4194" s="61">
        <v>88985</v>
      </c>
      <c r="B4194" s="54">
        <v>1</v>
      </c>
      <c r="C4194" s="54" t="s">
        <v>78</v>
      </c>
      <c r="D4194" s="54" t="s">
        <v>83</v>
      </c>
      <c r="E4194" s="61" t="s">
        <v>3768</v>
      </c>
      <c r="F4194" s="61" t="s">
        <v>130</v>
      </c>
      <c r="G4194" s="54" t="s">
        <v>71</v>
      </c>
      <c r="H4194" s="54" t="s">
        <v>128</v>
      </c>
      <c r="I4194" s="54" t="s">
        <v>22</v>
      </c>
      <c r="J4194" s="54" t="s">
        <v>129</v>
      </c>
      <c r="K4194" s="56">
        <v>43454.647337962961</v>
      </c>
      <c r="L4194" s="56">
        <v>43454.704166666663</v>
      </c>
      <c r="M4194" s="57">
        <v>1.363888888</v>
      </c>
      <c r="N4194" s="58">
        <v>0</v>
      </c>
      <c r="O4194" s="58">
        <v>53</v>
      </c>
      <c r="P4194" s="58">
        <v>0</v>
      </c>
      <c r="Q4194" s="58">
        <v>0</v>
      </c>
      <c r="R4194" s="59">
        <v>0</v>
      </c>
      <c r="S4194" s="59">
        <v>72.286111000000005</v>
      </c>
      <c r="T4194" s="59">
        <v>0</v>
      </c>
      <c r="U4194" s="59">
        <v>0</v>
      </c>
    </row>
    <row r="4195" spans="1:21" x14ac:dyDescent="0.3">
      <c r="A4195" s="61">
        <v>88986</v>
      </c>
      <c r="B4195" s="54">
        <v>1</v>
      </c>
      <c r="C4195" s="54" t="s">
        <v>78</v>
      </c>
      <c r="D4195" s="54" t="s">
        <v>97</v>
      </c>
      <c r="E4195" s="61" t="s">
        <v>3769</v>
      </c>
      <c r="F4195" s="61" t="s">
        <v>202</v>
      </c>
      <c r="G4195" s="54" t="s">
        <v>71</v>
      </c>
      <c r="H4195" s="54" t="s">
        <v>128</v>
      </c>
      <c r="I4195" s="54" t="s">
        <v>22</v>
      </c>
      <c r="J4195" s="54" t="s">
        <v>129</v>
      </c>
      <c r="K4195" s="56">
        <v>43454.653761574074</v>
      </c>
      <c r="L4195" s="56">
        <v>43454.781030092592</v>
      </c>
      <c r="M4195" s="57">
        <v>3.054444444</v>
      </c>
      <c r="N4195" s="58">
        <v>0</v>
      </c>
      <c r="O4195" s="58">
        <v>442</v>
      </c>
      <c r="P4195" s="58">
        <v>0</v>
      </c>
      <c r="Q4195" s="58">
        <v>0</v>
      </c>
      <c r="R4195" s="59">
        <v>0</v>
      </c>
      <c r="S4195" s="59">
        <v>1350.0644440000001</v>
      </c>
      <c r="T4195" s="59">
        <v>0</v>
      </c>
      <c r="U4195" s="59">
        <v>0</v>
      </c>
    </row>
    <row r="4196" spans="1:21" x14ac:dyDescent="0.3">
      <c r="A4196" s="61">
        <v>88987</v>
      </c>
      <c r="B4196" s="54">
        <v>1</v>
      </c>
      <c r="C4196" s="54" t="s">
        <v>79</v>
      </c>
      <c r="D4196" s="54" t="s">
        <v>118</v>
      </c>
      <c r="E4196" s="61" t="s">
        <v>3770</v>
      </c>
      <c r="F4196" s="61" t="s">
        <v>202</v>
      </c>
      <c r="G4196" s="54" t="s">
        <v>71</v>
      </c>
      <c r="H4196" s="54" t="s">
        <v>128</v>
      </c>
      <c r="I4196" s="54" t="s">
        <v>22</v>
      </c>
      <c r="J4196" s="54" t="s">
        <v>129</v>
      </c>
      <c r="K4196" s="56">
        <v>43454.644050925926</v>
      </c>
      <c r="L4196" s="56">
        <v>43454.797430555554</v>
      </c>
      <c r="M4196" s="57">
        <v>3.6811111109999999</v>
      </c>
      <c r="N4196" s="58">
        <v>0</v>
      </c>
      <c r="O4196" s="58">
        <v>0</v>
      </c>
      <c r="P4196" s="58">
        <v>0</v>
      </c>
      <c r="Q4196" s="58">
        <v>4</v>
      </c>
      <c r="R4196" s="59">
        <v>0</v>
      </c>
      <c r="S4196" s="59">
        <v>0</v>
      </c>
      <c r="T4196" s="59">
        <v>0</v>
      </c>
      <c r="U4196" s="59">
        <v>14.724444</v>
      </c>
    </row>
    <row r="4197" spans="1:21" x14ac:dyDescent="0.3">
      <c r="A4197" s="61">
        <v>88989</v>
      </c>
      <c r="B4197" s="54">
        <v>1</v>
      </c>
      <c r="C4197" s="54" t="s">
        <v>79</v>
      </c>
      <c r="D4197" s="54" t="s">
        <v>122</v>
      </c>
      <c r="E4197" s="61" t="s">
        <v>566</v>
      </c>
      <c r="F4197" s="61" t="s">
        <v>145</v>
      </c>
      <c r="G4197" s="54" t="s">
        <v>72</v>
      </c>
      <c r="H4197" s="54" t="s">
        <v>128</v>
      </c>
      <c r="I4197" s="54" t="s">
        <v>22</v>
      </c>
      <c r="J4197" s="54" t="s">
        <v>129</v>
      </c>
      <c r="K4197" s="56">
        <v>43454.661805555559</v>
      </c>
      <c r="L4197" s="56">
        <v>43454.683206018519</v>
      </c>
      <c r="M4197" s="57">
        <v>0.51361111100000001</v>
      </c>
      <c r="N4197" s="58">
        <v>0</v>
      </c>
      <c r="O4197" s="58">
        <v>0</v>
      </c>
      <c r="P4197" s="58">
        <v>0</v>
      </c>
      <c r="Q4197" s="58">
        <v>40</v>
      </c>
      <c r="R4197" s="59">
        <v>0</v>
      </c>
      <c r="S4197" s="59">
        <v>0</v>
      </c>
      <c r="T4197" s="59">
        <v>0</v>
      </c>
      <c r="U4197" s="59">
        <v>20.544443999999999</v>
      </c>
    </row>
    <row r="4198" spans="1:21" x14ac:dyDescent="0.3">
      <c r="A4198" s="61">
        <v>88994</v>
      </c>
      <c r="B4198" s="54">
        <v>1</v>
      </c>
      <c r="C4198" s="54" t="s">
        <v>78</v>
      </c>
      <c r="D4198" s="54" t="s">
        <v>94</v>
      </c>
      <c r="E4198" s="61" t="s">
        <v>2633</v>
      </c>
      <c r="F4198" s="61" t="s">
        <v>184</v>
      </c>
      <c r="G4198" s="54" t="s">
        <v>71</v>
      </c>
      <c r="H4198" s="54" t="s">
        <v>128</v>
      </c>
      <c r="I4198" s="54" t="s">
        <v>22</v>
      </c>
      <c r="J4198" s="54" t="s">
        <v>129</v>
      </c>
      <c r="K4198" s="56">
        <v>43454.66777777778</v>
      </c>
      <c r="L4198" s="56">
        <v>43454.691863425927</v>
      </c>
      <c r="M4198" s="57">
        <v>0.57805555500000005</v>
      </c>
      <c r="N4198" s="58">
        <v>0</v>
      </c>
      <c r="O4198" s="58">
        <v>417</v>
      </c>
      <c r="P4198" s="58">
        <v>0</v>
      </c>
      <c r="Q4198" s="58">
        <v>3</v>
      </c>
      <c r="R4198" s="59">
        <v>0</v>
      </c>
      <c r="S4198" s="59">
        <v>241.04916600000001</v>
      </c>
      <c r="T4198" s="59">
        <v>0</v>
      </c>
      <c r="U4198" s="59">
        <v>1.734167</v>
      </c>
    </row>
    <row r="4199" spans="1:21" x14ac:dyDescent="0.3">
      <c r="A4199" s="61">
        <v>88998</v>
      </c>
      <c r="B4199" s="54">
        <v>1</v>
      </c>
      <c r="C4199" s="54" t="s">
        <v>78</v>
      </c>
      <c r="D4199" s="54" t="s">
        <v>88</v>
      </c>
      <c r="E4199" s="61" t="s">
        <v>3771</v>
      </c>
      <c r="F4199" s="61" t="s">
        <v>204</v>
      </c>
      <c r="G4199" s="54" t="s">
        <v>71</v>
      </c>
      <c r="H4199" s="54" t="s">
        <v>128</v>
      </c>
      <c r="I4199" s="54" t="s">
        <v>22</v>
      </c>
      <c r="J4199" s="54" t="s">
        <v>129</v>
      </c>
      <c r="K4199" s="56">
        <v>43454.667708333334</v>
      </c>
      <c r="L4199" s="56">
        <v>43454.699872685189</v>
      </c>
      <c r="M4199" s="57">
        <v>0.77194444399999995</v>
      </c>
      <c r="N4199" s="58">
        <v>0</v>
      </c>
      <c r="O4199" s="58">
        <v>394</v>
      </c>
      <c r="P4199" s="58">
        <v>0</v>
      </c>
      <c r="Q4199" s="58">
        <v>0</v>
      </c>
      <c r="R4199" s="59">
        <v>0</v>
      </c>
      <c r="S4199" s="59">
        <v>304.14611100000002</v>
      </c>
      <c r="T4199" s="59">
        <v>0</v>
      </c>
      <c r="U4199" s="59">
        <v>0</v>
      </c>
    </row>
    <row r="4200" spans="1:21" x14ac:dyDescent="0.3">
      <c r="A4200" s="61">
        <v>89001</v>
      </c>
      <c r="B4200" s="54">
        <v>1</v>
      </c>
      <c r="C4200" s="54" t="s">
        <v>78</v>
      </c>
      <c r="D4200" s="54" t="s">
        <v>99</v>
      </c>
      <c r="E4200" s="61" t="s">
        <v>3772</v>
      </c>
      <c r="F4200" s="61" t="s">
        <v>137</v>
      </c>
      <c r="G4200" s="54" t="s">
        <v>71</v>
      </c>
      <c r="H4200" s="54" t="s">
        <v>128</v>
      </c>
      <c r="I4200" s="54" t="s">
        <v>22</v>
      </c>
      <c r="J4200" s="54" t="s">
        <v>129</v>
      </c>
      <c r="K4200" s="56">
        <v>43454.672048611108</v>
      </c>
      <c r="L4200" s="56">
        <v>43454.726701388892</v>
      </c>
      <c r="M4200" s="57">
        <v>1.311666666</v>
      </c>
      <c r="N4200" s="58">
        <v>0</v>
      </c>
      <c r="O4200" s="58">
        <v>1</v>
      </c>
      <c r="P4200" s="58">
        <v>0</v>
      </c>
      <c r="Q4200" s="58">
        <v>0</v>
      </c>
      <c r="R4200" s="59">
        <v>0</v>
      </c>
      <c r="S4200" s="59">
        <v>1.3116669999999999</v>
      </c>
      <c r="T4200" s="59">
        <v>0</v>
      </c>
      <c r="U4200" s="59">
        <v>0</v>
      </c>
    </row>
    <row r="4201" spans="1:21" x14ac:dyDescent="0.3">
      <c r="A4201" s="61">
        <v>89002</v>
      </c>
      <c r="B4201" s="54">
        <v>1</v>
      </c>
      <c r="C4201" s="54" t="s">
        <v>78</v>
      </c>
      <c r="D4201" s="54" t="s">
        <v>81</v>
      </c>
      <c r="E4201" s="61" t="s">
        <v>3773</v>
      </c>
      <c r="F4201" s="61" t="s">
        <v>137</v>
      </c>
      <c r="G4201" s="54" t="s">
        <v>71</v>
      </c>
      <c r="H4201" s="54" t="s">
        <v>128</v>
      </c>
      <c r="I4201" s="54" t="s">
        <v>22</v>
      </c>
      <c r="J4201" s="54" t="s">
        <v>129</v>
      </c>
      <c r="K4201" s="56">
        <v>43454.595497685186</v>
      </c>
      <c r="L4201" s="56">
        <v>43454.716238425928</v>
      </c>
      <c r="M4201" s="57">
        <v>2.8977777769999999</v>
      </c>
      <c r="N4201" s="58">
        <v>0</v>
      </c>
      <c r="O4201" s="58">
        <v>3</v>
      </c>
      <c r="P4201" s="58">
        <v>0</v>
      </c>
      <c r="Q4201" s="58">
        <v>0</v>
      </c>
      <c r="R4201" s="59">
        <v>0</v>
      </c>
      <c r="S4201" s="59">
        <v>8.6933330000000009</v>
      </c>
      <c r="T4201" s="59">
        <v>0</v>
      </c>
      <c r="U4201" s="59">
        <v>0</v>
      </c>
    </row>
    <row r="4202" spans="1:21" x14ac:dyDescent="0.3">
      <c r="A4202" s="61">
        <v>89009</v>
      </c>
      <c r="B4202" s="54">
        <v>1</v>
      </c>
      <c r="C4202" s="54" t="s">
        <v>78</v>
      </c>
      <c r="D4202" s="54" t="s">
        <v>102</v>
      </c>
      <c r="E4202" s="61" t="s">
        <v>3774</v>
      </c>
      <c r="F4202" s="61" t="s">
        <v>137</v>
      </c>
      <c r="G4202" s="54" t="s">
        <v>71</v>
      </c>
      <c r="H4202" s="54" t="s">
        <v>128</v>
      </c>
      <c r="I4202" s="54" t="s">
        <v>22</v>
      </c>
      <c r="J4202" s="54" t="s">
        <v>129</v>
      </c>
      <c r="K4202" s="56">
        <v>43454.673518518517</v>
      </c>
      <c r="L4202" s="56">
        <v>43454.716817129629</v>
      </c>
      <c r="M4202" s="57">
        <v>1.0391666660000001</v>
      </c>
      <c r="N4202" s="58">
        <v>0</v>
      </c>
      <c r="O4202" s="58">
        <v>2</v>
      </c>
      <c r="P4202" s="58">
        <v>0</v>
      </c>
      <c r="Q4202" s="58">
        <v>0</v>
      </c>
      <c r="R4202" s="59">
        <v>0</v>
      </c>
      <c r="S4202" s="59">
        <v>2.0783330000000002</v>
      </c>
      <c r="T4202" s="59">
        <v>0</v>
      </c>
      <c r="U4202" s="59">
        <v>0</v>
      </c>
    </row>
    <row r="4203" spans="1:21" x14ac:dyDescent="0.3">
      <c r="A4203" s="61">
        <v>89014</v>
      </c>
      <c r="B4203" s="54">
        <v>1</v>
      </c>
      <c r="C4203" s="54" t="s">
        <v>79</v>
      </c>
      <c r="D4203" s="54" t="s">
        <v>111</v>
      </c>
      <c r="E4203" s="61" t="s">
        <v>3775</v>
      </c>
      <c r="F4203" s="61" t="s">
        <v>202</v>
      </c>
      <c r="G4203" s="54" t="s">
        <v>71</v>
      </c>
      <c r="H4203" s="54" t="s">
        <v>128</v>
      </c>
      <c r="I4203" s="54" t="s">
        <v>22</v>
      </c>
      <c r="J4203" s="54" t="s">
        <v>129</v>
      </c>
      <c r="K4203" s="56">
        <v>43454.676550925928</v>
      </c>
      <c r="L4203" s="56">
        <v>43454.759456018517</v>
      </c>
      <c r="M4203" s="57">
        <v>1.9897222219999999</v>
      </c>
      <c r="N4203" s="58">
        <v>0</v>
      </c>
      <c r="O4203" s="58">
        <v>0</v>
      </c>
      <c r="P4203" s="58">
        <v>0</v>
      </c>
      <c r="Q4203" s="58">
        <v>39</v>
      </c>
      <c r="R4203" s="59">
        <v>0</v>
      </c>
      <c r="S4203" s="59">
        <v>0</v>
      </c>
      <c r="T4203" s="59">
        <v>0</v>
      </c>
      <c r="U4203" s="59">
        <v>77.599166999999994</v>
      </c>
    </row>
    <row r="4204" spans="1:21" x14ac:dyDescent="0.3">
      <c r="A4204" s="61">
        <v>89015</v>
      </c>
      <c r="B4204" s="54">
        <v>1</v>
      </c>
      <c r="C4204" s="54" t="s">
        <v>78</v>
      </c>
      <c r="D4204" s="54" t="s">
        <v>103</v>
      </c>
      <c r="E4204" s="61" t="s">
        <v>3776</v>
      </c>
      <c r="F4204" s="61" t="s">
        <v>149</v>
      </c>
      <c r="G4204" s="54" t="s">
        <v>71</v>
      </c>
      <c r="H4204" s="54" t="s">
        <v>128</v>
      </c>
      <c r="I4204" s="54" t="s">
        <v>22</v>
      </c>
      <c r="J4204" s="54" t="s">
        <v>129</v>
      </c>
      <c r="K4204" s="56">
        <v>43454.692939814813</v>
      </c>
      <c r="L4204" s="56">
        <v>43454.701388888891</v>
      </c>
      <c r="M4204" s="57">
        <v>0.20277777699999999</v>
      </c>
      <c r="N4204" s="58">
        <v>0</v>
      </c>
      <c r="O4204" s="58">
        <v>147</v>
      </c>
      <c r="P4204" s="58">
        <v>0</v>
      </c>
      <c r="Q4204" s="58">
        <v>3</v>
      </c>
      <c r="R4204" s="59">
        <v>0</v>
      </c>
      <c r="S4204" s="59">
        <v>29.808333000000001</v>
      </c>
      <c r="T4204" s="59">
        <v>0</v>
      </c>
      <c r="U4204" s="59">
        <v>0.60833300000000001</v>
      </c>
    </row>
    <row r="4205" spans="1:21" x14ac:dyDescent="0.3">
      <c r="A4205" s="61">
        <v>89018</v>
      </c>
      <c r="B4205" s="54">
        <v>1</v>
      </c>
      <c r="C4205" s="54" t="s">
        <v>78</v>
      </c>
      <c r="D4205" s="54" t="s">
        <v>105</v>
      </c>
      <c r="E4205" s="61" t="s">
        <v>3777</v>
      </c>
      <c r="F4205" s="61" t="s">
        <v>172</v>
      </c>
      <c r="G4205" s="54" t="s">
        <v>71</v>
      </c>
      <c r="H4205" s="54" t="s">
        <v>128</v>
      </c>
      <c r="I4205" s="54" t="s">
        <v>22</v>
      </c>
      <c r="J4205" s="54" t="s">
        <v>129</v>
      </c>
      <c r="K4205" s="56">
        <v>43454.685243055559</v>
      </c>
      <c r="L4205" s="56">
        <v>43454.714571759258</v>
      </c>
      <c r="M4205" s="57">
        <v>0.70388888800000005</v>
      </c>
      <c r="N4205" s="58">
        <v>0</v>
      </c>
      <c r="O4205" s="58">
        <v>46</v>
      </c>
      <c r="P4205" s="58">
        <v>0</v>
      </c>
      <c r="Q4205" s="58">
        <v>0</v>
      </c>
      <c r="R4205" s="59">
        <v>0</v>
      </c>
      <c r="S4205" s="59">
        <v>32.378889000000001</v>
      </c>
      <c r="T4205" s="59">
        <v>0</v>
      </c>
      <c r="U4205" s="59">
        <v>0</v>
      </c>
    </row>
    <row r="4206" spans="1:21" x14ac:dyDescent="0.3">
      <c r="A4206" s="61">
        <v>89020</v>
      </c>
      <c r="B4206" s="54">
        <v>1</v>
      </c>
      <c r="C4206" s="54" t="s">
        <v>79</v>
      </c>
      <c r="D4206" s="54" t="s">
        <v>112</v>
      </c>
      <c r="E4206" s="61" t="s">
        <v>3778</v>
      </c>
      <c r="F4206" s="61" t="s">
        <v>137</v>
      </c>
      <c r="G4206" s="54" t="s">
        <v>71</v>
      </c>
      <c r="H4206" s="54" t="s">
        <v>128</v>
      </c>
      <c r="I4206" s="54" t="s">
        <v>22</v>
      </c>
      <c r="J4206" s="54" t="s">
        <v>129</v>
      </c>
      <c r="K4206" s="56">
        <v>43454.692569444444</v>
      </c>
      <c r="L4206" s="56">
        <v>43454.731516203705</v>
      </c>
      <c r="M4206" s="57">
        <v>0.93472222199999999</v>
      </c>
      <c r="N4206" s="58">
        <v>0</v>
      </c>
      <c r="O4206" s="58">
        <v>1</v>
      </c>
      <c r="P4206" s="58">
        <v>0</v>
      </c>
      <c r="Q4206" s="58">
        <v>0</v>
      </c>
      <c r="R4206" s="59">
        <v>0</v>
      </c>
      <c r="S4206" s="59">
        <v>0.93472200000000005</v>
      </c>
      <c r="T4206" s="59">
        <v>0</v>
      </c>
      <c r="U4206" s="59">
        <v>0</v>
      </c>
    </row>
    <row r="4207" spans="1:21" x14ac:dyDescent="0.3">
      <c r="A4207" s="61">
        <v>89023</v>
      </c>
      <c r="B4207" s="54">
        <v>1</v>
      </c>
      <c r="C4207" s="54" t="s">
        <v>78</v>
      </c>
      <c r="D4207" s="54" t="s">
        <v>125</v>
      </c>
      <c r="E4207" s="61" t="s">
        <v>3779</v>
      </c>
      <c r="F4207" s="61" t="s">
        <v>130</v>
      </c>
      <c r="G4207" s="54" t="s">
        <v>71</v>
      </c>
      <c r="H4207" s="54" t="s">
        <v>128</v>
      </c>
      <c r="I4207" s="54" t="s">
        <v>22</v>
      </c>
      <c r="J4207" s="54" t="s">
        <v>129</v>
      </c>
      <c r="K4207" s="56">
        <v>43454.65320601852</v>
      </c>
      <c r="L4207" s="56">
        <v>43454.861354166664</v>
      </c>
      <c r="M4207" s="57">
        <v>4.9955555550000001</v>
      </c>
      <c r="N4207" s="58">
        <v>0</v>
      </c>
      <c r="O4207" s="58">
        <v>2</v>
      </c>
      <c r="P4207" s="58">
        <v>0</v>
      </c>
      <c r="Q4207" s="58">
        <v>0</v>
      </c>
      <c r="R4207" s="59">
        <v>0</v>
      </c>
      <c r="S4207" s="59">
        <v>9.9911110000000001</v>
      </c>
      <c r="T4207" s="59">
        <v>0</v>
      </c>
      <c r="U4207" s="59">
        <v>0</v>
      </c>
    </row>
    <row r="4208" spans="1:21" x14ac:dyDescent="0.3">
      <c r="A4208" s="61">
        <v>89024</v>
      </c>
      <c r="B4208" s="54">
        <v>1</v>
      </c>
      <c r="C4208" s="54" t="s">
        <v>78</v>
      </c>
      <c r="D4208" s="54" t="s">
        <v>83</v>
      </c>
      <c r="E4208" s="61" t="s">
        <v>372</v>
      </c>
      <c r="F4208" s="61" t="s">
        <v>137</v>
      </c>
      <c r="G4208" s="54" t="s">
        <v>71</v>
      </c>
      <c r="H4208" s="54" t="s">
        <v>128</v>
      </c>
      <c r="I4208" s="54" t="s">
        <v>22</v>
      </c>
      <c r="J4208" s="54" t="s">
        <v>129</v>
      </c>
      <c r="K4208" s="56">
        <v>43454.65960648148</v>
      </c>
      <c r="L4208" s="56">
        <v>43454.711354166669</v>
      </c>
      <c r="M4208" s="57">
        <v>1.241944444</v>
      </c>
      <c r="N4208" s="58">
        <v>0</v>
      </c>
      <c r="O4208" s="58">
        <v>1</v>
      </c>
      <c r="P4208" s="58">
        <v>0</v>
      </c>
      <c r="Q4208" s="58">
        <v>0</v>
      </c>
      <c r="R4208" s="59">
        <v>0</v>
      </c>
      <c r="S4208" s="59">
        <v>1.2419439999999999</v>
      </c>
      <c r="T4208" s="59">
        <v>0</v>
      </c>
      <c r="U4208" s="59">
        <v>0</v>
      </c>
    </row>
    <row r="4209" spans="1:21" x14ac:dyDescent="0.3">
      <c r="A4209" s="61">
        <v>89029</v>
      </c>
      <c r="B4209" s="54">
        <v>1</v>
      </c>
      <c r="C4209" s="54" t="s">
        <v>79</v>
      </c>
      <c r="D4209" s="54" t="s">
        <v>114</v>
      </c>
      <c r="E4209" s="61" t="s">
        <v>3780</v>
      </c>
      <c r="F4209" s="61" t="s">
        <v>159</v>
      </c>
      <c r="G4209" s="54" t="s">
        <v>71</v>
      </c>
      <c r="H4209" s="54" t="s">
        <v>128</v>
      </c>
      <c r="I4209" s="54" t="s">
        <v>22</v>
      </c>
      <c r="J4209" s="54" t="s">
        <v>129</v>
      </c>
      <c r="K4209" s="56">
        <v>43454.709722222222</v>
      </c>
      <c r="L4209" s="56">
        <v>43454.722303240742</v>
      </c>
      <c r="M4209" s="57">
        <v>0.30194444399999998</v>
      </c>
      <c r="N4209" s="58">
        <v>0</v>
      </c>
      <c r="O4209" s="58">
        <v>26</v>
      </c>
      <c r="P4209" s="58">
        <v>0</v>
      </c>
      <c r="Q4209" s="58">
        <v>0</v>
      </c>
      <c r="R4209" s="59">
        <v>0</v>
      </c>
      <c r="S4209" s="59">
        <v>7.8505560000000001</v>
      </c>
      <c r="T4209" s="59">
        <v>0</v>
      </c>
      <c r="U4209" s="59">
        <v>0</v>
      </c>
    </row>
    <row r="4210" spans="1:21" x14ac:dyDescent="0.3">
      <c r="A4210" s="61">
        <v>89031</v>
      </c>
      <c r="B4210" s="54">
        <v>1</v>
      </c>
      <c r="C4210" s="54" t="s">
        <v>78</v>
      </c>
      <c r="D4210" s="54" t="s">
        <v>83</v>
      </c>
      <c r="E4210" s="61" t="s">
        <v>3781</v>
      </c>
      <c r="F4210" s="61" t="s">
        <v>144</v>
      </c>
      <c r="G4210" s="54" t="s">
        <v>71</v>
      </c>
      <c r="H4210" s="54" t="s">
        <v>128</v>
      </c>
      <c r="I4210" s="54" t="s">
        <v>22</v>
      </c>
      <c r="J4210" s="54" t="s">
        <v>129</v>
      </c>
      <c r="K4210" s="56">
        <v>43454.701828703706</v>
      </c>
      <c r="L4210" s="56">
        <v>43454.731608796297</v>
      </c>
      <c r="M4210" s="57">
        <v>0.71472222200000002</v>
      </c>
      <c r="N4210" s="58">
        <v>0</v>
      </c>
      <c r="O4210" s="58">
        <v>13</v>
      </c>
      <c r="P4210" s="58">
        <v>0</v>
      </c>
      <c r="Q4210" s="58">
        <v>0</v>
      </c>
      <c r="R4210" s="59">
        <v>0</v>
      </c>
      <c r="S4210" s="59">
        <v>9.2913890000000006</v>
      </c>
      <c r="T4210" s="59">
        <v>0</v>
      </c>
      <c r="U4210" s="59">
        <v>0</v>
      </c>
    </row>
    <row r="4211" spans="1:21" x14ac:dyDescent="0.3">
      <c r="A4211" s="61">
        <v>89033</v>
      </c>
      <c r="B4211" s="54">
        <v>1</v>
      </c>
      <c r="C4211" s="54" t="s">
        <v>78</v>
      </c>
      <c r="D4211" s="54" t="s">
        <v>85</v>
      </c>
      <c r="E4211" s="61" t="s">
        <v>682</v>
      </c>
      <c r="F4211" s="61" t="s">
        <v>204</v>
      </c>
      <c r="G4211" s="54" t="s">
        <v>71</v>
      </c>
      <c r="H4211" s="54" t="s">
        <v>128</v>
      </c>
      <c r="I4211" s="54" t="s">
        <v>22</v>
      </c>
      <c r="J4211" s="54" t="s">
        <v>129</v>
      </c>
      <c r="K4211" s="56">
        <v>43454.71292824074</v>
      </c>
      <c r="L4211" s="56">
        <v>43454.923275462963</v>
      </c>
      <c r="M4211" s="57">
        <v>5.0483333330000004</v>
      </c>
      <c r="N4211" s="58">
        <v>0</v>
      </c>
      <c r="O4211" s="58">
        <v>88</v>
      </c>
      <c r="P4211" s="58">
        <v>0</v>
      </c>
      <c r="Q4211" s="58">
        <v>0</v>
      </c>
      <c r="R4211" s="59">
        <v>0</v>
      </c>
      <c r="S4211" s="59">
        <v>444.253333</v>
      </c>
      <c r="T4211" s="59">
        <v>0</v>
      </c>
      <c r="U4211" s="59">
        <v>0</v>
      </c>
    </row>
    <row r="4212" spans="1:21" x14ac:dyDescent="0.3">
      <c r="A4212" s="61">
        <v>89034</v>
      </c>
      <c r="B4212" s="54">
        <v>1</v>
      </c>
      <c r="C4212" s="54" t="s">
        <v>78</v>
      </c>
      <c r="D4212" s="54" t="s">
        <v>104</v>
      </c>
      <c r="E4212" s="61" t="s">
        <v>419</v>
      </c>
      <c r="F4212" s="61" t="s">
        <v>140</v>
      </c>
      <c r="G4212" s="54" t="s">
        <v>72</v>
      </c>
      <c r="H4212" s="54" t="s">
        <v>128</v>
      </c>
      <c r="I4212" s="54" t="s">
        <v>22</v>
      </c>
      <c r="J4212" s="54" t="s">
        <v>129</v>
      </c>
      <c r="K4212" s="56">
        <v>43454.673668981479</v>
      </c>
      <c r="L4212" s="56">
        <v>43454.694444444445</v>
      </c>
      <c r="M4212" s="57">
        <v>0.498611111</v>
      </c>
      <c r="N4212" s="58">
        <v>1</v>
      </c>
      <c r="O4212" s="58">
        <v>196</v>
      </c>
      <c r="P4212" s="58">
        <v>0</v>
      </c>
      <c r="Q4212" s="58">
        <v>0</v>
      </c>
      <c r="R4212" s="59">
        <v>0.49861100000000003</v>
      </c>
      <c r="S4212" s="59">
        <v>97.727778000000001</v>
      </c>
      <c r="T4212" s="59">
        <v>0</v>
      </c>
      <c r="U4212" s="59">
        <v>0</v>
      </c>
    </row>
    <row r="4213" spans="1:21" x14ac:dyDescent="0.3">
      <c r="A4213" s="61">
        <v>89035</v>
      </c>
      <c r="B4213" s="54">
        <v>1</v>
      </c>
      <c r="C4213" s="54" t="s">
        <v>78</v>
      </c>
      <c r="D4213" s="54" t="s">
        <v>88</v>
      </c>
      <c r="E4213" s="61" t="s">
        <v>3782</v>
      </c>
      <c r="F4213" s="61" t="s">
        <v>211</v>
      </c>
      <c r="G4213" s="54" t="s">
        <v>72</v>
      </c>
      <c r="H4213" s="54" t="s">
        <v>128</v>
      </c>
      <c r="I4213" s="54" t="s">
        <v>22</v>
      </c>
      <c r="J4213" s="54" t="s">
        <v>129</v>
      </c>
      <c r="K4213" s="56">
        <v>43454.719571759262</v>
      </c>
      <c r="L4213" s="56">
        <v>43454.775613425925</v>
      </c>
      <c r="M4213" s="57">
        <v>1.345</v>
      </c>
      <c r="N4213" s="58">
        <v>0</v>
      </c>
      <c r="O4213" s="58">
        <v>2580</v>
      </c>
      <c r="P4213" s="58">
        <v>0</v>
      </c>
      <c r="Q4213" s="58">
        <v>0</v>
      </c>
      <c r="R4213" s="59">
        <v>0</v>
      </c>
      <c r="S4213" s="59">
        <v>3470.1</v>
      </c>
      <c r="T4213" s="59">
        <v>0</v>
      </c>
      <c r="U4213" s="59">
        <v>0</v>
      </c>
    </row>
    <row r="4214" spans="1:21" x14ac:dyDescent="0.3">
      <c r="A4214" s="61">
        <v>89036</v>
      </c>
      <c r="B4214" s="54">
        <v>1</v>
      </c>
      <c r="C4214" s="54" t="s">
        <v>78</v>
      </c>
      <c r="D4214" s="54" t="s">
        <v>80</v>
      </c>
      <c r="E4214" s="61" t="s">
        <v>3783</v>
      </c>
      <c r="F4214" s="61" t="s">
        <v>144</v>
      </c>
      <c r="G4214" s="54" t="s">
        <v>71</v>
      </c>
      <c r="H4214" s="54" t="s">
        <v>128</v>
      </c>
      <c r="I4214" s="54" t="s">
        <v>22</v>
      </c>
      <c r="J4214" s="54" t="s">
        <v>129</v>
      </c>
      <c r="K4214" s="56">
        <v>43454.710497685184</v>
      </c>
      <c r="L4214" s="56">
        <v>43454.732638888891</v>
      </c>
      <c r="M4214" s="57">
        <v>0.53138888799999995</v>
      </c>
      <c r="N4214" s="58">
        <v>0</v>
      </c>
      <c r="O4214" s="58">
        <v>7</v>
      </c>
      <c r="P4214" s="58">
        <v>0</v>
      </c>
      <c r="Q4214" s="58">
        <v>0</v>
      </c>
      <c r="R4214" s="59">
        <v>0</v>
      </c>
      <c r="S4214" s="59">
        <v>3.719722</v>
      </c>
      <c r="T4214" s="59">
        <v>0</v>
      </c>
      <c r="U4214" s="59">
        <v>0</v>
      </c>
    </row>
    <row r="4215" spans="1:21" x14ac:dyDescent="0.3">
      <c r="A4215" s="61">
        <v>89038</v>
      </c>
      <c r="B4215" s="54">
        <v>1</v>
      </c>
      <c r="C4215" s="54" t="s">
        <v>78</v>
      </c>
      <c r="D4215" s="54" t="s">
        <v>91</v>
      </c>
      <c r="E4215" s="61" t="s">
        <v>3784</v>
      </c>
      <c r="F4215" s="61" t="s">
        <v>172</v>
      </c>
      <c r="G4215" s="54" t="s">
        <v>71</v>
      </c>
      <c r="H4215" s="54" t="s">
        <v>128</v>
      </c>
      <c r="I4215" s="54" t="s">
        <v>22</v>
      </c>
      <c r="J4215" s="54" t="s">
        <v>129</v>
      </c>
      <c r="K4215" s="56">
        <v>43454.646284722221</v>
      </c>
      <c r="L4215" s="56">
        <v>43454.709027777775</v>
      </c>
      <c r="M4215" s="57">
        <v>1.505833333</v>
      </c>
      <c r="N4215" s="58">
        <v>0</v>
      </c>
      <c r="O4215" s="58">
        <v>14</v>
      </c>
      <c r="P4215" s="58">
        <v>0</v>
      </c>
      <c r="Q4215" s="58">
        <v>0</v>
      </c>
      <c r="R4215" s="59">
        <v>0</v>
      </c>
      <c r="S4215" s="59">
        <v>21.081666999999999</v>
      </c>
      <c r="T4215" s="59">
        <v>0</v>
      </c>
      <c r="U4215" s="59">
        <v>0</v>
      </c>
    </row>
    <row r="4216" spans="1:21" x14ac:dyDescent="0.3">
      <c r="A4216" s="61">
        <v>89039</v>
      </c>
      <c r="B4216" s="54">
        <v>1</v>
      </c>
      <c r="C4216" s="54" t="s">
        <v>78</v>
      </c>
      <c r="D4216" s="54" t="s">
        <v>104</v>
      </c>
      <c r="E4216" s="61" t="s">
        <v>185</v>
      </c>
      <c r="F4216" s="61" t="s">
        <v>137</v>
      </c>
      <c r="G4216" s="54" t="s">
        <v>71</v>
      </c>
      <c r="H4216" s="54" t="s">
        <v>128</v>
      </c>
      <c r="I4216" s="54" t="s">
        <v>22</v>
      </c>
      <c r="J4216" s="54" t="s">
        <v>129</v>
      </c>
      <c r="K4216" s="56">
        <v>43454.657997685186</v>
      </c>
      <c r="L4216" s="56">
        <v>43454.683333333334</v>
      </c>
      <c r="M4216" s="57">
        <v>0.60805555499999997</v>
      </c>
      <c r="N4216" s="58">
        <v>0</v>
      </c>
      <c r="O4216" s="58">
        <v>10</v>
      </c>
      <c r="P4216" s="58">
        <v>0</v>
      </c>
      <c r="Q4216" s="58">
        <v>0</v>
      </c>
      <c r="R4216" s="59">
        <v>0</v>
      </c>
      <c r="S4216" s="59">
        <v>6.0805559999999996</v>
      </c>
      <c r="T4216" s="59">
        <v>0</v>
      </c>
      <c r="U4216" s="59">
        <v>0</v>
      </c>
    </row>
    <row r="4217" spans="1:21" x14ac:dyDescent="0.3">
      <c r="A4217" s="61">
        <v>89041</v>
      </c>
      <c r="B4217" s="54">
        <v>1</v>
      </c>
      <c r="C4217" s="54" t="s">
        <v>79</v>
      </c>
      <c r="D4217" s="54" t="s">
        <v>108</v>
      </c>
      <c r="E4217" s="61" t="s">
        <v>3785</v>
      </c>
      <c r="F4217" s="61" t="s">
        <v>171</v>
      </c>
      <c r="G4217" s="54" t="s">
        <v>72</v>
      </c>
      <c r="H4217" s="54" t="s">
        <v>128</v>
      </c>
      <c r="I4217" s="54" t="s">
        <v>22</v>
      </c>
      <c r="J4217" s="54" t="s">
        <v>129</v>
      </c>
      <c r="K4217" s="56">
        <v>43454.718217592592</v>
      </c>
      <c r="L4217" s="56">
        <v>43454.766099537039</v>
      </c>
      <c r="M4217" s="57">
        <v>1.1491666659999999</v>
      </c>
      <c r="N4217" s="58">
        <v>0</v>
      </c>
      <c r="O4217" s="58">
        <v>44</v>
      </c>
      <c r="P4217" s="58">
        <v>0</v>
      </c>
      <c r="Q4217" s="58">
        <v>1</v>
      </c>
      <c r="R4217" s="59">
        <v>0</v>
      </c>
      <c r="S4217" s="59">
        <v>50.563333</v>
      </c>
      <c r="T4217" s="59">
        <v>0</v>
      </c>
      <c r="U4217" s="59">
        <v>1.149167</v>
      </c>
    </row>
    <row r="4218" spans="1:21" x14ac:dyDescent="0.3">
      <c r="A4218" s="61">
        <v>89042</v>
      </c>
      <c r="B4218" s="54">
        <v>1</v>
      </c>
      <c r="C4218" s="54" t="s">
        <v>78</v>
      </c>
      <c r="D4218" s="54" t="s">
        <v>99</v>
      </c>
      <c r="E4218" s="61" t="s">
        <v>3786</v>
      </c>
      <c r="F4218" s="61" t="s">
        <v>136</v>
      </c>
      <c r="G4218" s="54" t="s">
        <v>71</v>
      </c>
      <c r="H4218" s="54" t="s">
        <v>128</v>
      </c>
      <c r="I4218" s="54" t="s">
        <v>22</v>
      </c>
      <c r="J4218" s="54" t="s">
        <v>129</v>
      </c>
      <c r="K4218" s="56">
        <v>43454.718587962961</v>
      </c>
      <c r="L4218" s="56">
        <v>43454.74490740741</v>
      </c>
      <c r="M4218" s="57">
        <v>0.63166666599999999</v>
      </c>
      <c r="N4218" s="58">
        <v>0</v>
      </c>
      <c r="O4218" s="58">
        <v>0</v>
      </c>
      <c r="P4218" s="58">
        <v>0</v>
      </c>
      <c r="Q4218" s="58">
        <v>5</v>
      </c>
      <c r="R4218" s="59">
        <v>0</v>
      </c>
      <c r="S4218" s="59">
        <v>0</v>
      </c>
      <c r="T4218" s="59">
        <v>0</v>
      </c>
      <c r="U4218" s="59">
        <v>3.1583329999999998</v>
      </c>
    </row>
    <row r="4219" spans="1:21" x14ac:dyDescent="0.3">
      <c r="A4219" s="61">
        <v>89050</v>
      </c>
      <c r="B4219" s="54">
        <v>1</v>
      </c>
      <c r="C4219" s="54" t="s">
        <v>78</v>
      </c>
      <c r="D4219" s="54" t="s">
        <v>97</v>
      </c>
      <c r="E4219" s="61" t="s">
        <v>3787</v>
      </c>
      <c r="F4219" s="61" t="s">
        <v>136</v>
      </c>
      <c r="G4219" s="54" t="s">
        <v>71</v>
      </c>
      <c r="H4219" s="54" t="s">
        <v>128</v>
      </c>
      <c r="I4219" s="54" t="s">
        <v>22</v>
      </c>
      <c r="J4219" s="54" t="s">
        <v>129</v>
      </c>
      <c r="K4219" s="56">
        <v>43454.728935185187</v>
      </c>
      <c r="L4219" s="56">
        <v>43454.825624999998</v>
      </c>
      <c r="M4219" s="57">
        <v>2.3205555549999999</v>
      </c>
      <c r="N4219" s="58">
        <v>0</v>
      </c>
      <c r="O4219" s="58">
        <v>83</v>
      </c>
      <c r="P4219" s="58">
        <v>0</v>
      </c>
      <c r="Q4219" s="58">
        <v>0</v>
      </c>
      <c r="R4219" s="59">
        <v>0</v>
      </c>
      <c r="S4219" s="59">
        <v>192.606111</v>
      </c>
      <c r="T4219" s="59">
        <v>0</v>
      </c>
      <c r="U4219" s="59">
        <v>0</v>
      </c>
    </row>
    <row r="4220" spans="1:21" x14ac:dyDescent="0.3">
      <c r="A4220" s="61">
        <v>89051</v>
      </c>
      <c r="B4220" s="54">
        <v>1</v>
      </c>
      <c r="C4220" s="54" t="s">
        <v>78</v>
      </c>
      <c r="D4220" s="54" t="s">
        <v>93</v>
      </c>
      <c r="E4220" s="61" t="s">
        <v>3788</v>
      </c>
      <c r="F4220" s="61" t="s">
        <v>137</v>
      </c>
      <c r="G4220" s="54" t="s">
        <v>71</v>
      </c>
      <c r="H4220" s="54" t="s">
        <v>128</v>
      </c>
      <c r="I4220" s="54" t="s">
        <v>22</v>
      </c>
      <c r="J4220" s="54" t="s">
        <v>129</v>
      </c>
      <c r="K4220" s="56">
        <v>43454.740937499999</v>
      </c>
      <c r="L4220" s="56">
        <v>43454.798715277779</v>
      </c>
      <c r="M4220" s="57">
        <v>1.386666666</v>
      </c>
      <c r="N4220" s="58">
        <v>0</v>
      </c>
      <c r="O4220" s="58">
        <v>7</v>
      </c>
      <c r="P4220" s="58">
        <v>0</v>
      </c>
      <c r="Q4220" s="58">
        <v>0</v>
      </c>
      <c r="R4220" s="59">
        <v>0</v>
      </c>
      <c r="S4220" s="59">
        <v>9.7066669999999995</v>
      </c>
      <c r="T4220" s="59">
        <v>0</v>
      </c>
      <c r="U4220" s="59">
        <v>0</v>
      </c>
    </row>
    <row r="4221" spans="1:21" x14ac:dyDescent="0.3">
      <c r="A4221" s="61">
        <v>89053</v>
      </c>
      <c r="B4221" s="54">
        <v>1</v>
      </c>
      <c r="C4221" s="54" t="s">
        <v>79</v>
      </c>
      <c r="D4221" s="54" t="s">
        <v>115</v>
      </c>
      <c r="E4221" s="61" t="s">
        <v>3789</v>
      </c>
      <c r="F4221" s="61" t="s">
        <v>145</v>
      </c>
      <c r="G4221" s="54" t="s">
        <v>72</v>
      </c>
      <c r="H4221" s="54" t="s">
        <v>128</v>
      </c>
      <c r="I4221" s="54" t="s">
        <v>22</v>
      </c>
      <c r="J4221" s="54" t="s">
        <v>129</v>
      </c>
      <c r="K4221" s="56">
        <v>43454.745138888888</v>
      </c>
      <c r="L4221" s="56">
        <v>43454.78601851852</v>
      </c>
      <c r="M4221" s="57">
        <v>0.98111111100000004</v>
      </c>
      <c r="N4221" s="58">
        <v>0</v>
      </c>
      <c r="O4221" s="58">
        <v>0</v>
      </c>
      <c r="P4221" s="58">
        <v>1</v>
      </c>
      <c r="Q4221" s="58">
        <v>17</v>
      </c>
      <c r="R4221" s="59">
        <v>0</v>
      </c>
      <c r="S4221" s="59">
        <v>0</v>
      </c>
      <c r="T4221" s="59">
        <v>0.98111099999999996</v>
      </c>
      <c r="U4221" s="59">
        <v>16.678889000000002</v>
      </c>
    </row>
    <row r="4222" spans="1:21" x14ac:dyDescent="0.3">
      <c r="A4222" s="61">
        <v>89055</v>
      </c>
      <c r="B4222" s="54">
        <v>1</v>
      </c>
      <c r="C4222" s="54" t="s">
        <v>78</v>
      </c>
      <c r="D4222" s="54" t="s">
        <v>89</v>
      </c>
      <c r="E4222" s="61" t="s">
        <v>3790</v>
      </c>
      <c r="F4222" s="61" t="s">
        <v>145</v>
      </c>
      <c r="G4222" s="54" t="s">
        <v>72</v>
      </c>
      <c r="H4222" s="54" t="s">
        <v>128</v>
      </c>
      <c r="I4222" s="54" t="s">
        <v>22</v>
      </c>
      <c r="J4222" s="54" t="s">
        <v>129</v>
      </c>
      <c r="K4222" s="56">
        <v>43454.739895833336</v>
      </c>
      <c r="L4222" s="56">
        <v>43454.778449074074</v>
      </c>
      <c r="M4222" s="57">
        <v>0.92527777700000002</v>
      </c>
      <c r="N4222" s="58">
        <v>0</v>
      </c>
      <c r="O4222" s="58">
        <v>40</v>
      </c>
      <c r="P4222" s="58">
        <v>0</v>
      </c>
      <c r="Q4222" s="58">
        <v>8</v>
      </c>
      <c r="R4222" s="59">
        <v>0</v>
      </c>
      <c r="S4222" s="59">
        <v>37.011111</v>
      </c>
      <c r="T4222" s="59">
        <v>0</v>
      </c>
      <c r="U4222" s="59">
        <v>7.4022220000000001</v>
      </c>
    </row>
    <row r="4223" spans="1:21" x14ac:dyDescent="0.3">
      <c r="A4223" s="61">
        <v>89056</v>
      </c>
      <c r="B4223" s="54">
        <v>1</v>
      </c>
      <c r="C4223" s="54" t="s">
        <v>79</v>
      </c>
      <c r="D4223" s="54" t="s">
        <v>109</v>
      </c>
      <c r="E4223" s="61" t="s">
        <v>3791</v>
      </c>
      <c r="F4223" s="61" t="s">
        <v>136</v>
      </c>
      <c r="G4223" s="54" t="s">
        <v>71</v>
      </c>
      <c r="H4223" s="54" t="s">
        <v>128</v>
      </c>
      <c r="I4223" s="54" t="s">
        <v>22</v>
      </c>
      <c r="J4223" s="54" t="s">
        <v>129</v>
      </c>
      <c r="K4223" s="56">
        <v>43454.749456018515</v>
      </c>
      <c r="L4223" s="56">
        <v>43454.83258101852</v>
      </c>
      <c r="M4223" s="57">
        <v>1.9950000000000001</v>
      </c>
      <c r="N4223" s="58">
        <v>0</v>
      </c>
      <c r="O4223" s="58">
        <v>34</v>
      </c>
      <c r="P4223" s="58">
        <v>0</v>
      </c>
      <c r="Q4223" s="58">
        <v>0</v>
      </c>
      <c r="R4223" s="59">
        <v>0</v>
      </c>
      <c r="S4223" s="59">
        <v>67.83</v>
      </c>
      <c r="T4223" s="59">
        <v>0</v>
      </c>
      <c r="U4223" s="59">
        <v>0</v>
      </c>
    </row>
    <row r="4224" spans="1:21" x14ac:dyDescent="0.3">
      <c r="A4224" s="61">
        <v>89058</v>
      </c>
      <c r="B4224" s="54">
        <v>1</v>
      </c>
      <c r="C4224" s="54" t="s">
        <v>78</v>
      </c>
      <c r="D4224" s="54" t="s">
        <v>88</v>
      </c>
      <c r="E4224" s="61" t="s">
        <v>3792</v>
      </c>
      <c r="F4224" s="61" t="s">
        <v>137</v>
      </c>
      <c r="G4224" s="54" t="s">
        <v>71</v>
      </c>
      <c r="H4224" s="54" t="s">
        <v>128</v>
      </c>
      <c r="I4224" s="54" t="s">
        <v>22</v>
      </c>
      <c r="J4224" s="54" t="s">
        <v>129</v>
      </c>
      <c r="K4224" s="56">
        <v>43454.75240740741</v>
      </c>
      <c r="L4224" s="56">
        <v>43454.904918981483</v>
      </c>
      <c r="M4224" s="57">
        <v>3.6602777770000001</v>
      </c>
      <c r="N4224" s="58">
        <v>0</v>
      </c>
      <c r="O4224" s="58">
        <v>7</v>
      </c>
      <c r="P4224" s="58">
        <v>0</v>
      </c>
      <c r="Q4224" s="58">
        <v>0</v>
      </c>
      <c r="R4224" s="59">
        <v>0</v>
      </c>
      <c r="S4224" s="59">
        <v>25.621943999999999</v>
      </c>
      <c r="T4224" s="59">
        <v>0</v>
      </c>
      <c r="U4224" s="59">
        <v>0</v>
      </c>
    </row>
    <row r="4225" spans="1:21" x14ac:dyDescent="0.3">
      <c r="A4225" s="61">
        <v>89059</v>
      </c>
      <c r="B4225" s="54">
        <v>1</v>
      </c>
      <c r="C4225" s="54" t="s">
        <v>78</v>
      </c>
      <c r="D4225" s="54" t="s">
        <v>87</v>
      </c>
      <c r="E4225" s="61" t="s">
        <v>3793</v>
      </c>
      <c r="F4225" s="61" t="s">
        <v>165</v>
      </c>
      <c r="G4225" s="54" t="s">
        <v>71</v>
      </c>
      <c r="H4225" s="54" t="s">
        <v>128</v>
      </c>
      <c r="I4225" s="54" t="s">
        <v>22</v>
      </c>
      <c r="J4225" s="54" t="s">
        <v>129</v>
      </c>
      <c r="K4225" s="56">
        <v>43454.743275462963</v>
      </c>
      <c r="L4225" s="56">
        <v>43454.785000000003</v>
      </c>
      <c r="M4225" s="57">
        <v>1.0013888879999999</v>
      </c>
      <c r="N4225" s="58">
        <v>0</v>
      </c>
      <c r="O4225" s="58">
        <v>20</v>
      </c>
      <c r="P4225" s="58">
        <v>0</v>
      </c>
      <c r="Q4225" s="58">
        <v>0</v>
      </c>
      <c r="R4225" s="59">
        <v>0</v>
      </c>
      <c r="S4225" s="59">
        <v>20.027778000000001</v>
      </c>
      <c r="T4225" s="59">
        <v>0</v>
      </c>
      <c r="U4225" s="59">
        <v>0</v>
      </c>
    </row>
    <row r="4226" spans="1:21" x14ac:dyDescent="0.3">
      <c r="A4226" s="61">
        <v>89061</v>
      </c>
      <c r="B4226" s="54">
        <v>1</v>
      </c>
      <c r="C4226" s="54" t="s">
        <v>78</v>
      </c>
      <c r="D4226" s="54" t="s">
        <v>92</v>
      </c>
      <c r="E4226" s="61" t="s">
        <v>3794</v>
      </c>
      <c r="F4226" s="61" t="s">
        <v>172</v>
      </c>
      <c r="G4226" s="54" t="s">
        <v>71</v>
      </c>
      <c r="H4226" s="54" t="s">
        <v>128</v>
      </c>
      <c r="I4226" s="54" t="s">
        <v>22</v>
      </c>
      <c r="J4226" s="54" t="s">
        <v>129</v>
      </c>
      <c r="K4226" s="56">
        <v>43454.753668981481</v>
      </c>
      <c r="L4226" s="56">
        <v>43454.835752314815</v>
      </c>
      <c r="M4226" s="57">
        <v>1.97</v>
      </c>
      <c r="N4226" s="58">
        <v>0</v>
      </c>
      <c r="O4226" s="58">
        <v>177</v>
      </c>
      <c r="P4226" s="58">
        <v>0</v>
      </c>
      <c r="Q4226" s="58">
        <v>0</v>
      </c>
      <c r="R4226" s="59">
        <v>0</v>
      </c>
      <c r="S4226" s="59">
        <v>348.69</v>
      </c>
      <c r="T4226" s="59">
        <v>0</v>
      </c>
      <c r="U4226" s="59">
        <v>0</v>
      </c>
    </row>
    <row r="4227" spans="1:21" x14ac:dyDescent="0.3">
      <c r="A4227" s="61">
        <v>89063</v>
      </c>
      <c r="B4227" s="54">
        <v>1</v>
      </c>
      <c r="C4227" s="54" t="s">
        <v>79</v>
      </c>
      <c r="D4227" s="54" t="s">
        <v>111</v>
      </c>
      <c r="E4227" s="61" t="s">
        <v>3795</v>
      </c>
      <c r="F4227" s="61" t="s">
        <v>130</v>
      </c>
      <c r="G4227" s="54" t="s">
        <v>71</v>
      </c>
      <c r="H4227" s="54" t="s">
        <v>128</v>
      </c>
      <c r="I4227" s="54" t="s">
        <v>22</v>
      </c>
      <c r="J4227" s="54" t="s">
        <v>129</v>
      </c>
      <c r="K4227" s="56">
        <v>43454.751377314817</v>
      </c>
      <c r="L4227" s="56">
        <v>43454.778564814813</v>
      </c>
      <c r="M4227" s="57">
        <v>0.65249999999999997</v>
      </c>
      <c r="N4227" s="58">
        <v>0</v>
      </c>
      <c r="O4227" s="58">
        <v>1</v>
      </c>
      <c r="P4227" s="58">
        <v>0</v>
      </c>
      <c r="Q4227" s="58">
        <v>0</v>
      </c>
      <c r="R4227" s="59">
        <v>0</v>
      </c>
      <c r="S4227" s="59">
        <v>0.65249999999999997</v>
      </c>
      <c r="T4227" s="59">
        <v>0</v>
      </c>
      <c r="U4227" s="59">
        <v>0</v>
      </c>
    </row>
    <row r="4228" spans="1:21" x14ac:dyDescent="0.3">
      <c r="A4228" s="61">
        <v>89065</v>
      </c>
      <c r="B4228" s="54">
        <v>1</v>
      </c>
      <c r="C4228" s="54" t="s">
        <v>79</v>
      </c>
      <c r="D4228" s="54" t="s">
        <v>119</v>
      </c>
      <c r="E4228" s="61" t="s">
        <v>3796</v>
      </c>
      <c r="F4228" s="61" t="s">
        <v>145</v>
      </c>
      <c r="G4228" s="54" t="s">
        <v>72</v>
      </c>
      <c r="H4228" s="54" t="s">
        <v>128</v>
      </c>
      <c r="I4228" s="54" t="s">
        <v>22</v>
      </c>
      <c r="J4228" s="54" t="s">
        <v>129</v>
      </c>
      <c r="K4228" s="56">
        <v>43454.729525462964</v>
      </c>
      <c r="L4228" s="56">
        <v>43454.776620370372</v>
      </c>
      <c r="M4228" s="57">
        <v>1.1302777770000001</v>
      </c>
      <c r="N4228" s="58">
        <v>0</v>
      </c>
      <c r="O4228" s="58">
        <v>3</v>
      </c>
      <c r="P4228" s="58">
        <v>0</v>
      </c>
      <c r="Q4228" s="58">
        <v>0</v>
      </c>
      <c r="R4228" s="59">
        <v>0</v>
      </c>
      <c r="S4228" s="59">
        <v>3.3908330000000002</v>
      </c>
      <c r="T4228" s="59">
        <v>0</v>
      </c>
      <c r="U4228" s="59">
        <v>0</v>
      </c>
    </row>
    <row r="4229" spans="1:21" x14ac:dyDescent="0.3">
      <c r="A4229" s="61">
        <v>89066</v>
      </c>
      <c r="B4229" s="54">
        <v>1</v>
      </c>
      <c r="C4229" s="54" t="s">
        <v>78</v>
      </c>
      <c r="D4229" s="54" t="s">
        <v>104</v>
      </c>
      <c r="E4229" s="61" t="s">
        <v>426</v>
      </c>
      <c r="F4229" s="61" t="s">
        <v>140</v>
      </c>
      <c r="G4229" s="54" t="s">
        <v>72</v>
      </c>
      <c r="H4229" s="54" t="s">
        <v>128</v>
      </c>
      <c r="I4229" s="54" t="s">
        <v>22</v>
      </c>
      <c r="J4229" s="54" t="s">
        <v>129</v>
      </c>
      <c r="K4229" s="56">
        <v>43454.728333333333</v>
      </c>
      <c r="L4229" s="56">
        <v>43454.763194444444</v>
      </c>
      <c r="M4229" s="57">
        <v>0.83666666599999995</v>
      </c>
      <c r="N4229" s="58">
        <v>0</v>
      </c>
      <c r="O4229" s="58">
        <v>52</v>
      </c>
      <c r="P4229" s="58">
        <v>0</v>
      </c>
      <c r="Q4229" s="58">
        <v>9</v>
      </c>
      <c r="R4229" s="59">
        <v>0</v>
      </c>
      <c r="S4229" s="59">
        <v>43.506667</v>
      </c>
      <c r="T4229" s="59">
        <v>0</v>
      </c>
      <c r="U4229" s="59">
        <v>7.53</v>
      </c>
    </row>
    <row r="4230" spans="1:21" x14ac:dyDescent="0.3">
      <c r="A4230" s="61">
        <v>89070</v>
      </c>
      <c r="B4230" s="54">
        <v>1</v>
      </c>
      <c r="C4230" s="54" t="s">
        <v>79</v>
      </c>
      <c r="D4230" s="54" t="s">
        <v>119</v>
      </c>
      <c r="E4230" s="61" t="s">
        <v>3797</v>
      </c>
      <c r="F4230" s="61" t="s">
        <v>140</v>
      </c>
      <c r="G4230" s="54" t="s">
        <v>72</v>
      </c>
      <c r="H4230" s="54" t="s">
        <v>128</v>
      </c>
      <c r="I4230" s="54" t="s">
        <v>22</v>
      </c>
      <c r="J4230" s="54" t="s">
        <v>129</v>
      </c>
      <c r="K4230" s="56">
        <v>43454.732303240744</v>
      </c>
      <c r="L4230" s="56">
        <v>43454.814131944448</v>
      </c>
      <c r="M4230" s="57">
        <v>1.9638888880000001</v>
      </c>
      <c r="N4230" s="58">
        <v>0</v>
      </c>
      <c r="O4230" s="58">
        <v>260</v>
      </c>
      <c r="P4230" s="58">
        <v>0</v>
      </c>
      <c r="Q4230" s="58">
        <v>353</v>
      </c>
      <c r="R4230" s="59">
        <v>0</v>
      </c>
      <c r="S4230" s="59">
        <v>510.61111099999999</v>
      </c>
      <c r="T4230" s="59">
        <v>0</v>
      </c>
      <c r="U4230" s="59">
        <v>693.25277700000004</v>
      </c>
    </row>
    <row r="4231" spans="1:21" x14ac:dyDescent="0.3">
      <c r="A4231" s="61">
        <v>89073</v>
      </c>
      <c r="B4231" s="54">
        <v>1</v>
      </c>
      <c r="C4231" s="54" t="s">
        <v>79</v>
      </c>
      <c r="D4231" s="54" t="s">
        <v>119</v>
      </c>
      <c r="E4231" s="61" t="s">
        <v>3798</v>
      </c>
      <c r="F4231" s="61" t="s">
        <v>140</v>
      </c>
      <c r="G4231" s="54" t="s">
        <v>72</v>
      </c>
      <c r="H4231" s="54" t="s">
        <v>128</v>
      </c>
      <c r="I4231" s="54" t="s">
        <v>22</v>
      </c>
      <c r="J4231" s="54" t="s">
        <v>129</v>
      </c>
      <c r="K4231" s="56">
        <v>43454.759351851855</v>
      </c>
      <c r="L4231" s="56">
        <v>43454.815057870372</v>
      </c>
      <c r="M4231" s="57">
        <v>1.336944444</v>
      </c>
      <c r="N4231" s="58">
        <v>0</v>
      </c>
      <c r="O4231" s="58">
        <v>417</v>
      </c>
      <c r="P4231" s="58">
        <v>0</v>
      </c>
      <c r="Q4231" s="58">
        <v>287</v>
      </c>
      <c r="R4231" s="59">
        <v>0</v>
      </c>
      <c r="S4231" s="59">
        <v>557.50583300000005</v>
      </c>
      <c r="T4231" s="59">
        <v>0</v>
      </c>
      <c r="U4231" s="59">
        <v>383.70305500000001</v>
      </c>
    </row>
    <row r="4232" spans="1:21" x14ac:dyDescent="0.3">
      <c r="A4232" s="61">
        <v>89080</v>
      </c>
      <c r="B4232" s="54">
        <v>1</v>
      </c>
      <c r="C4232" s="54" t="s">
        <v>78</v>
      </c>
      <c r="D4232" s="54" t="s">
        <v>81</v>
      </c>
      <c r="E4232" s="61" t="s">
        <v>3799</v>
      </c>
      <c r="F4232" s="61" t="s">
        <v>136</v>
      </c>
      <c r="G4232" s="54" t="s">
        <v>71</v>
      </c>
      <c r="H4232" s="54" t="s">
        <v>128</v>
      </c>
      <c r="I4232" s="54" t="s">
        <v>22</v>
      </c>
      <c r="J4232" s="54" t="s">
        <v>129</v>
      </c>
      <c r="K4232" s="56">
        <v>43454.716180555552</v>
      </c>
      <c r="L4232" s="56">
        <v>43454.840127314812</v>
      </c>
      <c r="M4232" s="57">
        <v>2.974722222</v>
      </c>
      <c r="N4232" s="58">
        <v>0</v>
      </c>
      <c r="O4232" s="58">
        <v>1</v>
      </c>
      <c r="P4232" s="58">
        <v>0</v>
      </c>
      <c r="Q4232" s="58">
        <v>0</v>
      </c>
      <c r="R4232" s="59">
        <v>0</v>
      </c>
      <c r="S4232" s="59">
        <v>2.9747219999999999</v>
      </c>
      <c r="T4232" s="59">
        <v>0</v>
      </c>
      <c r="U4232" s="59">
        <v>0</v>
      </c>
    </row>
    <row r="4233" spans="1:21" x14ac:dyDescent="0.3">
      <c r="A4233" s="61">
        <v>89081</v>
      </c>
      <c r="B4233" s="54">
        <v>1</v>
      </c>
      <c r="C4233" s="54" t="s">
        <v>78</v>
      </c>
      <c r="D4233" s="54" t="s">
        <v>82</v>
      </c>
      <c r="E4233" s="61" t="s">
        <v>3800</v>
      </c>
      <c r="F4233" s="61" t="s">
        <v>137</v>
      </c>
      <c r="G4233" s="54" t="s">
        <v>71</v>
      </c>
      <c r="H4233" s="54" t="s">
        <v>128</v>
      </c>
      <c r="I4233" s="54" t="s">
        <v>22</v>
      </c>
      <c r="J4233" s="54" t="s">
        <v>129</v>
      </c>
      <c r="K4233" s="56">
        <v>43454.768680555557</v>
      </c>
      <c r="L4233" s="56">
        <v>43454.800092592595</v>
      </c>
      <c r="M4233" s="57">
        <v>0.75388888799999998</v>
      </c>
      <c r="N4233" s="58">
        <v>0</v>
      </c>
      <c r="O4233" s="58">
        <v>11</v>
      </c>
      <c r="P4233" s="58">
        <v>0</v>
      </c>
      <c r="Q4233" s="58">
        <v>0</v>
      </c>
      <c r="R4233" s="59">
        <v>0</v>
      </c>
      <c r="S4233" s="59">
        <v>8.2927780000000002</v>
      </c>
      <c r="T4233" s="59">
        <v>0</v>
      </c>
      <c r="U4233" s="59">
        <v>0</v>
      </c>
    </row>
    <row r="4234" spans="1:21" x14ac:dyDescent="0.3">
      <c r="A4234" s="61">
        <v>89082</v>
      </c>
      <c r="B4234" s="54">
        <v>1</v>
      </c>
      <c r="C4234" s="54" t="s">
        <v>78</v>
      </c>
      <c r="D4234" s="54" t="s">
        <v>81</v>
      </c>
      <c r="E4234" s="61" t="s">
        <v>3801</v>
      </c>
      <c r="F4234" s="61" t="s">
        <v>136</v>
      </c>
      <c r="G4234" s="54" t="s">
        <v>71</v>
      </c>
      <c r="H4234" s="54" t="s">
        <v>128</v>
      </c>
      <c r="I4234" s="54" t="s">
        <v>22</v>
      </c>
      <c r="J4234" s="54" t="s">
        <v>129</v>
      </c>
      <c r="K4234" s="56">
        <v>43454.753078703703</v>
      </c>
      <c r="L4234" s="56">
        <v>43454.816967592589</v>
      </c>
      <c r="M4234" s="57">
        <v>1.5333333330000001</v>
      </c>
      <c r="N4234" s="58">
        <v>0</v>
      </c>
      <c r="O4234" s="58">
        <v>3</v>
      </c>
      <c r="P4234" s="58">
        <v>0</v>
      </c>
      <c r="Q4234" s="58">
        <v>0</v>
      </c>
      <c r="R4234" s="59">
        <v>0</v>
      </c>
      <c r="S4234" s="59">
        <v>4.5999999999999996</v>
      </c>
      <c r="T4234" s="59">
        <v>0</v>
      </c>
      <c r="U4234" s="59">
        <v>0</v>
      </c>
    </row>
    <row r="4235" spans="1:21" x14ac:dyDescent="0.3">
      <c r="A4235" s="61">
        <v>89083</v>
      </c>
      <c r="B4235" s="54">
        <v>1</v>
      </c>
      <c r="C4235" s="54" t="s">
        <v>78</v>
      </c>
      <c r="D4235" s="54" t="s">
        <v>103</v>
      </c>
      <c r="E4235" s="61" t="s">
        <v>2129</v>
      </c>
      <c r="F4235" s="61" t="s">
        <v>130</v>
      </c>
      <c r="G4235" s="54" t="s">
        <v>71</v>
      </c>
      <c r="H4235" s="54" t="s">
        <v>128</v>
      </c>
      <c r="I4235" s="54" t="s">
        <v>22</v>
      </c>
      <c r="J4235" s="54" t="s">
        <v>129</v>
      </c>
      <c r="K4235" s="56">
        <v>43454.776597222226</v>
      </c>
      <c r="L4235" s="56">
        <v>43454.841145833336</v>
      </c>
      <c r="M4235" s="57">
        <v>1.5491666660000001</v>
      </c>
      <c r="N4235" s="58">
        <v>0</v>
      </c>
      <c r="O4235" s="58">
        <v>80</v>
      </c>
      <c r="P4235" s="58">
        <v>0</v>
      </c>
      <c r="Q4235" s="58">
        <v>0</v>
      </c>
      <c r="R4235" s="59">
        <v>0</v>
      </c>
      <c r="S4235" s="59">
        <v>123.933333</v>
      </c>
      <c r="T4235" s="59">
        <v>0</v>
      </c>
      <c r="U4235" s="59">
        <v>0</v>
      </c>
    </row>
    <row r="4236" spans="1:21" x14ac:dyDescent="0.3">
      <c r="A4236" s="61">
        <v>89085</v>
      </c>
      <c r="B4236" s="54">
        <v>1</v>
      </c>
      <c r="C4236" s="54" t="s">
        <v>78</v>
      </c>
      <c r="D4236" s="54" t="s">
        <v>105</v>
      </c>
      <c r="E4236" s="61" t="s">
        <v>3802</v>
      </c>
      <c r="F4236" s="61" t="s">
        <v>159</v>
      </c>
      <c r="G4236" s="54" t="s">
        <v>71</v>
      </c>
      <c r="H4236" s="54" t="s">
        <v>128</v>
      </c>
      <c r="I4236" s="54" t="s">
        <v>22</v>
      </c>
      <c r="J4236" s="54" t="s">
        <v>129</v>
      </c>
      <c r="K4236" s="56">
        <v>43454.770567129628</v>
      </c>
      <c r="L4236" s="56">
        <v>43454.839374999996</v>
      </c>
      <c r="M4236" s="57">
        <v>1.6513888880000001</v>
      </c>
      <c r="N4236" s="58">
        <v>0</v>
      </c>
      <c r="O4236" s="58">
        <v>136</v>
      </c>
      <c r="P4236" s="58">
        <v>0</v>
      </c>
      <c r="Q4236" s="58">
        <v>0</v>
      </c>
      <c r="R4236" s="59">
        <v>0</v>
      </c>
      <c r="S4236" s="59">
        <v>224.58888899999999</v>
      </c>
      <c r="T4236" s="59">
        <v>0</v>
      </c>
      <c r="U4236" s="59">
        <v>0</v>
      </c>
    </row>
    <row r="4237" spans="1:21" x14ac:dyDescent="0.3">
      <c r="A4237" s="61">
        <v>89088</v>
      </c>
      <c r="B4237" s="54">
        <v>1</v>
      </c>
      <c r="C4237" s="54" t="s">
        <v>78</v>
      </c>
      <c r="D4237" s="54" t="s">
        <v>80</v>
      </c>
      <c r="E4237" s="61" t="s">
        <v>1505</v>
      </c>
      <c r="F4237" s="61" t="s">
        <v>204</v>
      </c>
      <c r="G4237" s="54" t="s">
        <v>71</v>
      </c>
      <c r="H4237" s="54" t="s">
        <v>128</v>
      </c>
      <c r="I4237" s="54" t="s">
        <v>22</v>
      </c>
      <c r="J4237" s="54" t="s">
        <v>129</v>
      </c>
      <c r="K4237" s="56">
        <v>43454.777638888889</v>
      </c>
      <c r="L4237" s="56">
        <v>43454.870300462964</v>
      </c>
      <c r="M4237" s="57">
        <v>2.2238777770000002</v>
      </c>
      <c r="N4237" s="58">
        <v>0</v>
      </c>
      <c r="O4237" s="58">
        <v>496</v>
      </c>
      <c r="P4237" s="58">
        <v>0</v>
      </c>
      <c r="Q4237" s="58">
        <v>0</v>
      </c>
      <c r="R4237" s="59">
        <v>0</v>
      </c>
      <c r="S4237" s="59">
        <v>1103.043377</v>
      </c>
      <c r="T4237" s="59">
        <v>0</v>
      </c>
      <c r="U4237" s="59">
        <v>0</v>
      </c>
    </row>
    <row r="4238" spans="1:21" x14ac:dyDescent="0.3">
      <c r="A4238" s="61">
        <v>89090</v>
      </c>
      <c r="B4238" s="54">
        <v>1</v>
      </c>
      <c r="C4238" s="54" t="s">
        <v>78</v>
      </c>
      <c r="D4238" s="54" t="s">
        <v>80</v>
      </c>
      <c r="E4238" s="61" t="s">
        <v>3803</v>
      </c>
      <c r="F4238" s="61" t="s">
        <v>136</v>
      </c>
      <c r="G4238" s="54" t="s">
        <v>71</v>
      </c>
      <c r="H4238" s="54" t="s">
        <v>128</v>
      </c>
      <c r="I4238" s="54" t="s">
        <v>22</v>
      </c>
      <c r="J4238" s="54" t="s">
        <v>129</v>
      </c>
      <c r="K4238" s="56">
        <v>43454.773240740738</v>
      </c>
      <c r="L4238" s="56">
        <v>43454.805486111109</v>
      </c>
      <c r="M4238" s="57">
        <v>0.773888888</v>
      </c>
      <c r="N4238" s="58">
        <v>0</v>
      </c>
      <c r="O4238" s="58">
        <v>268</v>
      </c>
      <c r="P4238" s="58">
        <v>0</v>
      </c>
      <c r="Q4238" s="58">
        <v>0</v>
      </c>
      <c r="R4238" s="59">
        <v>0</v>
      </c>
      <c r="S4238" s="59">
        <v>207.40222199999999</v>
      </c>
      <c r="T4238" s="59">
        <v>0</v>
      </c>
      <c r="U4238" s="59">
        <v>0</v>
      </c>
    </row>
    <row r="4239" spans="1:21" x14ac:dyDescent="0.3">
      <c r="A4239" s="61">
        <v>89091</v>
      </c>
      <c r="B4239" s="54">
        <v>1</v>
      </c>
      <c r="C4239" s="54" t="s">
        <v>78</v>
      </c>
      <c r="D4239" s="54" t="s">
        <v>94</v>
      </c>
      <c r="E4239" s="61" t="s">
        <v>3804</v>
      </c>
      <c r="F4239" s="61" t="s">
        <v>130</v>
      </c>
      <c r="G4239" s="54" t="s">
        <v>71</v>
      </c>
      <c r="H4239" s="54" t="s">
        <v>128</v>
      </c>
      <c r="I4239" s="54" t="s">
        <v>22</v>
      </c>
      <c r="J4239" s="54" t="s">
        <v>129</v>
      </c>
      <c r="K4239" s="56">
        <v>43454.78465277778</v>
      </c>
      <c r="L4239" s="56">
        <v>43454.823194444441</v>
      </c>
      <c r="M4239" s="57">
        <v>0.92500000000000004</v>
      </c>
      <c r="N4239" s="58">
        <v>0</v>
      </c>
      <c r="O4239" s="58">
        <v>45</v>
      </c>
      <c r="P4239" s="58">
        <v>0</v>
      </c>
      <c r="Q4239" s="58">
        <v>0</v>
      </c>
      <c r="R4239" s="59">
        <v>0</v>
      </c>
      <c r="S4239" s="59">
        <v>41.625</v>
      </c>
      <c r="T4239" s="59">
        <v>0</v>
      </c>
      <c r="U4239" s="59">
        <v>0</v>
      </c>
    </row>
    <row r="4240" spans="1:21" x14ac:dyDescent="0.3">
      <c r="A4240" s="61">
        <v>89092</v>
      </c>
      <c r="B4240" s="54">
        <v>1</v>
      </c>
      <c r="C4240" s="54" t="s">
        <v>78</v>
      </c>
      <c r="D4240" s="54" t="s">
        <v>80</v>
      </c>
      <c r="E4240" s="61" t="s">
        <v>3805</v>
      </c>
      <c r="F4240" s="61" t="s">
        <v>136</v>
      </c>
      <c r="G4240" s="54" t="s">
        <v>71</v>
      </c>
      <c r="H4240" s="54" t="s">
        <v>128</v>
      </c>
      <c r="I4240" s="54" t="s">
        <v>22</v>
      </c>
      <c r="J4240" s="54" t="s">
        <v>129</v>
      </c>
      <c r="K4240" s="56">
        <v>43454.777048611111</v>
      </c>
      <c r="L4240" s="56">
        <v>43454.820532407408</v>
      </c>
      <c r="M4240" s="57">
        <v>1.0436111109999999</v>
      </c>
      <c r="N4240" s="58">
        <v>0</v>
      </c>
      <c r="O4240" s="58">
        <v>58</v>
      </c>
      <c r="P4240" s="58">
        <v>0</v>
      </c>
      <c r="Q4240" s="58">
        <v>0</v>
      </c>
      <c r="R4240" s="59">
        <v>0</v>
      </c>
      <c r="S4240" s="59">
        <v>60.529443999999998</v>
      </c>
      <c r="T4240" s="59">
        <v>0</v>
      </c>
      <c r="U4240" s="59">
        <v>0</v>
      </c>
    </row>
    <row r="4241" spans="1:21" x14ac:dyDescent="0.3">
      <c r="A4241" s="61">
        <v>89095</v>
      </c>
      <c r="B4241" s="54">
        <v>1</v>
      </c>
      <c r="C4241" s="54" t="s">
        <v>78</v>
      </c>
      <c r="D4241" s="54" t="s">
        <v>88</v>
      </c>
      <c r="E4241" s="61" t="s">
        <v>3806</v>
      </c>
      <c r="F4241" s="61" t="s">
        <v>137</v>
      </c>
      <c r="G4241" s="54" t="s">
        <v>71</v>
      </c>
      <c r="H4241" s="54" t="s">
        <v>128</v>
      </c>
      <c r="I4241" s="54" t="s">
        <v>22</v>
      </c>
      <c r="J4241" s="54" t="s">
        <v>129</v>
      </c>
      <c r="K4241" s="56">
        <v>43454.772719907407</v>
      </c>
      <c r="L4241" s="56">
        <v>43454.889351851853</v>
      </c>
      <c r="M4241" s="57">
        <v>2.7991666660000001</v>
      </c>
      <c r="N4241" s="58">
        <v>0</v>
      </c>
      <c r="O4241" s="58">
        <v>1</v>
      </c>
      <c r="P4241" s="58">
        <v>0</v>
      </c>
      <c r="Q4241" s="58">
        <v>0</v>
      </c>
      <c r="R4241" s="59">
        <v>0</v>
      </c>
      <c r="S4241" s="59">
        <v>2.7991670000000002</v>
      </c>
      <c r="T4241" s="59">
        <v>0</v>
      </c>
      <c r="U4241" s="59">
        <v>0</v>
      </c>
    </row>
    <row r="4242" spans="1:21" x14ac:dyDescent="0.3">
      <c r="A4242" s="61">
        <v>89100</v>
      </c>
      <c r="B4242" s="54">
        <v>1</v>
      </c>
      <c r="C4242" s="54" t="s">
        <v>78</v>
      </c>
      <c r="D4242" s="54" t="s">
        <v>88</v>
      </c>
      <c r="E4242" s="61" t="s">
        <v>3807</v>
      </c>
      <c r="F4242" s="61" t="s">
        <v>136</v>
      </c>
      <c r="G4242" s="54" t="s">
        <v>71</v>
      </c>
      <c r="H4242" s="54" t="s">
        <v>128</v>
      </c>
      <c r="I4242" s="54" t="s">
        <v>22</v>
      </c>
      <c r="J4242" s="54" t="s">
        <v>129</v>
      </c>
      <c r="K4242" s="56">
        <v>43454.800902777781</v>
      </c>
      <c r="L4242" s="56">
        <v>43454.843206018515</v>
      </c>
      <c r="M4242" s="57">
        <v>1.0152777770000001</v>
      </c>
      <c r="N4242" s="58">
        <v>0</v>
      </c>
      <c r="O4242" s="58">
        <v>144</v>
      </c>
      <c r="P4242" s="58">
        <v>0</v>
      </c>
      <c r="Q4242" s="58">
        <v>0</v>
      </c>
      <c r="R4242" s="59">
        <v>0</v>
      </c>
      <c r="S4242" s="59">
        <v>146.19999999999999</v>
      </c>
      <c r="T4242" s="59">
        <v>0</v>
      </c>
      <c r="U4242" s="59">
        <v>0</v>
      </c>
    </row>
    <row r="4243" spans="1:21" x14ac:dyDescent="0.3">
      <c r="A4243" s="61">
        <v>89102</v>
      </c>
      <c r="B4243" s="54">
        <v>1</v>
      </c>
      <c r="C4243" s="54" t="s">
        <v>78</v>
      </c>
      <c r="D4243" s="54" t="s">
        <v>91</v>
      </c>
      <c r="E4243" s="61" t="s">
        <v>1284</v>
      </c>
      <c r="F4243" s="61" t="s">
        <v>137</v>
      </c>
      <c r="G4243" s="54" t="s">
        <v>71</v>
      </c>
      <c r="H4243" s="54" t="s">
        <v>128</v>
      </c>
      <c r="I4243" s="54" t="s">
        <v>22</v>
      </c>
      <c r="J4243" s="54" t="s">
        <v>129</v>
      </c>
      <c r="K4243" s="56">
        <v>43454.663553240738</v>
      </c>
      <c r="L4243" s="56">
        <v>43454.766666666663</v>
      </c>
      <c r="M4243" s="57">
        <v>2.474722222</v>
      </c>
      <c r="N4243" s="58">
        <v>0</v>
      </c>
      <c r="O4243" s="58">
        <v>1</v>
      </c>
      <c r="P4243" s="58">
        <v>0</v>
      </c>
      <c r="Q4243" s="58">
        <v>0</v>
      </c>
      <c r="R4243" s="59">
        <v>0</v>
      </c>
      <c r="S4243" s="59">
        <v>2.4747219999999999</v>
      </c>
      <c r="T4243" s="59">
        <v>0</v>
      </c>
      <c r="U4243" s="59">
        <v>0</v>
      </c>
    </row>
    <row r="4244" spans="1:21" x14ac:dyDescent="0.3">
      <c r="A4244" s="61">
        <v>89104</v>
      </c>
      <c r="B4244" s="54">
        <v>1</v>
      </c>
      <c r="C4244" s="54" t="s">
        <v>78</v>
      </c>
      <c r="D4244" s="54" t="s">
        <v>88</v>
      </c>
      <c r="E4244" s="61" t="s">
        <v>1617</v>
      </c>
      <c r="F4244" s="61" t="s">
        <v>136</v>
      </c>
      <c r="G4244" s="54" t="s">
        <v>71</v>
      </c>
      <c r="H4244" s="54" t="s">
        <v>128</v>
      </c>
      <c r="I4244" s="54" t="s">
        <v>22</v>
      </c>
      <c r="J4244" s="54" t="s">
        <v>129</v>
      </c>
      <c r="K4244" s="56">
        <v>43454.811805555553</v>
      </c>
      <c r="L4244" s="56">
        <v>43454.847604166665</v>
      </c>
      <c r="M4244" s="57">
        <v>0.85916666600000002</v>
      </c>
      <c r="N4244" s="58">
        <v>0</v>
      </c>
      <c r="O4244" s="58">
        <v>335</v>
      </c>
      <c r="P4244" s="58">
        <v>0</v>
      </c>
      <c r="Q4244" s="58">
        <v>0</v>
      </c>
      <c r="R4244" s="59">
        <v>0</v>
      </c>
      <c r="S4244" s="59">
        <v>287.82083299999999</v>
      </c>
      <c r="T4244" s="59">
        <v>0</v>
      </c>
      <c r="U4244" s="59">
        <v>0</v>
      </c>
    </row>
    <row r="4245" spans="1:21" x14ac:dyDescent="0.3">
      <c r="A4245" s="61">
        <v>89105</v>
      </c>
      <c r="B4245" s="54">
        <v>1</v>
      </c>
      <c r="C4245" s="54" t="s">
        <v>78</v>
      </c>
      <c r="D4245" s="54" t="s">
        <v>101</v>
      </c>
      <c r="E4245" s="61" t="s">
        <v>3808</v>
      </c>
      <c r="F4245" s="61" t="s">
        <v>204</v>
      </c>
      <c r="G4245" s="54" t="s">
        <v>71</v>
      </c>
      <c r="H4245" s="54" t="s">
        <v>128</v>
      </c>
      <c r="I4245" s="54" t="s">
        <v>22</v>
      </c>
      <c r="J4245" s="54" t="s">
        <v>129</v>
      </c>
      <c r="K4245" s="56">
        <v>43454.807002314818</v>
      </c>
      <c r="L4245" s="56">
        <v>43454.845995370371</v>
      </c>
      <c r="M4245" s="57">
        <v>0.93583333300000004</v>
      </c>
      <c r="N4245" s="58">
        <v>0</v>
      </c>
      <c r="O4245" s="58">
        <v>381</v>
      </c>
      <c r="P4245" s="58">
        <v>0</v>
      </c>
      <c r="Q4245" s="58">
        <v>0</v>
      </c>
      <c r="R4245" s="59">
        <v>0</v>
      </c>
      <c r="S4245" s="59">
        <v>356.55250000000001</v>
      </c>
      <c r="T4245" s="59">
        <v>0</v>
      </c>
      <c r="U4245" s="59">
        <v>0</v>
      </c>
    </row>
    <row r="4246" spans="1:21" x14ac:dyDescent="0.3">
      <c r="A4246" s="61">
        <v>89106</v>
      </c>
      <c r="B4246" s="54">
        <v>1</v>
      </c>
      <c r="C4246" s="54" t="s">
        <v>79</v>
      </c>
      <c r="D4246" s="54" t="s">
        <v>111</v>
      </c>
      <c r="E4246" s="61" t="s">
        <v>2507</v>
      </c>
      <c r="F4246" s="61" t="s">
        <v>145</v>
      </c>
      <c r="G4246" s="54" t="s">
        <v>72</v>
      </c>
      <c r="H4246" s="54" t="s">
        <v>128</v>
      </c>
      <c r="I4246" s="54" t="s">
        <v>22</v>
      </c>
      <c r="J4246" s="54" t="s">
        <v>129</v>
      </c>
      <c r="K4246" s="56">
        <v>43454.809976851851</v>
      </c>
      <c r="L4246" s="56">
        <v>43454.843587962961</v>
      </c>
      <c r="M4246" s="57">
        <v>0.80666666600000003</v>
      </c>
      <c r="N4246" s="58">
        <v>0</v>
      </c>
      <c r="O4246" s="58">
        <v>0</v>
      </c>
      <c r="P4246" s="58">
        <v>0</v>
      </c>
      <c r="Q4246" s="58">
        <v>14</v>
      </c>
      <c r="R4246" s="59">
        <v>0</v>
      </c>
      <c r="S4246" s="59">
        <v>0</v>
      </c>
      <c r="T4246" s="59">
        <v>0</v>
      </c>
      <c r="U4246" s="59">
        <v>11.293333000000001</v>
      </c>
    </row>
    <row r="4247" spans="1:21" x14ac:dyDescent="0.3">
      <c r="A4247" s="61">
        <v>89107</v>
      </c>
      <c r="B4247" s="54">
        <v>1</v>
      </c>
      <c r="C4247" s="54" t="s">
        <v>79</v>
      </c>
      <c r="D4247" s="54" t="s">
        <v>111</v>
      </c>
      <c r="E4247" s="61" t="s">
        <v>3809</v>
      </c>
      <c r="F4247" s="61" t="s">
        <v>137</v>
      </c>
      <c r="G4247" s="54" t="s">
        <v>71</v>
      </c>
      <c r="H4247" s="54" t="s">
        <v>128</v>
      </c>
      <c r="I4247" s="54" t="s">
        <v>22</v>
      </c>
      <c r="J4247" s="54" t="s">
        <v>129</v>
      </c>
      <c r="K4247" s="56">
        <v>43454.814652777779</v>
      </c>
      <c r="L4247" s="56">
        <v>43454.897546296299</v>
      </c>
      <c r="M4247" s="57">
        <v>1.9894444440000001</v>
      </c>
      <c r="N4247" s="58">
        <v>0</v>
      </c>
      <c r="O4247" s="58">
        <v>0</v>
      </c>
      <c r="P4247" s="58">
        <v>0</v>
      </c>
      <c r="Q4247" s="58">
        <v>1</v>
      </c>
      <c r="R4247" s="59">
        <v>0</v>
      </c>
      <c r="S4247" s="59">
        <v>0</v>
      </c>
      <c r="T4247" s="59">
        <v>0</v>
      </c>
      <c r="U4247" s="59">
        <v>1.989444</v>
      </c>
    </row>
    <row r="4248" spans="1:21" x14ac:dyDescent="0.3">
      <c r="A4248" s="61">
        <v>89111</v>
      </c>
      <c r="B4248" s="54">
        <v>1</v>
      </c>
      <c r="C4248" s="54" t="s">
        <v>79</v>
      </c>
      <c r="D4248" s="54" t="s">
        <v>119</v>
      </c>
      <c r="E4248" s="61" t="s">
        <v>326</v>
      </c>
      <c r="F4248" s="61" t="s">
        <v>171</v>
      </c>
      <c r="G4248" s="54" t="s">
        <v>72</v>
      </c>
      <c r="H4248" s="54" t="s">
        <v>128</v>
      </c>
      <c r="I4248" s="54" t="s">
        <v>22</v>
      </c>
      <c r="J4248" s="54" t="s">
        <v>129</v>
      </c>
      <c r="K4248" s="56">
        <v>43454.821886574071</v>
      </c>
      <c r="L4248" s="56">
        <v>43454.848645833335</v>
      </c>
      <c r="M4248" s="57">
        <v>0.64222222200000001</v>
      </c>
      <c r="N4248" s="58">
        <v>1</v>
      </c>
      <c r="O4248" s="58">
        <v>352</v>
      </c>
      <c r="P4248" s="58">
        <v>0</v>
      </c>
      <c r="Q4248" s="58">
        <v>342</v>
      </c>
      <c r="R4248" s="59">
        <v>0.64222199999999996</v>
      </c>
      <c r="S4248" s="59">
        <v>226.06222199999999</v>
      </c>
      <c r="T4248" s="59">
        <v>0</v>
      </c>
      <c r="U4248" s="59">
        <v>219.64</v>
      </c>
    </row>
    <row r="4249" spans="1:21" x14ac:dyDescent="0.3">
      <c r="A4249" s="61">
        <v>89115</v>
      </c>
      <c r="B4249" s="54">
        <v>1</v>
      </c>
      <c r="C4249" s="54" t="s">
        <v>78</v>
      </c>
      <c r="D4249" s="54" t="s">
        <v>80</v>
      </c>
      <c r="E4249" s="61" t="s">
        <v>2769</v>
      </c>
      <c r="F4249" s="61" t="s">
        <v>172</v>
      </c>
      <c r="G4249" s="54" t="s">
        <v>71</v>
      </c>
      <c r="H4249" s="54" t="s">
        <v>128</v>
      </c>
      <c r="I4249" s="54" t="s">
        <v>22</v>
      </c>
      <c r="J4249" s="54" t="s">
        <v>129</v>
      </c>
      <c r="K4249" s="56">
        <v>43454.818043981482</v>
      </c>
      <c r="L4249" s="56">
        <v>43454.865046296298</v>
      </c>
      <c r="M4249" s="57">
        <v>1.128055555</v>
      </c>
      <c r="N4249" s="58">
        <v>0</v>
      </c>
      <c r="O4249" s="58">
        <v>244</v>
      </c>
      <c r="P4249" s="58">
        <v>0</v>
      </c>
      <c r="Q4249" s="58">
        <v>0</v>
      </c>
      <c r="R4249" s="59">
        <v>0</v>
      </c>
      <c r="S4249" s="59">
        <v>275.24555500000002</v>
      </c>
      <c r="T4249" s="59">
        <v>0</v>
      </c>
      <c r="U4249" s="59">
        <v>0</v>
      </c>
    </row>
    <row r="4250" spans="1:21" x14ac:dyDescent="0.3">
      <c r="A4250" s="61">
        <v>89117</v>
      </c>
      <c r="B4250" s="54">
        <v>1</v>
      </c>
      <c r="C4250" s="54" t="s">
        <v>78</v>
      </c>
      <c r="D4250" s="54" t="s">
        <v>126</v>
      </c>
      <c r="E4250" s="61" t="s">
        <v>3810</v>
      </c>
      <c r="F4250" s="61" t="s">
        <v>137</v>
      </c>
      <c r="G4250" s="54" t="s">
        <v>71</v>
      </c>
      <c r="H4250" s="54" t="s">
        <v>128</v>
      </c>
      <c r="I4250" s="54" t="s">
        <v>22</v>
      </c>
      <c r="J4250" s="54" t="s">
        <v>129</v>
      </c>
      <c r="K4250" s="56">
        <v>43454.822500000002</v>
      </c>
      <c r="L4250" s="56">
        <v>43454.903379629628</v>
      </c>
      <c r="M4250" s="57">
        <v>1.9411111109999999</v>
      </c>
      <c r="N4250" s="58">
        <v>0</v>
      </c>
      <c r="O4250" s="58">
        <v>0</v>
      </c>
      <c r="P4250" s="58">
        <v>0</v>
      </c>
      <c r="Q4250" s="58">
        <v>1</v>
      </c>
      <c r="R4250" s="59">
        <v>0</v>
      </c>
      <c r="S4250" s="59">
        <v>0</v>
      </c>
      <c r="T4250" s="59">
        <v>0</v>
      </c>
      <c r="U4250" s="59">
        <v>1.941111</v>
      </c>
    </row>
    <row r="4251" spans="1:21" x14ac:dyDescent="0.3">
      <c r="A4251" s="61">
        <v>89121</v>
      </c>
      <c r="B4251" s="54">
        <v>1</v>
      </c>
      <c r="C4251" s="54" t="s">
        <v>78</v>
      </c>
      <c r="D4251" s="54" t="s">
        <v>105</v>
      </c>
      <c r="E4251" s="61" t="s">
        <v>3811</v>
      </c>
      <c r="F4251" s="61" t="s">
        <v>172</v>
      </c>
      <c r="G4251" s="54" t="s">
        <v>71</v>
      </c>
      <c r="H4251" s="54" t="s">
        <v>128</v>
      </c>
      <c r="I4251" s="54" t="s">
        <v>22</v>
      </c>
      <c r="J4251" s="54" t="s">
        <v>129</v>
      </c>
      <c r="K4251" s="56">
        <v>43454.825266203705</v>
      </c>
      <c r="L4251" s="56">
        <v>43454.836979166663</v>
      </c>
      <c r="M4251" s="57">
        <v>0.28111111100000002</v>
      </c>
      <c r="N4251" s="58">
        <v>0</v>
      </c>
      <c r="O4251" s="58">
        <v>348</v>
      </c>
      <c r="P4251" s="58">
        <v>0</v>
      </c>
      <c r="Q4251" s="58">
        <v>0</v>
      </c>
      <c r="R4251" s="59">
        <v>0</v>
      </c>
      <c r="S4251" s="59">
        <v>97.826667</v>
      </c>
      <c r="T4251" s="59">
        <v>0</v>
      </c>
      <c r="U4251" s="59">
        <v>0</v>
      </c>
    </row>
    <row r="4252" spans="1:21" x14ac:dyDescent="0.3">
      <c r="A4252" s="61">
        <v>89124</v>
      </c>
      <c r="B4252" s="54">
        <v>1</v>
      </c>
      <c r="C4252" s="54" t="s">
        <v>78</v>
      </c>
      <c r="D4252" s="54" t="s">
        <v>125</v>
      </c>
      <c r="E4252" s="61" t="s">
        <v>3812</v>
      </c>
      <c r="F4252" s="61" t="s">
        <v>136</v>
      </c>
      <c r="G4252" s="54" t="s">
        <v>71</v>
      </c>
      <c r="H4252" s="54" t="s">
        <v>128</v>
      </c>
      <c r="I4252" s="54" t="s">
        <v>22</v>
      </c>
      <c r="J4252" s="54" t="s">
        <v>129</v>
      </c>
      <c r="K4252" s="56">
        <v>43454.829189814816</v>
      </c>
      <c r="L4252" s="56">
        <v>43454.894502314812</v>
      </c>
      <c r="M4252" s="57">
        <v>1.5674999999999999</v>
      </c>
      <c r="N4252" s="58">
        <v>0</v>
      </c>
      <c r="O4252" s="58">
        <v>309</v>
      </c>
      <c r="P4252" s="58">
        <v>0</v>
      </c>
      <c r="Q4252" s="58">
        <v>0</v>
      </c>
      <c r="R4252" s="59">
        <v>0</v>
      </c>
      <c r="S4252" s="59">
        <v>484.35750000000002</v>
      </c>
      <c r="T4252" s="59">
        <v>0</v>
      </c>
      <c r="U4252" s="59">
        <v>0</v>
      </c>
    </row>
    <row r="4253" spans="1:21" x14ac:dyDescent="0.3">
      <c r="A4253" s="61">
        <v>89126</v>
      </c>
      <c r="B4253" s="54">
        <v>1</v>
      </c>
      <c r="C4253" s="54" t="s">
        <v>78</v>
      </c>
      <c r="D4253" s="54" t="s">
        <v>94</v>
      </c>
      <c r="E4253" s="61" t="s">
        <v>3813</v>
      </c>
      <c r="F4253" s="61" t="s">
        <v>137</v>
      </c>
      <c r="G4253" s="54" t="s">
        <v>71</v>
      </c>
      <c r="H4253" s="54" t="s">
        <v>128</v>
      </c>
      <c r="I4253" s="54" t="s">
        <v>22</v>
      </c>
      <c r="J4253" s="54" t="s">
        <v>129</v>
      </c>
      <c r="K4253" s="56">
        <v>43454.840891203705</v>
      </c>
      <c r="L4253" s="56">
        <v>43454.872488425928</v>
      </c>
      <c r="M4253" s="57">
        <v>0.75833333300000005</v>
      </c>
      <c r="N4253" s="58">
        <v>0</v>
      </c>
      <c r="O4253" s="58">
        <v>7</v>
      </c>
      <c r="P4253" s="58">
        <v>0</v>
      </c>
      <c r="Q4253" s="58">
        <v>0</v>
      </c>
      <c r="R4253" s="59">
        <v>0</v>
      </c>
      <c r="S4253" s="59">
        <v>5.3083330000000002</v>
      </c>
      <c r="T4253" s="59">
        <v>0</v>
      </c>
      <c r="U4253" s="59">
        <v>0</v>
      </c>
    </row>
    <row r="4254" spans="1:21" x14ac:dyDescent="0.3">
      <c r="A4254" s="61">
        <v>89130</v>
      </c>
      <c r="B4254" s="54">
        <v>1</v>
      </c>
      <c r="C4254" s="54" t="s">
        <v>78</v>
      </c>
      <c r="D4254" s="54" t="s">
        <v>97</v>
      </c>
      <c r="E4254" s="61" t="s">
        <v>3814</v>
      </c>
      <c r="F4254" s="61" t="s">
        <v>137</v>
      </c>
      <c r="G4254" s="54" t="s">
        <v>71</v>
      </c>
      <c r="H4254" s="54" t="s">
        <v>128</v>
      </c>
      <c r="I4254" s="54" t="s">
        <v>22</v>
      </c>
      <c r="J4254" s="54" t="s">
        <v>129</v>
      </c>
      <c r="K4254" s="56">
        <v>43454.848807870367</v>
      </c>
      <c r="L4254" s="56">
        <v>43454.916817129633</v>
      </c>
      <c r="M4254" s="57">
        <v>1.632222222</v>
      </c>
      <c r="N4254" s="58">
        <v>0</v>
      </c>
      <c r="O4254" s="58">
        <v>0</v>
      </c>
      <c r="P4254" s="58">
        <v>0</v>
      </c>
      <c r="Q4254" s="58">
        <v>1</v>
      </c>
      <c r="R4254" s="59">
        <v>0</v>
      </c>
      <c r="S4254" s="59">
        <v>0</v>
      </c>
      <c r="T4254" s="59">
        <v>0</v>
      </c>
      <c r="U4254" s="59">
        <v>1.6322220000000001</v>
      </c>
    </row>
    <row r="4255" spans="1:21" x14ac:dyDescent="0.3">
      <c r="A4255" s="61">
        <v>89131</v>
      </c>
      <c r="B4255" s="54">
        <v>1</v>
      </c>
      <c r="C4255" s="54" t="s">
        <v>78</v>
      </c>
      <c r="D4255" s="54" t="s">
        <v>81</v>
      </c>
      <c r="E4255" s="61" t="s">
        <v>3815</v>
      </c>
      <c r="F4255" s="61" t="s">
        <v>137</v>
      </c>
      <c r="G4255" s="54" t="s">
        <v>71</v>
      </c>
      <c r="H4255" s="54" t="s">
        <v>128</v>
      </c>
      <c r="I4255" s="54" t="s">
        <v>22</v>
      </c>
      <c r="J4255" s="54" t="s">
        <v>129</v>
      </c>
      <c r="K4255" s="56">
        <v>43454.845405092594</v>
      </c>
      <c r="L4255" s="56">
        <v>43454.86550925926</v>
      </c>
      <c r="M4255" s="57">
        <v>0.48249999999999998</v>
      </c>
      <c r="N4255" s="58">
        <v>0</v>
      </c>
      <c r="O4255" s="58">
        <v>4</v>
      </c>
      <c r="P4255" s="58">
        <v>0</v>
      </c>
      <c r="Q4255" s="58">
        <v>0</v>
      </c>
      <c r="R4255" s="59">
        <v>0</v>
      </c>
      <c r="S4255" s="59">
        <v>1.93</v>
      </c>
      <c r="T4255" s="59">
        <v>0</v>
      </c>
      <c r="U4255" s="59">
        <v>0</v>
      </c>
    </row>
    <row r="4256" spans="1:21" x14ac:dyDescent="0.3">
      <c r="A4256" s="61">
        <v>89132</v>
      </c>
      <c r="B4256" s="54">
        <v>1</v>
      </c>
      <c r="C4256" s="54" t="s">
        <v>78</v>
      </c>
      <c r="D4256" s="54" t="s">
        <v>95</v>
      </c>
      <c r="E4256" s="61" t="s">
        <v>580</v>
      </c>
      <c r="F4256" s="61" t="s">
        <v>172</v>
      </c>
      <c r="G4256" s="54" t="s">
        <v>71</v>
      </c>
      <c r="H4256" s="54" t="s">
        <v>128</v>
      </c>
      <c r="I4256" s="54" t="s">
        <v>22</v>
      </c>
      <c r="J4256" s="54" t="s">
        <v>129</v>
      </c>
      <c r="K4256" s="56">
        <v>43454.842048611114</v>
      </c>
      <c r="L4256" s="56">
        <v>43454.881631944445</v>
      </c>
      <c r="M4256" s="57">
        <v>0.95</v>
      </c>
      <c r="N4256" s="58">
        <v>0</v>
      </c>
      <c r="O4256" s="58">
        <v>40</v>
      </c>
      <c r="P4256" s="58">
        <v>0</v>
      </c>
      <c r="Q4256" s="58">
        <v>0</v>
      </c>
      <c r="R4256" s="59">
        <v>0</v>
      </c>
      <c r="S4256" s="59">
        <v>38</v>
      </c>
      <c r="T4256" s="59">
        <v>0</v>
      </c>
      <c r="U4256" s="59">
        <v>0</v>
      </c>
    </row>
    <row r="4257" spans="1:21" x14ac:dyDescent="0.3">
      <c r="A4257" s="61">
        <v>89137</v>
      </c>
      <c r="B4257" s="54">
        <v>1</v>
      </c>
      <c r="C4257" s="54" t="s">
        <v>78</v>
      </c>
      <c r="D4257" s="54" t="s">
        <v>94</v>
      </c>
      <c r="E4257" s="61" t="s">
        <v>3816</v>
      </c>
      <c r="F4257" s="61" t="s">
        <v>137</v>
      </c>
      <c r="G4257" s="54" t="s">
        <v>71</v>
      </c>
      <c r="H4257" s="54" t="s">
        <v>128</v>
      </c>
      <c r="I4257" s="54" t="s">
        <v>22</v>
      </c>
      <c r="J4257" s="54" t="s">
        <v>129</v>
      </c>
      <c r="K4257" s="56">
        <v>43454.858923611115</v>
      </c>
      <c r="L4257" s="56">
        <v>43454.932754629626</v>
      </c>
      <c r="M4257" s="57">
        <v>1.7719444440000001</v>
      </c>
      <c r="N4257" s="58">
        <v>0</v>
      </c>
      <c r="O4257" s="58">
        <v>2</v>
      </c>
      <c r="P4257" s="58">
        <v>0</v>
      </c>
      <c r="Q4257" s="58">
        <v>0</v>
      </c>
      <c r="R4257" s="59">
        <v>0</v>
      </c>
      <c r="S4257" s="59">
        <v>3.5438890000000001</v>
      </c>
      <c r="T4257" s="59">
        <v>0</v>
      </c>
      <c r="U4257" s="59">
        <v>0</v>
      </c>
    </row>
    <row r="4258" spans="1:21" x14ac:dyDescent="0.3">
      <c r="A4258" s="61">
        <v>89138</v>
      </c>
      <c r="B4258" s="54">
        <v>1</v>
      </c>
      <c r="C4258" s="54" t="s">
        <v>78</v>
      </c>
      <c r="D4258" s="54" t="s">
        <v>88</v>
      </c>
      <c r="E4258" s="61" t="s">
        <v>1617</v>
      </c>
      <c r="F4258" s="61" t="s">
        <v>136</v>
      </c>
      <c r="G4258" s="54" t="s">
        <v>71</v>
      </c>
      <c r="H4258" s="54" t="s">
        <v>128</v>
      </c>
      <c r="I4258" s="54" t="s">
        <v>22</v>
      </c>
      <c r="J4258" s="54" t="s">
        <v>129</v>
      </c>
      <c r="K4258" s="56">
        <v>43454.858958333331</v>
      </c>
      <c r="L4258" s="56">
        <v>43454.921365740738</v>
      </c>
      <c r="M4258" s="57">
        <v>1.497777777</v>
      </c>
      <c r="N4258" s="58">
        <v>0</v>
      </c>
      <c r="O4258" s="58">
        <v>335</v>
      </c>
      <c r="P4258" s="58">
        <v>0</v>
      </c>
      <c r="Q4258" s="58">
        <v>0</v>
      </c>
      <c r="R4258" s="59">
        <v>0</v>
      </c>
      <c r="S4258" s="59">
        <v>501.75555500000002</v>
      </c>
      <c r="T4258" s="59">
        <v>0</v>
      </c>
      <c r="U4258" s="59">
        <v>0</v>
      </c>
    </row>
    <row r="4259" spans="1:21" x14ac:dyDescent="0.3">
      <c r="A4259" s="61">
        <v>89140</v>
      </c>
      <c r="B4259" s="54">
        <v>1</v>
      </c>
      <c r="C4259" s="54" t="s">
        <v>78</v>
      </c>
      <c r="D4259" s="54" t="s">
        <v>125</v>
      </c>
      <c r="E4259" s="61" t="s">
        <v>3817</v>
      </c>
      <c r="F4259" s="61" t="s">
        <v>136</v>
      </c>
      <c r="G4259" s="54" t="s">
        <v>71</v>
      </c>
      <c r="H4259" s="54" t="s">
        <v>128</v>
      </c>
      <c r="I4259" s="54" t="s">
        <v>22</v>
      </c>
      <c r="J4259" s="54" t="s">
        <v>129</v>
      </c>
      <c r="K4259" s="56">
        <v>43454.865150462967</v>
      </c>
      <c r="L4259" s="56">
        <v>43454.918692129628</v>
      </c>
      <c r="M4259" s="57">
        <v>1.2849999999999999</v>
      </c>
      <c r="N4259" s="58">
        <v>0</v>
      </c>
      <c r="O4259" s="58">
        <v>73</v>
      </c>
      <c r="P4259" s="58">
        <v>0</v>
      </c>
      <c r="Q4259" s="58">
        <v>0</v>
      </c>
      <c r="R4259" s="59">
        <v>0</v>
      </c>
      <c r="S4259" s="59">
        <v>93.805000000000007</v>
      </c>
      <c r="T4259" s="59">
        <v>0</v>
      </c>
      <c r="U4259" s="59">
        <v>0</v>
      </c>
    </row>
    <row r="4260" spans="1:21" x14ac:dyDescent="0.3">
      <c r="A4260" s="61">
        <v>89141</v>
      </c>
      <c r="B4260" s="54">
        <v>1</v>
      </c>
      <c r="C4260" s="54" t="s">
        <v>78</v>
      </c>
      <c r="D4260" s="54" t="s">
        <v>80</v>
      </c>
      <c r="E4260" s="61" t="s">
        <v>3818</v>
      </c>
      <c r="F4260" s="61" t="s">
        <v>137</v>
      </c>
      <c r="G4260" s="54" t="s">
        <v>71</v>
      </c>
      <c r="H4260" s="54" t="s">
        <v>128</v>
      </c>
      <c r="I4260" s="54" t="s">
        <v>22</v>
      </c>
      <c r="J4260" s="54" t="s">
        <v>129</v>
      </c>
      <c r="K4260" s="56">
        <v>43454.877893518518</v>
      </c>
      <c r="L4260" s="56">
        <v>43454.911574074074</v>
      </c>
      <c r="M4260" s="57">
        <v>0.80833333299999999</v>
      </c>
      <c r="N4260" s="58">
        <v>0</v>
      </c>
      <c r="O4260" s="58">
        <v>391</v>
      </c>
      <c r="P4260" s="58">
        <v>0</v>
      </c>
      <c r="Q4260" s="58">
        <v>0</v>
      </c>
      <c r="R4260" s="59">
        <v>0</v>
      </c>
      <c r="S4260" s="59">
        <v>316.058333</v>
      </c>
      <c r="T4260" s="59">
        <v>0</v>
      </c>
      <c r="U4260" s="59">
        <v>0</v>
      </c>
    </row>
    <row r="4261" spans="1:21" x14ac:dyDescent="0.3">
      <c r="A4261" s="61">
        <v>89143</v>
      </c>
      <c r="B4261" s="54">
        <v>1</v>
      </c>
      <c r="C4261" s="54" t="s">
        <v>78</v>
      </c>
      <c r="D4261" s="54" t="s">
        <v>125</v>
      </c>
      <c r="E4261" s="61" t="s">
        <v>3819</v>
      </c>
      <c r="F4261" s="61" t="s">
        <v>136</v>
      </c>
      <c r="G4261" s="54" t="s">
        <v>71</v>
      </c>
      <c r="H4261" s="54" t="s">
        <v>128</v>
      </c>
      <c r="I4261" s="54" t="s">
        <v>22</v>
      </c>
      <c r="J4261" s="54" t="s">
        <v>129</v>
      </c>
      <c r="K4261" s="56">
        <v>43454.864918981482</v>
      </c>
      <c r="L4261" s="56">
        <v>43454.896793981483</v>
      </c>
      <c r="M4261" s="57">
        <v>0.76500000000000001</v>
      </c>
      <c r="N4261" s="58">
        <v>0</v>
      </c>
      <c r="O4261" s="58">
        <v>262</v>
      </c>
      <c r="P4261" s="58">
        <v>0</v>
      </c>
      <c r="Q4261" s="58">
        <v>0</v>
      </c>
      <c r="R4261" s="59">
        <v>0</v>
      </c>
      <c r="S4261" s="59">
        <v>200.43</v>
      </c>
      <c r="T4261" s="59">
        <v>0</v>
      </c>
      <c r="U4261" s="59">
        <v>0</v>
      </c>
    </row>
    <row r="4262" spans="1:21" x14ac:dyDescent="0.3">
      <c r="A4262" s="61">
        <v>89144</v>
      </c>
      <c r="B4262" s="54">
        <v>1</v>
      </c>
      <c r="C4262" s="54" t="s">
        <v>78</v>
      </c>
      <c r="D4262" s="54" t="s">
        <v>88</v>
      </c>
      <c r="E4262" s="61" t="s">
        <v>3727</v>
      </c>
      <c r="F4262" s="61" t="s">
        <v>156</v>
      </c>
      <c r="G4262" s="54" t="s">
        <v>71</v>
      </c>
      <c r="H4262" s="54" t="s">
        <v>128</v>
      </c>
      <c r="I4262" s="54" t="s">
        <v>22</v>
      </c>
      <c r="J4262" s="54" t="s">
        <v>129</v>
      </c>
      <c r="K4262" s="56">
        <v>43454.88113425926</v>
      </c>
      <c r="L4262" s="56">
        <v>43454.920335648145</v>
      </c>
      <c r="M4262" s="57">
        <v>0.94083333300000005</v>
      </c>
      <c r="N4262" s="58">
        <v>0</v>
      </c>
      <c r="O4262" s="58">
        <v>54</v>
      </c>
      <c r="P4262" s="58">
        <v>0</v>
      </c>
      <c r="Q4262" s="58">
        <v>0</v>
      </c>
      <c r="R4262" s="59">
        <v>0</v>
      </c>
      <c r="S4262" s="59">
        <v>50.805</v>
      </c>
      <c r="T4262" s="59">
        <v>0</v>
      </c>
      <c r="U4262" s="59">
        <v>0</v>
      </c>
    </row>
    <row r="4263" spans="1:21" x14ac:dyDescent="0.3">
      <c r="A4263" s="61">
        <v>89146</v>
      </c>
      <c r="B4263" s="54">
        <v>1</v>
      </c>
      <c r="C4263" s="54" t="s">
        <v>78</v>
      </c>
      <c r="D4263" s="54" t="s">
        <v>92</v>
      </c>
      <c r="E4263" s="61" t="s">
        <v>3820</v>
      </c>
      <c r="F4263" s="61" t="s">
        <v>171</v>
      </c>
      <c r="G4263" s="54" t="s">
        <v>72</v>
      </c>
      <c r="H4263" s="54" t="s">
        <v>128</v>
      </c>
      <c r="I4263" s="54" t="s">
        <v>22</v>
      </c>
      <c r="J4263" s="54" t="s">
        <v>129</v>
      </c>
      <c r="K4263" s="56">
        <v>43454.883101851854</v>
      </c>
      <c r="L4263" s="56">
        <v>43454.990312499998</v>
      </c>
      <c r="M4263" s="57">
        <v>2.5730555549999998</v>
      </c>
      <c r="N4263" s="58">
        <v>0</v>
      </c>
      <c r="O4263" s="58">
        <v>0</v>
      </c>
      <c r="P4263" s="58">
        <v>0</v>
      </c>
      <c r="Q4263" s="58">
        <v>143</v>
      </c>
      <c r="R4263" s="59">
        <v>0</v>
      </c>
      <c r="S4263" s="59">
        <v>0</v>
      </c>
      <c r="T4263" s="59">
        <v>0</v>
      </c>
      <c r="U4263" s="59">
        <v>367.94694399999997</v>
      </c>
    </row>
    <row r="4264" spans="1:21" x14ac:dyDescent="0.3">
      <c r="A4264" s="61">
        <v>89150</v>
      </c>
      <c r="B4264" s="54">
        <v>1</v>
      </c>
      <c r="C4264" s="54" t="s">
        <v>78</v>
      </c>
      <c r="D4264" s="54" t="s">
        <v>82</v>
      </c>
      <c r="E4264" s="61" t="s">
        <v>3821</v>
      </c>
      <c r="F4264" s="61" t="s">
        <v>137</v>
      </c>
      <c r="G4264" s="54" t="s">
        <v>71</v>
      </c>
      <c r="H4264" s="54" t="s">
        <v>128</v>
      </c>
      <c r="I4264" s="54" t="s">
        <v>22</v>
      </c>
      <c r="J4264" s="54" t="s">
        <v>129</v>
      </c>
      <c r="K4264" s="56">
        <v>43454.89708333333</v>
      </c>
      <c r="L4264" s="56">
        <v>43454.908125000002</v>
      </c>
      <c r="M4264" s="57">
        <v>0.26500000000000001</v>
      </c>
      <c r="N4264" s="58">
        <v>0</v>
      </c>
      <c r="O4264" s="58">
        <v>5</v>
      </c>
      <c r="P4264" s="58">
        <v>0</v>
      </c>
      <c r="Q4264" s="58">
        <v>0</v>
      </c>
      <c r="R4264" s="59">
        <v>0</v>
      </c>
      <c r="S4264" s="59">
        <v>1.325</v>
      </c>
      <c r="T4264" s="59">
        <v>0</v>
      </c>
      <c r="U4264" s="59">
        <v>0</v>
      </c>
    </row>
    <row r="4265" spans="1:21" x14ac:dyDescent="0.3">
      <c r="A4265" s="61">
        <v>89151</v>
      </c>
      <c r="B4265" s="54">
        <v>1</v>
      </c>
      <c r="C4265" s="54" t="s">
        <v>79</v>
      </c>
      <c r="D4265" s="54" t="s">
        <v>114</v>
      </c>
      <c r="E4265" s="61" t="s">
        <v>3401</v>
      </c>
      <c r="F4265" s="61" t="s">
        <v>136</v>
      </c>
      <c r="G4265" s="54" t="s">
        <v>71</v>
      </c>
      <c r="H4265" s="54" t="s">
        <v>128</v>
      </c>
      <c r="I4265" s="54" t="s">
        <v>22</v>
      </c>
      <c r="J4265" s="54" t="s">
        <v>129</v>
      </c>
      <c r="K4265" s="56">
        <v>43454.900057870371</v>
      </c>
      <c r="L4265" s="56">
        <v>43454.922476851854</v>
      </c>
      <c r="M4265" s="57">
        <v>0.53805555500000002</v>
      </c>
      <c r="N4265" s="58">
        <v>0</v>
      </c>
      <c r="O4265" s="58">
        <v>36</v>
      </c>
      <c r="P4265" s="58">
        <v>0</v>
      </c>
      <c r="Q4265" s="58">
        <v>0</v>
      </c>
      <c r="R4265" s="59">
        <v>0</v>
      </c>
      <c r="S4265" s="59">
        <v>19.37</v>
      </c>
      <c r="T4265" s="59">
        <v>0</v>
      </c>
      <c r="U4265" s="59">
        <v>0</v>
      </c>
    </row>
    <row r="4266" spans="1:21" x14ac:dyDescent="0.3">
      <c r="A4266" s="61">
        <v>89153</v>
      </c>
      <c r="B4266" s="54">
        <v>1</v>
      </c>
      <c r="C4266" s="54" t="s">
        <v>79</v>
      </c>
      <c r="D4266" s="54" t="s">
        <v>119</v>
      </c>
      <c r="E4266" s="61" t="s">
        <v>3822</v>
      </c>
      <c r="F4266" s="61" t="s">
        <v>171</v>
      </c>
      <c r="G4266" s="54" t="s">
        <v>72</v>
      </c>
      <c r="H4266" s="54" t="s">
        <v>128</v>
      </c>
      <c r="I4266" s="54" t="s">
        <v>22</v>
      </c>
      <c r="J4266" s="54" t="s">
        <v>129</v>
      </c>
      <c r="K4266" s="56">
        <v>43454.910601851851</v>
      </c>
      <c r="L4266" s="56">
        <v>43454.952256944445</v>
      </c>
      <c r="M4266" s="57">
        <v>0.99972222200000005</v>
      </c>
      <c r="N4266" s="58">
        <v>0</v>
      </c>
      <c r="O4266" s="58">
        <v>348</v>
      </c>
      <c r="P4266" s="58">
        <v>0</v>
      </c>
      <c r="Q4266" s="58">
        <v>97</v>
      </c>
      <c r="R4266" s="59">
        <v>0</v>
      </c>
      <c r="S4266" s="59">
        <v>347.90333299999998</v>
      </c>
      <c r="T4266" s="59">
        <v>0</v>
      </c>
      <c r="U4266" s="59">
        <v>96.973056</v>
      </c>
    </row>
    <row r="4267" spans="1:21" x14ac:dyDescent="0.3">
      <c r="A4267" s="61">
        <v>89154</v>
      </c>
      <c r="B4267" s="54">
        <v>1</v>
      </c>
      <c r="C4267" s="54" t="s">
        <v>78</v>
      </c>
      <c r="D4267" s="54" t="s">
        <v>105</v>
      </c>
      <c r="E4267" s="61" t="s">
        <v>3811</v>
      </c>
      <c r="F4267" s="61" t="s">
        <v>172</v>
      </c>
      <c r="G4267" s="54" t="s">
        <v>71</v>
      </c>
      <c r="H4267" s="54" t="s">
        <v>128</v>
      </c>
      <c r="I4267" s="54" t="s">
        <v>22</v>
      </c>
      <c r="J4267" s="54" t="s">
        <v>129</v>
      </c>
      <c r="K4267" s="56">
        <v>43454.909930555557</v>
      </c>
      <c r="L4267" s="56">
        <v>43454.920104166667</v>
      </c>
      <c r="M4267" s="57">
        <v>0.244166666</v>
      </c>
      <c r="N4267" s="58">
        <v>0</v>
      </c>
      <c r="O4267" s="58">
        <v>348</v>
      </c>
      <c r="P4267" s="58">
        <v>0</v>
      </c>
      <c r="Q4267" s="58">
        <v>0</v>
      </c>
      <c r="R4267" s="59">
        <v>0</v>
      </c>
      <c r="S4267" s="59">
        <v>84.97</v>
      </c>
      <c r="T4267" s="59">
        <v>0</v>
      </c>
      <c r="U4267" s="59">
        <v>0</v>
      </c>
    </row>
    <row r="4268" spans="1:21" x14ac:dyDescent="0.3">
      <c r="A4268" s="61">
        <v>89159</v>
      </c>
      <c r="B4268" s="54">
        <v>1</v>
      </c>
      <c r="C4268" s="54" t="s">
        <v>78</v>
      </c>
      <c r="D4268" s="54" t="s">
        <v>125</v>
      </c>
      <c r="E4268" s="61" t="s">
        <v>3823</v>
      </c>
      <c r="F4268" s="61" t="s">
        <v>151</v>
      </c>
      <c r="G4268" s="54" t="s">
        <v>71</v>
      </c>
      <c r="H4268" s="54" t="s">
        <v>128</v>
      </c>
      <c r="I4268" s="54" t="s">
        <v>22</v>
      </c>
      <c r="J4268" s="54" t="s">
        <v>129</v>
      </c>
      <c r="K4268" s="56">
        <v>43454.920046296298</v>
      </c>
      <c r="L4268" s="56">
        <v>43455.168414351851</v>
      </c>
      <c r="M4268" s="57">
        <v>5.9608333330000001</v>
      </c>
      <c r="N4268" s="58">
        <v>0</v>
      </c>
      <c r="O4268" s="58">
        <v>898</v>
      </c>
      <c r="P4268" s="58">
        <v>0</v>
      </c>
      <c r="Q4268" s="58">
        <v>0</v>
      </c>
      <c r="R4268" s="59">
        <v>0</v>
      </c>
      <c r="S4268" s="59">
        <v>5352.8283330000004</v>
      </c>
      <c r="T4268" s="59">
        <v>0</v>
      </c>
      <c r="U4268" s="59">
        <v>0</v>
      </c>
    </row>
    <row r="4269" spans="1:21" x14ac:dyDescent="0.3">
      <c r="A4269" s="61">
        <v>89165</v>
      </c>
      <c r="B4269" s="54">
        <v>1</v>
      </c>
      <c r="C4269" s="54" t="s">
        <v>78</v>
      </c>
      <c r="D4269" s="54" t="s">
        <v>85</v>
      </c>
      <c r="E4269" s="61" t="s">
        <v>682</v>
      </c>
      <c r="F4269" s="61" t="s">
        <v>204</v>
      </c>
      <c r="G4269" s="54" t="s">
        <v>71</v>
      </c>
      <c r="H4269" s="54" t="s">
        <v>128</v>
      </c>
      <c r="I4269" s="54" t="s">
        <v>22</v>
      </c>
      <c r="J4269" s="54" t="s">
        <v>129</v>
      </c>
      <c r="K4269" s="56">
        <v>43454.927314814813</v>
      </c>
      <c r="L4269" s="56">
        <v>43455.210706018523</v>
      </c>
      <c r="M4269" s="57">
        <v>6.801388888</v>
      </c>
      <c r="N4269" s="58">
        <v>0</v>
      </c>
      <c r="O4269" s="58">
        <v>88</v>
      </c>
      <c r="P4269" s="58">
        <v>0</v>
      </c>
      <c r="Q4269" s="58">
        <v>0</v>
      </c>
      <c r="R4269" s="59">
        <v>0</v>
      </c>
      <c r="S4269" s="59">
        <v>598.52222200000006</v>
      </c>
      <c r="T4269" s="59">
        <v>0</v>
      </c>
      <c r="U4269" s="59">
        <v>0</v>
      </c>
    </row>
    <row r="4270" spans="1:21" x14ac:dyDescent="0.3">
      <c r="A4270" s="61">
        <v>89169</v>
      </c>
      <c r="B4270" s="54">
        <v>1</v>
      </c>
      <c r="C4270" s="54" t="s">
        <v>78</v>
      </c>
      <c r="D4270" s="54" t="s">
        <v>94</v>
      </c>
      <c r="E4270" s="61" t="s">
        <v>3824</v>
      </c>
      <c r="F4270" s="61" t="s">
        <v>137</v>
      </c>
      <c r="G4270" s="54" t="s">
        <v>71</v>
      </c>
      <c r="H4270" s="54" t="s">
        <v>128</v>
      </c>
      <c r="I4270" s="54" t="s">
        <v>22</v>
      </c>
      <c r="J4270" s="54" t="s">
        <v>129</v>
      </c>
      <c r="K4270" s="56">
        <v>43454.995613425926</v>
      </c>
      <c r="L4270" s="56">
        <v>43455.053368055553</v>
      </c>
      <c r="M4270" s="57">
        <v>1.386111111</v>
      </c>
      <c r="N4270" s="58">
        <v>0</v>
      </c>
      <c r="O4270" s="58">
        <v>0</v>
      </c>
      <c r="P4270" s="58">
        <v>0</v>
      </c>
      <c r="Q4270" s="58">
        <v>1</v>
      </c>
      <c r="R4270" s="59">
        <v>0</v>
      </c>
      <c r="S4270" s="59">
        <v>0</v>
      </c>
      <c r="T4270" s="59">
        <v>0</v>
      </c>
      <c r="U4270" s="59">
        <v>1.3861110000000001</v>
      </c>
    </row>
    <row r="4271" spans="1:21" x14ac:dyDescent="0.3">
      <c r="A4271" s="61">
        <v>89173</v>
      </c>
      <c r="B4271" s="54">
        <v>1</v>
      </c>
      <c r="C4271" s="54" t="s">
        <v>78</v>
      </c>
      <c r="D4271" s="54" t="s">
        <v>84</v>
      </c>
      <c r="E4271" s="61" t="s">
        <v>340</v>
      </c>
      <c r="F4271" s="61" t="s">
        <v>127</v>
      </c>
      <c r="G4271" s="54" t="s">
        <v>72</v>
      </c>
      <c r="H4271" s="54" t="s">
        <v>128</v>
      </c>
      <c r="I4271" s="54" t="s">
        <v>22</v>
      </c>
      <c r="J4271" s="54" t="s">
        <v>129</v>
      </c>
      <c r="K4271" s="56">
        <v>43455.04078703704</v>
      </c>
      <c r="L4271" s="56">
        <v>43455.047916666663</v>
      </c>
      <c r="M4271" s="57">
        <v>0.17111111100000001</v>
      </c>
      <c r="N4271" s="58">
        <v>0</v>
      </c>
      <c r="O4271" s="58">
        <v>1838</v>
      </c>
      <c r="P4271" s="58">
        <v>0</v>
      </c>
      <c r="Q4271" s="58">
        <v>1</v>
      </c>
      <c r="R4271" s="59">
        <v>0</v>
      </c>
      <c r="S4271" s="59">
        <v>314.50222200000002</v>
      </c>
      <c r="T4271" s="59">
        <v>0</v>
      </c>
      <c r="U4271" s="59">
        <v>0.17111100000000001</v>
      </c>
    </row>
    <row r="4272" spans="1:21" x14ac:dyDescent="0.3">
      <c r="A4272" s="61">
        <v>89175</v>
      </c>
      <c r="B4272" s="54">
        <v>1</v>
      </c>
      <c r="C4272" s="54" t="s">
        <v>79</v>
      </c>
      <c r="D4272" s="54" t="s">
        <v>119</v>
      </c>
      <c r="E4272" s="61" t="s">
        <v>2521</v>
      </c>
      <c r="F4272" s="61" t="s">
        <v>136</v>
      </c>
      <c r="G4272" s="54" t="s">
        <v>71</v>
      </c>
      <c r="H4272" s="54" t="s">
        <v>128</v>
      </c>
      <c r="I4272" s="54" t="s">
        <v>22</v>
      </c>
      <c r="J4272" s="54" t="s">
        <v>129</v>
      </c>
      <c r="K4272" s="56">
        <v>43455.004062499997</v>
      </c>
      <c r="L4272" s="56">
        <v>43455.069166666668</v>
      </c>
      <c r="M4272" s="57">
        <v>1.5625</v>
      </c>
      <c r="N4272" s="58">
        <v>0</v>
      </c>
      <c r="O4272" s="58">
        <v>324</v>
      </c>
      <c r="P4272" s="58">
        <v>0</v>
      </c>
      <c r="Q4272" s="58">
        <v>50</v>
      </c>
      <c r="R4272" s="59">
        <v>0</v>
      </c>
      <c r="S4272" s="59">
        <v>506.25</v>
      </c>
      <c r="T4272" s="59">
        <v>0</v>
      </c>
      <c r="U4272" s="59">
        <v>78.125</v>
      </c>
    </row>
    <row r="4273" spans="1:21" x14ac:dyDescent="0.3">
      <c r="A4273" s="61">
        <v>89177</v>
      </c>
      <c r="B4273" s="54">
        <v>1</v>
      </c>
      <c r="C4273" s="54" t="s">
        <v>78</v>
      </c>
      <c r="D4273" s="54" t="s">
        <v>84</v>
      </c>
      <c r="E4273" s="61" t="s">
        <v>339</v>
      </c>
      <c r="F4273" s="61" t="s">
        <v>127</v>
      </c>
      <c r="G4273" s="54" t="s">
        <v>72</v>
      </c>
      <c r="H4273" s="54" t="s">
        <v>138</v>
      </c>
      <c r="I4273" s="54" t="s">
        <v>22</v>
      </c>
      <c r="J4273" s="54" t="s">
        <v>129</v>
      </c>
      <c r="K4273" s="56">
        <v>43455.054166666669</v>
      </c>
      <c r="L4273" s="56">
        <v>43455.055555555555</v>
      </c>
      <c r="M4273" s="57">
        <v>3.3333333E-2</v>
      </c>
      <c r="N4273" s="58">
        <v>0</v>
      </c>
      <c r="O4273" s="58">
        <v>2386</v>
      </c>
      <c r="P4273" s="58">
        <v>0</v>
      </c>
      <c r="Q4273" s="58">
        <v>1</v>
      </c>
      <c r="R4273" s="59">
        <v>0</v>
      </c>
      <c r="S4273" s="59">
        <v>79.533332999999999</v>
      </c>
      <c r="T4273" s="59">
        <v>0</v>
      </c>
      <c r="U4273" s="59">
        <v>3.3333000000000002E-2</v>
      </c>
    </row>
    <row r="4274" spans="1:21" x14ac:dyDescent="0.3">
      <c r="A4274" s="61">
        <v>89179</v>
      </c>
      <c r="B4274" s="54">
        <v>1</v>
      </c>
      <c r="C4274" s="54" t="s">
        <v>79</v>
      </c>
      <c r="D4274" s="54" t="s">
        <v>117</v>
      </c>
      <c r="E4274" s="61" t="s">
        <v>3825</v>
      </c>
      <c r="F4274" s="61" t="s">
        <v>156</v>
      </c>
      <c r="G4274" s="54" t="s">
        <v>71</v>
      </c>
      <c r="H4274" s="54" t="s">
        <v>128</v>
      </c>
      <c r="I4274" s="54" t="s">
        <v>22</v>
      </c>
      <c r="J4274" s="54" t="s">
        <v>129</v>
      </c>
      <c r="K4274" s="56">
        <v>43455.053310185183</v>
      </c>
      <c r="L4274" s="56">
        <v>43455.078356481477</v>
      </c>
      <c r="M4274" s="57">
        <v>0.60111111100000003</v>
      </c>
      <c r="N4274" s="58">
        <v>0</v>
      </c>
      <c r="O4274" s="58">
        <v>6</v>
      </c>
      <c r="P4274" s="58">
        <v>0</v>
      </c>
      <c r="Q4274" s="58">
        <v>0</v>
      </c>
      <c r="R4274" s="59">
        <v>0</v>
      </c>
      <c r="S4274" s="59">
        <v>3.6066669999999998</v>
      </c>
      <c r="T4274" s="59">
        <v>0</v>
      </c>
      <c r="U4274" s="59">
        <v>0</v>
      </c>
    </row>
    <row r="4275" spans="1:21" x14ac:dyDescent="0.3">
      <c r="A4275" s="61">
        <v>89180</v>
      </c>
      <c r="B4275" s="54">
        <v>1</v>
      </c>
      <c r="C4275" s="54" t="s">
        <v>78</v>
      </c>
      <c r="D4275" s="54" t="s">
        <v>84</v>
      </c>
      <c r="E4275" s="61" t="s">
        <v>333</v>
      </c>
      <c r="F4275" s="61" t="s">
        <v>127</v>
      </c>
      <c r="G4275" s="54" t="s">
        <v>72</v>
      </c>
      <c r="H4275" s="54" t="s">
        <v>128</v>
      </c>
      <c r="I4275" s="54" t="s">
        <v>22</v>
      </c>
      <c r="J4275" s="54" t="s">
        <v>129</v>
      </c>
      <c r="K4275" s="56">
        <v>43455.048518518517</v>
      </c>
      <c r="L4275" s="56">
        <v>43455.066666666666</v>
      </c>
      <c r="M4275" s="57">
        <v>0.43555555499999998</v>
      </c>
      <c r="N4275" s="58">
        <v>3</v>
      </c>
      <c r="O4275" s="58">
        <v>2994</v>
      </c>
      <c r="P4275" s="58">
        <v>0</v>
      </c>
      <c r="Q4275" s="58">
        <v>5</v>
      </c>
      <c r="R4275" s="59">
        <v>1.306667</v>
      </c>
      <c r="S4275" s="59">
        <v>1304.053332</v>
      </c>
      <c r="T4275" s="59">
        <v>0</v>
      </c>
      <c r="U4275" s="59">
        <v>2.177778</v>
      </c>
    </row>
    <row r="4276" spans="1:21" x14ac:dyDescent="0.3">
      <c r="A4276" s="61">
        <v>89181</v>
      </c>
      <c r="B4276" s="54">
        <v>1</v>
      </c>
      <c r="C4276" s="54" t="s">
        <v>78</v>
      </c>
      <c r="D4276" s="54" t="s">
        <v>84</v>
      </c>
      <c r="E4276" s="61" t="s">
        <v>342</v>
      </c>
      <c r="F4276" s="61" t="s">
        <v>127</v>
      </c>
      <c r="G4276" s="54" t="s">
        <v>72</v>
      </c>
      <c r="H4276" s="54" t="s">
        <v>138</v>
      </c>
      <c r="I4276" s="54" t="s">
        <v>22</v>
      </c>
      <c r="J4276" s="54" t="s">
        <v>129</v>
      </c>
      <c r="K4276" s="56">
        <v>43455.067361111112</v>
      </c>
      <c r="L4276" s="56">
        <v>43455.068749999999</v>
      </c>
      <c r="M4276" s="57">
        <v>3.3333333E-2</v>
      </c>
      <c r="N4276" s="58">
        <v>0</v>
      </c>
      <c r="O4276" s="58">
        <v>960</v>
      </c>
      <c r="P4276" s="58">
        <v>0</v>
      </c>
      <c r="Q4276" s="58">
        <v>11</v>
      </c>
      <c r="R4276" s="59">
        <v>0</v>
      </c>
      <c r="S4276" s="59">
        <v>32</v>
      </c>
      <c r="T4276" s="59">
        <v>0</v>
      </c>
      <c r="U4276" s="59">
        <v>0.36666700000000002</v>
      </c>
    </row>
    <row r="4277" spans="1:21" x14ac:dyDescent="0.3">
      <c r="A4277" s="61">
        <v>89184</v>
      </c>
      <c r="B4277" s="54">
        <v>1</v>
      </c>
      <c r="C4277" s="54" t="s">
        <v>78</v>
      </c>
      <c r="D4277" s="54" t="s">
        <v>125</v>
      </c>
      <c r="E4277" s="61" t="s">
        <v>3826</v>
      </c>
      <c r="F4277" s="61" t="s">
        <v>127</v>
      </c>
      <c r="G4277" s="54" t="s">
        <v>72</v>
      </c>
      <c r="H4277" s="54" t="s">
        <v>138</v>
      </c>
      <c r="I4277" s="54" t="s">
        <v>22</v>
      </c>
      <c r="J4277" s="54" t="s">
        <v>129</v>
      </c>
      <c r="K4277" s="56">
        <v>43455.090810185182</v>
      </c>
      <c r="L4277" s="56">
        <v>43455.092361111114</v>
      </c>
      <c r="M4277" s="57">
        <v>3.7222221999999999E-2</v>
      </c>
      <c r="N4277" s="58">
        <v>0</v>
      </c>
      <c r="O4277" s="58">
        <v>1348</v>
      </c>
      <c r="P4277" s="58">
        <v>0</v>
      </c>
      <c r="Q4277" s="58">
        <v>0</v>
      </c>
      <c r="R4277" s="59">
        <v>0</v>
      </c>
      <c r="S4277" s="59">
        <v>50.175555000000003</v>
      </c>
      <c r="T4277" s="59">
        <v>0</v>
      </c>
      <c r="U4277" s="59">
        <v>0</v>
      </c>
    </row>
    <row r="4278" spans="1:21" x14ac:dyDescent="0.3">
      <c r="A4278" s="61">
        <v>89185</v>
      </c>
      <c r="B4278" s="54">
        <v>1</v>
      </c>
      <c r="C4278" s="54" t="s">
        <v>79</v>
      </c>
      <c r="D4278" s="54" t="s">
        <v>119</v>
      </c>
      <c r="E4278" s="61" t="s">
        <v>3827</v>
      </c>
      <c r="F4278" s="61" t="s">
        <v>327</v>
      </c>
      <c r="G4278" s="54" t="s">
        <v>72</v>
      </c>
      <c r="H4278" s="54" t="s">
        <v>128</v>
      </c>
      <c r="I4278" s="54" t="s">
        <v>22</v>
      </c>
      <c r="J4278" s="54" t="s">
        <v>129</v>
      </c>
      <c r="K4278" s="56">
        <v>43455.086192129631</v>
      </c>
      <c r="L4278" s="56">
        <v>43455.105891203704</v>
      </c>
      <c r="M4278" s="57">
        <v>0.47277777700000001</v>
      </c>
      <c r="N4278" s="58">
        <v>0</v>
      </c>
      <c r="O4278" s="58">
        <v>797</v>
      </c>
      <c r="P4278" s="58">
        <v>0</v>
      </c>
      <c r="Q4278" s="58">
        <v>24</v>
      </c>
      <c r="R4278" s="59">
        <v>0</v>
      </c>
      <c r="S4278" s="59">
        <v>376.80388799999997</v>
      </c>
      <c r="T4278" s="59">
        <v>0</v>
      </c>
      <c r="U4278" s="59">
        <v>11.346667</v>
      </c>
    </row>
    <row r="4279" spans="1:21" x14ac:dyDescent="0.3">
      <c r="A4279" s="61">
        <v>89186</v>
      </c>
      <c r="B4279" s="54">
        <v>1</v>
      </c>
      <c r="C4279" s="54" t="s">
        <v>78</v>
      </c>
      <c r="D4279" s="54" t="s">
        <v>125</v>
      </c>
      <c r="E4279" s="61" t="s">
        <v>3828</v>
      </c>
      <c r="F4279" s="61" t="s">
        <v>127</v>
      </c>
      <c r="G4279" s="54" t="s">
        <v>72</v>
      </c>
      <c r="H4279" s="54" t="s">
        <v>128</v>
      </c>
      <c r="I4279" s="54" t="s">
        <v>22</v>
      </c>
      <c r="J4279" s="54" t="s">
        <v>129</v>
      </c>
      <c r="K4279" s="56">
        <v>43455.102083333331</v>
      </c>
      <c r="L4279" s="56">
        <v>43455.108333333337</v>
      </c>
      <c r="M4279" s="57">
        <v>0.15</v>
      </c>
      <c r="N4279" s="58">
        <v>3</v>
      </c>
      <c r="O4279" s="58">
        <v>4227</v>
      </c>
      <c r="P4279" s="58">
        <v>0</v>
      </c>
      <c r="Q4279" s="58">
        <v>0</v>
      </c>
      <c r="R4279" s="59">
        <v>0.45</v>
      </c>
      <c r="S4279" s="59">
        <v>634.04999999999995</v>
      </c>
      <c r="T4279" s="59">
        <v>0</v>
      </c>
      <c r="U4279" s="59">
        <v>0</v>
      </c>
    </row>
    <row r="4280" spans="1:21" x14ac:dyDescent="0.3">
      <c r="A4280" s="61">
        <v>89187</v>
      </c>
      <c r="B4280" s="54">
        <v>1</v>
      </c>
      <c r="C4280" s="54" t="s">
        <v>78</v>
      </c>
      <c r="D4280" s="54" t="s">
        <v>80</v>
      </c>
      <c r="E4280" s="61" t="s">
        <v>3829</v>
      </c>
      <c r="F4280" s="61" t="s">
        <v>136</v>
      </c>
      <c r="G4280" s="54" t="s">
        <v>71</v>
      </c>
      <c r="H4280" s="54" t="s">
        <v>128</v>
      </c>
      <c r="I4280" s="54" t="s">
        <v>22</v>
      </c>
      <c r="J4280" s="54" t="s">
        <v>129</v>
      </c>
      <c r="K4280" s="56">
        <v>43455.116469907407</v>
      </c>
      <c r="L4280" s="56">
        <v>43455.144421296296</v>
      </c>
      <c r="M4280" s="57">
        <v>0.67083333300000003</v>
      </c>
      <c r="N4280" s="58">
        <v>0</v>
      </c>
      <c r="O4280" s="58">
        <v>80</v>
      </c>
      <c r="P4280" s="58">
        <v>0</v>
      </c>
      <c r="Q4280" s="58">
        <v>0</v>
      </c>
      <c r="R4280" s="59">
        <v>0</v>
      </c>
      <c r="S4280" s="59">
        <v>53.666666999999997</v>
      </c>
      <c r="T4280" s="59">
        <v>0</v>
      </c>
      <c r="U4280" s="59">
        <v>0</v>
      </c>
    </row>
    <row r="4281" spans="1:21" x14ac:dyDescent="0.3">
      <c r="A4281" s="61">
        <v>89188</v>
      </c>
      <c r="B4281" s="54">
        <v>1</v>
      </c>
      <c r="C4281" s="54" t="s">
        <v>78</v>
      </c>
      <c r="D4281" s="54" t="s">
        <v>93</v>
      </c>
      <c r="E4281" s="61" t="s">
        <v>2817</v>
      </c>
      <c r="F4281" s="61" t="s">
        <v>150</v>
      </c>
      <c r="G4281" s="54" t="s">
        <v>72</v>
      </c>
      <c r="H4281" s="54" t="s">
        <v>128</v>
      </c>
      <c r="I4281" s="54" t="s">
        <v>22</v>
      </c>
      <c r="J4281" s="54" t="s">
        <v>147</v>
      </c>
      <c r="K4281" s="56">
        <v>43455.122442129628</v>
      </c>
      <c r="L4281" s="56">
        <v>43455.250219907408</v>
      </c>
      <c r="M4281" s="57">
        <v>3.0666666660000002</v>
      </c>
      <c r="N4281" s="58">
        <v>0</v>
      </c>
      <c r="O4281" s="58">
        <v>630</v>
      </c>
      <c r="P4281" s="58">
        <v>0</v>
      </c>
      <c r="Q4281" s="58">
        <v>0</v>
      </c>
      <c r="R4281" s="59">
        <v>0</v>
      </c>
      <c r="S4281" s="59">
        <v>1932</v>
      </c>
      <c r="T4281" s="59">
        <v>0</v>
      </c>
      <c r="U4281" s="59">
        <v>0</v>
      </c>
    </row>
    <row r="4282" spans="1:21" x14ac:dyDescent="0.3">
      <c r="A4282" s="61">
        <v>89189</v>
      </c>
      <c r="B4282" s="54">
        <v>1</v>
      </c>
      <c r="C4282" s="54" t="s">
        <v>78</v>
      </c>
      <c r="D4282" s="54" t="s">
        <v>88</v>
      </c>
      <c r="E4282" s="61" t="s">
        <v>3830</v>
      </c>
      <c r="F4282" s="61" t="s">
        <v>137</v>
      </c>
      <c r="G4282" s="54" t="s">
        <v>71</v>
      </c>
      <c r="H4282" s="54" t="s">
        <v>128</v>
      </c>
      <c r="I4282" s="54" t="s">
        <v>22</v>
      </c>
      <c r="J4282" s="54" t="s">
        <v>129</v>
      </c>
      <c r="K4282" s="56">
        <v>43455.216180555552</v>
      </c>
      <c r="L4282" s="56">
        <v>43455.273182870369</v>
      </c>
      <c r="M4282" s="57">
        <v>1.368055555</v>
      </c>
      <c r="N4282" s="58">
        <v>0</v>
      </c>
      <c r="O4282" s="58">
        <v>6</v>
      </c>
      <c r="P4282" s="58">
        <v>0</v>
      </c>
      <c r="Q4282" s="58">
        <v>0</v>
      </c>
      <c r="R4282" s="59">
        <v>0</v>
      </c>
      <c r="S4282" s="59">
        <v>8.2083329999999997</v>
      </c>
      <c r="T4282" s="59">
        <v>0</v>
      </c>
      <c r="U4282" s="59">
        <v>0</v>
      </c>
    </row>
    <row r="4283" spans="1:21" x14ac:dyDescent="0.3">
      <c r="A4283" s="61">
        <v>89190</v>
      </c>
      <c r="B4283" s="54">
        <v>1</v>
      </c>
      <c r="C4283" s="54" t="s">
        <v>78</v>
      </c>
      <c r="D4283" s="54" t="s">
        <v>103</v>
      </c>
      <c r="E4283" s="61" t="s">
        <v>3831</v>
      </c>
      <c r="F4283" s="61" t="s">
        <v>136</v>
      </c>
      <c r="G4283" s="54" t="s">
        <v>71</v>
      </c>
      <c r="H4283" s="54" t="s">
        <v>128</v>
      </c>
      <c r="I4283" s="54" t="s">
        <v>22</v>
      </c>
      <c r="J4283" s="54" t="s">
        <v>129</v>
      </c>
      <c r="K4283" s="56">
        <v>43455.220405092594</v>
      </c>
      <c r="L4283" s="56">
        <v>43455.267627314817</v>
      </c>
      <c r="M4283" s="57">
        <v>1.1333333329999999</v>
      </c>
      <c r="N4283" s="58">
        <v>0</v>
      </c>
      <c r="O4283" s="58">
        <v>78</v>
      </c>
      <c r="P4283" s="58">
        <v>0</v>
      </c>
      <c r="Q4283" s="58">
        <v>0</v>
      </c>
      <c r="R4283" s="59">
        <v>0</v>
      </c>
      <c r="S4283" s="59">
        <v>88.4</v>
      </c>
      <c r="T4283" s="59">
        <v>0</v>
      </c>
      <c r="U4283" s="59">
        <v>0</v>
      </c>
    </row>
    <row r="4284" spans="1:21" x14ac:dyDescent="0.3">
      <c r="A4284" s="61">
        <v>89192</v>
      </c>
      <c r="B4284" s="54">
        <v>1</v>
      </c>
      <c r="C4284" s="54" t="s">
        <v>79</v>
      </c>
      <c r="D4284" s="54" t="s">
        <v>118</v>
      </c>
      <c r="E4284" s="61" t="s">
        <v>3832</v>
      </c>
      <c r="F4284" s="61" t="s">
        <v>145</v>
      </c>
      <c r="G4284" s="54" t="s">
        <v>72</v>
      </c>
      <c r="H4284" s="54" t="s">
        <v>128</v>
      </c>
      <c r="I4284" s="54" t="s">
        <v>22</v>
      </c>
      <c r="J4284" s="54" t="s">
        <v>129</v>
      </c>
      <c r="K4284" s="56">
        <v>43455.199108796296</v>
      </c>
      <c r="L4284" s="56">
        <v>43455.281099537038</v>
      </c>
      <c r="M4284" s="57">
        <v>1.967777777</v>
      </c>
      <c r="N4284" s="58">
        <v>0</v>
      </c>
      <c r="O4284" s="58">
        <v>219</v>
      </c>
      <c r="P4284" s="58">
        <v>0</v>
      </c>
      <c r="Q4284" s="58">
        <v>0</v>
      </c>
      <c r="R4284" s="59">
        <v>0</v>
      </c>
      <c r="S4284" s="59">
        <v>430.943333</v>
      </c>
      <c r="T4284" s="59">
        <v>0</v>
      </c>
      <c r="U4284" s="59">
        <v>0</v>
      </c>
    </row>
    <row r="4285" spans="1:21" x14ac:dyDescent="0.3">
      <c r="A4285" s="61">
        <v>89194</v>
      </c>
      <c r="B4285" s="54">
        <v>1</v>
      </c>
      <c r="C4285" s="54" t="s">
        <v>79</v>
      </c>
      <c r="D4285" s="54" t="s">
        <v>119</v>
      </c>
      <c r="E4285" s="61" t="s">
        <v>3833</v>
      </c>
      <c r="F4285" s="61" t="s">
        <v>140</v>
      </c>
      <c r="G4285" s="54" t="s">
        <v>72</v>
      </c>
      <c r="H4285" s="54" t="s">
        <v>128</v>
      </c>
      <c r="I4285" s="54" t="s">
        <v>22</v>
      </c>
      <c r="J4285" s="54" t="s">
        <v>129</v>
      </c>
      <c r="K4285" s="56">
        <v>43455.277280092589</v>
      </c>
      <c r="L4285" s="56">
        <v>43455.328344907408</v>
      </c>
      <c r="M4285" s="57">
        <v>1.2255555549999999</v>
      </c>
      <c r="N4285" s="58">
        <v>0</v>
      </c>
      <c r="O4285" s="58">
        <v>56</v>
      </c>
      <c r="P4285" s="58">
        <v>0</v>
      </c>
      <c r="Q4285" s="58">
        <v>14</v>
      </c>
      <c r="R4285" s="59">
        <v>0</v>
      </c>
      <c r="S4285" s="59">
        <v>68.631111000000004</v>
      </c>
      <c r="T4285" s="59">
        <v>0</v>
      </c>
      <c r="U4285" s="59">
        <v>17.157778</v>
      </c>
    </row>
    <row r="4286" spans="1:21" x14ac:dyDescent="0.3">
      <c r="A4286" s="61">
        <v>89196</v>
      </c>
      <c r="B4286" s="54">
        <v>1</v>
      </c>
      <c r="C4286" s="54" t="s">
        <v>78</v>
      </c>
      <c r="D4286" s="54" t="s">
        <v>80</v>
      </c>
      <c r="E4286" s="61" t="s">
        <v>3829</v>
      </c>
      <c r="F4286" s="61" t="s">
        <v>136</v>
      </c>
      <c r="G4286" s="54" t="s">
        <v>71</v>
      </c>
      <c r="H4286" s="54" t="s">
        <v>128</v>
      </c>
      <c r="I4286" s="54" t="s">
        <v>22</v>
      </c>
      <c r="J4286" s="54" t="s">
        <v>129</v>
      </c>
      <c r="K4286" s="56">
        <v>43455.289687500001</v>
      </c>
      <c r="L4286" s="56">
        <v>43455.36273148148</v>
      </c>
      <c r="M4286" s="57">
        <v>1.753055555</v>
      </c>
      <c r="N4286" s="58">
        <v>0</v>
      </c>
      <c r="O4286" s="58">
        <v>80</v>
      </c>
      <c r="P4286" s="58">
        <v>0</v>
      </c>
      <c r="Q4286" s="58">
        <v>0</v>
      </c>
      <c r="R4286" s="59">
        <v>0</v>
      </c>
      <c r="S4286" s="59">
        <v>140.24444399999999</v>
      </c>
      <c r="T4286" s="59">
        <v>0</v>
      </c>
      <c r="U4286" s="59">
        <v>0</v>
      </c>
    </row>
    <row r="4287" spans="1:21" x14ac:dyDescent="0.3">
      <c r="A4287" s="61">
        <v>89197</v>
      </c>
      <c r="B4287" s="54">
        <v>1</v>
      </c>
      <c r="C4287" s="54" t="s">
        <v>78</v>
      </c>
      <c r="D4287" s="54" t="s">
        <v>85</v>
      </c>
      <c r="E4287" s="61" t="s">
        <v>3834</v>
      </c>
      <c r="F4287" s="61" t="s">
        <v>184</v>
      </c>
      <c r="G4287" s="54" t="s">
        <v>71</v>
      </c>
      <c r="H4287" s="54" t="s">
        <v>128</v>
      </c>
      <c r="I4287" s="54" t="s">
        <v>22</v>
      </c>
      <c r="J4287" s="54" t="s">
        <v>129</v>
      </c>
      <c r="K4287" s="56">
        <v>43455.313009259262</v>
      </c>
      <c r="L4287" s="56">
        <v>43455.36209490741</v>
      </c>
      <c r="M4287" s="57">
        <v>1.178055555</v>
      </c>
      <c r="N4287" s="58">
        <v>0</v>
      </c>
      <c r="O4287" s="58">
        <v>88</v>
      </c>
      <c r="P4287" s="58">
        <v>0</v>
      </c>
      <c r="Q4287" s="58">
        <v>0</v>
      </c>
      <c r="R4287" s="59">
        <v>0</v>
      </c>
      <c r="S4287" s="59">
        <v>103.66888899999999</v>
      </c>
      <c r="T4287" s="59">
        <v>0</v>
      </c>
      <c r="U4287" s="59">
        <v>0</v>
      </c>
    </row>
    <row r="4288" spans="1:21" x14ac:dyDescent="0.3">
      <c r="A4288" s="61">
        <v>89199</v>
      </c>
      <c r="B4288" s="54">
        <v>1</v>
      </c>
      <c r="C4288" s="54" t="s">
        <v>78</v>
      </c>
      <c r="D4288" s="54" t="s">
        <v>103</v>
      </c>
      <c r="E4288" s="61" t="s">
        <v>3831</v>
      </c>
      <c r="F4288" s="61" t="s">
        <v>136</v>
      </c>
      <c r="G4288" s="54" t="s">
        <v>71</v>
      </c>
      <c r="H4288" s="54" t="s">
        <v>128</v>
      </c>
      <c r="I4288" s="54" t="s">
        <v>22</v>
      </c>
      <c r="J4288" s="54" t="s">
        <v>129</v>
      </c>
      <c r="K4288" s="56">
        <v>43455.293182870373</v>
      </c>
      <c r="L4288" s="56">
        <v>43455.368530092594</v>
      </c>
      <c r="M4288" s="57">
        <v>1.808333333</v>
      </c>
      <c r="N4288" s="58">
        <v>0</v>
      </c>
      <c r="O4288" s="58">
        <v>78</v>
      </c>
      <c r="P4288" s="58">
        <v>0</v>
      </c>
      <c r="Q4288" s="58">
        <v>0</v>
      </c>
      <c r="R4288" s="59">
        <v>0</v>
      </c>
      <c r="S4288" s="59">
        <v>141.05000000000001</v>
      </c>
      <c r="T4288" s="59">
        <v>0</v>
      </c>
      <c r="U4288" s="59">
        <v>0</v>
      </c>
    </row>
    <row r="4289" spans="1:21" x14ac:dyDescent="0.3">
      <c r="A4289" s="61">
        <v>89200</v>
      </c>
      <c r="B4289" s="54">
        <v>1</v>
      </c>
      <c r="C4289" s="54" t="s">
        <v>79</v>
      </c>
      <c r="D4289" s="54" t="s">
        <v>117</v>
      </c>
      <c r="E4289" s="61" t="s">
        <v>3835</v>
      </c>
      <c r="F4289" s="61" t="s">
        <v>172</v>
      </c>
      <c r="G4289" s="54" t="s">
        <v>71</v>
      </c>
      <c r="H4289" s="54" t="s">
        <v>128</v>
      </c>
      <c r="I4289" s="54" t="s">
        <v>22</v>
      </c>
      <c r="J4289" s="54" t="s">
        <v>129</v>
      </c>
      <c r="K4289" s="56">
        <v>43455.324305555558</v>
      </c>
      <c r="L4289" s="56">
        <v>43455.38789351852</v>
      </c>
      <c r="M4289" s="57">
        <v>1.5261111110000001</v>
      </c>
      <c r="N4289" s="58">
        <v>0</v>
      </c>
      <c r="O4289" s="58">
        <v>0</v>
      </c>
      <c r="P4289" s="58">
        <v>0</v>
      </c>
      <c r="Q4289" s="58">
        <v>51</v>
      </c>
      <c r="R4289" s="59">
        <v>0</v>
      </c>
      <c r="S4289" s="59">
        <v>0</v>
      </c>
      <c r="T4289" s="59">
        <v>0</v>
      </c>
      <c r="U4289" s="59">
        <v>77.831666999999996</v>
      </c>
    </row>
    <row r="4290" spans="1:21" x14ac:dyDescent="0.3">
      <c r="A4290" s="61">
        <v>89201</v>
      </c>
      <c r="B4290" s="54">
        <v>1</v>
      </c>
      <c r="C4290" s="54" t="s">
        <v>79</v>
      </c>
      <c r="D4290" s="54" t="s">
        <v>122</v>
      </c>
      <c r="E4290" s="61" t="s">
        <v>232</v>
      </c>
      <c r="F4290" s="61" t="s">
        <v>140</v>
      </c>
      <c r="G4290" s="54" t="s">
        <v>72</v>
      </c>
      <c r="H4290" s="54" t="s">
        <v>128</v>
      </c>
      <c r="I4290" s="54" t="s">
        <v>22</v>
      </c>
      <c r="J4290" s="54" t="s">
        <v>129</v>
      </c>
      <c r="K4290" s="56">
        <v>43455.327083333337</v>
      </c>
      <c r="L4290" s="56">
        <v>43455.338946759257</v>
      </c>
      <c r="M4290" s="57">
        <v>0.28472222200000002</v>
      </c>
      <c r="N4290" s="58">
        <v>4</v>
      </c>
      <c r="O4290" s="58">
        <v>1177</v>
      </c>
      <c r="P4290" s="58">
        <v>14</v>
      </c>
      <c r="Q4290" s="58">
        <v>1933</v>
      </c>
      <c r="R4290" s="59">
        <v>1.138889</v>
      </c>
      <c r="S4290" s="59">
        <v>335.11805500000003</v>
      </c>
      <c r="T4290" s="59">
        <v>3.9861110000000002</v>
      </c>
      <c r="U4290" s="59">
        <v>550.36805500000003</v>
      </c>
    </row>
    <row r="4291" spans="1:21" x14ac:dyDescent="0.3">
      <c r="A4291" s="61">
        <v>89202</v>
      </c>
      <c r="B4291" s="54">
        <v>1</v>
      </c>
      <c r="C4291" s="54" t="s">
        <v>78</v>
      </c>
      <c r="D4291" s="54" t="s">
        <v>125</v>
      </c>
      <c r="E4291" s="61" t="s">
        <v>3836</v>
      </c>
      <c r="F4291" s="61" t="s">
        <v>204</v>
      </c>
      <c r="G4291" s="54" t="s">
        <v>71</v>
      </c>
      <c r="H4291" s="54" t="s">
        <v>128</v>
      </c>
      <c r="I4291" s="54" t="s">
        <v>22</v>
      </c>
      <c r="J4291" s="54" t="s">
        <v>129</v>
      </c>
      <c r="K4291" s="56">
        <v>43455.416898148149</v>
      </c>
      <c r="L4291" s="56">
        <v>43455.887233796297</v>
      </c>
      <c r="M4291" s="57">
        <v>11.288055555</v>
      </c>
      <c r="N4291" s="58">
        <v>0</v>
      </c>
      <c r="O4291" s="58">
        <v>101</v>
      </c>
      <c r="P4291" s="58">
        <v>0</v>
      </c>
      <c r="Q4291" s="58">
        <v>0</v>
      </c>
      <c r="R4291" s="59">
        <v>0</v>
      </c>
      <c r="S4291" s="59">
        <v>1140.093611</v>
      </c>
      <c r="T4291" s="59">
        <v>0</v>
      </c>
      <c r="U4291" s="59">
        <v>0</v>
      </c>
    </row>
    <row r="4292" spans="1:21" x14ac:dyDescent="0.3">
      <c r="A4292" s="61">
        <v>89205</v>
      </c>
      <c r="B4292" s="54">
        <v>1</v>
      </c>
      <c r="C4292" s="54" t="s">
        <v>78</v>
      </c>
      <c r="D4292" s="54" t="s">
        <v>82</v>
      </c>
      <c r="E4292" s="61" t="s">
        <v>3837</v>
      </c>
      <c r="F4292" s="61" t="s">
        <v>154</v>
      </c>
      <c r="G4292" s="54" t="s">
        <v>72</v>
      </c>
      <c r="H4292" s="54" t="s">
        <v>128</v>
      </c>
      <c r="I4292" s="54" t="s">
        <v>24</v>
      </c>
      <c r="J4292" s="54" t="s">
        <v>129</v>
      </c>
      <c r="K4292" s="56">
        <v>43455.341180555552</v>
      </c>
      <c r="L4292" s="56">
        <v>43455.387523148151</v>
      </c>
      <c r="M4292" s="57">
        <v>1.112222222</v>
      </c>
      <c r="N4292" s="58">
        <v>2</v>
      </c>
      <c r="O4292" s="58">
        <v>10037</v>
      </c>
      <c r="P4292" s="58">
        <v>0</v>
      </c>
      <c r="Q4292" s="58">
        <v>30</v>
      </c>
      <c r="R4292" s="59">
        <v>2.2244440000000001</v>
      </c>
      <c r="S4292" s="59">
        <v>11163.374442</v>
      </c>
      <c r="T4292" s="59">
        <v>0</v>
      </c>
      <c r="U4292" s="59">
        <v>33.366667</v>
      </c>
    </row>
    <row r="4293" spans="1:21" x14ac:dyDescent="0.3">
      <c r="A4293" s="61">
        <v>89206</v>
      </c>
      <c r="B4293" s="54">
        <v>1</v>
      </c>
      <c r="C4293" s="54" t="s">
        <v>79</v>
      </c>
      <c r="D4293" s="54" t="s">
        <v>114</v>
      </c>
      <c r="E4293" s="61" t="s">
        <v>3838</v>
      </c>
      <c r="F4293" s="61" t="s">
        <v>145</v>
      </c>
      <c r="G4293" s="54" t="s">
        <v>72</v>
      </c>
      <c r="H4293" s="54" t="s">
        <v>128</v>
      </c>
      <c r="I4293" s="54" t="s">
        <v>22</v>
      </c>
      <c r="J4293" s="54" t="s">
        <v>129</v>
      </c>
      <c r="K4293" s="56">
        <v>43455.342048611114</v>
      </c>
      <c r="L4293" s="56">
        <v>43455.369143518517</v>
      </c>
      <c r="M4293" s="57">
        <v>0.650277777</v>
      </c>
      <c r="N4293" s="58">
        <v>0</v>
      </c>
      <c r="O4293" s="58">
        <v>60</v>
      </c>
      <c r="P4293" s="58">
        <v>0</v>
      </c>
      <c r="Q4293" s="58">
        <v>1</v>
      </c>
      <c r="R4293" s="59">
        <v>0</v>
      </c>
      <c r="S4293" s="59">
        <v>39.016666999999998</v>
      </c>
      <c r="T4293" s="59">
        <v>0</v>
      </c>
      <c r="U4293" s="59">
        <v>0.65027800000000002</v>
      </c>
    </row>
    <row r="4294" spans="1:21" x14ac:dyDescent="0.3">
      <c r="A4294" s="61">
        <v>89207</v>
      </c>
      <c r="B4294" s="54">
        <v>1</v>
      </c>
      <c r="C4294" s="54" t="s">
        <v>78</v>
      </c>
      <c r="D4294" s="54" t="s">
        <v>104</v>
      </c>
      <c r="E4294" s="61" t="s">
        <v>218</v>
      </c>
      <c r="F4294" s="61" t="s">
        <v>140</v>
      </c>
      <c r="G4294" s="54" t="s">
        <v>72</v>
      </c>
      <c r="H4294" s="54" t="s">
        <v>128</v>
      </c>
      <c r="I4294" s="54" t="s">
        <v>22</v>
      </c>
      <c r="J4294" s="54" t="s">
        <v>129</v>
      </c>
      <c r="K4294" s="56">
        <v>43455.332812499997</v>
      </c>
      <c r="L4294" s="56">
        <v>43455.348611111112</v>
      </c>
      <c r="M4294" s="57">
        <v>0.37916666599999999</v>
      </c>
      <c r="N4294" s="58">
        <v>64</v>
      </c>
      <c r="O4294" s="58">
        <v>15225</v>
      </c>
      <c r="P4294" s="58">
        <v>3</v>
      </c>
      <c r="Q4294" s="58">
        <v>522</v>
      </c>
      <c r="R4294" s="59">
        <v>24.266667000000002</v>
      </c>
      <c r="S4294" s="59">
        <v>5772.8124900000003</v>
      </c>
      <c r="T4294" s="59">
        <v>1.1375</v>
      </c>
      <c r="U4294" s="59">
        <v>197.92500000000001</v>
      </c>
    </row>
    <row r="4295" spans="1:21" x14ac:dyDescent="0.3">
      <c r="A4295" s="61">
        <v>89209</v>
      </c>
      <c r="B4295" s="54">
        <v>1</v>
      </c>
      <c r="C4295" s="54" t="s">
        <v>78</v>
      </c>
      <c r="D4295" s="54" t="s">
        <v>80</v>
      </c>
      <c r="E4295" s="61" t="s">
        <v>3839</v>
      </c>
      <c r="F4295" s="61" t="s">
        <v>136</v>
      </c>
      <c r="G4295" s="54" t="s">
        <v>71</v>
      </c>
      <c r="H4295" s="54" t="s">
        <v>128</v>
      </c>
      <c r="I4295" s="54" t="s">
        <v>22</v>
      </c>
      <c r="J4295" s="54" t="s">
        <v>129</v>
      </c>
      <c r="K4295" s="56">
        <v>43455.341597222221</v>
      </c>
      <c r="L4295" s="56">
        <v>43455.392141203702</v>
      </c>
      <c r="M4295" s="57">
        <v>1.213055555</v>
      </c>
      <c r="N4295" s="58">
        <v>0</v>
      </c>
      <c r="O4295" s="58">
        <v>780</v>
      </c>
      <c r="P4295" s="58">
        <v>0</v>
      </c>
      <c r="Q4295" s="58">
        <v>0</v>
      </c>
      <c r="R4295" s="59">
        <v>0</v>
      </c>
      <c r="S4295" s="59">
        <v>946.18333299999995</v>
      </c>
      <c r="T4295" s="59">
        <v>0</v>
      </c>
      <c r="U4295" s="59">
        <v>0</v>
      </c>
    </row>
    <row r="4296" spans="1:21" x14ac:dyDescent="0.3">
      <c r="A4296" s="61">
        <v>89210</v>
      </c>
      <c r="B4296" s="54">
        <v>1</v>
      </c>
      <c r="C4296" s="54" t="s">
        <v>78</v>
      </c>
      <c r="D4296" s="54" t="s">
        <v>88</v>
      </c>
      <c r="E4296" s="61" t="s">
        <v>3840</v>
      </c>
      <c r="F4296" s="61" t="s">
        <v>136</v>
      </c>
      <c r="G4296" s="54" t="s">
        <v>71</v>
      </c>
      <c r="H4296" s="54" t="s">
        <v>128</v>
      </c>
      <c r="I4296" s="54" t="s">
        <v>22</v>
      </c>
      <c r="J4296" s="54" t="s">
        <v>129</v>
      </c>
      <c r="K4296" s="56">
        <v>43455.336539351854</v>
      </c>
      <c r="L4296" s="56">
        <v>43455.420763888891</v>
      </c>
      <c r="M4296" s="57">
        <v>2.0213888880000002</v>
      </c>
      <c r="N4296" s="58">
        <v>0</v>
      </c>
      <c r="O4296" s="58">
        <v>599</v>
      </c>
      <c r="P4296" s="58">
        <v>0</v>
      </c>
      <c r="Q4296" s="58">
        <v>1</v>
      </c>
      <c r="R4296" s="59">
        <v>0</v>
      </c>
      <c r="S4296" s="59">
        <v>1210.811944</v>
      </c>
      <c r="T4296" s="59">
        <v>0</v>
      </c>
      <c r="U4296" s="59">
        <v>2.0213890000000001</v>
      </c>
    </row>
    <row r="4297" spans="1:21" x14ac:dyDescent="0.3">
      <c r="A4297" s="61">
        <v>89211</v>
      </c>
      <c r="B4297" s="54">
        <v>1</v>
      </c>
      <c r="C4297" s="54" t="s">
        <v>78</v>
      </c>
      <c r="D4297" s="54" t="s">
        <v>88</v>
      </c>
      <c r="E4297" s="61" t="s">
        <v>918</v>
      </c>
      <c r="F4297" s="61" t="s">
        <v>209</v>
      </c>
      <c r="G4297" s="54" t="s">
        <v>71</v>
      </c>
      <c r="H4297" s="54" t="s">
        <v>128</v>
      </c>
      <c r="I4297" s="54" t="s">
        <v>22</v>
      </c>
      <c r="J4297" s="54" t="s">
        <v>129</v>
      </c>
      <c r="K4297" s="56">
        <v>43455.376284722224</v>
      </c>
      <c r="L4297" s="56">
        <v>43455.394236111111</v>
      </c>
      <c r="M4297" s="57">
        <v>0.43083333299999999</v>
      </c>
      <c r="N4297" s="58">
        <v>0</v>
      </c>
      <c r="O4297" s="58">
        <v>181</v>
      </c>
      <c r="P4297" s="58">
        <v>0</v>
      </c>
      <c r="Q4297" s="58">
        <v>0</v>
      </c>
      <c r="R4297" s="59">
        <v>0</v>
      </c>
      <c r="S4297" s="59">
        <v>77.980833000000004</v>
      </c>
      <c r="T4297" s="59">
        <v>0</v>
      </c>
      <c r="U4297" s="59">
        <v>0</v>
      </c>
    </row>
    <row r="4298" spans="1:21" x14ac:dyDescent="0.3">
      <c r="A4298" s="61">
        <v>89214</v>
      </c>
      <c r="B4298" s="54">
        <v>1</v>
      </c>
      <c r="C4298" s="54" t="s">
        <v>78</v>
      </c>
      <c r="D4298" s="54" t="s">
        <v>89</v>
      </c>
      <c r="E4298" s="61" t="s">
        <v>3841</v>
      </c>
      <c r="F4298" s="61" t="s">
        <v>148</v>
      </c>
      <c r="G4298" s="54" t="s">
        <v>71</v>
      </c>
      <c r="H4298" s="54" t="s">
        <v>128</v>
      </c>
      <c r="I4298" s="54" t="s">
        <v>22</v>
      </c>
      <c r="J4298" s="54" t="s">
        <v>147</v>
      </c>
      <c r="K4298" s="56">
        <v>43455.39025462963</v>
      </c>
      <c r="L4298" s="56">
        <v>43455.645972222221</v>
      </c>
      <c r="M4298" s="57">
        <v>6.1372222220000001</v>
      </c>
      <c r="N4298" s="58">
        <v>0</v>
      </c>
      <c r="O4298" s="58">
        <v>347</v>
      </c>
      <c r="P4298" s="58">
        <v>0</v>
      </c>
      <c r="Q4298" s="58">
        <v>0</v>
      </c>
      <c r="R4298" s="59">
        <v>0</v>
      </c>
      <c r="S4298" s="59">
        <v>2129.6161109999998</v>
      </c>
      <c r="T4298" s="59">
        <v>0</v>
      </c>
      <c r="U4298" s="59">
        <v>0</v>
      </c>
    </row>
    <row r="4299" spans="1:21" x14ac:dyDescent="0.3">
      <c r="A4299" s="61">
        <v>89215</v>
      </c>
      <c r="B4299" s="54">
        <v>1</v>
      </c>
      <c r="C4299" s="54" t="s">
        <v>79</v>
      </c>
      <c r="D4299" s="54" t="s">
        <v>114</v>
      </c>
      <c r="E4299" s="61" t="s">
        <v>3010</v>
      </c>
      <c r="F4299" s="61" t="s">
        <v>150</v>
      </c>
      <c r="G4299" s="54" t="s">
        <v>72</v>
      </c>
      <c r="H4299" s="54" t="s">
        <v>128</v>
      </c>
      <c r="I4299" s="54" t="s">
        <v>22</v>
      </c>
      <c r="J4299" s="54" t="s">
        <v>147</v>
      </c>
      <c r="K4299" s="56">
        <v>43455.386620370373</v>
      </c>
      <c r="L4299" s="56">
        <v>43455.571886574071</v>
      </c>
      <c r="M4299" s="57">
        <v>4.4463888880000004</v>
      </c>
      <c r="N4299" s="58">
        <v>0</v>
      </c>
      <c r="O4299" s="58">
        <v>423</v>
      </c>
      <c r="P4299" s="58">
        <v>0</v>
      </c>
      <c r="Q4299" s="58">
        <v>0</v>
      </c>
      <c r="R4299" s="59">
        <v>0</v>
      </c>
      <c r="S4299" s="59">
        <v>1880.8225</v>
      </c>
      <c r="T4299" s="59">
        <v>0</v>
      </c>
      <c r="U4299" s="59">
        <v>0</v>
      </c>
    </row>
    <row r="4300" spans="1:21" x14ac:dyDescent="0.3">
      <c r="A4300" s="61">
        <v>89217</v>
      </c>
      <c r="B4300" s="54">
        <v>1</v>
      </c>
      <c r="C4300" s="54" t="s">
        <v>78</v>
      </c>
      <c r="D4300" s="54" t="s">
        <v>98</v>
      </c>
      <c r="E4300" s="61" t="s">
        <v>3842</v>
      </c>
      <c r="F4300" s="61" t="s">
        <v>140</v>
      </c>
      <c r="G4300" s="54" t="s">
        <v>72</v>
      </c>
      <c r="H4300" s="54" t="s">
        <v>128</v>
      </c>
      <c r="I4300" s="54" t="s">
        <v>22</v>
      </c>
      <c r="J4300" s="54" t="s">
        <v>129</v>
      </c>
      <c r="K4300" s="56">
        <v>43455.374988425923</v>
      </c>
      <c r="L4300" s="56">
        <v>43455.391412037039</v>
      </c>
      <c r="M4300" s="57">
        <v>0.394166666</v>
      </c>
      <c r="N4300" s="58">
        <v>0</v>
      </c>
      <c r="O4300" s="58">
        <v>1007</v>
      </c>
      <c r="P4300" s="58">
        <v>0</v>
      </c>
      <c r="Q4300" s="58">
        <v>0</v>
      </c>
      <c r="R4300" s="59">
        <v>0</v>
      </c>
      <c r="S4300" s="59">
        <v>396.92583300000001</v>
      </c>
      <c r="T4300" s="59">
        <v>0</v>
      </c>
      <c r="U4300" s="59">
        <v>0</v>
      </c>
    </row>
    <row r="4301" spans="1:21" x14ac:dyDescent="0.3">
      <c r="A4301" s="61">
        <v>89218</v>
      </c>
      <c r="B4301" s="54">
        <v>1</v>
      </c>
      <c r="C4301" s="54" t="s">
        <v>78</v>
      </c>
      <c r="D4301" s="54" t="s">
        <v>85</v>
      </c>
      <c r="E4301" s="61" t="s">
        <v>1856</v>
      </c>
      <c r="F4301" s="61" t="s">
        <v>204</v>
      </c>
      <c r="G4301" s="54" t="s">
        <v>71</v>
      </c>
      <c r="H4301" s="54" t="s">
        <v>128</v>
      </c>
      <c r="I4301" s="54" t="s">
        <v>22</v>
      </c>
      <c r="J4301" s="54" t="s">
        <v>129</v>
      </c>
      <c r="K4301" s="56">
        <v>43455.362013888887</v>
      </c>
      <c r="L4301" s="56">
        <v>43455.542731481481</v>
      </c>
      <c r="M4301" s="57">
        <v>4.3372222220000003</v>
      </c>
      <c r="N4301" s="58">
        <v>0</v>
      </c>
      <c r="O4301" s="58">
        <v>31</v>
      </c>
      <c r="P4301" s="58">
        <v>0</v>
      </c>
      <c r="Q4301" s="58">
        <v>0</v>
      </c>
      <c r="R4301" s="59">
        <v>0</v>
      </c>
      <c r="S4301" s="59">
        <v>134.453889</v>
      </c>
      <c r="T4301" s="59">
        <v>0</v>
      </c>
      <c r="U4301" s="59">
        <v>0</v>
      </c>
    </row>
    <row r="4302" spans="1:21" x14ac:dyDescent="0.3">
      <c r="A4302" s="61">
        <v>89219</v>
      </c>
      <c r="B4302" s="54">
        <v>1</v>
      </c>
      <c r="C4302" s="54" t="s">
        <v>78</v>
      </c>
      <c r="D4302" s="54" t="s">
        <v>104</v>
      </c>
      <c r="E4302" s="61" t="s">
        <v>1991</v>
      </c>
      <c r="F4302" s="61" t="s">
        <v>148</v>
      </c>
      <c r="G4302" s="54" t="s">
        <v>71</v>
      </c>
      <c r="H4302" s="54" t="s">
        <v>128</v>
      </c>
      <c r="I4302" s="54" t="s">
        <v>22</v>
      </c>
      <c r="J4302" s="54" t="s">
        <v>147</v>
      </c>
      <c r="K4302" s="56">
        <v>43455.383333333331</v>
      </c>
      <c r="L4302" s="56">
        <v>43455.727777777778</v>
      </c>
      <c r="M4302" s="57">
        <v>8.2666666660000008</v>
      </c>
      <c r="N4302" s="58">
        <v>0</v>
      </c>
      <c r="O4302" s="58">
        <v>0</v>
      </c>
      <c r="P4302" s="58">
        <v>0</v>
      </c>
      <c r="Q4302" s="58">
        <v>60</v>
      </c>
      <c r="R4302" s="59">
        <v>0</v>
      </c>
      <c r="S4302" s="59">
        <v>0</v>
      </c>
      <c r="T4302" s="59">
        <v>0</v>
      </c>
      <c r="U4302" s="59">
        <v>496</v>
      </c>
    </row>
    <row r="4303" spans="1:21" x14ac:dyDescent="0.3">
      <c r="A4303" s="61">
        <v>89220</v>
      </c>
      <c r="B4303" s="54">
        <v>1</v>
      </c>
      <c r="C4303" s="54" t="s">
        <v>79</v>
      </c>
      <c r="D4303" s="54" t="s">
        <v>118</v>
      </c>
      <c r="E4303" s="61" t="s">
        <v>2994</v>
      </c>
      <c r="F4303" s="61" t="s">
        <v>140</v>
      </c>
      <c r="G4303" s="54" t="s">
        <v>72</v>
      </c>
      <c r="H4303" s="54" t="s">
        <v>128</v>
      </c>
      <c r="I4303" s="54" t="s">
        <v>22</v>
      </c>
      <c r="J4303" s="54" t="s">
        <v>129</v>
      </c>
      <c r="K4303" s="56">
        <v>43455.384293981479</v>
      </c>
      <c r="L4303" s="56">
        <v>43455.422453703701</v>
      </c>
      <c r="M4303" s="57">
        <v>0.91583333300000003</v>
      </c>
      <c r="N4303" s="58">
        <v>1</v>
      </c>
      <c r="O4303" s="58">
        <v>4094</v>
      </c>
      <c r="P4303" s="58">
        <v>0</v>
      </c>
      <c r="Q4303" s="58">
        <v>101</v>
      </c>
      <c r="R4303" s="59">
        <v>0.91583300000000001</v>
      </c>
      <c r="S4303" s="59">
        <v>3749.4216649999998</v>
      </c>
      <c r="T4303" s="59">
        <v>0</v>
      </c>
      <c r="U4303" s="59">
        <v>92.499167</v>
      </c>
    </row>
    <row r="4304" spans="1:21" x14ac:dyDescent="0.3">
      <c r="A4304" s="61">
        <v>89221</v>
      </c>
      <c r="B4304" s="54">
        <v>1</v>
      </c>
      <c r="C4304" s="54" t="s">
        <v>78</v>
      </c>
      <c r="D4304" s="54" t="s">
        <v>80</v>
      </c>
      <c r="E4304" s="61" t="s">
        <v>2144</v>
      </c>
      <c r="F4304" s="61" t="s">
        <v>137</v>
      </c>
      <c r="G4304" s="54" t="s">
        <v>71</v>
      </c>
      <c r="H4304" s="54" t="s">
        <v>128</v>
      </c>
      <c r="I4304" s="54" t="s">
        <v>22</v>
      </c>
      <c r="J4304" s="54" t="s">
        <v>129</v>
      </c>
      <c r="K4304" s="56">
        <v>43455.376817129632</v>
      </c>
      <c r="L4304" s="56">
        <v>43455.480092592596</v>
      </c>
      <c r="M4304" s="57">
        <v>2.4786111110000002</v>
      </c>
      <c r="N4304" s="58">
        <v>0</v>
      </c>
      <c r="O4304" s="58">
        <v>1</v>
      </c>
      <c r="P4304" s="58">
        <v>0</v>
      </c>
      <c r="Q4304" s="58">
        <v>0</v>
      </c>
      <c r="R4304" s="59">
        <v>0</v>
      </c>
      <c r="S4304" s="59">
        <v>2.4786109999999999</v>
      </c>
      <c r="T4304" s="59">
        <v>0</v>
      </c>
      <c r="U4304" s="59">
        <v>0</v>
      </c>
    </row>
    <row r="4305" spans="1:21" x14ac:dyDescent="0.3">
      <c r="A4305" s="61">
        <v>89222</v>
      </c>
      <c r="B4305" s="54">
        <v>1</v>
      </c>
      <c r="C4305" s="54" t="s">
        <v>78</v>
      </c>
      <c r="D4305" s="54" t="s">
        <v>101</v>
      </c>
      <c r="E4305" s="61" t="s">
        <v>3843</v>
      </c>
      <c r="F4305" s="61" t="s">
        <v>148</v>
      </c>
      <c r="G4305" s="54" t="s">
        <v>72</v>
      </c>
      <c r="H4305" s="54" t="s">
        <v>128</v>
      </c>
      <c r="I4305" s="54" t="s">
        <v>22</v>
      </c>
      <c r="J4305" s="54" t="s">
        <v>147</v>
      </c>
      <c r="K4305" s="56">
        <v>43455.381527777776</v>
      </c>
      <c r="L4305" s="56">
        <v>43455.634965277779</v>
      </c>
      <c r="M4305" s="57">
        <v>6.0824999999999996</v>
      </c>
      <c r="N4305" s="58">
        <v>0</v>
      </c>
      <c r="O4305" s="58">
        <v>630</v>
      </c>
      <c r="P4305" s="58">
        <v>0</v>
      </c>
      <c r="Q4305" s="58">
        <v>0</v>
      </c>
      <c r="R4305" s="59">
        <v>0</v>
      </c>
      <c r="S4305" s="59">
        <v>3831.9749999999999</v>
      </c>
      <c r="T4305" s="59">
        <v>0</v>
      </c>
      <c r="U4305" s="59">
        <v>0</v>
      </c>
    </row>
    <row r="4306" spans="1:21" x14ac:dyDescent="0.3">
      <c r="A4306" s="61">
        <v>89223</v>
      </c>
      <c r="B4306" s="54">
        <v>1</v>
      </c>
      <c r="C4306" s="54" t="s">
        <v>78</v>
      </c>
      <c r="D4306" s="54" t="s">
        <v>93</v>
      </c>
      <c r="E4306" s="61" t="s">
        <v>2256</v>
      </c>
      <c r="F4306" s="61" t="s">
        <v>150</v>
      </c>
      <c r="G4306" s="54" t="s">
        <v>71</v>
      </c>
      <c r="H4306" s="54" t="s">
        <v>128</v>
      </c>
      <c r="I4306" s="54" t="s">
        <v>22</v>
      </c>
      <c r="J4306" s="54" t="s">
        <v>147</v>
      </c>
      <c r="K4306" s="56">
        <v>43455.388194444444</v>
      </c>
      <c r="L4306" s="56">
        <v>43455.603958333333</v>
      </c>
      <c r="M4306" s="57">
        <v>5.1783333330000003</v>
      </c>
      <c r="N4306" s="58">
        <v>0</v>
      </c>
      <c r="O4306" s="58">
        <v>85</v>
      </c>
      <c r="P4306" s="58">
        <v>0</v>
      </c>
      <c r="Q4306" s="58">
        <v>0</v>
      </c>
      <c r="R4306" s="59">
        <v>0</v>
      </c>
      <c r="S4306" s="59">
        <v>440.15833300000003</v>
      </c>
      <c r="T4306" s="59">
        <v>0</v>
      </c>
      <c r="U4306" s="59">
        <v>0</v>
      </c>
    </row>
    <row r="4307" spans="1:21" x14ac:dyDescent="0.3">
      <c r="A4307" s="61">
        <v>89225</v>
      </c>
      <c r="B4307" s="54">
        <v>1</v>
      </c>
      <c r="C4307" s="54" t="s">
        <v>78</v>
      </c>
      <c r="D4307" s="54" t="s">
        <v>85</v>
      </c>
      <c r="E4307" s="61" t="s">
        <v>3844</v>
      </c>
      <c r="F4307" s="61" t="s">
        <v>148</v>
      </c>
      <c r="G4307" s="54" t="s">
        <v>71</v>
      </c>
      <c r="H4307" s="54" t="s">
        <v>128</v>
      </c>
      <c r="I4307" s="54" t="s">
        <v>22</v>
      </c>
      <c r="J4307" s="54" t="s">
        <v>147</v>
      </c>
      <c r="K4307" s="56">
        <v>43455.388888888891</v>
      </c>
      <c r="L4307" s="56">
        <v>43455.527199074073</v>
      </c>
      <c r="M4307" s="57">
        <v>3.3194444440000002</v>
      </c>
      <c r="N4307" s="58">
        <v>0</v>
      </c>
      <c r="O4307" s="58">
        <v>127</v>
      </c>
      <c r="P4307" s="58">
        <v>0</v>
      </c>
      <c r="Q4307" s="58">
        <v>0</v>
      </c>
      <c r="R4307" s="59">
        <v>0</v>
      </c>
      <c r="S4307" s="59">
        <v>421.56944399999998</v>
      </c>
      <c r="T4307" s="59">
        <v>0</v>
      </c>
      <c r="U4307" s="59">
        <v>0</v>
      </c>
    </row>
    <row r="4308" spans="1:21" x14ac:dyDescent="0.3">
      <c r="A4308" s="61">
        <v>89226</v>
      </c>
      <c r="B4308" s="54">
        <v>1</v>
      </c>
      <c r="C4308" s="54" t="s">
        <v>79</v>
      </c>
      <c r="D4308" s="54" t="s">
        <v>114</v>
      </c>
      <c r="E4308" s="61" t="s">
        <v>3845</v>
      </c>
      <c r="F4308" s="61" t="s">
        <v>148</v>
      </c>
      <c r="G4308" s="54" t="s">
        <v>72</v>
      </c>
      <c r="H4308" s="54" t="s">
        <v>128</v>
      </c>
      <c r="I4308" s="54" t="s">
        <v>22</v>
      </c>
      <c r="J4308" s="54" t="s">
        <v>147</v>
      </c>
      <c r="K4308" s="56">
        <v>43455.638124999998</v>
      </c>
      <c r="L4308" s="56">
        <v>43455.738912037035</v>
      </c>
      <c r="M4308" s="57">
        <v>2.4188888880000001</v>
      </c>
      <c r="N4308" s="58">
        <v>0</v>
      </c>
      <c r="O4308" s="58">
        <v>3</v>
      </c>
      <c r="P4308" s="58">
        <v>0</v>
      </c>
      <c r="Q4308" s="58">
        <v>195</v>
      </c>
      <c r="R4308" s="59">
        <v>0</v>
      </c>
      <c r="S4308" s="59">
        <v>7.2566670000000002</v>
      </c>
      <c r="T4308" s="59">
        <v>0</v>
      </c>
      <c r="U4308" s="59">
        <v>471.683333</v>
      </c>
    </row>
    <row r="4309" spans="1:21" x14ac:dyDescent="0.3">
      <c r="A4309" s="61">
        <v>89227</v>
      </c>
      <c r="B4309" s="54">
        <v>1</v>
      </c>
      <c r="C4309" s="54" t="s">
        <v>78</v>
      </c>
      <c r="D4309" s="54" t="s">
        <v>125</v>
      </c>
      <c r="E4309" s="61" t="s">
        <v>3846</v>
      </c>
      <c r="F4309" s="61" t="s">
        <v>146</v>
      </c>
      <c r="G4309" s="54" t="s">
        <v>72</v>
      </c>
      <c r="H4309" s="54" t="s">
        <v>128</v>
      </c>
      <c r="I4309" s="54" t="s">
        <v>22</v>
      </c>
      <c r="J4309" s="54" t="s">
        <v>147</v>
      </c>
      <c r="K4309" s="56">
        <v>43455.398946759262</v>
      </c>
      <c r="L4309" s="56">
        <v>43455.621944444443</v>
      </c>
      <c r="M4309" s="57">
        <v>5.3519444439999999</v>
      </c>
      <c r="N4309" s="58">
        <v>0</v>
      </c>
      <c r="O4309" s="58">
        <v>212</v>
      </c>
      <c r="P4309" s="58">
        <v>0</v>
      </c>
      <c r="Q4309" s="58">
        <v>0</v>
      </c>
      <c r="R4309" s="59">
        <v>0</v>
      </c>
      <c r="S4309" s="59">
        <v>1134.612222</v>
      </c>
      <c r="T4309" s="59">
        <v>0</v>
      </c>
      <c r="U4309" s="59">
        <v>0</v>
      </c>
    </row>
    <row r="4310" spans="1:21" x14ac:dyDescent="0.3">
      <c r="A4310" s="61">
        <v>89228</v>
      </c>
      <c r="B4310" s="54">
        <v>1</v>
      </c>
      <c r="C4310" s="54" t="s">
        <v>78</v>
      </c>
      <c r="D4310" s="54" t="s">
        <v>98</v>
      </c>
      <c r="E4310" s="61" t="s">
        <v>578</v>
      </c>
      <c r="F4310" s="61" t="s">
        <v>181</v>
      </c>
      <c r="G4310" s="54" t="s">
        <v>71</v>
      </c>
      <c r="H4310" s="54" t="s">
        <v>128</v>
      </c>
      <c r="I4310" s="54" t="s">
        <v>22</v>
      </c>
      <c r="J4310" s="54" t="s">
        <v>129</v>
      </c>
      <c r="K4310" s="56">
        <v>43455.390972222223</v>
      </c>
      <c r="L4310" s="56">
        <v>43455.437372685185</v>
      </c>
      <c r="M4310" s="57">
        <v>1.113611111</v>
      </c>
      <c r="N4310" s="58">
        <v>0</v>
      </c>
      <c r="O4310" s="58">
        <v>320</v>
      </c>
      <c r="P4310" s="58">
        <v>0</v>
      </c>
      <c r="Q4310" s="58">
        <v>0</v>
      </c>
      <c r="R4310" s="59">
        <v>0</v>
      </c>
      <c r="S4310" s="59">
        <v>356.35555599999998</v>
      </c>
      <c r="T4310" s="59">
        <v>0</v>
      </c>
      <c r="U4310" s="59">
        <v>0</v>
      </c>
    </row>
    <row r="4311" spans="1:21" x14ac:dyDescent="0.3">
      <c r="A4311" s="61">
        <v>89229</v>
      </c>
      <c r="B4311" s="54">
        <v>1</v>
      </c>
      <c r="C4311" s="54" t="s">
        <v>78</v>
      </c>
      <c r="D4311" s="54" t="s">
        <v>90</v>
      </c>
      <c r="E4311" s="61" t="s">
        <v>3847</v>
      </c>
      <c r="F4311" s="61" t="s">
        <v>127</v>
      </c>
      <c r="G4311" s="54" t="s">
        <v>72</v>
      </c>
      <c r="H4311" s="54" t="s">
        <v>128</v>
      </c>
      <c r="I4311" s="54" t="s">
        <v>22</v>
      </c>
      <c r="J4311" s="54" t="s">
        <v>129</v>
      </c>
      <c r="K4311" s="56">
        <v>43455.390381944446</v>
      </c>
      <c r="L4311" s="56">
        <v>43455.400821759256</v>
      </c>
      <c r="M4311" s="57">
        <v>0.25055555499999999</v>
      </c>
      <c r="N4311" s="58">
        <v>8</v>
      </c>
      <c r="O4311" s="58">
        <v>2769</v>
      </c>
      <c r="P4311" s="58">
        <v>0</v>
      </c>
      <c r="Q4311" s="58">
        <v>338</v>
      </c>
      <c r="R4311" s="59">
        <v>2.0044439999999999</v>
      </c>
      <c r="S4311" s="59">
        <v>693.78833199999997</v>
      </c>
      <c r="T4311" s="59">
        <v>0</v>
      </c>
      <c r="U4311" s="59">
        <v>84.687777999999994</v>
      </c>
    </row>
    <row r="4312" spans="1:21" x14ac:dyDescent="0.3">
      <c r="A4312" s="61">
        <v>89230</v>
      </c>
      <c r="B4312" s="54">
        <v>1</v>
      </c>
      <c r="C4312" s="54" t="s">
        <v>78</v>
      </c>
      <c r="D4312" s="54" t="s">
        <v>93</v>
      </c>
      <c r="E4312" s="61" t="s">
        <v>1570</v>
      </c>
      <c r="F4312" s="61" t="s">
        <v>148</v>
      </c>
      <c r="G4312" s="54" t="s">
        <v>72</v>
      </c>
      <c r="H4312" s="54" t="s">
        <v>128</v>
      </c>
      <c r="I4312" s="54" t="s">
        <v>22</v>
      </c>
      <c r="J4312" s="54" t="s">
        <v>147</v>
      </c>
      <c r="K4312" s="56">
        <v>43455.421828703707</v>
      </c>
      <c r="L4312" s="56">
        <v>43455.738425925927</v>
      </c>
      <c r="M4312" s="57">
        <v>7.5983333330000002</v>
      </c>
      <c r="N4312" s="58">
        <v>0</v>
      </c>
      <c r="O4312" s="58">
        <v>70</v>
      </c>
      <c r="P4312" s="58">
        <v>0</v>
      </c>
      <c r="Q4312" s="58">
        <v>1</v>
      </c>
      <c r="R4312" s="59">
        <v>0</v>
      </c>
      <c r="S4312" s="59">
        <v>531.88333299999999</v>
      </c>
      <c r="T4312" s="59">
        <v>0</v>
      </c>
      <c r="U4312" s="59">
        <v>7.5983330000000002</v>
      </c>
    </row>
    <row r="4313" spans="1:21" x14ac:dyDescent="0.3">
      <c r="A4313" s="61">
        <v>89231</v>
      </c>
      <c r="B4313" s="54">
        <v>1</v>
      </c>
      <c r="C4313" s="54" t="s">
        <v>78</v>
      </c>
      <c r="D4313" s="54" t="s">
        <v>103</v>
      </c>
      <c r="E4313" s="61" t="s">
        <v>3848</v>
      </c>
      <c r="F4313" s="61" t="s">
        <v>159</v>
      </c>
      <c r="G4313" s="54" t="s">
        <v>71</v>
      </c>
      <c r="H4313" s="54" t="s">
        <v>128</v>
      </c>
      <c r="I4313" s="54" t="s">
        <v>22</v>
      </c>
      <c r="J4313" s="54" t="s">
        <v>129</v>
      </c>
      <c r="K4313" s="56">
        <v>43455.395138888889</v>
      </c>
      <c r="L4313" s="56">
        <v>43455.408854166664</v>
      </c>
      <c r="M4313" s="57">
        <v>0.329166666</v>
      </c>
      <c r="N4313" s="58">
        <v>0</v>
      </c>
      <c r="O4313" s="58">
        <v>0</v>
      </c>
      <c r="P4313" s="58">
        <v>0</v>
      </c>
      <c r="Q4313" s="58">
        <v>20</v>
      </c>
      <c r="R4313" s="59">
        <v>0</v>
      </c>
      <c r="S4313" s="59">
        <v>0</v>
      </c>
      <c r="T4313" s="59">
        <v>0</v>
      </c>
      <c r="U4313" s="59">
        <v>6.5833329999999997</v>
      </c>
    </row>
    <row r="4314" spans="1:21" x14ac:dyDescent="0.3">
      <c r="A4314" s="61">
        <v>89233</v>
      </c>
      <c r="B4314" s="54">
        <v>1</v>
      </c>
      <c r="C4314" s="54" t="s">
        <v>78</v>
      </c>
      <c r="D4314" s="54" t="s">
        <v>90</v>
      </c>
      <c r="E4314" s="61" t="s">
        <v>3849</v>
      </c>
      <c r="F4314" s="61" t="s">
        <v>146</v>
      </c>
      <c r="G4314" s="54" t="s">
        <v>71</v>
      </c>
      <c r="H4314" s="54" t="s">
        <v>128</v>
      </c>
      <c r="I4314" s="54" t="s">
        <v>22</v>
      </c>
      <c r="J4314" s="54" t="s">
        <v>147</v>
      </c>
      <c r="K4314" s="56">
        <v>43455.438078703701</v>
      </c>
      <c r="L4314" s="56">
        <v>43455.623553240745</v>
      </c>
      <c r="M4314" s="57">
        <v>4.4513888880000003</v>
      </c>
      <c r="N4314" s="58">
        <v>0</v>
      </c>
      <c r="O4314" s="58">
        <v>54</v>
      </c>
      <c r="P4314" s="58">
        <v>0</v>
      </c>
      <c r="Q4314" s="58">
        <v>0</v>
      </c>
      <c r="R4314" s="59">
        <v>0</v>
      </c>
      <c r="S4314" s="59">
        <v>240.375</v>
      </c>
      <c r="T4314" s="59">
        <v>0</v>
      </c>
      <c r="U4314" s="59">
        <v>0</v>
      </c>
    </row>
    <row r="4315" spans="1:21" x14ac:dyDescent="0.3">
      <c r="A4315" s="61">
        <v>89234</v>
      </c>
      <c r="B4315" s="54">
        <v>1</v>
      </c>
      <c r="C4315" s="54" t="s">
        <v>79</v>
      </c>
      <c r="D4315" s="54" t="s">
        <v>123</v>
      </c>
      <c r="E4315" s="61" t="s">
        <v>3850</v>
      </c>
      <c r="F4315" s="61" t="s">
        <v>145</v>
      </c>
      <c r="G4315" s="54" t="s">
        <v>72</v>
      </c>
      <c r="H4315" s="54" t="s">
        <v>128</v>
      </c>
      <c r="I4315" s="54" t="s">
        <v>22</v>
      </c>
      <c r="J4315" s="54" t="s">
        <v>129</v>
      </c>
      <c r="K4315" s="56">
        <v>43455.377384259256</v>
      </c>
      <c r="L4315" s="56">
        <v>43455.464583333334</v>
      </c>
      <c r="M4315" s="57">
        <v>2.0927777769999998</v>
      </c>
      <c r="N4315" s="58">
        <v>0</v>
      </c>
      <c r="O4315" s="58">
        <v>524</v>
      </c>
      <c r="P4315" s="58">
        <v>0</v>
      </c>
      <c r="Q4315" s="58">
        <v>0</v>
      </c>
      <c r="R4315" s="59">
        <v>0</v>
      </c>
      <c r="S4315" s="59">
        <v>1096.6155550000001</v>
      </c>
      <c r="T4315" s="59">
        <v>0</v>
      </c>
      <c r="U4315" s="59">
        <v>0</v>
      </c>
    </row>
    <row r="4316" spans="1:21" x14ac:dyDescent="0.3">
      <c r="A4316" s="61">
        <v>89237</v>
      </c>
      <c r="B4316" s="54">
        <v>1</v>
      </c>
      <c r="C4316" s="54" t="s">
        <v>78</v>
      </c>
      <c r="D4316" s="54" t="s">
        <v>85</v>
      </c>
      <c r="E4316" s="61" t="s">
        <v>3851</v>
      </c>
      <c r="F4316" s="61" t="s">
        <v>148</v>
      </c>
      <c r="G4316" s="54" t="s">
        <v>71</v>
      </c>
      <c r="H4316" s="54" t="s">
        <v>128</v>
      </c>
      <c r="I4316" s="54" t="s">
        <v>22</v>
      </c>
      <c r="J4316" s="54" t="s">
        <v>147</v>
      </c>
      <c r="K4316" s="56">
        <v>43455.391562500001</v>
      </c>
      <c r="L4316" s="56">
        <v>43455.54383101852</v>
      </c>
      <c r="M4316" s="57">
        <v>3.6544444440000001</v>
      </c>
      <c r="N4316" s="58">
        <v>0</v>
      </c>
      <c r="O4316" s="58">
        <v>86</v>
      </c>
      <c r="P4316" s="58">
        <v>0</v>
      </c>
      <c r="Q4316" s="58">
        <v>2</v>
      </c>
      <c r="R4316" s="59">
        <v>0</v>
      </c>
      <c r="S4316" s="59">
        <v>314.28222199999999</v>
      </c>
      <c r="T4316" s="59">
        <v>0</v>
      </c>
      <c r="U4316" s="59">
        <v>7.3088889999999997</v>
      </c>
    </row>
    <row r="4317" spans="1:21" x14ac:dyDescent="0.3">
      <c r="A4317" s="61">
        <v>89238</v>
      </c>
      <c r="B4317" s="54">
        <v>1</v>
      </c>
      <c r="C4317" s="54" t="s">
        <v>78</v>
      </c>
      <c r="D4317" s="54" t="s">
        <v>92</v>
      </c>
      <c r="E4317" s="61" t="s">
        <v>3820</v>
      </c>
      <c r="F4317" s="61" t="s">
        <v>150</v>
      </c>
      <c r="G4317" s="54" t="s">
        <v>72</v>
      </c>
      <c r="H4317" s="54" t="s">
        <v>128</v>
      </c>
      <c r="I4317" s="54" t="s">
        <v>22</v>
      </c>
      <c r="J4317" s="54" t="s">
        <v>147</v>
      </c>
      <c r="K4317" s="56">
        <v>43455.428472222222</v>
      </c>
      <c r="L4317" s="56">
        <v>43455.546527777777</v>
      </c>
      <c r="M4317" s="57">
        <v>2.8333333330000001</v>
      </c>
      <c r="N4317" s="58">
        <v>0</v>
      </c>
      <c r="O4317" s="58">
        <v>0</v>
      </c>
      <c r="P4317" s="58">
        <v>0</v>
      </c>
      <c r="Q4317" s="58">
        <v>143</v>
      </c>
      <c r="R4317" s="59">
        <v>0</v>
      </c>
      <c r="S4317" s="59">
        <v>0</v>
      </c>
      <c r="T4317" s="59">
        <v>0</v>
      </c>
      <c r="U4317" s="59">
        <v>405.16666700000002</v>
      </c>
    </row>
    <row r="4318" spans="1:21" x14ac:dyDescent="0.3">
      <c r="A4318" s="61">
        <v>89239</v>
      </c>
      <c r="B4318" s="54">
        <v>1</v>
      </c>
      <c r="C4318" s="54" t="s">
        <v>78</v>
      </c>
      <c r="D4318" s="54" t="s">
        <v>101</v>
      </c>
      <c r="E4318" s="61" t="s">
        <v>191</v>
      </c>
      <c r="F4318" s="61" t="s">
        <v>148</v>
      </c>
      <c r="G4318" s="54" t="s">
        <v>71</v>
      </c>
      <c r="H4318" s="54" t="s">
        <v>128</v>
      </c>
      <c r="I4318" s="54" t="s">
        <v>22</v>
      </c>
      <c r="J4318" s="54" t="s">
        <v>147</v>
      </c>
      <c r="K4318" s="56">
        <v>43455.612638888888</v>
      </c>
      <c r="L4318" s="56">
        <v>43455.619305555556</v>
      </c>
      <c r="M4318" s="57">
        <v>0.16</v>
      </c>
      <c r="N4318" s="58">
        <v>0</v>
      </c>
      <c r="O4318" s="58">
        <v>248</v>
      </c>
      <c r="P4318" s="58">
        <v>0</v>
      </c>
      <c r="Q4318" s="58">
        <v>0</v>
      </c>
      <c r="R4318" s="59">
        <v>0</v>
      </c>
      <c r="S4318" s="59">
        <v>39.68</v>
      </c>
      <c r="T4318" s="59">
        <v>0</v>
      </c>
      <c r="U4318" s="59">
        <v>0</v>
      </c>
    </row>
    <row r="4319" spans="1:21" x14ac:dyDescent="0.3">
      <c r="A4319" s="61">
        <v>89240</v>
      </c>
      <c r="B4319" s="54">
        <v>1</v>
      </c>
      <c r="C4319" s="54" t="s">
        <v>79</v>
      </c>
      <c r="D4319" s="54" t="s">
        <v>118</v>
      </c>
      <c r="E4319" s="61" t="s">
        <v>3852</v>
      </c>
      <c r="F4319" s="61" t="s">
        <v>157</v>
      </c>
      <c r="G4319" s="54" t="s">
        <v>71</v>
      </c>
      <c r="H4319" s="54" t="s">
        <v>128</v>
      </c>
      <c r="I4319" s="54" t="s">
        <v>22</v>
      </c>
      <c r="J4319" s="54" t="s">
        <v>129</v>
      </c>
      <c r="K4319" s="56">
        <v>43455.402604166666</v>
      </c>
      <c r="L4319" s="56">
        <v>43455.521770833337</v>
      </c>
      <c r="M4319" s="57">
        <v>2.86</v>
      </c>
      <c r="N4319" s="58">
        <v>0</v>
      </c>
      <c r="O4319" s="58">
        <v>82</v>
      </c>
      <c r="P4319" s="58">
        <v>0</v>
      </c>
      <c r="Q4319" s="58">
        <v>0</v>
      </c>
      <c r="R4319" s="59">
        <v>0</v>
      </c>
      <c r="S4319" s="59">
        <v>234.52</v>
      </c>
      <c r="T4319" s="59">
        <v>0</v>
      </c>
      <c r="U4319" s="59">
        <v>0</v>
      </c>
    </row>
    <row r="4320" spans="1:21" x14ac:dyDescent="0.3">
      <c r="A4320" s="61">
        <v>89241</v>
      </c>
      <c r="B4320" s="54">
        <v>1</v>
      </c>
      <c r="C4320" s="54" t="s">
        <v>78</v>
      </c>
      <c r="D4320" s="54" t="s">
        <v>91</v>
      </c>
      <c r="E4320" s="61" t="s">
        <v>608</v>
      </c>
      <c r="F4320" s="61" t="s">
        <v>150</v>
      </c>
      <c r="G4320" s="54" t="s">
        <v>72</v>
      </c>
      <c r="H4320" s="54" t="s">
        <v>128</v>
      </c>
      <c r="I4320" s="54" t="s">
        <v>22</v>
      </c>
      <c r="J4320" s="54" t="s">
        <v>147</v>
      </c>
      <c r="K4320" s="56">
        <v>43455.408541666664</v>
      </c>
      <c r="L4320" s="56">
        <v>43455.810416666667</v>
      </c>
      <c r="M4320" s="57">
        <v>9.6449999999999996</v>
      </c>
      <c r="N4320" s="58">
        <v>0</v>
      </c>
      <c r="O4320" s="58">
        <v>26</v>
      </c>
      <c r="P4320" s="58">
        <v>3</v>
      </c>
      <c r="Q4320" s="58">
        <v>214</v>
      </c>
      <c r="R4320" s="59">
        <v>0</v>
      </c>
      <c r="S4320" s="59">
        <v>250.77</v>
      </c>
      <c r="T4320" s="59">
        <v>28.934999999999999</v>
      </c>
      <c r="U4320" s="59">
        <v>2064.0300000000002</v>
      </c>
    </row>
    <row r="4321" spans="1:21" x14ac:dyDescent="0.3">
      <c r="A4321" s="61">
        <v>89242</v>
      </c>
      <c r="B4321" s="54">
        <v>1</v>
      </c>
      <c r="C4321" s="54" t="s">
        <v>78</v>
      </c>
      <c r="D4321" s="54" t="s">
        <v>102</v>
      </c>
      <c r="E4321" s="61" t="s">
        <v>392</v>
      </c>
      <c r="F4321" s="61" t="s">
        <v>148</v>
      </c>
      <c r="G4321" s="54" t="s">
        <v>71</v>
      </c>
      <c r="H4321" s="54" t="s">
        <v>128</v>
      </c>
      <c r="I4321" s="54" t="s">
        <v>22</v>
      </c>
      <c r="J4321" s="54" t="s">
        <v>147</v>
      </c>
      <c r="K4321" s="56">
        <v>43455.440162037034</v>
      </c>
      <c r="L4321" s="56">
        <v>43455.712650462963</v>
      </c>
      <c r="M4321" s="57">
        <v>6.539722222</v>
      </c>
      <c r="N4321" s="58">
        <v>0</v>
      </c>
      <c r="O4321" s="58">
        <v>284</v>
      </c>
      <c r="P4321" s="58">
        <v>0</v>
      </c>
      <c r="Q4321" s="58">
        <v>0</v>
      </c>
      <c r="R4321" s="59">
        <v>0</v>
      </c>
      <c r="S4321" s="59">
        <v>1857.281111</v>
      </c>
      <c r="T4321" s="59">
        <v>0</v>
      </c>
      <c r="U4321" s="59">
        <v>0</v>
      </c>
    </row>
    <row r="4322" spans="1:21" x14ac:dyDescent="0.3">
      <c r="A4322" s="61">
        <v>89246</v>
      </c>
      <c r="B4322" s="54">
        <v>1</v>
      </c>
      <c r="C4322" s="54" t="s">
        <v>78</v>
      </c>
      <c r="D4322" s="54" t="s">
        <v>91</v>
      </c>
      <c r="E4322" s="61" t="s">
        <v>3173</v>
      </c>
      <c r="F4322" s="61" t="s">
        <v>148</v>
      </c>
      <c r="G4322" s="54" t="s">
        <v>72</v>
      </c>
      <c r="H4322" s="54" t="s">
        <v>128</v>
      </c>
      <c r="I4322" s="54" t="s">
        <v>22</v>
      </c>
      <c r="J4322" s="54" t="s">
        <v>147</v>
      </c>
      <c r="K4322" s="56">
        <v>43455.414583333331</v>
      </c>
      <c r="L4322" s="56">
        <v>43455.721064814818</v>
      </c>
      <c r="M4322" s="57">
        <v>7.3555555549999996</v>
      </c>
      <c r="N4322" s="58">
        <v>0</v>
      </c>
      <c r="O4322" s="58">
        <v>393</v>
      </c>
      <c r="P4322" s="58">
        <v>0</v>
      </c>
      <c r="Q4322" s="58">
        <v>0</v>
      </c>
      <c r="R4322" s="59">
        <v>0</v>
      </c>
      <c r="S4322" s="59">
        <v>2890.7333330000001</v>
      </c>
      <c r="T4322" s="59">
        <v>0</v>
      </c>
      <c r="U4322" s="59">
        <v>0</v>
      </c>
    </row>
    <row r="4323" spans="1:21" x14ac:dyDescent="0.3">
      <c r="A4323" s="61">
        <v>89247</v>
      </c>
      <c r="B4323" s="54">
        <v>1</v>
      </c>
      <c r="C4323" s="54" t="s">
        <v>78</v>
      </c>
      <c r="D4323" s="54" t="s">
        <v>92</v>
      </c>
      <c r="E4323" s="61" t="s">
        <v>3853</v>
      </c>
      <c r="F4323" s="61" t="s">
        <v>156</v>
      </c>
      <c r="G4323" s="54" t="s">
        <v>71</v>
      </c>
      <c r="H4323" s="54" t="s">
        <v>128</v>
      </c>
      <c r="I4323" s="54" t="s">
        <v>22</v>
      </c>
      <c r="J4323" s="54" t="s">
        <v>129</v>
      </c>
      <c r="K4323" s="56">
        <v>43455.402060185188</v>
      </c>
      <c r="L4323" s="56">
        <v>43455.452349537038</v>
      </c>
      <c r="M4323" s="57">
        <v>1.2069444439999999</v>
      </c>
      <c r="N4323" s="58">
        <v>0</v>
      </c>
      <c r="O4323" s="58">
        <v>84</v>
      </c>
      <c r="P4323" s="58">
        <v>0</v>
      </c>
      <c r="Q4323" s="58">
        <v>0</v>
      </c>
      <c r="R4323" s="59">
        <v>0</v>
      </c>
      <c r="S4323" s="59">
        <v>101.38333299999999</v>
      </c>
      <c r="T4323" s="59">
        <v>0</v>
      </c>
      <c r="U4323" s="59">
        <v>0</v>
      </c>
    </row>
    <row r="4324" spans="1:21" x14ac:dyDescent="0.3">
      <c r="A4324" s="61">
        <v>89249</v>
      </c>
      <c r="B4324" s="54">
        <v>1</v>
      </c>
      <c r="C4324" s="54" t="s">
        <v>78</v>
      </c>
      <c r="D4324" s="54" t="s">
        <v>95</v>
      </c>
      <c r="E4324" s="61" t="s">
        <v>635</v>
      </c>
      <c r="F4324" s="61" t="s">
        <v>327</v>
      </c>
      <c r="G4324" s="54" t="s">
        <v>72</v>
      </c>
      <c r="H4324" s="54" t="s">
        <v>128</v>
      </c>
      <c r="I4324" s="54" t="s">
        <v>22</v>
      </c>
      <c r="J4324" s="54" t="s">
        <v>129</v>
      </c>
      <c r="K4324" s="56">
        <v>43455.415393518517</v>
      </c>
      <c r="L4324" s="56">
        <v>43455.476840277777</v>
      </c>
      <c r="M4324" s="57">
        <v>1.474722222</v>
      </c>
      <c r="N4324" s="58">
        <v>0</v>
      </c>
      <c r="O4324" s="58">
        <v>112</v>
      </c>
      <c r="P4324" s="58">
        <v>0</v>
      </c>
      <c r="Q4324" s="58">
        <v>0</v>
      </c>
      <c r="R4324" s="59">
        <v>0</v>
      </c>
      <c r="S4324" s="59">
        <v>165.16888900000001</v>
      </c>
      <c r="T4324" s="59">
        <v>0</v>
      </c>
      <c r="U4324" s="59">
        <v>0</v>
      </c>
    </row>
    <row r="4325" spans="1:21" x14ac:dyDescent="0.3">
      <c r="A4325" s="61">
        <v>89250</v>
      </c>
      <c r="B4325" s="54">
        <v>1</v>
      </c>
      <c r="C4325" s="54" t="s">
        <v>78</v>
      </c>
      <c r="D4325" s="54" t="s">
        <v>97</v>
      </c>
      <c r="E4325" s="61" t="s">
        <v>3854</v>
      </c>
      <c r="F4325" s="61" t="s">
        <v>137</v>
      </c>
      <c r="G4325" s="54" t="s">
        <v>71</v>
      </c>
      <c r="H4325" s="54" t="s">
        <v>128</v>
      </c>
      <c r="I4325" s="54" t="s">
        <v>22</v>
      </c>
      <c r="J4325" s="54" t="s">
        <v>129</v>
      </c>
      <c r="K4325" s="56">
        <v>43455.413680555554</v>
      </c>
      <c r="L4325" s="56">
        <v>43455.472442129627</v>
      </c>
      <c r="M4325" s="57">
        <v>1.4102777769999999</v>
      </c>
      <c r="N4325" s="58">
        <v>0</v>
      </c>
      <c r="O4325" s="58">
        <v>1</v>
      </c>
      <c r="P4325" s="58">
        <v>0</v>
      </c>
      <c r="Q4325" s="58">
        <v>0</v>
      </c>
      <c r="R4325" s="59">
        <v>0</v>
      </c>
      <c r="S4325" s="59">
        <v>1.4102779999999999</v>
      </c>
      <c r="T4325" s="59">
        <v>0</v>
      </c>
      <c r="U4325" s="59">
        <v>0</v>
      </c>
    </row>
    <row r="4326" spans="1:21" x14ac:dyDescent="0.3">
      <c r="A4326" s="61">
        <v>89251</v>
      </c>
      <c r="B4326" s="54">
        <v>1</v>
      </c>
      <c r="C4326" s="54" t="s">
        <v>79</v>
      </c>
      <c r="D4326" s="54" t="s">
        <v>124</v>
      </c>
      <c r="E4326" s="61" t="s">
        <v>3855</v>
      </c>
      <c r="F4326" s="61" t="s">
        <v>149</v>
      </c>
      <c r="G4326" s="54" t="s">
        <v>71</v>
      </c>
      <c r="H4326" s="54" t="s">
        <v>128</v>
      </c>
      <c r="I4326" s="54" t="s">
        <v>22</v>
      </c>
      <c r="J4326" s="54" t="s">
        <v>129</v>
      </c>
      <c r="K4326" s="56">
        <v>43455.415833333333</v>
      </c>
      <c r="L4326" s="56">
        <v>43455.480115740742</v>
      </c>
      <c r="M4326" s="57">
        <v>1.542777777</v>
      </c>
      <c r="N4326" s="58">
        <v>0</v>
      </c>
      <c r="O4326" s="58">
        <v>0</v>
      </c>
      <c r="P4326" s="58">
        <v>0</v>
      </c>
      <c r="Q4326" s="58">
        <v>31</v>
      </c>
      <c r="R4326" s="59">
        <v>0</v>
      </c>
      <c r="S4326" s="59">
        <v>0</v>
      </c>
      <c r="T4326" s="59">
        <v>0</v>
      </c>
      <c r="U4326" s="59">
        <v>47.826110999999997</v>
      </c>
    </row>
    <row r="4327" spans="1:21" x14ac:dyDescent="0.3">
      <c r="A4327" s="61">
        <v>89253</v>
      </c>
      <c r="B4327" s="54">
        <v>1</v>
      </c>
      <c r="C4327" s="54" t="s">
        <v>78</v>
      </c>
      <c r="D4327" s="54" t="s">
        <v>98</v>
      </c>
      <c r="E4327" s="61" t="s">
        <v>3856</v>
      </c>
      <c r="F4327" s="61" t="s">
        <v>137</v>
      </c>
      <c r="G4327" s="54" t="s">
        <v>71</v>
      </c>
      <c r="H4327" s="54" t="s">
        <v>128</v>
      </c>
      <c r="I4327" s="54" t="s">
        <v>22</v>
      </c>
      <c r="J4327" s="54" t="s">
        <v>129</v>
      </c>
      <c r="K4327" s="56">
        <v>43455.415451388886</v>
      </c>
      <c r="L4327" s="56">
        <v>43455.515729166669</v>
      </c>
      <c r="M4327" s="57">
        <v>2.406666666</v>
      </c>
      <c r="N4327" s="58">
        <v>0</v>
      </c>
      <c r="O4327" s="58">
        <v>33</v>
      </c>
      <c r="P4327" s="58">
        <v>0</v>
      </c>
      <c r="Q4327" s="58">
        <v>0</v>
      </c>
      <c r="R4327" s="59">
        <v>0</v>
      </c>
      <c r="S4327" s="59">
        <v>79.42</v>
      </c>
      <c r="T4327" s="59">
        <v>0</v>
      </c>
      <c r="U4327" s="59">
        <v>0</v>
      </c>
    </row>
    <row r="4328" spans="1:21" x14ac:dyDescent="0.3">
      <c r="A4328" s="61">
        <v>89254</v>
      </c>
      <c r="B4328" s="54">
        <v>1</v>
      </c>
      <c r="C4328" s="54" t="s">
        <v>78</v>
      </c>
      <c r="D4328" s="54" t="s">
        <v>84</v>
      </c>
      <c r="E4328" s="61" t="s">
        <v>3857</v>
      </c>
      <c r="F4328" s="61" t="s">
        <v>146</v>
      </c>
      <c r="G4328" s="54" t="s">
        <v>71</v>
      </c>
      <c r="H4328" s="54" t="s">
        <v>128</v>
      </c>
      <c r="I4328" s="54" t="s">
        <v>22</v>
      </c>
      <c r="J4328" s="54" t="s">
        <v>147</v>
      </c>
      <c r="K4328" s="56">
        <v>43455.431793981479</v>
      </c>
      <c r="L4328" s="56">
        <v>43455.481249999997</v>
      </c>
      <c r="M4328" s="57">
        <v>1.1869444440000001</v>
      </c>
      <c r="N4328" s="58">
        <v>0</v>
      </c>
      <c r="O4328" s="58">
        <v>338</v>
      </c>
      <c r="P4328" s="58">
        <v>0</v>
      </c>
      <c r="Q4328" s="58">
        <v>1</v>
      </c>
      <c r="R4328" s="59">
        <v>0</v>
      </c>
      <c r="S4328" s="59">
        <v>401.18722200000002</v>
      </c>
      <c r="T4328" s="59">
        <v>0</v>
      </c>
      <c r="U4328" s="59">
        <v>1.186944</v>
      </c>
    </row>
    <row r="4329" spans="1:21" x14ac:dyDescent="0.3">
      <c r="A4329" s="61">
        <v>89257</v>
      </c>
      <c r="B4329" s="54">
        <v>1</v>
      </c>
      <c r="C4329" s="54" t="s">
        <v>78</v>
      </c>
      <c r="D4329" s="54" t="s">
        <v>125</v>
      </c>
      <c r="E4329" s="61" t="s">
        <v>522</v>
      </c>
      <c r="F4329" s="61" t="s">
        <v>148</v>
      </c>
      <c r="G4329" s="54" t="s">
        <v>71</v>
      </c>
      <c r="H4329" s="54" t="s">
        <v>128</v>
      </c>
      <c r="I4329" s="54" t="s">
        <v>22</v>
      </c>
      <c r="J4329" s="54" t="s">
        <v>147</v>
      </c>
      <c r="K4329" s="56">
        <v>43455.416666666664</v>
      </c>
      <c r="L4329" s="56">
        <v>43455.534791666665</v>
      </c>
      <c r="M4329" s="57">
        <v>2.835</v>
      </c>
      <c r="N4329" s="58">
        <v>0</v>
      </c>
      <c r="O4329" s="58">
        <v>120</v>
      </c>
      <c r="P4329" s="58">
        <v>0</v>
      </c>
      <c r="Q4329" s="58">
        <v>0</v>
      </c>
      <c r="R4329" s="59">
        <v>0</v>
      </c>
      <c r="S4329" s="59">
        <v>340.2</v>
      </c>
      <c r="T4329" s="59">
        <v>0</v>
      </c>
      <c r="U4329" s="59">
        <v>0</v>
      </c>
    </row>
    <row r="4330" spans="1:21" x14ac:dyDescent="0.3">
      <c r="A4330" s="61">
        <v>89259</v>
      </c>
      <c r="B4330" s="54">
        <v>1</v>
      </c>
      <c r="C4330" s="54" t="s">
        <v>78</v>
      </c>
      <c r="D4330" s="54" t="s">
        <v>82</v>
      </c>
      <c r="E4330" s="61" t="s">
        <v>3858</v>
      </c>
      <c r="F4330" s="61" t="s">
        <v>157</v>
      </c>
      <c r="G4330" s="54" t="s">
        <v>71</v>
      </c>
      <c r="H4330" s="54" t="s">
        <v>128</v>
      </c>
      <c r="I4330" s="54" t="s">
        <v>22</v>
      </c>
      <c r="J4330" s="54" t="s">
        <v>129</v>
      </c>
      <c r="K4330" s="56">
        <v>43455.430289351854</v>
      </c>
      <c r="L4330" s="56">
        <v>43455.508900462963</v>
      </c>
      <c r="M4330" s="57">
        <v>1.886666666</v>
      </c>
      <c r="N4330" s="58">
        <v>0</v>
      </c>
      <c r="O4330" s="58">
        <v>1044</v>
      </c>
      <c r="P4330" s="58">
        <v>0</v>
      </c>
      <c r="Q4330" s="58">
        <v>0</v>
      </c>
      <c r="R4330" s="59">
        <v>0</v>
      </c>
      <c r="S4330" s="59">
        <v>1969.679999</v>
      </c>
      <c r="T4330" s="59">
        <v>0</v>
      </c>
      <c r="U4330" s="59">
        <v>0</v>
      </c>
    </row>
    <row r="4331" spans="1:21" x14ac:dyDescent="0.3">
      <c r="A4331" s="61">
        <v>89260</v>
      </c>
      <c r="B4331" s="54">
        <v>1</v>
      </c>
      <c r="C4331" s="54" t="s">
        <v>78</v>
      </c>
      <c r="D4331" s="54" t="s">
        <v>102</v>
      </c>
      <c r="E4331" s="61" t="s">
        <v>3859</v>
      </c>
      <c r="F4331" s="61" t="s">
        <v>327</v>
      </c>
      <c r="G4331" s="54" t="s">
        <v>72</v>
      </c>
      <c r="H4331" s="54" t="s">
        <v>128</v>
      </c>
      <c r="I4331" s="54" t="s">
        <v>22</v>
      </c>
      <c r="J4331" s="54" t="s">
        <v>129</v>
      </c>
      <c r="K4331" s="56">
        <v>43455.406458333331</v>
      </c>
      <c r="L4331" s="56">
        <v>43455.480821759258</v>
      </c>
      <c r="M4331" s="57">
        <v>1.7847222220000001</v>
      </c>
      <c r="N4331" s="58">
        <v>0</v>
      </c>
      <c r="O4331" s="58">
        <v>187</v>
      </c>
      <c r="P4331" s="58">
        <v>0</v>
      </c>
      <c r="Q4331" s="58">
        <v>75</v>
      </c>
      <c r="R4331" s="59">
        <v>0</v>
      </c>
      <c r="S4331" s="59">
        <v>333.74305600000002</v>
      </c>
      <c r="T4331" s="59">
        <v>0</v>
      </c>
      <c r="U4331" s="59">
        <v>133.85416699999999</v>
      </c>
    </row>
    <row r="4332" spans="1:21" x14ac:dyDescent="0.3">
      <c r="A4332" s="61">
        <v>89264</v>
      </c>
      <c r="B4332" s="54">
        <v>1</v>
      </c>
      <c r="C4332" s="54" t="s">
        <v>78</v>
      </c>
      <c r="D4332" s="54" t="s">
        <v>91</v>
      </c>
      <c r="E4332" s="61" t="s">
        <v>258</v>
      </c>
      <c r="F4332" s="61" t="s">
        <v>148</v>
      </c>
      <c r="G4332" s="54" t="s">
        <v>72</v>
      </c>
      <c r="H4332" s="54" t="s">
        <v>128</v>
      </c>
      <c r="I4332" s="54" t="s">
        <v>22</v>
      </c>
      <c r="J4332" s="54" t="s">
        <v>147</v>
      </c>
      <c r="K4332" s="56">
        <v>43455.457303240742</v>
      </c>
      <c r="L4332" s="56">
        <v>43455.569482673614</v>
      </c>
      <c r="M4332" s="57">
        <v>2.692306388</v>
      </c>
      <c r="N4332" s="58">
        <v>0</v>
      </c>
      <c r="O4332" s="58">
        <v>0</v>
      </c>
      <c r="P4332" s="58">
        <v>0</v>
      </c>
      <c r="Q4332" s="58">
        <v>123</v>
      </c>
      <c r="R4332" s="59">
        <v>0</v>
      </c>
      <c r="S4332" s="59">
        <v>0</v>
      </c>
      <c r="T4332" s="59">
        <v>0</v>
      </c>
      <c r="U4332" s="59">
        <v>331.15368599999999</v>
      </c>
    </row>
    <row r="4333" spans="1:21" x14ac:dyDescent="0.3">
      <c r="A4333" s="61">
        <v>89265</v>
      </c>
      <c r="B4333" s="54">
        <v>1</v>
      </c>
      <c r="C4333" s="54" t="s">
        <v>78</v>
      </c>
      <c r="D4333" s="54" t="s">
        <v>88</v>
      </c>
      <c r="E4333" s="61" t="s">
        <v>3860</v>
      </c>
      <c r="F4333" s="61" t="s">
        <v>140</v>
      </c>
      <c r="G4333" s="54" t="s">
        <v>72</v>
      </c>
      <c r="H4333" s="54" t="s">
        <v>128</v>
      </c>
      <c r="I4333" s="54" t="s">
        <v>22</v>
      </c>
      <c r="J4333" s="54" t="s">
        <v>129</v>
      </c>
      <c r="K4333" s="56">
        <v>43455.433796296296</v>
      </c>
      <c r="L4333" s="56">
        <v>43455.484861111108</v>
      </c>
      <c r="M4333" s="57">
        <v>1.2255555549999999</v>
      </c>
      <c r="N4333" s="58">
        <v>1</v>
      </c>
      <c r="O4333" s="58">
        <v>3297</v>
      </c>
      <c r="P4333" s="58">
        <v>0</v>
      </c>
      <c r="Q4333" s="58">
        <v>0</v>
      </c>
      <c r="R4333" s="59">
        <v>1.2255560000000001</v>
      </c>
      <c r="S4333" s="59">
        <v>4040.656665</v>
      </c>
      <c r="T4333" s="59">
        <v>0</v>
      </c>
      <c r="U4333" s="59">
        <v>0</v>
      </c>
    </row>
    <row r="4334" spans="1:21" x14ac:dyDescent="0.3">
      <c r="A4334" s="61">
        <v>89268</v>
      </c>
      <c r="B4334" s="54">
        <v>1</v>
      </c>
      <c r="C4334" s="54" t="s">
        <v>78</v>
      </c>
      <c r="D4334" s="54" t="s">
        <v>81</v>
      </c>
      <c r="E4334" s="61" t="s">
        <v>2529</v>
      </c>
      <c r="F4334" s="61" t="s">
        <v>184</v>
      </c>
      <c r="G4334" s="54" t="s">
        <v>71</v>
      </c>
      <c r="H4334" s="54" t="s">
        <v>128</v>
      </c>
      <c r="I4334" s="54" t="s">
        <v>22</v>
      </c>
      <c r="J4334" s="54" t="s">
        <v>129</v>
      </c>
      <c r="K4334" s="56">
        <v>43455.449166666665</v>
      </c>
      <c r="L4334" s="56">
        <v>43455.5</v>
      </c>
      <c r="M4334" s="57">
        <v>1.22</v>
      </c>
      <c r="N4334" s="58">
        <v>0</v>
      </c>
      <c r="O4334" s="58">
        <v>89</v>
      </c>
      <c r="P4334" s="58">
        <v>0</v>
      </c>
      <c r="Q4334" s="58">
        <v>0</v>
      </c>
      <c r="R4334" s="59">
        <v>0</v>
      </c>
      <c r="S4334" s="59">
        <v>108.58</v>
      </c>
      <c r="T4334" s="59">
        <v>0</v>
      </c>
      <c r="U4334" s="59">
        <v>0</v>
      </c>
    </row>
    <row r="4335" spans="1:21" x14ac:dyDescent="0.3">
      <c r="A4335" s="61">
        <v>89269</v>
      </c>
      <c r="B4335" s="54">
        <v>1</v>
      </c>
      <c r="C4335" s="54" t="s">
        <v>78</v>
      </c>
      <c r="D4335" s="54" t="s">
        <v>85</v>
      </c>
      <c r="E4335" s="61" t="s">
        <v>2679</v>
      </c>
      <c r="F4335" s="61" t="s">
        <v>136</v>
      </c>
      <c r="G4335" s="54" t="s">
        <v>71</v>
      </c>
      <c r="H4335" s="54" t="s">
        <v>128</v>
      </c>
      <c r="I4335" s="54" t="s">
        <v>22</v>
      </c>
      <c r="J4335" s="54" t="s">
        <v>129</v>
      </c>
      <c r="K4335" s="56">
        <v>43455.429675925923</v>
      </c>
      <c r="L4335" s="56">
        <v>43455.589328703703</v>
      </c>
      <c r="M4335" s="57">
        <v>3.8316666659999998</v>
      </c>
      <c r="N4335" s="58">
        <v>0</v>
      </c>
      <c r="O4335" s="58">
        <v>81</v>
      </c>
      <c r="P4335" s="58">
        <v>0</v>
      </c>
      <c r="Q4335" s="58">
        <v>0</v>
      </c>
      <c r="R4335" s="59">
        <v>0</v>
      </c>
      <c r="S4335" s="59">
        <v>310.36500000000001</v>
      </c>
      <c r="T4335" s="59">
        <v>0</v>
      </c>
      <c r="U4335" s="59">
        <v>0</v>
      </c>
    </row>
    <row r="4336" spans="1:21" x14ac:dyDescent="0.3">
      <c r="A4336" s="61">
        <v>89270</v>
      </c>
      <c r="B4336" s="54">
        <v>1</v>
      </c>
      <c r="C4336" s="54" t="s">
        <v>78</v>
      </c>
      <c r="D4336" s="54" t="s">
        <v>107</v>
      </c>
      <c r="E4336" s="61" t="s">
        <v>3861</v>
      </c>
      <c r="F4336" s="61" t="s">
        <v>149</v>
      </c>
      <c r="G4336" s="54" t="s">
        <v>71</v>
      </c>
      <c r="H4336" s="54" t="s">
        <v>128</v>
      </c>
      <c r="I4336" s="54" t="s">
        <v>22</v>
      </c>
      <c r="J4336" s="54" t="s">
        <v>129</v>
      </c>
      <c r="K4336" s="56">
        <v>43455.438194444447</v>
      </c>
      <c r="L4336" s="56">
        <v>43455.604166666664</v>
      </c>
      <c r="M4336" s="57">
        <v>3.983333333</v>
      </c>
      <c r="N4336" s="58">
        <v>0</v>
      </c>
      <c r="O4336" s="58">
        <v>0</v>
      </c>
      <c r="P4336" s="58">
        <v>0</v>
      </c>
      <c r="Q4336" s="58">
        <v>12</v>
      </c>
      <c r="R4336" s="59">
        <v>0</v>
      </c>
      <c r="S4336" s="59">
        <v>0</v>
      </c>
      <c r="T4336" s="59">
        <v>0</v>
      </c>
      <c r="U4336" s="59">
        <v>47.8</v>
      </c>
    </row>
    <row r="4337" spans="1:21" x14ac:dyDescent="0.3">
      <c r="A4337" s="61">
        <v>89279</v>
      </c>
      <c r="B4337" s="54">
        <v>1</v>
      </c>
      <c r="C4337" s="54" t="s">
        <v>78</v>
      </c>
      <c r="D4337" s="54" t="s">
        <v>80</v>
      </c>
      <c r="E4337" s="61" t="s">
        <v>3862</v>
      </c>
      <c r="F4337" s="61" t="s">
        <v>140</v>
      </c>
      <c r="G4337" s="54" t="s">
        <v>72</v>
      </c>
      <c r="H4337" s="54" t="s">
        <v>128</v>
      </c>
      <c r="I4337" s="54" t="s">
        <v>22</v>
      </c>
      <c r="J4337" s="54" t="s">
        <v>129</v>
      </c>
      <c r="K4337" s="56">
        <v>43455.444884259261</v>
      </c>
      <c r="L4337" s="56">
        <v>43455.58258101852</v>
      </c>
      <c r="M4337" s="57">
        <v>3.3047222220000001</v>
      </c>
      <c r="N4337" s="58">
        <v>1</v>
      </c>
      <c r="O4337" s="58">
        <v>15845</v>
      </c>
      <c r="P4337" s="58">
        <v>0</v>
      </c>
      <c r="Q4337" s="58">
        <v>2</v>
      </c>
      <c r="R4337" s="59">
        <v>3.3047219999999999</v>
      </c>
      <c r="S4337" s="59">
        <v>52363.323607999999</v>
      </c>
      <c r="T4337" s="59">
        <v>0</v>
      </c>
      <c r="U4337" s="59">
        <v>6.6094439999999999</v>
      </c>
    </row>
    <row r="4338" spans="1:21" x14ac:dyDescent="0.3">
      <c r="A4338" s="61">
        <v>89280</v>
      </c>
      <c r="B4338" s="54">
        <v>1</v>
      </c>
      <c r="C4338" s="54" t="s">
        <v>78</v>
      </c>
      <c r="D4338" s="54" t="s">
        <v>80</v>
      </c>
      <c r="E4338" s="61" t="s">
        <v>621</v>
      </c>
      <c r="F4338" s="61" t="s">
        <v>140</v>
      </c>
      <c r="G4338" s="54" t="s">
        <v>72</v>
      </c>
      <c r="H4338" s="54" t="s">
        <v>128</v>
      </c>
      <c r="I4338" s="54" t="s">
        <v>22</v>
      </c>
      <c r="J4338" s="54" t="s">
        <v>129</v>
      </c>
      <c r="K4338" s="56">
        <v>43455.450844907406</v>
      </c>
      <c r="L4338" s="56">
        <v>43455.621099537035</v>
      </c>
      <c r="M4338" s="57">
        <v>4.0861111110000001</v>
      </c>
      <c r="N4338" s="58">
        <v>2</v>
      </c>
      <c r="O4338" s="58">
        <v>3241</v>
      </c>
      <c r="P4338" s="58">
        <v>0</v>
      </c>
      <c r="Q4338" s="58">
        <v>21</v>
      </c>
      <c r="R4338" s="59">
        <v>8.1722219999999997</v>
      </c>
      <c r="S4338" s="59">
        <v>13243.086111000001</v>
      </c>
      <c r="T4338" s="59">
        <v>0</v>
      </c>
      <c r="U4338" s="59">
        <v>85.808333000000005</v>
      </c>
    </row>
    <row r="4339" spans="1:21" x14ac:dyDescent="0.3">
      <c r="A4339" s="61">
        <v>89282</v>
      </c>
      <c r="B4339" s="54">
        <v>1</v>
      </c>
      <c r="C4339" s="54" t="s">
        <v>78</v>
      </c>
      <c r="D4339" s="54" t="s">
        <v>105</v>
      </c>
      <c r="E4339" s="61" t="s">
        <v>603</v>
      </c>
      <c r="F4339" s="61" t="s">
        <v>625</v>
      </c>
      <c r="G4339" s="54" t="s">
        <v>71</v>
      </c>
      <c r="H4339" s="54" t="s">
        <v>128</v>
      </c>
      <c r="I4339" s="54" t="s">
        <v>22</v>
      </c>
      <c r="J4339" s="54" t="s">
        <v>129</v>
      </c>
      <c r="K4339" s="56">
        <v>43455.448449074072</v>
      </c>
      <c r="L4339" s="56">
        <v>43455.542361111111</v>
      </c>
      <c r="M4339" s="57">
        <v>2.2538888880000001</v>
      </c>
      <c r="N4339" s="58">
        <v>0</v>
      </c>
      <c r="O4339" s="58">
        <v>107</v>
      </c>
      <c r="P4339" s="58">
        <v>0</v>
      </c>
      <c r="Q4339" s="58">
        <v>0</v>
      </c>
      <c r="R4339" s="59">
        <v>0</v>
      </c>
      <c r="S4339" s="59">
        <v>241.166111</v>
      </c>
      <c r="T4339" s="59">
        <v>0</v>
      </c>
      <c r="U4339" s="59">
        <v>0</v>
      </c>
    </row>
    <row r="4340" spans="1:21" x14ac:dyDescent="0.3">
      <c r="A4340" s="61">
        <v>89283</v>
      </c>
      <c r="B4340" s="54">
        <v>1</v>
      </c>
      <c r="C4340" s="54" t="s">
        <v>78</v>
      </c>
      <c r="D4340" s="54" t="s">
        <v>97</v>
      </c>
      <c r="E4340" s="61" t="s">
        <v>848</v>
      </c>
      <c r="F4340" s="61" t="s">
        <v>137</v>
      </c>
      <c r="G4340" s="54" t="s">
        <v>71</v>
      </c>
      <c r="H4340" s="54" t="s">
        <v>128</v>
      </c>
      <c r="I4340" s="54" t="s">
        <v>22</v>
      </c>
      <c r="J4340" s="54" t="s">
        <v>129</v>
      </c>
      <c r="K4340" s="56">
        <v>43455.449826388889</v>
      </c>
      <c r="L4340" s="56">
        <v>43455.479386574072</v>
      </c>
      <c r="M4340" s="57">
        <v>0.70944444399999995</v>
      </c>
      <c r="N4340" s="58">
        <v>0</v>
      </c>
      <c r="O4340" s="58">
        <v>2</v>
      </c>
      <c r="P4340" s="58">
        <v>0</v>
      </c>
      <c r="Q4340" s="58">
        <v>0</v>
      </c>
      <c r="R4340" s="59">
        <v>0</v>
      </c>
      <c r="S4340" s="59">
        <v>1.4188890000000001</v>
      </c>
      <c r="T4340" s="59">
        <v>0</v>
      </c>
      <c r="U4340" s="59">
        <v>0</v>
      </c>
    </row>
    <row r="4341" spans="1:21" x14ac:dyDescent="0.3">
      <c r="A4341" s="61">
        <v>89284</v>
      </c>
      <c r="B4341" s="54">
        <v>1</v>
      </c>
      <c r="C4341" s="54" t="s">
        <v>78</v>
      </c>
      <c r="D4341" s="54" t="s">
        <v>101</v>
      </c>
      <c r="E4341" s="61" t="s">
        <v>3863</v>
      </c>
      <c r="F4341" s="61" t="s">
        <v>137</v>
      </c>
      <c r="G4341" s="54" t="s">
        <v>71</v>
      </c>
      <c r="H4341" s="54" t="s">
        <v>128</v>
      </c>
      <c r="I4341" s="54" t="s">
        <v>22</v>
      </c>
      <c r="J4341" s="54" t="s">
        <v>129</v>
      </c>
      <c r="K4341" s="56">
        <v>43455.440208333333</v>
      </c>
      <c r="L4341" s="56">
        <v>43455.613032407404</v>
      </c>
      <c r="M4341" s="57">
        <v>4.1477777769999999</v>
      </c>
      <c r="N4341" s="58">
        <v>0</v>
      </c>
      <c r="O4341" s="58">
        <v>4</v>
      </c>
      <c r="P4341" s="58">
        <v>0</v>
      </c>
      <c r="Q4341" s="58">
        <v>0</v>
      </c>
      <c r="R4341" s="59">
        <v>0</v>
      </c>
      <c r="S4341" s="59">
        <v>16.591111000000001</v>
      </c>
      <c r="T4341" s="59">
        <v>0</v>
      </c>
      <c r="U4341" s="59">
        <v>0</v>
      </c>
    </row>
    <row r="4342" spans="1:21" x14ac:dyDescent="0.3">
      <c r="A4342" s="61">
        <v>89285</v>
      </c>
      <c r="B4342" s="54">
        <v>1</v>
      </c>
      <c r="C4342" s="54" t="s">
        <v>78</v>
      </c>
      <c r="D4342" s="54" t="s">
        <v>92</v>
      </c>
      <c r="E4342" s="61" t="s">
        <v>539</v>
      </c>
      <c r="F4342" s="61" t="s">
        <v>145</v>
      </c>
      <c r="G4342" s="54" t="s">
        <v>72</v>
      </c>
      <c r="H4342" s="54" t="s">
        <v>128</v>
      </c>
      <c r="I4342" s="54" t="s">
        <v>22</v>
      </c>
      <c r="J4342" s="54" t="s">
        <v>129</v>
      </c>
      <c r="K4342" s="56">
        <v>43455.448252314818</v>
      </c>
      <c r="L4342" s="56">
        <v>43455.516331018516</v>
      </c>
      <c r="M4342" s="57">
        <v>1.633888888</v>
      </c>
      <c r="N4342" s="58">
        <v>0</v>
      </c>
      <c r="O4342" s="58">
        <v>0</v>
      </c>
      <c r="P4342" s="58">
        <v>0</v>
      </c>
      <c r="Q4342" s="58">
        <v>30</v>
      </c>
      <c r="R4342" s="59">
        <v>0</v>
      </c>
      <c r="S4342" s="59">
        <v>0</v>
      </c>
      <c r="T4342" s="59">
        <v>0</v>
      </c>
      <c r="U4342" s="59">
        <v>49.016666999999998</v>
      </c>
    </row>
    <row r="4343" spans="1:21" x14ac:dyDescent="0.3">
      <c r="A4343" s="61">
        <v>89287</v>
      </c>
      <c r="B4343" s="54">
        <v>1</v>
      </c>
      <c r="C4343" s="54" t="s">
        <v>78</v>
      </c>
      <c r="D4343" s="54" t="s">
        <v>96</v>
      </c>
      <c r="E4343" s="61" t="s">
        <v>3864</v>
      </c>
      <c r="F4343" s="61" t="s">
        <v>148</v>
      </c>
      <c r="G4343" s="54" t="s">
        <v>72</v>
      </c>
      <c r="H4343" s="54" t="s">
        <v>128</v>
      </c>
      <c r="I4343" s="54" t="s">
        <v>22</v>
      </c>
      <c r="J4343" s="54" t="s">
        <v>147</v>
      </c>
      <c r="K4343" s="56">
        <v>43455.375</v>
      </c>
      <c r="L4343" s="56">
        <v>43455.639884259261</v>
      </c>
      <c r="M4343" s="57">
        <v>6.3572222219999999</v>
      </c>
      <c r="N4343" s="58">
        <v>0</v>
      </c>
      <c r="O4343" s="58">
        <v>184</v>
      </c>
      <c r="P4343" s="58">
        <v>0</v>
      </c>
      <c r="Q4343" s="58">
        <v>0</v>
      </c>
      <c r="R4343" s="59">
        <v>0</v>
      </c>
      <c r="S4343" s="59">
        <v>1169.728889</v>
      </c>
      <c r="T4343" s="59">
        <v>0</v>
      </c>
      <c r="U4343" s="59">
        <v>0</v>
      </c>
    </row>
    <row r="4344" spans="1:21" x14ac:dyDescent="0.3">
      <c r="A4344" s="61">
        <v>89288</v>
      </c>
      <c r="B4344" s="54">
        <v>1</v>
      </c>
      <c r="C4344" s="54" t="s">
        <v>78</v>
      </c>
      <c r="D4344" s="54" t="s">
        <v>96</v>
      </c>
      <c r="E4344" s="61" t="s">
        <v>3865</v>
      </c>
      <c r="F4344" s="61" t="s">
        <v>148</v>
      </c>
      <c r="G4344" s="54" t="s">
        <v>71</v>
      </c>
      <c r="H4344" s="54" t="s">
        <v>128</v>
      </c>
      <c r="I4344" s="54" t="s">
        <v>22</v>
      </c>
      <c r="J4344" s="54" t="s">
        <v>147</v>
      </c>
      <c r="K4344" s="56">
        <v>43455.375</v>
      </c>
      <c r="L4344" s="56">
        <v>43455.734722222223</v>
      </c>
      <c r="M4344" s="57">
        <v>8.6333333329999995</v>
      </c>
      <c r="N4344" s="58">
        <v>0</v>
      </c>
      <c r="O4344" s="58">
        <v>37</v>
      </c>
      <c r="P4344" s="58">
        <v>0</v>
      </c>
      <c r="Q4344" s="58">
        <v>0</v>
      </c>
      <c r="R4344" s="59">
        <v>0</v>
      </c>
      <c r="S4344" s="59">
        <v>319.433333</v>
      </c>
      <c r="T4344" s="59">
        <v>0</v>
      </c>
      <c r="U4344" s="59">
        <v>0</v>
      </c>
    </row>
    <row r="4345" spans="1:21" x14ac:dyDescent="0.3">
      <c r="A4345" s="61">
        <v>89289</v>
      </c>
      <c r="B4345" s="54">
        <v>1</v>
      </c>
      <c r="C4345" s="54" t="s">
        <v>78</v>
      </c>
      <c r="D4345" s="54" t="s">
        <v>101</v>
      </c>
      <c r="E4345" s="61" t="s">
        <v>562</v>
      </c>
      <c r="F4345" s="61" t="s">
        <v>137</v>
      </c>
      <c r="G4345" s="54" t="s">
        <v>71</v>
      </c>
      <c r="H4345" s="54" t="s">
        <v>128</v>
      </c>
      <c r="I4345" s="54" t="s">
        <v>22</v>
      </c>
      <c r="J4345" s="54" t="s">
        <v>129</v>
      </c>
      <c r="K4345" s="56">
        <v>43455.455821759257</v>
      </c>
      <c r="L4345" s="56">
        <v>43455.520891203705</v>
      </c>
      <c r="M4345" s="57">
        <v>1.561666666</v>
      </c>
      <c r="N4345" s="58">
        <v>0</v>
      </c>
      <c r="O4345" s="58">
        <v>100</v>
      </c>
      <c r="P4345" s="58">
        <v>0</v>
      </c>
      <c r="Q4345" s="58">
        <v>5</v>
      </c>
      <c r="R4345" s="59">
        <v>0</v>
      </c>
      <c r="S4345" s="59">
        <v>156.16666699999999</v>
      </c>
      <c r="T4345" s="59">
        <v>0</v>
      </c>
      <c r="U4345" s="59">
        <v>7.8083330000000002</v>
      </c>
    </row>
    <row r="4346" spans="1:21" x14ac:dyDescent="0.3">
      <c r="A4346" s="61">
        <v>89290</v>
      </c>
      <c r="B4346" s="54">
        <v>1</v>
      </c>
      <c r="C4346" s="54" t="s">
        <v>78</v>
      </c>
      <c r="D4346" s="54" t="s">
        <v>81</v>
      </c>
      <c r="E4346" s="61" t="s">
        <v>3866</v>
      </c>
      <c r="F4346" s="61" t="s">
        <v>140</v>
      </c>
      <c r="G4346" s="54" t="s">
        <v>72</v>
      </c>
      <c r="H4346" s="54" t="s">
        <v>128</v>
      </c>
      <c r="I4346" s="54" t="s">
        <v>22</v>
      </c>
      <c r="J4346" s="54" t="s">
        <v>129</v>
      </c>
      <c r="K4346" s="56">
        <v>43455.4605787037</v>
      </c>
      <c r="L4346" s="56">
        <v>43455.522939814815</v>
      </c>
      <c r="M4346" s="57">
        <v>1.4966666660000001</v>
      </c>
      <c r="N4346" s="58">
        <v>37</v>
      </c>
      <c r="O4346" s="58">
        <v>439</v>
      </c>
      <c r="P4346" s="58">
        <v>0</v>
      </c>
      <c r="Q4346" s="58">
        <v>0</v>
      </c>
      <c r="R4346" s="59">
        <v>55.376666999999998</v>
      </c>
      <c r="S4346" s="59">
        <v>657.03666599999997</v>
      </c>
      <c r="T4346" s="59">
        <v>0</v>
      </c>
      <c r="U4346" s="59">
        <v>0</v>
      </c>
    </row>
    <row r="4347" spans="1:21" x14ac:dyDescent="0.3">
      <c r="A4347" s="61">
        <v>89292</v>
      </c>
      <c r="B4347" s="54">
        <v>1</v>
      </c>
      <c r="C4347" s="54" t="s">
        <v>78</v>
      </c>
      <c r="D4347" s="54" t="s">
        <v>94</v>
      </c>
      <c r="E4347" s="61" t="s">
        <v>2562</v>
      </c>
      <c r="F4347" s="61" t="s">
        <v>136</v>
      </c>
      <c r="G4347" s="54" t="s">
        <v>71</v>
      </c>
      <c r="H4347" s="54" t="s">
        <v>128</v>
      </c>
      <c r="I4347" s="54" t="s">
        <v>22</v>
      </c>
      <c r="J4347" s="54" t="s">
        <v>129</v>
      </c>
      <c r="K4347" s="56">
        <v>43455.45517361111</v>
      </c>
      <c r="L4347" s="56">
        <v>43455.47892361111</v>
      </c>
      <c r="M4347" s="57">
        <v>0.56999999999999995</v>
      </c>
      <c r="N4347" s="58">
        <v>0</v>
      </c>
      <c r="O4347" s="58">
        <v>27</v>
      </c>
      <c r="P4347" s="58">
        <v>0</v>
      </c>
      <c r="Q4347" s="58">
        <v>0</v>
      </c>
      <c r="R4347" s="59">
        <v>0</v>
      </c>
      <c r="S4347" s="59">
        <v>15.39</v>
      </c>
      <c r="T4347" s="59">
        <v>0</v>
      </c>
      <c r="U4347" s="59">
        <v>0</v>
      </c>
    </row>
    <row r="4348" spans="1:21" x14ac:dyDescent="0.3">
      <c r="A4348" s="61">
        <v>89294</v>
      </c>
      <c r="B4348" s="54">
        <v>1</v>
      </c>
      <c r="C4348" s="54" t="s">
        <v>78</v>
      </c>
      <c r="D4348" s="54" t="s">
        <v>102</v>
      </c>
      <c r="E4348" s="61" t="s">
        <v>390</v>
      </c>
      <c r="F4348" s="61" t="s">
        <v>150</v>
      </c>
      <c r="G4348" s="54" t="s">
        <v>72</v>
      </c>
      <c r="H4348" s="54" t="s">
        <v>128</v>
      </c>
      <c r="I4348" s="54" t="s">
        <v>22</v>
      </c>
      <c r="J4348" s="54" t="s">
        <v>147</v>
      </c>
      <c r="K4348" s="56">
        <v>43455.460868055554</v>
      </c>
      <c r="L4348" s="56">
        <v>43455.594652893516</v>
      </c>
      <c r="M4348" s="57">
        <v>3.2108361109999999</v>
      </c>
      <c r="N4348" s="58">
        <v>0</v>
      </c>
      <c r="O4348" s="58">
        <v>6</v>
      </c>
      <c r="P4348" s="58">
        <v>4</v>
      </c>
      <c r="Q4348" s="58">
        <v>489</v>
      </c>
      <c r="R4348" s="59">
        <v>0</v>
      </c>
      <c r="S4348" s="59">
        <v>19.265017</v>
      </c>
      <c r="T4348" s="59">
        <v>12.843344</v>
      </c>
      <c r="U4348" s="59">
        <v>1570.0988580000001</v>
      </c>
    </row>
    <row r="4349" spans="1:21" x14ac:dyDescent="0.3">
      <c r="A4349" s="61">
        <v>89295</v>
      </c>
      <c r="B4349" s="54">
        <v>1</v>
      </c>
      <c r="C4349" s="54" t="s">
        <v>78</v>
      </c>
      <c r="D4349" s="54" t="s">
        <v>93</v>
      </c>
      <c r="E4349" s="61" t="s">
        <v>3867</v>
      </c>
      <c r="F4349" s="61" t="s">
        <v>157</v>
      </c>
      <c r="G4349" s="54" t="s">
        <v>71</v>
      </c>
      <c r="H4349" s="54" t="s">
        <v>128</v>
      </c>
      <c r="I4349" s="54" t="s">
        <v>22</v>
      </c>
      <c r="J4349" s="54" t="s">
        <v>129</v>
      </c>
      <c r="K4349" s="56">
        <v>43455.48060185185</v>
      </c>
      <c r="L4349" s="56">
        <v>43455.612858796296</v>
      </c>
      <c r="M4349" s="57">
        <v>3.1741666660000001</v>
      </c>
      <c r="N4349" s="58">
        <v>0</v>
      </c>
      <c r="O4349" s="58">
        <v>93</v>
      </c>
      <c r="P4349" s="58">
        <v>0</v>
      </c>
      <c r="Q4349" s="58">
        <v>0</v>
      </c>
      <c r="R4349" s="59">
        <v>0</v>
      </c>
      <c r="S4349" s="59">
        <v>295.19749999999999</v>
      </c>
      <c r="T4349" s="59">
        <v>0</v>
      </c>
      <c r="U4349" s="59">
        <v>0</v>
      </c>
    </row>
    <row r="4350" spans="1:21" x14ac:dyDescent="0.3">
      <c r="A4350" s="61">
        <v>89299</v>
      </c>
      <c r="B4350" s="54">
        <v>1</v>
      </c>
      <c r="C4350" s="54" t="s">
        <v>79</v>
      </c>
      <c r="D4350" s="54" t="s">
        <v>122</v>
      </c>
      <c r="E4350" s="61" t="s">
        <v>684</v>
      </c>
      <c r="F4350" s="61" t="s">
        <v>145</v>
      </c>
      <c r="G4350" s="54" t="s">
        <v>72</v>
      </c>
      <c r="H4350" s="54" t="s">
        <v>128</v>
      </c>
      <c r="I4350" s="54" t="s">
        <v>22</v>
      </c>
      <c r="J4350" s="54" t="s">
        <v>129</v>
      </c>
      <c r="K4350" s="56">
        <v>43455.474999999999</v>
      </c>
      <c r="L4350" s="56">
        <v>43455.490995370368</v>
      </c>
      <c r="M4350" s="57">
        <v>0.38388888799999998</v>
      </c>
      <c r="N4350" s="58">
        <v>0</v>
      </c>
      <c r="O4350" s="58">
        <v>0</v>
      </c>
      <c r="P4350" s="58">
        <v>0</v>
      </c>
      <c r="Q4350" s="58">
        <v>52</v>
      </c>
      <c r="R4350" s="59">
        <v>0</v>
      </c>
      <c r="S4350" s="59">
        <v>0</v>
      </c>
      <c r="T4350" s="59">
        <v>0</v>
      </c>
      <c r="U4350" s="59">
        <v>19.962222000000001</v>
      </c>
    </row>
    <row r="4351" spans="1:21" x14ac:dyDescent="0.3">
      <c r="A4351" s="61">
        <v>89301</v>
      </c>
      <c r="B4351" s="54">
        <v>1</v>
      </c>
      <c r="C4351" s="54" t="s">
        <v>78</v>
      </c>
      <c r="D4351" s="54" t="s">
        <v>80</v>
      </c>
      <c r="E4351" s="61" t="s">
        <v>692</v>
      </c>
      <c r="F4351" s="61" t="s">
        <v>184</v>
      </c>
      <c r="G4351" s="54" t="s">
        <v>71</v>
      </c>
      <c r="H4351" s="54" t="s">
        <v>128</v>
      </c>
      <c r="I4351" s="54" t="s">
        <v>22</v>
      </c>
      <c r="J4351" s="54" t="s">
        <v>129</v>
      </c>
      <c r="K4351" s="56">
        <v>43455.474652777775</v>
      </c>
      <c r="L4351" s="56">
        <v>43455.538807870369</v>
      </c>
      <c r="M4351" s="57">
        <v>1.539722222</v>
      </c>
      <c r="N4351" s="58">
        <v>0</v>
      </c>
      <c r="O4351" s="58">
        <v>2</v>
      </c>
      <c r="P4351" s="58">
        <v>0</v>
      </c>
      <c r="Q4351" s="58">
        <v>0</v>
      </c>
      <c r="R4351" s="59">
        <v>0</v>
      </c>
      <c r="S4351" s="59">
        <v>3.0794440000000001</v>
      </c>
      <c r="T4351" s="59">
        <v>0</v>
      </c>
      <c r="U4351" s="59">
        <v>0</v>
      </c>
    </row>
    <row r="4352" spans="1:21" x14ac:dyDescent="0.3">
      <c r="A4352" s="61">
        <v>89302</v>
      </c>
      <c r="B4352" s="54">
        <v>1</v>
      </c>
      <c r="C4352" s="54" t="s">
        <v>79</v>
      </c>
      <c r="D4352" s="54" t="s">
        <v>124</v>
      </c>
      <c r="E4352" s="61" t="s">
        <v>1896</v>
      </c>
      <c r="F4352" s="61" t="s">
        <v>140</v>
      </c>
      <c r="G4352" s="54" t="s">
        <v>72</v>
      </c>
      <c r="H4352" s="54" t="s">
        <v>128</v>
      </c>
      <c r="I4352" s="54" t="s">
        <v>22</v>
      </c>
      <c r="J4352" s="54" t="s">
        <v>129</v>
      </c>
      <c r="K4352" s="56">
        <v>43455.470717592594</v>
      </c>
      <c r="L4352" s="56">
        <v>43455.511886574073</v>
      </c>
      <c r="M4352" s="57">
        <v>0.98805555499999997</v>
      </c>
      <c r="N4352" s="58">
        <v>0</v>
      </c>
      <c r="O4352" s="58">
        <v>1</v>
      </c>
      <c r="P4352" s="58">
        <v>0</v>
      </c>
      <c r="Q4352" s="58">
        <v>118</v>
      </c>
      <c r="R4352" s="59">
        <v>0</v>
      </c>
      <c r="S4352" s="59">
        <v>0.98805600000000005</v>
      </c>
      <c r="T4352" s="59">
        <v>0</v>
      </c>
      <c r="U4352" s="59">
        <v>116.59055499999999</v>
      </c>
    </row>
    <row r="4353" spans="1:21" x14ac:dyDescent="0.3">
      <c r="A4353" s="61">
        <v>89304</v>
      </c>
      <c r="B4353" s="54">
        <v>1</v>
      </c>
      <c r="C4353" s="54" t="s">
        <v>79</v>
      </c>
      <c r="D4353" s="54" t="s">
        <v>121</v>
      </c>
      <c r="E4353" s="61" t="s">
        <v>3868</v>
      </c>
      <c r="F4353" s="61" t="s">
        <v>137</v>
      </c>
      <c r="G4353" s="54" t="s">
        <v>71</v>
      </c>
      <c r="H4353" s="54" t="s">
        <v>128</v>
      </c>
      <c r="I4353" s="54" t="s">
        <v>22</v>
      </c>
      <c r="J4353" s="54" t="s">
        <v>129</v>
      </c>
      <c r="K4353" s="56">
        <v>43455.480185185188</v>
      </c>
      <c r="L4353" s="56">
        <v>43455.510474537034</v>
      </c>
      <c r="M4353" s="57">
        <v>0.72694444400000002</v>
      </c>
      <c r="N4353" s="58">
        <v>0</v>
      </c>
      <c r="O4353" s="58">
        <v>3</v>
      </c>
      <c r="P4353" s="58">
        <v>0</v>
      </c>
      <c r="Q4353" s="58">
        <v>0</v>
      </c>
      <c r="R4353" s="59">
        <v>0</v>
      </c>
      <c r="S4353" s="59">
        <v>2.1808329999999998</v>
      </c>
      <c r="T4353" s="59">
        <v>0</v>
      </c>
      <c r="U4353" s="59">
        <v>0</v>
      </c>
    </row>
    <row r="4354" spans="1:21" x14ac:dyDescent="0.3">
      <c r="A4354" s="61">
        <v>89307</v>
      </c>
      <c r="B4354" s="54">
        <v>1</v>
      </c>
      <c r="C4354" s="54" t="s">
        <v>79</v>
      </c>
      <c r="D4354" s="54" t="s">
        <v>109</v>
      </c>
      <c r="E4354" s="61" t="s">
        <v>3869</v>
      </c>
      <c r="F4354" s="61" t="s">
        <v>156</v>
      </c>
      <c r="G4354" s="54" t="s">
        <v>71</v>
      </c>
      <c r="H4354" s="54" t="s">
        <v>128</v>
      </c>
      <c r="I4354" s="54" t="s">
        <v>22</v>
      </c>
      <c r="J4354" s="54" t="s">
        <v>129</v>
      </c>
      <c r="K4354" s="56">
        <v>43455.488321759258</v>
      </c>
      <c r="L4354" s="56">
        <v>43455.514398148145</v>
      </c>
      <c r="M4354" s="57">
        <v>0.62583333299999999</v>
      </c>
      <c r="N4354" s="58">
        <v>0</v>
      </c>
      <c r="O4354" s="58">
        <v>2</v>
      </c>
      <c r="P4354" s="58">
        <v>0</v>
      </c>
      <c r="Q4354" s="58">
        <v>0</v>
      </c>
      <c r="R4354" s="59">
        <v>0</v>
      </c>
      <c r="S4354" s="59">
        <v>1.2516670000000001</v>
      </c>
      <c r="T4354" s="59">
        <v>0</v>
      </c>
      <c r="U4354" s="59">
        <v>0</v>
      </c>
    </row>
    <row r="4355" spans="1:21" x14ac:dyDescent="0.3">
      <c r="A4355" s="61">
        <v>89309</v>
      </c>
      <c r="B4355" s="54">
        <v>1</v>
      </c>
      <c r="C4355" s="54" t="s">
        <v>78</v>
      </c>
      <c r="D4355" s="54" t="s">
        <v>98</v>
      </c>
      <c r="E4355" s="61" t="s">
        <v>654</v>
      </c>
      <c r="F4355" s="61" t="s">
        <v>137</v>
      </c>
      <c r="G4355" s="54" t="s">
        <v>71</v>
      </c>
      <c r="H4355" s="54" t="s">
        <v>128</v>
      </c>
      <c r="I4355" s="54" t="s">
        <v>22</v>
      </c>
      <c r="J4355" s="54" t="s">
        <v>129</v>
      </c>
      <c r="K4355" s="56">
        <v>43455.479953703703</v>
      </c>
      <c r="L4355" s="56">
        <v>43455.583391203705</v>
      </c>
      <c r="M4355" s="57">
        <v>2.4824999999999999</v>
      </c>
      <c r="N4355" s="58">
        <v>0</v>
      </c>
      <c r="O4355" s="58">
        <v>27</v>
      </c>
      <c r="P4355" s="58">
        <v>0</v>
      </c>
      <c r="Q4355" s="58">
        <v>0</v>
      </c>
      <c r="R4355" s="59">
        <v>0</v>
      </c>
      <c r="S4355" s="59">
        <v>67.027500000000003</v>
      </c>
      <c r="T4355" s="59">
        <v>0</v>
      </c>
      <c r="U4355" s="59">
        <v>0</v>
      </c>
    </row>
    <row r="4356" spans="1:21" x14ac:dyDescent="0.3">
      <c r="A4356" s="61">
        <v>89311</v>
      </c>
      <c r="B4356" s="54">
        <v>1</v>
      </c>
      <c r="C4356" s="54" t="s">
        <v>78</v>
      </c>
      <c r="D4356" s="54" t="s">
        <v>94</v>
      </c>
      <c r="E4356" s="61" t="s">
        <v>3870</v>
      </c>
      <c r="F4356" s="61" t="s">
        <v>137</v>
      </c>
      <c r="G4356" s="54" t="s">
        <v>71</v>
      </c>
      <c r="H4356" s="54" t="s">
        <v>128</v>
      </c>
      <c r="I4356" s="54" t="s">
        <v>22</v>
      </c>
      <c r="J4356" s="54" t="s">
        <v>129</v>
      </c>
      <c r="K4356" s="56">
        <v>43455.495613425926</v>
      </c>
      <c r="L4356" s="56">
        <v>43455.552129629628</v>
      </c>
      <c r="M4356" s="57">
        <v>1.3563888879999999</v>
      </c>
      <c r="N4356" s="58">
        <v>0</v>
      </c>
      <c r="O4356" s="58">
        <v>2</v>
      </c>
      <c r="P4356" s="58">
        <v>0</v>
      </c>
      <c r="Q4356" s="58">
        <v>0</v>
      </c>
      <c r="R4356" s="59">
        <v>0</v>
      </c>
      <c r="S4356" s="59">
        <v>2.7127780000000001</v>
      </c>
      <c r="T4356" s="59">
        <v>0</v>
      </c>
      <c r="U4356" s="59">
        <v>0</v>
      </c>
    </row>
    <row r="4357" spans="1:21" x14ac:dyDescent="0.3">
      <c r="A4357" s="61">
        <v>89312</v>
      </c>
      <c r="B4357" s="54">
        <v>1</v>
      </c>
      <c r="C4357" s="54" t="s">
        <v>79</v>
      </c>
      <c r="D4357" s="54" t="s">
        <v>108</v>
      </c>
      <c r="E4357" s="61" t="s">
        <v>3871</v>
      </c>
      <c r="F4357" s="61" t="s">
        <v>145</v>
      </c>
      <c r="G4357" s="54" t="s">
        <v>72</v>
      </c>
      <c r="H4357" s="54" t="s">
        <v>128</v>
      </c>
      <c r="I4357" s="54" t="s">
        <v>22</v>
      </c>
      <c r="J4357" s="54" t="s">
        <v>129</v>
      </c>
      <c r="K4357" s="56">
        <v>43455.495717592596</v>
      </c>
      <c r="L4357" s="56">
        <v>43455.761481481481</v>
      </c>
      <c r="M4357" s="57">
        <v>6.3783333329999996</v>
      </c>
      <c r="N4357" s="58">
        <v>0</v>
      </c>
      <c r="O4357" s="58">
        <v>17</v>
      </c>
      <c r="P4357" s="58">
        <v>0</v>
      </c>
      <c r="Q4357" s="58">
        <v>0</v>
      </c>
      <c r="R4357" s="59">
        <v>0</v>
      </c>
      <c r="S4357" s="59">
        <v>108.431667</v>
      </c>
      <c r="T4357" s="59">
        <v>0</v>
      </c>
      <c r="U4357" s="59">
        <v>0</v>
      </c>
    </row>
    <row r="4358" spans="1:21" x14ac:dyDescent="0.3">
      <c r="A4358" s="61">
        <v>89314</v>
      </c>
      <c r="B4358" s="54">
        <v>1</v>
      </c>
      <c r="C4358" s="54" t="s">
        <v>78</v>
      </c>
      <c r="D4358" s="54" t="s">
        <v>106</v>
      </c>
      <c r="E4358" s="61" t="s">
        <v>3872</v>
      </c>
      <c r="F4358" s="61" t="s">
        <v>145</v>
      </c>
      <c r="G4358" s="54" t="s">
        <v>72</v>
      </c>
      <c r="H4358" s="54" t="s">
        <v>128</v>
      </c>
      <c r="I4358" s="54" t="s">
        <v>22</v>
      </c>
      <c r="J4358" s="54" t="s">
        <v>129</v>
      </c>
      <c r="K4358" s="56">
        <v>43455.449212962965</v>
      </c>
      <c r="L4358" s="56">
        <v>43455.512499999997</v>
      </c>
      <c r="M4358" s="57">
        <v>1.518888888</v>
      </c>
      <c r="N4358" s="58">
        <v>0</v>
      </c>
      <c r="O4358" s="58">
        <v>45</v>
      </c>
      <c r="P4358" s="58">
        <v>0</v>
      </c>
      <c r="Q4358" s="58">
        <v>1</v>
      </c>
      <c r="R4358" s="59">
        <v>0</v>
      </c>
      <c r="S4358" s="59">
        <v>68.349999999999994</v>
      </c>
      <c r="T4358" s="59">
        <v>0</v>
      </c>
      <c r="U4358" s="59">
        <v>1.5188889999999999</v>
      </c>
    </row>
    <row r="4359" spans="1:21" x14ac:dyDescent="0.3">
      <c r="A4359" s="61">
        <v>89316</v>
      </c>
      <c r="B4359" s="54">
        <v>1</v>
      </c>
      <c r="C4359" s="54" t="s">
        <v>78</v>
      </c>
      <c r="D4359" s="54" t="s">
        <v>125</v>
      </c>
      <c r="E4359" s="61" t="s">
        <v>3873</v>
      </c>
      <c r="F4359" s="61" t="s">
        <v>136</v>
      </c>
      <c r="G4359" s="54" t="s">
        <v>71</v>
      </c>
      <c r="H4359" s="54" t="s">
        <v>128</v>
      </c>
      <c r="I4359" s="54" t="s">
        <v>22</v>
      </c>
      <c r="J4359" s="54" t="s">
        <v>129</v>
      </c>
      <c r="K4359" s="56">
        <v>43455.483668981484</v>
      </c>
      <c r="L4359" s="56">
        <v>43455.539363425924</v>
      </c>
      <c r="M4359" s="57">
        <v>1.3366666659999999</v>
      </c>
      <c r="N4359" s="58">
        <v>0</v>
      </c>
      <c r="O4359" s="58">
        <v>205</v>
      </c>
      <c r="P4359" s="58">
        <v>0</v>
      </c>
      <c r="Q4359" s="58">
        <v>0</v>
      </c>
      <c r="R4359" s="59">
        <v>0</v>
      </c>
      <c r="S4359" s="59">
        <v>274.01666699999998</v>
      </c>
      <c r="T4359" s="59">
        <v>0</v>
      </c>
      <c r="U4359" s="59">
        <v>0</v>
      </c>
    </row>
    <row r="4360" spans="1:21" x14ac:dyDescent="0.3">
      <c r="A4360" s="61">
        <v>89317</v>
      </c>
      <c r="B4360" s="54">
        <v>1</v>
      </c>
      <c r="C4360" s="54" t="s">
        <v>79</v>
      </c>
      <c r="D4360" s="54" t="s">
        <v>124</v>
      </c>
      <c r="E4360" s="61" t="s">
        <v>3874</v>
      </c>
      <c r="F4360" s="61" t="s">
        <v>157</v>
      </c>
      <c r="G4360" s="54" t="s">
        <v>71</v>
      </c>
      <c r="H4360" s="54" t="s">
        <v>128</v>
      </c>
      <c r="I4360" s="54" t="s">
        <v>22</v>
      </c>
      <c r="J4360" s="54" t="s">
        <v>129</v>
      </c>
      <c r="K4360" s="56">
        <v>43455.503194444442</v>
      </c>
      <c r="L4360" s="56">
        <v>43455.678622685184</v>
      </c>
      <c r="M4360" s="57">
        <v>4.2102777769999999</v>
      </c>
      <c r="N4360" s="58">
        <v>0</v>
      </c>
      <c r="O4360" s="58">
        <v>2</v>
      </c>
      <c r="P4360" s="58">
        <v>0</v>
      </c>
      <c r="Q4360" s="58">
        <v>0</v>
      </c>
      <c r="R4360" s="59">
        <v>0</v>
      </c>
      <c r="S4360" s="59">
        <v>8.4205559999999995</v>
      </c>
      <c r="T4360" s="59">
        <v>0</v>
      </c>
      <c r="U4360" s="59">
        <v>0</v>
      </c>
    </row>
    <row r="4361" spans="1:21" x14ac:dyDescent="0.3">
      <c r="A4361" s="61">
        <v>89324</v>
      </c>
      <c r="B4361" s="54">
        <v>1</v>
      </c>
      <c r="C4361" s="54" t="s">
        <v>79</v>
      </c>
      <c r="D4361" s="54" t="s">
        <v>114</v>
      </c>
      <c r="E4361" s="61" t="s">
        <v>3875</v>
      </c>
      <c r="F4361" s="61" t="s">
        <v>172</v>
      </c>
      <c r="G4361" s="54" t="s">
        <v>71</v>
      </c>
      <c r="H4361" s="54" t="s">
        <v>128</v>
      </c>
      <c r="I4361" s="54" t="s">
        <v>22</v>
      </c>
      <c r="J4361" s="54" t="s">
        <v>129</v>
      </c>
      <c r="K4361" s="56">
        <v>43455.521354166667</v>
      </c>
      <c r="L4361" s="56">
        <v>43455.554884259262</v>
      </c>
      <c r="M4361" s="57">
        <v>0.80472222199999999</v>
      </c>
      <c r="N4361" s="58">
        <v>0</v>
      </c>
      <c r="O4361" s="58">
        <v>1</v>
      </c>
      <c r="P4361" s="58">
        <v>0</v>
      </c>
      <c r="Q4361" s="58">
        <v>67</v>
      </c>
      <c r="R4361" s="59">
        <v>0</v>
      </c>
      <c r="S4361" s="59">
        <v>0.80472200000000005</v>
      </c>
      <c r="T4361" s="59">
        <v>0</v>
      </c>
      <c r="U4361" s="59">
        <v>53.916389000000002</v>
      </c>
    </row>
    <row r="4362" spans="1:21" x14ac:dyDescent="0.3">
      <c r="A4362" s="61">
        <v>89325</v>
      </c>
      <c r="B4362" s="54">
        <v>1</v>
      </c>
      <c r="C4362" s="54" t="s">
        <v>78</v>
      </c>
      <c r="D4362" s="54" t="s">
        <v>86</v>
      </c>
      <c r="E4362" s="61" t="s">
        <v>1153</v>
      </c>
      <c r="F4362" s="61" t="s">
        <v>205</v>
      </c>
      <c r="G4362" s="54" t="s">
        <v>71</v>
      </c>
      <c r="H4362" s="54" t="s">
        <v>128</v>
      </c>
      <c r="I4362" s="54" t="s">
        <v>22</v>
      </c>
      <c r="J4362" s="54" t="s">
        <v>129</v>
      </c>
      <c r="K4362" s="56">
        <v>43455.457974537036</v>
      </c>
      <c r="L4362" s="56">
        <v>43455.601238425923</v>
      </c>
      <c r="M4362" s="57">
        <v>3.4383333330000001</v>
      </c>
      <c r="N4362" s="58">
        <v>0</v>
      </c>
      <c r="O4362" s="58">
        <v>4</v>
      </c>
      <c r="P4362" s="58">
        <v>0</v>
      </c>
      <c r="Q4362" s="58">
        <v>0</v>
      </c>
      <c r="R4362" s="59">
        <v>0</v>
      </c>
      <c r="S4362" s="59">
        <v>13.753333</v>
      </c>
      <c r="T4362" s="59">
        <v>0</v>
      </c>
      <c r="U4362" s="59">
        <v>0</v>
      </c>
    </row>
    <row r="4363" spans="1:21" x14ac:dyDescent="0.3">
      <c r="A4363" s="61">
        <v>89326</v>
      </c>
      <c r="B4363" s="54">
        <v>1</v>
      </c>
      <c r="C4363" s="54" t="s">
        <v>78</v>
      </c>
      <c r="D4363" s="54" t="s">
        <v>81</v>
      </c>
      <c r="E4363" s="61" t="s">
        <v>2758</v>
      </c>
      <c r="F4363" s="61" t="s">
        <v>148</v>
      </c>
      <c r="G4363" s="54" t="s">
        <v>71</v>
      </c>
      <c r="H4363" s="54" t="s">
        <v>128</v>
      </c>
      <c r="I4363" s="54" t="s">
        <v>22</v>
      </c>
      <c r="J4363" s="54" t="s">
        <v>147</v>
      </c>
      <c r="K4363" s="56">
        <v>43455.52103009259</v>
      </c>
      <c r="L4363" s="56">
        <v>43455.59375</v>
      </c>
      <c r="M4363" s="57">
        <v>1.7452777770000001</v>
      </c>
      <c r="N4363" s="58">
        <v>0</v>
      </c>
      <c r="O4363" s="58">
        <v>37</v>
      </c>
      <c r="P4363" s="58">
        <v>0</v>
      </c>
      <c r="Q4363" s="58">
        <v>0</v>
      </c>
      <c r="R4363" s="59">
        <v>0</v>
      </c>
      <c r="S4363" s="59">
        <v>64.575277999999997</v>
      </c>
      <c r="T4363" s="59">
        <v>0</v>
      </c>
      <c r="U4363" s="59">
        <v>0</v>
      </c>
    </row>
    <row r="4364" spans="1:21" x14ac:dyDescent="0.3">
      <c r="A4364" s="61">
        <v>89333</v>
      </c>
      <c r="B4364" s="54">
        <v>1</v>
      </c>
      <c r="C4364" s="54" t="s">
        <v>79</v>
      </c>
      <c r="D4364" s="54" t="s">
        <v>119</v>
      </c>
      <c r="E4364" s="61" t="s">
        <v>3734</v>
      </c>
      <c r="F4364" s="61" t="s">
        <v>140</v>
      </c>
      <c r="G4364" s="54" t="s">
        <v>72</v>
      </c>
      <c r="H4364" s="54" t="s">
        <v>128</v>
      </c>
      <c r="I4364" s="54" t="s">
        <v>22</v>
      </c>
      <c r="J4364" s="54" t="s">
        <v>129</v>
      </c>
      <c r="K4364" s="56">
        <v>43455.538402777776</v>
      </c>
      <c r="L4364" s="56">
        <v>43455.55908564815</v>
      </c>
      <c r="M4364" s="57">
        <v>0.49638888799999997</v>
      </c>
      <c r="N4364" s="58">
        <v>6</v>
      </c>
      <c r="O4364" s="58">
        <v>1081</v>
      </c>
      <c r="P4364" s="58">
        <v>0</v>
      </c>
      <c r="Q4364" s="58">
        <v>277</v>
      </c>
      <c r="R4364" s="59">
        <v>2.9783330000000001</v>
      </c>
      <c r="S4364" s="59">
        <v>536.59638800000005</v>
      </c>
      <c r="T4364" s="59">
        <v>0</v>
      </c>
      <c r="U4364" s="59">
        <v>137.49972199999999</v>
      </c>
    </row>
    <row r="4365" spans="1:21" x14ac:dyDescent="0.3">
      <c r="A4365" s="61">
        <v>89336</v>
      </c>
      <c r="B4365" s="54">
        <v>1</v>
      </c>
      <c r="C4365" s="54" t="s">
        <v>78</v>
      </c>
      <c r="D4365" s="54" t="s">
        <v>82</v>
      </c>
      <c r="E4365" s="61" t="s">
        <v>3876</v>
      </c>
      <c r="F4365" s="61" t="s">
        <v>137</v>
      </c>
      <c r="G4365" s="54" t="s">
        <v>71</v>
      </c>
      <c r="H4365" s="54" t="s">
        <v>128</v>
      </c>
      <c r="I4365" s="54" t="s">
        <v>22</v>
      </c>
      <c r="J4365" s="54" t="s">
        <v>129</v>
      </c>
      <c r="K4365" s="56">
        <v>43455.547395833331</v>
      </c>
      <c r="L4365" s="56">
        <v>43455.570150462961</v>
      </c>
      <c r="M4365" s="57">
        <v>0.54611111099999998</v>
      </c>
      <c r="N4365" s="58">
        <v>0</v>
      </c>
      <c r="O4365" s="58">
        <v>3</v>
      </c>
      <c r="P4365" s="58">
        <v>0</v>
      </c>
      <c r="Q4365" s="58">
        <v>0</v>
      </c>
      <c r="R4365" s="59">
        <v>0</v>
      </c>
      <c r="S4365" s="59">
        <v>1.638333</v>
      </c>
      <c r="T4365" s="59">
        <v>0</v>
      </c>
      <c r="U4365" s="59">
        <v>0</v>
      </c>
    </row>
    <row r="4366" spans="1:21" x14ac:dyDescent="0.3">
      <c r="A4366" s="61">
        <v>89339</v>
      </c>
      <c r="B4366" s="54">
        <v>1</v>
      </c>
      <c r="C4366" s="54" t="s">
        <v>78</v>
      </c>
      <c r="D4366" s="54" t="s">
        <v>106</v>
      </c>
      <c r="E4366" s="61" t="s">
        <v>3877</v>
      </c>
      <c r="F4366" s="61" t="s">
        <v>137</v>
      </c>
      <c r="G4366" s="54" t="s">
        <v>71</v>
      </c>
      <c r="H4366" s="54" t="s">
        <v>128</v>
      </c>
      <c r="I4366" s="54" t="s">
        <v>22</v>
      </c>
      <c r="J4366" s="54" t="s">
        <v>129</v>
      </c>
      <c r="K4366" s="56">
        <v>43455.461006944446</v>
      </c>
      <c r="L4366" s="56">
        <v>43455.554861111108</v>
      </c>
      <c r="M4366" s="57">
        <v>2.2524999999999999</v>
      </c>
      <c r="N4366" s="58">
        <v>0</v>
      </c>
      <c r="O4366" s="58">
        <v>17</v>
      </c>
      <c r="P4366" s="58">
        <v>0</v>
      </c>
      <c r="Q4366" s="58">
        <v>0</v>
      </c>
      <c r="R4366" s="59">
        <v>0</v>
      </c>
      <c r="S4366" s="59">
        <v>38.292499999999997</v>
      </c>
      <c r="T4366" s="59">
        <v>0</v>
      </c>
      <c r="U4366" s="59">
        <v>0</v>
      </c>
    </row>
    <row r="4367" spans="1:21" x14ac:dyDescent="0.3">
      <c r="A4367" s="61">
        <v>89341</v>
      </c>
      <c r="B4367" s="54">
        <v>1</v>
      </c>
      <c r="C4367" s="54" t="s">
        <v>78</v>
      </c>
      <c r="D4367" s="54" t="s">
        <v>126</v>
      </c>
      <c r="E4367" s="61" t="s">
        <v>676</v>
      </c>
      <c r="F4367" s="61" t="s">
        <v>139</v>
      </c>
      <c r="G4367" s="54" t="s">
        <v>71</v>
      </c>
      <c r="H4367" s="54" t="s">
        <v>128</v>
      </c>
      <c r="I4367" s="54" t="s">
        <v>22</v>
      </c>
      <c r="J4367" s="54" t="s">
        <v>129</v>
      </c>
      <c r="K4367" s="56">
        <v>43455.552731481483</v>
      </c>
      <c r="L4367" s="56">
        <v>43455.573680555557</v>
      </c>
      <c r="M4367" s="57">
        <v>0.50277777700000004</v>
      </c>
      <c r="N4367" s="58">
        <v>0</v>
      </c>
      <c r="O4367" s="58">
        <v>108</v>
      </c>
      <c r="P4367" s="58">
        <v>0</v>
      </c>
      <c r="Q4367" s="58">
        <v>0</v>
      </c>
      <c r="R4367" s="59">
        <v>0</v>
      </c>
      <c r="S4367" s="59">
        <v>54.3</v>
      </c>
      <c r="T4367" s="59">
        <v>0</v>
      </c>
      <c r="U4367" s="59">
        <v>0</v>
      </c>
    </row>
    <row r="4368" spans="1:21" x14ac:dyDescent="0.3">
      <c r="A4368" s="61">
        <v>89342</v>
      </c>
      <c r="B4368" s="54">
        <v>1</v>
      </c>
      <c r="C4368" s="54" t="s">
        <v>78</v>
      </c>
      <c r="D4368" s="54" t="s">
        <v>82</v>
      </c>
      <c r="E4368" s="61" t="s">
        <v>3878</v>
      </c>
      <c r="F4368" s="61" t="s">
        <v>127</v>
      </c>
      <c r="G4368" s="54" t="s">
        <v>72</v>
      </c>
      <c r="H4368" s="54" t="s">
        <v>128</v>
      </c>
      <c r="I4368" s="54" t="s">
        <v>22</v>
      </c>
      <c r="J4368" s="54" t="s">
        <v>129</v>
      </c>
      <c r="K4368" s="56">
        <v>43455.568796296298</v>
      </c>
      <c r="L4368" s="56">
        <v>43455.61619212963</v>
      </c>
      <c r="M4368" s="57">
        <v>1.1375</v>
      </c>
      <c r="N4368" s="58">
        <v>0</v>
      </c>
      <c r="O4368" s="58">
        <v>144</v>
      </c>
      <c r="P4368" s="58">
        <v>0</v>
      </c>
      <c r="Q4368" s="58">
        <v>0</v>
      </c>
      <c r="R4368" s="59">
        <v>0</v>
      </c>
      <c r="S4368" s="59">
        <v>163.80000000000001</v>
      </c>
      <c r="T4368" s="59">
        <v>0</v>
      </c>
      <c r="U4368" s="59">
        <v>0</v>
      </c>
    </row>
    <row r="4369" spans="1:21" x14ac:dyDescent="0.3">
      <c r="A4369" s="61">
        <v>89343</v>
      </c>
      <c r="B4369" s="54">
        <v>1</v>
      </c>
      <c r="C4369" s="54" t="s">
        <v>79</v>
      </c>
      <c r="D4369" s="54" t="s">
        <v>114</v>
      </c>
      <c r="E4369" s="61" t="s">
        <v>3879</v>
      </c>
      <c r="F4369" s="61" t="s">
        <v>130</v>
      </c>
      <c r="G4369" s="54" t="s">
        <v>71</v>
      </c>
      <c r="H4369" s="54" t="s">
        <v>128</v>
      </c>
      <c r="I4369" s="54" t="s">
        <v>22</v>
      </c>
      <c r="J4369" s="54" t="s">
        <v>129</v>
      </c>
      <c r="K4369" s="56">
        <v>43455.555798611109</v>
      </c>
      <c r="L4369" s="56">
        <v>43455.59438657407</v>
      </c>
      <c r="M4369" s="57">
        <v>0.92611111099999999</v>
      </c>
      <c r="N4369" s="58">
        <v>0</v>
      </c>
      <c r="O4369" s="58">
        <v>7</v>
      </c>
      <c r="P4369" s="58">
        <v>0</v>
      </c>
      <c r="Q4369" s="58">
        <v>0</v>
      </c>
      <c r="R4369" s="59">
        <v>0</v>
      </c>
      <c r="S4369" s="59">
        <v>6.4827779999999997</v>
      </c>
      <c r="T4369" s="59">
        <v>0</v>
      </c>
      <c r="U4369" s="59">
        <v>0</v>
      </c>
    </row>
    <row r="4370" spans="1:21" x14ac:dyDescent="0.3">
      <c r="A4370" s="61">
        <v>89345</v>
      </c>
      <c r="B4370" s="54">
        <v>1</v>
      </c>
      <c r="C4370" s="54" t="s">
        <v>78</v>
      </c>
      <c r="D4370" s="54" t="s">
        <v>97</v>
      </c>
      <c r="E4370" s="61" t="s">
        <v>3880</v>
      </c>
      <c r="F4370" s="61" t="s">
        <v>137</v>
      </c>
      <c r="G4370" s="54" t="s">
        <v>71</v>
      </c>
      <c r="H4370" s="54" t="s">
        <v>128</v>
      </c>
      <c r="I4370" s="54" t="s">
        <v>22</v>
      </c>
      <c r="J4370" s="54" t="s">
        <v>129</v>
      </c>
      <c r="K4370" s="56">
        <v>43455.560277777775</v>
      </c>
      <c r="L4370" s="56">
        <v>43455.615624999999</v>
      </c>
      <c r="M4370" s="57">
        <v>1.328333333</v>
      </c>
      <c r="N4370" s="58">
        <v>0</v>
      </c>
      <c r="O4370" s="58">
        <v>2</v>
      </c>
      <c r="P4370" s="58">
        <v>0</v>
      </c>
      <c r="Q4370" s="58">
        <v>0</v>
      </c>
      <c r="R4370" s="59">
        <v>0</v>
      </c>
      <c r="S4370" s="59">
        <v>2.6566670000000001</v>
      </c>
      <c r="T4370" s="59">
        <v>0</v>
      </c>
      <c r="U4370" s="59">
        <v>0</v>
      </c>
    </row>
    <row r="4371" spans="1:21" x14ac:dyDescent="0.3">
      <c r="A4371" s="61">
        <v>89346</v>
      </c>
      <c r="B4371" s="54">
        <v>1</v>
      </c>
      <c r="C4371" s="54" t="s">
        <v>78</v>
      </c>
      <c r="D4371" s="54" t="s">
        <v>81</v>
      </c>
      <c r="E4371" s="61" t="s">
        <v>3881</v>
      </c>
      <c r="F4371" s="61" t="s">
        <v>148</v>
      </c>
      <c r="G4371" s="54" t="s">
        <v>71</v>
      </c>
      <c r="H4371" s="54" t="s">
        <v>128</v>
      </c>
      <c r="I4371" s="54" t="s">
        <v>22</v>
      </c>
      <c r="J4371" s="54" t="s">
        <v>147</v>
      </c>
      <c r="K4371" s="56">
        <v>43455.568194444444</v>
      </c>
      <c r="L4371" s="56">
        <v>43455.728472222225</v>
      </c>
      <c r="M4371" s="57">
        <v>3.846666666</v>
      </c>
      <c r="N4371" s="58">
        <v>0</v>
      </c>
      <c r="O4371" s="58">
        <v>179</v>
      </c>
      <c r="P4371" s="58">
        <v>0</v>
      </c>
      <c r="Q4371" s="58">
        <v>1</v>
      </c>
      <c r="R4371" s="59">
        <v>0</v>
      </c>
      <c r="S4371" s="59">
        <v>688.55333299999995</v>
      </c>
      <c r="T4371" s="59">
        <v>0</v>
      </c>
      <c r="U4371" s="59">
        <v>3.8466670000000001</v>
      </c>
    </row>
    <row r="4372" spans="1:21" x14ac:dyDescent="0.3">
      <c r="A4372" s="61">
        <v>89347</v>
      </c>
      <c r="B4372" s="54">
        <v>1</v>
      </c>
      <c r="C4372" s="54" t="s">
        <v>78</v>
      </c>
      <c r="D4372" s="54" t="s">
        <v>81</v>
      </c>
      <c r="E4372" s="61" t="s">
        <v>453</v>
      </c>
      <c r="F4372" s="61" t="s">
        <v>148</v>
      </c>
      <c r="G4372" s="54" t="s">
        <v>71</v>
      </c>
      <c r="H4372" s="54" t="s">
        <v>128</v>
      </c>
      <c r="I4372" s="54" t="s">
        <v>22</v>
      </c>
      <c r="J4372" s="54" t="s">
        <v>147</v>
      </c>
      <c r="K4372" s="56">
        <v>43455.603958333333</v>
      </c>
      <c r="L4372" s="56">
        <v>43455.728472222225</v>
      </c>
      <c r="M4372" s="57">
        <v>2.9883333329999999</v>
      </c>
      <c r="N4372" s="58">
        <v>0</v>
      </c>
      <c r="O4372" s="58">
        <v>151</v>
      </c>
      <c r="P4372" s="58">
        <v>0</v>
      </c>
      <c r="Q4372" s="58">
        <v>5</v>
      </c>
      <c r="R4372" s="59">
        <v>0</v>
      </c>
      <c r="S4372" s="59">
        <v>451.23833300000001</v>
      </c>
      <c r="T4372" s="59">
        <v>0</v>
      </c>
      <c r="U4372" s="59">
        <v>14.941667000000001</v>
      </c>
    </row>
    <row r="4373" spans="1:21" x14ac:dyDescent="0.3">
      <c r="A4373" s="61">
        <v>89349</v>
      </c>
      <c r="B4373" s="54">
        <v>1</v>
      </c>
      <c r="C4373" s="54" t="s">
        <v>78</v>
      </c>
      <c r="D4373" s="54" t="s">
        <v>102</v>
      </c>
      <c r="E4373" s="61" t="s">
        <v>3063</v>
      </c>
      <c r="F4373" s="61" t="s">
        <v>162</v>
      </c>
      <c r="G4373" s="54" t="s">
        <v>72</v>
      </c>
      <c r="H4373" s="54" t="s">
        <v>128</v>
      </c>
      <c r="I4373" s="54" t="s">
        <v>22</v>
      </c>
      <c r="J4373" s="54" t="s">
        <v>147</v>
      </c>
      <c r="K4373" s="56">
        <v>43455.5</v>
      </c>
      <c r="L4373" s="56">
        <v>43455.541666666664</v>
      </c>
      <c r="M4373" s="57">
        <v>1</v>
      </c>
      <c r="N4373" s="58">
        <v>0</v>
      </c>
      <c r="O4373" s="58">
        <v>0</v>
      </c>
      <c r="P4373" s="58">
        <v>8</v>
      </c>
      <c r="Q4373" s="58">
        <v>66</v>
      </c>
      <c r="R4373" s="59">
        <v>0</v>
      </c>
      <c r="S4373" s="59">
        <v>0</v>
      </c>
      <c r="T4373" s="59">
        <v>8</v>
      </c>
      <c r="U4373" s="59">
        <v>66</v>
      </c>
    </row>
    <row r="4374" spans="1:21" x14ac:dyDescent="0.3">
      <c r="A4374" s="61">
        <v>89352</v>
      </c>
      <c r="B4374" s="54">
        <v>1</v>
      </c>
      <c r="C4374" s="54" t="s">
        <v>79</v>
      </c>
      <c r="D4374" s="54" t="s">
        <v>111</v>
      </c>
      <c r="E4374" s="61" t="s">
        <v>3882</v>
      </c>
      <c r="F4374" s="61" t="s">
        <v>136</v>
      </c>
      <c r="G4374" s="54" t="s">
        <v>71</v>
      </c>
      <c r="H4374" s="54" t="s">
        <v>128</v>
      </c>
      <c r="I4374" s="54" t="s">
        <v>22</v>
      </c>
      <c r="J4374" s="54" t="s">
        <v>129</v>
      </c>
      <c r="K4374" s="56">
        <v>43455.572881944448</v>
      </c>
      <c r="L4374" s="56">
        <v>43455.613043981481</v>
      </c>
      <c r="M4374" s="57">
        <v>0.96388888800000005</v>
      </c>
      <c r="N4374" s="58">
        <v>0</v>
      </c>
      <c r="O4374" s="58">
        <v>0</v>
      </c>
      <c r="P4374" s="58">
        <v>0</v>
      </c>
      <c r="Q4374" s="58">
        <v>8</v>
      </c>
      <c r="R4374" s="59">
        <v>0</v>
      </c>
      <c r="S4374" s="59">
        <v>0</v>
      </c>
      <c r="T4374" s="59">
        <v>0</v>
      </c>
      <c r="U4374" s="59">
        <v>7.7111109999999998</v>
      </c>
    </row>
    <row r="4375" spans="1:21" x14ac:dyDescent="0.3">
      <c r="A4375" s="61">
        <v>89354</v>
      </c>
      <c r="B4375" s="54">
        <v>1</v>
      </c>
      <c r="C4375" s="54" t="s">
        <v>78</v>
      </c>
      <c r="D4375" s="54" t="s">
        <v>99</v>
      </c>
      <c r="E4375" s="61" t="s">
        <v>3883</v>
      </c>
      <c r="F4375" s="61" t="s">
        <v>137</v>
      </c>
      <c r="G4375" s="54" t="s">
        <v>71</v>
      </c>
      <c r="H4375" s="54" t="s">
        <v>128</v>
      </c>
      <c r="I4375" s="54" t="s">
        <v>22</v>
      </c>
      <c r="J4375" s="54" t="s">
        <v>129</v>
      </c>
      <c r="K4375" s="56">
        <v>43455.572256944448</v>
      </c>
      <c r="L4375" s="56">
        <v>43455.711770833332</v>
      </c>
      <c r="M4375" s="57">
        <v>3.3483333329999998</v>
      </c>
      <c r="N4375" s="58">
        <v>0</v>
      </c>
      <c r="O4375" s="58">
        <v>1</v>
      </c>
      <c r="P4375" s="58">
        <v>0</v>
      </c>
      <c r="Q4375" s="58">
        <v>0</v>
      </c>
      <c r="R4375" s="59">
        <v>0</v>
      </c>
      <c r="S4375" s="59">
        <v>3.3483329999999998</v>
      </c>
      <c r="T4375" s="59">
        <v>0</v>
      </c>
      <c r="U4375" s="59">
        <v>0</v>
      </c>
    </row>
    <row r="4376" spans="1:21" x14ac:dyDescent="0.3">
      <c r="A4376" s="61">
        <v>89355</v>
      </c>
      <c r="B4376" s="54">
        <v>1</v>
      </c>
      <c r="C4376" s="54" t="s">
        <v>79</v>
      </c>
      <c r="D4376" s="54" t="s">
        <v>109</v>
      </c>
      <c r="E4376" s="61" t="s">
        <v>2643</v>
      </c>
      <c r="F4376" s="61" t="s">
        <v>137</v>
      </c>
      <c r="G4376" s="54" t="s">
        <v>71</v>
      </c>
      <c r="H4376" s="54" t="s">
        <v>128</v>
      </c>
      <c r="I4376" s="54" t="s">
        <v>22</v>
      </c>
      <c r="J4376" s="54" t="s">
        <v>129</v>
      </c>
      <c r="K4376" s="56">
        <v>43455.57539351852</v>
      </c>
      <c r="L4376" s="56">
        <v>43455.614594907405</v>
      </c>
      <c r="M4376" s="57">
        <v>0.94083333300000005</v>
      </c>
      <c r="N4376" s="58">
        <v>0</v>
      </c>
      <c r="O4376" s="58">
        <v>0</v>
      </c>
      <c r="P4376" s="58">
        <v>0</v>
      </c>
      <c r="Q4376" s="58">
        <v>2</v>
      </c>
      <c r="R4376" s="59">
        <v>0</v>
      </c>
      <c r="S4376" s="59">
        <v>0</v>
      </c>
      <c r="T4376" s="59">
        <v>0</v>
      </c>
      <c r="U4376" s="59">
        <v>1.881667</v>
      </c>
    </row>
    <row r="4377" spans="1:21" x14ac:dyDescent="0.3">
      <c r="A4377" s="61">
        <v>89356</v>
      </c>
      <c r="B4377" s="54">
        <v>1</v>
      </c>
      <c r="C4377" s="54" t="s">
        <v>78</v>
      </c>
      <c r="D4377" s="54" t="s">
        <v>86</v>
      </c>
      <c r="E4377" s="61" t="s">
        <v>3884</v>
      </c>
      <c r="F4377" s="61" t="s">
        <v>144</v>
      </c>
      <c r="G4377" s="54" t="s">
        <v>71</v>
      </c>
      <c r="H4377" s="54" t="s">
        <v>128</v>
      </c>
      <c r="I4377" s="54" t="s">
        <v>22</v>
      </c>
      <c r="J4377" s="54" t="s">
        <v>129</v>
      </c>
      <c r="K4377" s="56">
        <v>43455.532141203701</v>
      </c>
      <c r="L4377" s="56">
        <v>43455.618425925924</v>
      </c>
      <c r="M4377" s="57">
        <v>2.0708333329999999</v>
      </c>
      <c r="N4377" s="58">
        <v>0</v>
      </c>
      <c r="O4377" s="58">
        <v>2</v>
      </c>
      <c r="P4377" s="58">
        <v>0</v>
      </c>
      <c r="Q4377" s="58">
        <v>0</v>
      </c>
      <c r="R4377" s="59">
        <v>0</v>
      </c>
      <c r="S4377" s="59">
        <v>4.141667</v>
      </c>
      <c r="T4377" s="59">
        <v>0</v>
      </c>
      <c r="U4377" s="59">
        <v>0</v>
      </c>
    </row>
    <row r="4378" spans="1:21" x14ac:dyDescent="0.3">
      <c r="A4378" s="61">
        <v>89358</v>
      </c>
      <c r="B4378" s="54">
        <v>1</v>
      </c>
      <c r="C4378" s="54" t="s">
        <v>78</v>
      </c>
      <c r="D4378" s="54" t="s">
        <v>81</v>
      </c>
      <c r="E4378" s="61" t="s">
        <v>3885</v>
      </c>
      <c r="F4378" s="61" t="s">
        <v>136</v>
      </c>
      <c r="G4378" s="54" t="s">
        <v>71</v>
      </c>
      <c r="H4378" s="54" t="s">
        <v>128</v>
      </c>
      <c r="I4378" s="54" t="s">
        <v>22</v>
      </c>
      <c r="J4378" s="54" t="s">
        <v>129</v>
      </c>
      <c r="K4378" s="56">
        <v>43455.485266203701</v>
      </c>
      <c r="L4378" s="56">
        <v>43455.597222222219</v>
      </c>
      <c r="M4378" s="57">
        <v>2.6869444439999999</v>
      </c>
      <c r="N4378" s="58">
        <v>0</v>
      </c>
      <c r="O4378" s="58">
        <v>27</v>
      </c>
      <c r="P4378" s="58">
        <v>0</v>
      </c>
      <c r="Q4378" s="58">
        <v>0</v>
      </c>
      <c r="R4378" s="59">
        <v>0</v>
      </c>
      <c r="S4378" s="59">
        <v>72.547499999999999</v>
      </c>
      <c r="T4378" s="59">
        <v>0</v>
      </c>
      <c r="U4378" s="59">
        <v>0</v>
      </c>
    </row>
    <row r="4379" spans="1:21" x14ac:dyDescent="0.3">
      <c r="A4379" s="61">
        <v>89359</v>
      </c>
      <c r="B4379" s="54">
        <v>1</v>
      </c>
      <c r="C4379" s="54" t="s">
        <v>78</v>
      </c>
      <c r="D4379" s="54" t="s">
        <v>82</v>
      </c>
      <c r="E4379" s="61" t="s">
        <v>3886</v>
      </c>
      <c r="F4379" s="61" t="s">
        <v>137</v>
      </c>
      <c r="G4379" s="54" t="s">
        <v>71</v>
      </c>
      <c r="H4379" s="54" t="s">
        <v>128</v>
      </c>
      <c r="I4379" s="54" t="s">
        <v>22</v>
      </c>
      <c r="J4379" s="54" t="s">
        <v>129</v>
      </c>
      <c r="K4379" s="56">
        <v>43455.584328703706</v>
      </c>
      <c r="L4379" s="56">
        <v>43455.678217592591</v>
      </c>
      <c r="M4379" s="57">
        <v>2.253333333</v>
      </c>
      <c r="N4379" s="58">
        <v>0</v>
      </c>
      <c r="O4379" s="58">
        <v>5</v>
      </c>
      <c r="P4379" s="58">
        <v>0</v>
      </c>
      <c r="Q4379" s="58">
        <v>0</v>
      </c>
      <c r="R4379" s="59">
        <v>0</v>
      </c>
      <c r="S4379" s="59">
        <v>11.266667</v>
      </c>
      <c r="T4379" s="59">
        <v>0</v>
      </c>
      <c r="U4379" s="59">
        <v>0</v>
      </c>
    </row>
    <row r="4380" spans="1:21" x14ac:dyDescent="0.3">
      <c r="A4380" s="61">
        <v>89360</v>
      </c>
      <c r="B4380" s="54">
        <v>1</v>
      </c>
      <c r="C4380" s="54" t="s">
        <v>78</v>
      </c>
      <c r="D4380" s="54" t="s">
        <v>102</v>
      </c>
      <c r="E4380" s="61" t="s">
        <v>390</v>
      </c>
      <c r="F4380" s="61" t="s">
        <v>140</v>
      </c>
      <c r="G4380" s="54" t="s">
        <v>72</v>
      </c>
      <c r="H4380" s="54" t="s">
        <v>128</v>
      </c>
      <c r="I4380" s="54" t="s">
        <v>22</v>
      </c>
      <c r="J4380" s="54" t="s">
        <v>129</v>
      </c>
      <c r="K4380" s="56">
        <v>43455.525659722225</v>
      </c>
      <c r="L4380" s="56">
        <v>43455.595138888886</v>
      </c>
      <c r="M4380" s="57">
        <v>1.6675</v>
      </c>
      <c r="N4380" s="58">
        <v>0</v>
      </c>
      <c r="O4380" s="58">
        <v>6</v>
      </c>
      <c r="P4380" s="58">
        <v>4</v>
      </c>
      <c r="Q4380" s="58">
        <v>489</v>
      </c>
      <c r="R4380" s="59">
        <v>0</v>
      </c>
      <c r="S4380" s="59">
        <v>10.005000000000001</v>
      </c>
      <c r="T4380" s="59">
        <v>6.67</v>
      </c>
      <c r="U4380" s="59">
        <v>815.40750000000003</v>
      </c>
    </row>
    <row r="4381" spans="1:21" x14ac:dyDescent="0.3">
      <c r="A4381" s="61">
        <v>89361</v>
      </c>
      <c r="B4381" s="54">
        <v>1</v>
      </c>
      <c r="C4381" s="54" t="s">
        <v>78</v>
      </c>
      <c r="D4381" s="54" t="s">
        <v>125</v>
      </c>
      <c r="E4381" s="61" t="s">
        <v>3828</v>
      </c>
      <c r="F4381" s="61" t="s">
        <v>127</v>
      </c>
      <c r="G4381" s="54" t="s">
        <v>72</v>
      </c>
      <c r="H4381" s="54" t="s">
        <v>128</v>
      </c>
      <c r="I4381" s="54" t="s">
        <v>22</v>
      </c>
      <c r="J4381" s="54" t="s">
        <v>129</v>
      </c>
      <c r="K4381" s="56">
        <v>43455.588888888888</v>
      </c>
      <c r="L4381" s="56">
        <v>43455.602569444447</v>
      </c>
      <c r="M4381" s="57">
        <v>0.328333333</v>
      </c>
      <c r="N4381" s="58">
        <v>3</v>
      </c>
      <c r="O4381" s="58">
        <v>4227</v>
      </c>
      <c r="P4381" s="58">
        <v>0</v>
      </c>
      <c r="Q4381" s="58">
        <v>0</v>
      </c>
      <c r="R4381" s="59">
        <v>0.98499999999999999</v>
      </c>
      <c r="S4381" s="59">
        <v>1387.8649989999999</v>
      </c>
      <c r="T4381" s="59">
        <v>0</v>
      </c>
      <c r="U4381" s="59">
        <v>0</v>
      </c>
    </row>
    <row r="4382" spans="1:21" x14ac:dyDescent="0.3">
      <c r="A4382" s="61">
        <v>89362</v>
      </c>
      <c r="B4382" s="54">
        <v>1</v>
      </c>
      <c r="C4382" s="54" t="s">
        <v>78</v>
      </c>
      <c r="D4382" s="54" t="s">
        <v>104</v>
      </c>
      <c r="E4382" s="61" t="s">
        <v>3887</v>
      </c>
      <c r="F4382" s="61" t="s">
        <v>137</v>
      </c>
      <c r="G4382" s="54" t="s">
        <v>71</v>
      </c>
      <c r="H4382" s="54" t="s">
        <v>128</v>
      </c>
      <c r="I4382" s="54" t="s">
        <v>22</v>
      </c>
      <c r="J4382" s="54" t="s">
        <v>129</v>
      </c>
      <c r="K4382" s="56">
        <v>43455.589583333334</v>
      </c>
      <c r="L4382" s="56">
        <v>43455.60019675926</v>
      </c>
      <c r="M4382" s="57">
        <v>0.254722222</v>
      </c>
      <c r="N4382" s="58">
        <v>0</v>
      </c>
      <c r="O4382" s="58">
        <v>2</v>
      </c>
      <c r="P4382" s="58">
        <v>0</v>
      </c>
      <c r="Q4382" s="58">
        <v>0</v>
      </c>
      <c r="R4382" s="59">
        <v>0</v>
      </c>
      <c r="S4382" s="59">
        <v>0.50944400000000001</v>
      </c>
      <c r="T4382" s="59">
        <v>0</v>
      </c>
      <c r="U4382" s="59">
        <v>0</v>
      </c>
    </row>
    <row r="4383" spans="1:21" x14ac:dyDescent="0.3">
      <c r="A4383" s="61">
        <v>89363</v>
      </c>
      <c r="B4383" s="54">
        <v>1</v>
      </c>
      <c r="C4383" s="54" t="s">
        <v>78</v>
      </c>
      <c r="D4383" s="54" t="s">
        <v>125</v>
      </c>
      <c r="E4383" s="61" t="s">
        <v>3888</v>
      </c>
      <c r="F4383" s="61" t="s">
        <v>176</v>
      </c>
      <c r="G4383" s="54" t="s">
        <v>71</v>
      </c>
      <c r="H4383" s="54" t="s">
        <v>128</v>
      </c>
      <c r="I4383" s="54" t="s">
        <v>22</v>
      </c>
      <c r="J4383" s="54" t="s">
        <v>129</v>
      </c>
      <c r="K4383" s="56">
        <v>43455.528553240743</v>
      </c>
      <c r="L4383" s="56">
        <v>43455.611180555556</v>
      </c>
      <c r="M4383" s="57">
        <v>1.983055555</v>
      </c>
      <c r="N4383" s="58">
        <v>0</v>
      </c>
      <c r="O4383" s="58">
        <v>325</v>
      </c>
      <c r="P4383" s="58">
        <v>0</v>
      </c>
      <c r="Q4383" s="58">
        <v>0</v>
      </c>
      <c r="R4383" s="59">
        <v>0</v>
      </c>
      <c r="S4383" s="59">
        <v>644.49305500000003</v>
      </c>
      <c r="T4383" s="59">
        <v>0</v>
      </c>
      <c r="U4383" s="59">
        <v>0</v>
      </c>
    </row>
    <row r="4384" spans="1:21" x14ac:dyDescent="0.3">
      <c r="A4384" s="61">
        <v>89364</v>
      </c>
      <c r="B4384" s="54">
        <v>1</v>
      </c>
      <c r="C4384" s="54" t="s">
        <v>78</v>
      </c>
      <c r="D4384" s="54" t="s">
        <v>88</v>
      </c>
      <c r="E4384" s="61" t="s">
        <v>3889</v>
      </c>
      <c r="F4384" s="61" t="s">
        <v>137</v>
      </c>
      <c r="G4384" s="54" t="s">
        <v>71</v>
      </c>
      <c r="H4384" s="54" t="s">
        <v>128</v>
      </c>
      <c r="I4384" s="54" t="s">
        <v>22</v>
      </c>
      <c r="J4384" s="54" t="s">
        <v>129</v>
      </c>
      <c r="K4384" s="56">
        <v>43455.591354166667</v>
      </c>
      <c r="L4384" s="56">
        <v>43455.686261574076</v>
      </c>
      <c r="M4384" s="57">
        <v>2.2777777769999998</v>
      </c>
      <c r="N4384" s="58">
        <v>0</v>
      </c>
      <c r="O4384" s="58">
        <v>3</v>
      </c>
      <c r="P4384" s="58">
        <v>0</v>
      </c>
      <c r="Q4384" s="58">
        <v>0</v>
      </c>
      <c r="R4384" s="59">
        <v>0</v>
      </c>
      <c r="S4384" s="59">
        <v>6.8333329999999997</v>
      </c>
      <c r="T4384" s="59">
        <v>0</v>
      </c>
      <c r="U4384" s="59">
        <v>0</v>
      </c>
    </row>
    <row r="4385" spans="1:21" x14ac:dyDescent="0.3">
      <c r="A4385" s="61">
        <v>89365</v>
      </c>
      <c r="B4385" s="54">
        <v>1</v>
      </c>
      <c r="C4385" s="54" t="s">
        <v>79</v>
      </c>
      <c r="D4385" s="54" t="s">
        <v>117</v>
      </c>
      <c r="E4385" s="61" t="s">
        <v>3890</v>
      </c>
      <c r="F4385" s="61" t="s">
        <v>136</v>
      </c>
      <c r="G4385" s="54" t="s">
        <v>71</v>
      </c>
      <c r="H4385" s="54" t="s">
        <v>128</v>
      </c>
      <c r="I4385" s="54" t="s">
        <v>22</v>
      </c>
      <c r="J4385" s="54" t="s">
        <v>129</v>
      </c>
      <c r="K4385" s="56">
        <v>43455.592210648145</v>
      </c>
      <c r="L4385" s="56">
        <v>43455.624918981484</v>
      </c>
      <c r="M4385" s="57">
        <v>0.78500000000000003</v>
      </c>
      <c r="N4385" s="58">
        <v>0</v>
      </c>
      <c r="O4385" s="58">
        <v>0</v>
      </c>
      <c r="P4385" s="58">
        <v>0</v>
      </c>
      <c r="Q4385" s="58">
        <v>10</v>
      </c>
      <c r="R4385" s="59">
        <v>0</v>
      </c>
      <c r="S4385" s="59">
        <v>0</v>
      </c>
      <c r="T4385" s="59">
        <v>0</v>
      </c>
      <c r="U4385" s="59">
        <v>7.85</v>
      </c>
    </row>
    <row r="4386" spans="1:21" x14ac:dyDescent="0.3">
      <c r="A4386" s="61">
        <v>89370</v>
      </c>
      <c r="B4386" s="54">
        <v>1</v>
      </c>
      <c r="C4386" s="54" t="s">
        <v>78</v>
      </c>
      <c r="D4386" s="54" t="s">
        <v>85</v>
      </c>
      <c r="E4386" s="61" t="s">
        <v>682</v>
      </c>
      <c r="F4386" s="61" t="s">
        <v>204</v>
      </c>
      <c r="G4386" s="54" t="s">
        <v>71</v>
      </c>
      <c r="H4386" s="54" t="s">
        <v>128</v>
      </c>
      <c r="I4386" s="54" t="s">
        <v>22</v>
      </c>
      <c r="J4386" s="54" t="s">
        <v>129</v>
      </c>
      <c r="K4386" s="56">
        <v>43455.595081018517</v>
      </c>
      <c r="L4386" s="56">
        <v>43455.939768518518</v>
      </c>
      <c r="M4386" s="57">
        <v>8.2725000000000009</v>
      </c>
      <c r="N4386" s="58">
        <v>0</v>
      </c>
      <c r="O4386" s="58">
        <v>88</v>
      </c>
      <c r="P4386" s="58">
        <v>0</v>
      </c>
      <c r="Q4386" s="58">
        <v>0</v>
      </c>
      <c r="R4386" s="59">
        <v>0</v>
      </c>
      <c r="S4386" s="59">
        <v>727.98</v>
      </c>
      <c r="T4386" s="59">
        <v>0</v>
      </c>
      <c r="U4386" s="59">
        <v>0</v>
      </c>
    </row>
    <row r="4387" spans="1:21" x14ac:dyDescent="0.3">
      <c r="A4387" s="61">
        <v>89373</v>
      </c>
      <c r="B4387" s="54">
        <v>1</v>
      </c>
      <c r="C4387" s="54" t="s">
        <v>78</v>
      </c>
      <c r="D4387" s="54" t="s">
        <v>99</v>
      </c>
      <c r="E4387" s="61" t="s">
        <v>3891</v>
      </c>
      <c r="F4387" s="61" t="s">
        <v>137</v>
      </c>
      <c r="G4387" s="54" t="s">
        <v>71</v>
      </c>
      <c r="H4387" s="54" t="s">
        <v>128</v>
      </c>
      <c r="I4387" s="54" t="s">
        <v>22</v>
      </c>
      <c r="J4387" s="54" t="s">
        <v>129</v>
      </c>
      <c r="K4387" s="56">
        <v>43455.595196759255</v>
      </c>
      <c r="L4387" s="56">
        <v>43455.682928240742</v>
      </c>
      <c r="M4387" s="57">
        <v>2.105555555</v>
      </c>
      <c r="N4387" s="58">
        <v>0</v>
      </c>
      <c r="O4387" s="58">
        <v>1</v>
      </c>
      <c r="P4387" s="58">
        <v>0</v>
      </c>
      <c r="Q4387" s="58">
        <v>0</v>
      </c>
      <c r="R4387" s="59">
        <v>0</v>
      </c>
      <c r="S4387" s="59">
        <v>2.105556</v>
      </c>
      <c r="T4387" s="59">
        <v>0</v>
      </c>
      <c r="U4387" s="59">
        <v>0</v>
      </c>
    </row>
    <row r="4388" spans="1:21" x14ac:dyDescent="0.3">
      <c r="A4388" s="61">
        <v>89377</v>
      </c>
      <c r="B4388" s="54">
        <v>1</v>
      </c>
      <c r="C4388" s="54" t="s">
        <v>78</v>
      </c>
      <c r="D4388" s="54" t="s">
        <v>94</v>
      </c>
      <c r="E4388" s="61" t="s">
        <v>3892</v>
      </c>
      <c r="F4388" s="61" t="s">
        <v>206</v>
      </c>
      <c r="G4388" s="54" t="s">
        <v>72</v>
      </c>
      <c r="H4388" s="54" t="s">
        <v>128</v>
      </c>
      <c r="I4388" s="54" t="s">
        <v>22</v>
      </c>
      <c r="J4388" s="54" t="s">
        <v>129</v>
      </c>
      <c r="K4388" s="56">
        <v>43455.596736111111</v>
      </c>
      <c r="L4388" s="56">
        <v>43455.673611111109</v>
      </c>
      <c r="M4388" s="57">
        <v>1.845</v>
      </c>
      <c r="N4388" s="58">
        <v>6</v>
      </c>
      <c r="O4388" s="58">
        <v>1324</v>
      </c>
      <c r="P4388" s="58">
        <v>0</v>
      </c>
      <c r="Q4388" s="58">
        <v>0</v>
      </c>
      <c r="R4388" s="59">
        <v>11.07</v>
      </c>
      <c r="S4388" s="59">
        <v>2442.7800000000002</v>
      </c>
      <c r="T4388" s="59">
        <v>0</v>
      </c>
      <c r="U4388" s="59">
        <v>0</v>
      </c>
    </row>
    <row r="4389" spans="1:21" x14ac:dyDescent="0.3">
      <c r="A4389" s="61">
        <v>89379</v>
      </c>
      <c r="B4389" s="54">
        <v>1</v>
      </c>
      <c r="C4389" s="54" t="s">
        <v>78</v>
      </c>
      <c r="D4389" s="54" t="s">
        <v>87</v>
      </c>
      <c r="E4389" s="61" t="s">
        <v>3893</v>
      </c>
      <c r="F4389" s="61" t="s">
        <v>146</v>
      </c>
      <c r="G4389" s="54" t="s">
        <v>71</v>
      </c>
      <c r="H4389" s="54" t="s">
        <v>128</v>
      </c>
      <c r="I4389" s="54" t="s">
        <v>22</v>
      </c>
      <c r="J4389" s="54" t="s">
        <v>147</v>
      </c>
      <c r="K4389" s="56">
        <v>43455.643425925926</v>
      </c>
      <c r="L4389" s="56">
        <v>43455.684027777781</v>
      </c>
      <c r="M4389" s="57">
        <v>0.97444444399999997</v>
      </c>
      <c r="N4389" s="58">
        <v>0</v>
      </c>
      <c r="O4389" s="58">
        <v>119</v>
      </c>
      <c r="P4389" s="58">
        <v>0</v>
      </c>
      <c r="Q4389" s="58">
        <v>1</v>
      </c>
      <c r="R4389" s="59">
        <v>0</v>
      </c>
      <c r="S4389" s="59">
        <v>115.958889</v>
      </c>
      <c r="T4389" s="59">
        <v>0</v>
      </c>
      <c r="U4389" s="59">
        <v>0.97444399999999998</v>
      </c>
    </row>
    <row r="4390" spans="1:21" x14ac:dyDescent="0.3">
      <c r="A4390" s="61">
        <v>89380</v>
      </c>
      <c r="B4390" s="54">
        <v>1</v>
      </c>
      <c r="C4390" s="54" t="s">
        <v>78</v>
      </c>
      <c r="D4390" s="54" t="s">
        <v>103</v>
      </c>
      <c r="E4390" s="61" t="s">
        <v>3894</v>
      </c>
      <c r="F4390" s="61" t="s">
        <v>136</v>
      </c>
      <c r="G4390" s="54" t="s">
        <v>71</v>
      </c>
      <c r="H4390" s="54" t="s">
        <v>128</v>
      </c>
      <c r="I4390" s="54" t="s">
        <v>22</v>
      </c>
      <c r="J4390" s="54" t="s">
        <v>129</v>
      </c>
      <c r="K4390" s="56">
        <v>43455.604421296295</v>
      </c>
      <c r="L4390" s="56">
        <v>43455.623749999999</v>
      </c>
      <c r="M4390" s="57">
        <v>0.463888888</v>
      </c>
      <c r="N4390" s="58">
        <v>0</v>
      </c>
      <c r="O4390" s="58">
        <v>14</v>
      </c>
      <c r="P4390" s="58">
        <v>0</v>
      </c>
      <c r="Q4390" s="58">
        <v>0</v>
      </c>
      <c r="R4390" s="59">
        <v>0</v>
      </c>
      <c r="S4390" s="59">
        <v>6.4944439999999997</v>
      </c>
      <c r="T4390" s="59">
        <v>0</v>
      </c>
      <c r="U4390" s="59">
        <v>0</v>
      </c>
    </row>
    <row r="4391" spans="1:21" x14ac:dyDescent="0.3">
      <c r="A4391" s="61">
        <v>89382</v>
      </c>
      <c r="B4391" s="54">
        <v>1</v>
      </c>
      <c r="C4391" s="54" t="s">
        <v>78</v>
      </c>
      <c r="D4391" s="54" t="s">
        <v>101</v>
      </c>
      <c r="E4391" s="61" t="s">
        <v>3895</v>
      </c>
      <c r="F4391" s="61" t="s">
        <v>172</v>
      </c>
      <c r="G4391" s="54" t="s">
        <v>71</v>
      </c>
      <c r="H4391" s="54" t="s">
        <v>128</v>
      </c>
      <c r="I4391" s="54" t="s">
        <v>22</v>
      </c>
      <c r="J4391" s="54" t="s">
        <v>129</v>
      </c>
      <c r="K4391" s="56">
        <v>43455.602743055555</v>
      </c>
      <c r="L4391" s="56">
        <v>43455.635208333333</v>
      </c>
      <c r="M4391" s="57">
        <v>0.77916666599999995</v>
      </c>
      <c r="N4391" s="58">
        <v>0</v>
      </c>
      <c r="O4391" s="58">
        <v>164</v>
      </c>
      <c r="P4391" s="58">
        <v>0</v>
      </c>
      <c r="Q4391" s="58">
        <v>0</v>
      </c>
      <c r="R4391" s="59">
        <v>0</v>
      </c>
      <c r="S4391" s="59">
        <v>127.783333</v>
      </c>
      <c r="T4391" s="59">
        <v>0</v>
      </c>
      <c r="U4391" s="59">
        <v>0</v>
      </c>
    </row>
    <row r="4392" spans="1:21" x14ac:dyDescent="0.3">
      <c r="A4392" s="61">
        <v>89383</v>
      </c>
      <c r="B4392" s="54">
        <v>1</v>
      </c>
      <c r="C4392" s="54" t="s">
        <v>79</v>
      </c>
      <c r="D4392" s="54" t="s">
        <v>119</v>
      </c>
      <c r="E4392" s="61" t="s">
        <v>3896</v>
      </c>
      <c r="F4392" s="61" t="s">
        <v>171</v>
      </c>
      <c r="G4392" s="54" t="s">
        <v>72</v>
      </c>
      <c r="H4392" s="54" t="s">
        <v>128</v>
      </c>
      <c r="I4392" s="54" t="s">
        <v>22</v>
      </c>
      <c r="J4392" s="54" t="s">
        <v>129</v>
      </c>
      <c r="K4392" s="56">
        <v>43455.614062499997</v>
      </c>
      <c r="L4392" s="56">
        <v>43455.668587962966</v>
      </c>
      <c r="M4392" s="57">
        <v>1.308611111</v>
      </c>
      <c r="N4392" s="58">
        <v>5</v>
      </c>
      <c r="O4392" s="58">
        <v>574</v>
      </c>
      <c r="P4392" s="58">
        <v>0</v>
      </c>
      <c r="Q4392" s="58">
        <v>144</v>
      </c>
      <c r="R4392" s="59">
        <v>6.543056</v>
      </c>
      <c r="S4392" s="59">
        <v>751.14277800000002</v>
      </c>
      <c r="T4392" s="59">
        <v>0</v>
      </c>
      <c r="U4392" s="59">
        <v>188.44</v>
      </c>
    </row>
    <row r="4393" spans="1:21" x14ac:dyDescent="0.3">
      <c r="A4393" s="61">
        <v>89388</v>
      </c>
      <c r="B4393" s="54">
        <v>1</v>
      </c>
      <c r="C4393" s="54" t="s">
        <v>79</v>
      </c>
      <c r="D4393" s="54" t="s">
        <v>119</v>
      </c>
      <c r="E4393" s="61" t="s">
        <v>3897</v>
      </c>
      <c r="F4393" s="61" t="s">
        <v>145</v>
      </c>
      <c r="G4393" s="54" t="s">
        <v>72</v>
      </c>
      <c r="H4393" s="54" t="s">
        <v>128</v>
      </c>
      <c r="I4393" s="54" t="s">
        <v>22</v>
      </c>
      <c r="J4393" s="54" t="s">
        <v>129</v>
      </c>
      <c r="K4393" s="56">
        <v>43455.619421296295</v>
      </c>
      <c r="L4393" s="56">
        <v>43455.741759259261</v>
      </c>
      <c r="M4393" s="57">
        <v>2.9361111110000002</v>
      </c>
      <c r="N4393" s="58">
        <v>0</v>
      </c>
      <c r="O4393" s="58">
        <v>122</v>
      </c>
      <c r="P4393" s="58">
        <v>0</v>
      </c>
      <c r="Q4393" s="58">
        <v>68</v>
      </c>
      <c r="R4393" s="59">
        <v>0</v>
      </c>
      <c r="S4393" s="59">
        <v>358.205556</v>
      </c>
      <c r="T4393" s="59">
        <v>0</v>
      </c>
      <c r="U4393" s="59">
        <v>199.65555599999999</v>
      </c>
    </row>
    <row r="4394" spans="1:21" x14ac:dyDescent="0.3">
      <c r="A4394" s="61">
        <v>89390</v>
      </c>
      <c r="B4394" s="54">
        <v>1</v>
      </c>
      <c r="C4394" s="54" t="s">
        <v>78</v>
      </c>
      <c r="D4394" s="54" t="s">
        <v>82</v>
      </c>
      <c r="E4394" s="61" t="s">
        <v>3898</v>
      </c>
      <c r="F4394" s="61" t="s">
        <v>137</v>
      </c>
      <c r="G4394" s="54" t="s">
        <v>71</v>
      </c>
      <c r="H4394" s="54" t="s">
        <v>128</v>
      </c>
      <c r="I4394" s="54" t="s">
        <v>22</v>
      </c>
      <c r="J4394" s="54" t="s">
        <v>129</v>
      </c>
      <c r="K4394" s="56">
        <v>43455.620486111111</v>
      </c>
      <c r="L4394" s="56">
        <v>43455.698379629626</v>
      </c>
      <c r="M4394" s="57">
        <v>1.869444444</v>
      </c>
      <c r="N4394" s="58">
        <v>0</v>
      </c>
      <c r="O4394" s="58">
        <v>4</v>
      </c>
      <c r="P4394" s="58">
        <v>0</v>
      </c>
      <c r="Q4394" s="58">
        <v>0</v>
      </c>
      <c r="R4394" s="59">
        <v>0</v>
      </c>
      <c r="S4394" s="59">
        <v>7.4777779999999998</v>
      </c>
      <c r="T4394" s="59">
        <v>0</v>
      </c>
      <c r="U4394" s="59">
        <v>0</v>
      </c>
    </row>
    <row r="4395" spans="1:21" x14ac:dyDescent="0.3">
      <c r="A4395" s="61">
        <v>89394</v>
      </c>
      <c r="B4395" s="54">
        <v>1</v>
      </c>
      <c r="C4395" s="54" t="s">
        <v>79</v>
      </c>
      <c r="D4395" s="54" t="s">
        <v>114</v>
      </c>
      <c r="E4395" s="61" t="s">
        <v>3780</v>
      </c>
      <c r="F4395" s="61" t="s">
        <v>159</v>
      </c>
      <c r="G4395" s="54" t="s">
        <v>71</v>
      </c>
      <c r="H4395" s="54" t="s">
        <v>128</v>
      </c>
      <c r="I4395" s="54" t="s">
        <v>22</v>
      </c>
      <c r="J4395" s="54" t="s">
        <v>129</v>
      </c>
      <c r="K4395" s="56">
        <v>43455.627083333333</v>
      </c>
      <c r="L4395" s="56">
        <v>43455.644120370373</v>
      </c>
      <c r="M4395" s="57">
        <v>0.40888888800000001</v>
      </c>
      <c r="N4395" s="58">
        <v>0</v>
      </c>
      <c r="O4395" s="58">
        <v>26</v>
      </c>
      <c r="P4395" s="58">
        <v>0</v>
      </c>
      <c r="Q4395" s="58">
        <v>0</v>
      </c>
      <c r="R4395" s="59">
        <v>0</v>
      </c>
      <c r="S4395" s="59">
        <v>10.631111000000001</v>
      </c>
      <c r="T4395" s="59">
        <v>0</v>
      </c>
      <c r="U4395" s="59">
        <v>0</v>
      </c>
    </row>
    <row r="4396" spans="1:21" x14ac:dyDescent="0.3">
      <c r="A4396" s="61">
        <v>89396</v>
      </c>
      <c r="B4396" s="54">
        <v>1</v>
      </c>
      <c r="C4396" s="54" t="s">
        <v>78</v>
      </c>
      <c r="D4396" s="54" t="s">
        <v>83</v>
      </c>
      <c r="E4396" s="61" t="s">
        <v>3899</v>
      </c>
      <c r="F4396" s="61" t="s">
        <v>156</v>
      </c>
      <c r="G4396" s="54" t="s">
        <v>71</v>
      </c>
      <c r="H4396" s="54" t="s">
        <v>128</v>
      </c>
      <c r="I4396" s="54" t="s">
        <v>22</v>
      </c>
      <c r="J4396" s="54" t="s">
        <v>129</v>
      </c>
      <c r="K4396" s="56">
        <v>43455.570532407408</v>
      </c>
      <c r="L4396" s="56">
        <v>43455.730671296296</v>
      </c>
      <c r="M4396" s="57">
        <v>3.8433333329999999</v>
      </c>
      <c r="N4396" s="58">
        <v>0</v>
      </c>
      <c r="O4396" s="58">
        <v>93</v>
      </c>
      <c r="P4396" s="58">
        <v>0</v>
      </c>
      <c r="Q4396" s="58">
        <v>0</v>
      </c>
      <c r="R4396" s="59">
        <v>0</v>
      </c>
      <c r="S4396" s="59">
        <v>357.43</v>
      </c>
      <c r="T4396" s="59">
        <v>0</v>
      </c>
      <c r="U4396" s="59">
        <v>0</v>
      </c>
    </row>
    <row r="4397" spans="1:21" x14ac:dyDescent="0.3">
      <c r="A4397" s="61">
        <v>89398</v>
      </c>
      <c r="B4397" s="54">
        <v>1</v>
      </c>
      <c r="C4397" s="54" t="s">
        <v>78</v>
      </c>
      <c r="D4397" s="54" t="s">
        <v>80</v>
      </c>
      <c r="E4397" s="61" t="s">
        <v>3091</v>
      </c>
      <c r="F4397" s="61" t="s">
        <v>137</v>
      </c>
      <c r="G4397" s="54" t="s">
        <v>71</v>
      </c>
      <c r="H4397" s="54" t="s">
        <v>128</v>
      </c>
      <c r="I4397" s="54" t="s">
        <v>22</v>
      </c>
      <c r="J4397" s="54" t="s">
        <v>129</v>
      </c>
      <c r="K4397" s="56">
        <v>43455.634062500001</v>
      </c>
      <c r="L4397" s="56">
        <v>43455.688379629632</v>
      </c>
      <c r="M4397" s="57">
        <v>1.3036111109999999</v>
      </c>
      <c r="N4397" s="58">
        <v>0</v>
      </c>
      <c r="O4397" s="58">
        <v>1</v>
      </c>
      <c r="P4397" s="58">
        <v>0</v>
      </c>
      <c r="Q4397" s="58">
        <v>0</v>
      </c>
      <c r="R4397" s="59">
        <v>0</v>
      </c>
      <c r="S4397" s="59">
        <v>1.3036110000000001</v>
      </c>
      <c r="T4397" s="59">
        <v>0</v>
      </c>
      <c r="U4397" s="59">
        <v>0</v>
      </c>
    </row>
    <row r="4398" spans="1:21" x14ac:dyDescent="0.3">
      <c r="A4398" s="61">
        <v>89400</v>
      </c>
      <c r="B4398" s="54">
        <v>1</v>
      </c>
      <c r="C4398" s="54" t="s">
        <v>78</v>
      </c>
      <c r="D4398" s="54" t="s">
        <v>82</v>
      </c>
      <c r="E4398" s="61" t="s">
        <v>3900</v>
      </c>
      <c r="F4398" s="61" t="s">
        <v>204</v>
      </c>
      <c r="G4398" s="54" t="s">
        <v>71</v>
      </c>
      <c r="H4398" s="54" t="s">
        <v>128</v>
      </c>
      <c r="I4398" s="54" t="s">
        <v>22</v>
      </c>
      <c r="J4398" s="54" t="s">
        <v>129</v>
      </c>
      <c r="K4398" s="56">
        <v>43455.633587962962</v>
      </c>
      <c r="L4398" s="56">
        <v>43455.647222222222</v>
      </c>
      <c r="M4398" s="57">
        <v>0.32722222200000001</v>
      </c>
      <c r="N4398" s="58">
        <v>0</v>
      </c>
      <c r="O4398" s="58">
        <v>536</v>
      </c>
      <c r="P4398" s="58">
        <v>0</v>
      </c>
      <c r="Q4398" s="58">
        <v>0</v>
      </c>
      <c r="R4398" s="59">
        <v>0</v>
      </c>
      <c r="S4398" s="59">
        <v>175.391111</v>
      </c>
      <c r="T4398" s="59">
        <v>0</v>
      </c>
      <c r="U4398" s="59">
        <v>0</v>
      </c>
    </row>
    <row r="4399" spans="1:21" x14ac:dyDescent="0.3">
      <c r="A4399" s="61">
        <v>89403</v>
      </c>
      <c r="B4399" s="54">
        <v>1</v>
      </c>
      <c r="C4399" s="54" t="s">
        <v>79</v>
      </c>
      <c r="D4399" s="54" t="s">
        <v>114</v>
      </c>
      <c r="E4399" s="61" t="s">
        <v>3901</v>
      </c>
      <c r="F4399" s="61" t="s">
        <v>145</v>
      </c>
      <c r="G4399" s="54" t="s">
        <v>72</v>
      </c>
      <c r="H4399" s="54" t="s">
        <v>128</v>
      </c>
      <c r="I4399" s="54" t="s">
        <v>22</v>
      </c>
      <c r="J4399" s="54" t="s">
        <v>129</v>
      </c>
      <c r="K4399" s="56">
        <v>43455.64203703704</v>
      </c>
      <c r="L4399" s="56">
        <v>43455.728125000001</v>
      </c>
      <c r="M4399" s="57">
        <v>2.0661111110000001</v>
      </c>
      <c r="N4399" s="58">
        <v>0</v>
      </c>
      <c r="O4399" s="58">
        <v>0</v>
      </c>
      <c r="P4399" s="58">
        <v>0</v>
      </c>
      <c r="Q4399" s="58">
        <v>68</v>
      </c>
      <c r="R4399" s="59">
        <v>0</v>
      </c>
      <c r="S4399" s="59">
        <v>0</v>
      </c>
      <c r="T4399" s="59">
        <v>0</v>
      </c>
      <c r="U4399" s="59">
        <v>140.49555599999999</v>
      </c>
    </row>
    <row r="4400" spans="1:21" x14ac:dyDescent="0.3">
      <c r="A4400" s="61">
        <v>89404</v>
      </c>
      <c r="B4400" s="54">
        <v>1</v>
      </c>
      <c r="C4400" s="54" t="s">
        <v>78</v>
      </c>
      <c r="D4400" s="54" t="s">
        <v>80</v>
      </c>
      <c r="E4400" s="61" t="s">
        <v>3902</v>
      </c>
      <c r="F4400" s="61" t="s">
        <v>137</v>
      </c>
      <c r="G4400" s="54" t="s">
        <v>71</v>
      </c>
      <c r="H4400" s="54" t="s">
        <v>128</v>
      </c>
      <c r="I4400" s="54" t="s">
        <v>22</v>
      </c>
      <c r="J4400" s="54" t="s">
        <v>129</v>
      </c>
      <c r="K4400" s="56">
        <v>43455.642638888887</v>
      </c>
      <c r="L4400" s="56">
        <v>43455.713402777779</v>
      </c>
      <c r="M4400" s="57">
        <v>1.6983333329999999</v>
      </c>
      <c r="N4400" s="58">
        <v>0</v>
      </c>
      <c r="O4400" s="58">
        <v>3</v>
      </c>
      <c r="P4400" s="58">
        <v>0</v>
      </c>
      <c r="Q4400" s="58">
        <v>0</v>
      </c>
      <c r="R4400" s="59">
        <v>0</v>
      </c>
      <c r="S4400" s="59">
        <v>5.0949999999999998</v>
      </c>
      <c r="T4400" s="59">
        <v>0</v>
      </c>
      <c r="U4400" s="59">
        <v>0</v>
      </c>
    </row>
    <row r="4401" spans="1:21" x14ac:dyDescent="0.3">
      <c r="A4401" s="61">
        <v>89415</v>
      </c>
      <c r="B4401" s="54">
        <v>1</v>
      </c>
      <c r="C4401" s="54" t="s">
        <v>78</v>
      </c>
      <c r="D4401" s="54" t="s">
        <v>89</v>
      </c>
      <c r="E4401" s="61" t="s">
        <v>3903</v>
      </c>
      <c r="F4401" s="61" t="s">
        <v>137</v>
      </c>
      <c r="G4401" s="54" t="s">
        <v>71</v>
      </c>
      <c r="H4401" s="54" t="s">
        <v>128</v>
      </c>
      <c r="I4401" s="54" t="s">
        <v>22</v>
      </c>
      <c r="J4401" s="54" t="s">
        <v>129</v>
      </c>
      <c r="K4401" s="56">
        <v>43455.658275462964</v>
      </c>
      <c r="L4401" s="56">
        <v>43455.702384259261</v>
      </c>
      <c r="M4401" s="57">
        <v>1.058611111</v>
      </c>
      <c r="N4401" s="58">
        <v>0</v>
      </c>
      <c r="O4401" s="58">
        <v>1</v>
      </c>
      <c r="P4401" s="58">
        <v>0</v>
      </c>
      <c r="Q4401" s="58">
        <v>0</v>
      </c>
      <c r="R4401" s="59">
        <v>0</v>
      </c>
      <c r="S4401" s="59">
        <v>1.058611</v>
      </c>
      <c r="T4401" s="59">
        <v>0</v>
      </c>
      <c r="U4401" s="59">
        <v>0</v>
      </c>
    </row>
    <row r="4402" spans="1:21" x14ac:dyDescent="0.3">
      <c r="A4402" s="61">
        <v>89419</v>
      </c>
      <c r="B4402" s="54">
        <v>1</v>
      </c>
      <c r="C4402" s="54" t="s">
        <v>78</v>
      </c>
      <c r="D4402" s="54" t="s">
        <v>94</v>
      </c>
      <c r="E4402" s="61" t="s">
        <v>263</v>
      </c>
      <c r="F4402" s="61" t="s">
        <v>206</v>
      </c>
      <c r="G4402" s="54" t="s">
        <v>72</v>
      </c>
      <c r="H4402" s="54" t="s">
        <v>128</v>
      </c>
      <c r="I4402" s="54" t="s">
        <v>22</v>
      </c>
      <c r="J4402" s="54" t="s">
        <v>129</v>
      </c>
      <c r="K4402" s="56">
        <v>43455.656851851854</v>
      </c>
      <c r="L4402" s="56">
        <v>43455.817824074074</v>
      </c>
      <c r="M4402" s="57">
        <v>3.8633333329999999</v>
      </c>
      <c r="N4402" s="58">
        <v>7</v>
      </c>
      <c r="O4402" s="58">
        <v>4004</v>
      </c>
      <c r="P4402" s="58">
        <v>0</v>
      </c>
      <c r="Q4402" s="58">
        <v>38</v>
      </c>
      <c r="R4402" s="59">
        <v>27.043333000000001</v>
      </c>
      <c r="S4402" s="59">
        <v>15468.786665</v>
      </c>
      <c r="T4402" s="59">
        <v>0</v>
      </c>
      <c r="U4402" s="59">
        <v>146.806667</v>
      </c>
    </row>
    <row r="4403" spans="1:21" x14ac:dyDescent="0.3">
      <c r="A4403" s="61">
        <v>89423</v>
      </c>
      <c r="B4403" s="54">
        <v>1</v>
      </c>
      <c r="C4403" s="54" t="s">
        <v>78</v>
      </c>
      <c r="D4403" s="54" t="s">
        <v>81</v>
      </c>
      <c r="E4403" s="61" t="s">
        <v>3904</v>
      </c>
      <c r="F4403" s="61" t="s">
        <v>137</v>
      </c>
      <c r="G4403" s="54" t="s">
        <v>71</v>
      </c>
      <c r="H4403" s="54" t="s">
        <v>128</v>
      </c>
      <c r="I4403" s="54" t="s">
        <v>22</v>
      </c>
      <c r="J4403" s="54" t="s">
        <v>129</v>
      </c>
      <c r="K4403" s="56">
        <v>43455.632997685185</v>
      </c>
      <c r="L4403" s="56">
        <v>43455.69258101852</v>
      </c>
      <c r="M4403" s="57">
        <v>1.43</v>
      </c>
      <c r="N4403" s="58">
        <v>0</v>
      </c>
      <c r="O4403" s="58">
        <v>4</v>
      </c>
      <c r="P4403" s="58">
        <v>0</v>
      </c>
      <c r="Q4403" s="58">
        <v>0</v>
      </c>
      <c r="R4403" s="59">
        <v>0</v>
      </c>
      <c r="S4403" s="59">
        <v>5.72</v>
      </c>
      <c r="T4403" s="59">
        <v>0</v>
      </c>
      <c r="U4403" s="59">
        <v>0</v>
      </c>
    </row>
    <row r="4404" spans="1:21" x14ac:dyDescent="0.3">
      <c r="A4404" s="61">
        <v>89425</v>
      </c>
      <c r="B4404" s="54">
        <v>1</v>
      </c>
      <c r="C4404" s="54" t="s">
        <v>79</v>
      </c>
      <c r="D4404" s="54" t="s">
        <v>114</v>
      </c>
      <c r="E4404" s="61" t="s">
        <v>904</v>
      </c>
      <c r="F4404" s="61" t="s">
        <v>137</v>
      </c>
      <c r="G4404" s="54" t="s">
        <v>71</v>
      </c>
      <c r="H4404" s="54" t="s">
        <v>128</v>
      </c>
      <c r="I4404" s="54" t="s">
        <v>22</v>
      </c>
      <c r="J4404" s="54" t="s">
        <v>129</v>
      </c>
      <c r="K4404" s="56">
        <v>43455.665034722224</v>
      </c>
      <c r="L4404" s="56">
        <v>43455.701585648145</v>
      </c>
      <c r="M4404" s="57">
        <v>0.877222222</v>
      </c>
      <c r="N4404" s="58">
        <v>0</v>
      </c>
      <c r="O4404" s="58">
        <v>18</v>
      </c>
      <c r="P4404" s="58">
        <v>0</v>
      </c>
      <c r="Q4404" s="58">
        <v>0</v>
      </c>
      <c r="R4404" s="59">
        <v>0</v>
      </c>
      <c r="S4404" s="59">
        <v>15.79</v>
      </c>
      <c r="T4404" s="59">
        <v>0</v>
      </c>
      <c r="U4404" s="59">
        <v>0</v>
      </c>
    </row>
    <row r="4405" spans="1:21" x14ac:dyDescent="0.3">
      <c r="A4405" s="61">
        <v>89427</v>
      </c>
      <c r="B4405" s="54">
        <v>1</v>
      </c>
      <c r="C4405" s="54" t="s">
        <v>78</v>
      </c>
      <c r="D4405" s="54" t="s">
        <v>100</v>
      </c>
      <c r="E4405" s="61" t="s">
        <v>3905</v>
      </c>
      <c r="F4405" s="61" t="s">
        <v>140</v>
      </c>
      <c r="G4405" s="54" t="s">
        <v>72</v>
      </c>
      <c r="H4405" s="54" t="s">
        <v>128</v>
      </c>
      <c r="I4405" s="54" t="s">
        <v>22</v>
      </c>
      <c r="J4405" s="54" t="s">
        <v>129</v>
      </c>
      <c r="K4405" s="56">
        <v>43455.657037037039</v>
      </c>
      <c r="L4405" s="56">
        <v>43455.68378472222</v>
      </c>
      <c r="M4405" s="57">
        <v>0.64194444399999995</v>
      </c>
      <c r="N4405" s="58">
        <v>0</v>
      </c>
      <c r="O4405" s="58">
        <v>80</v>
      </c>
      <c r="P4405" s="58">
        <v>0</v>
      </c>
      <c r="Q4405" s="58">
        <v>1</v>
      </c>
      <c r="R4405" s="59">
        <v>0</v>
      </c>
      <c r="S4405" s="59">
        <v>51.355556</v>
      </c>
      <c r="T4405" s="59">
        <v>0</v>
      </c>
      <c r="U4405" s="59">
        <v>0.64194399999999996</v>
      </c>
    </row>
    <row r="4406" spans="1:21" x14ac:dyDescent="0.3">
      <c r="A4406" s="61">
        <v>89428</v>
      </c>
      <c r="B4406" s="54">
        <v>1</v>
      </c>
      <c r="C4406" s="54" t="s">
        <v>78</v>
      </c>
      <c r="D4406" s="54" t="s">
        <v>88</v>
      </c>
      <c r="E4406" s="61" t="s">
        <v>3906</v>
      </c>
      <c r="F4406" s="61" t="s">
        <v>144</v>
      </c>
      <c r="G4406" s="54" t="s">
        <v>71</v>
      </c>
      <c r="H4406" s="54" t="s">
        <v>128</v>
      </c>
      <c r="I4406" s="54" t="s">
        <v>22</v>
      </c>
      <c r="J4406" s="54" t="s">
        <v>129</v>
      </c>
      <c r="K4406" s="56">
        <v>43455.673159722224</v>
      </c>
      <c r="L4406" s="56">
        <v>43455.896770833337</v>
      </c>
      <c r="M4406" s="57">
        <v>5.3666666660000004</v>
      </c>
      <c r="N4406" s="58">
        <v>0</v>
      </c>
      <c r="O4406" s="58">
        <v>6</v>
      </c>
      <c r="P4406" s="58">
        <v>0</v>
      </c>
      <c r="Q4406" s="58">
        <v>0</v>
      </c>
      <c r="R4406" s="59">
        <v>0</v>
      </c>
      <c r="S4406" s="59">
        <v>32.200000000000003</v>
      </c>
      <c r="T4406" s="59">
        <v>0</v>
      </c>
      <c r="U4406" s="59">
        <v>0</v>
      </c>
    </row>
    <row r="4407" spans="1:21" x14ac:dyDescent="0.3">
      <c r="A4407" s="61">
        <v>89429</v>
      </c>
      <c r="B4407" s="54">
        <v>1</v>
      </c>
      <c r="C4407" s="54" t="s">
        <v>78</v>
      </c>
      <c r="D4407" s="54" t="s">
        <v>93</v>
      </c>
      <c r="E4407" s="61" t="s">
        <v>3907</v>
      </c>
      <c r="F4407" s="61" t="s">
        <v>151</v>
      </c>
      <c r="G4407" s="54" t="s">
        <v>71</v>
      </c>
      <c r="H4407" s="54" t="s">
        <v>128</v>
      </c>
      <c r="I4407" s="54" t="s">
        <v>22</v>
      </c>
      <c r="J4407" s="54" t="s">
        <v>129</v>
      </c>
      <c r="K4407" s="56">
        <v>43455.669224537036</v>
      </c>
      <c r="L4407" s="56">
        <v>43455.775671296295</v>
      </c>
      <c r="M4407" s="57">
        <v>2.5547222220000001</v>
      </c>
      <c r="N4407" s="58">
        <v>0</v>
      </c>
      <c r="O4407" s="58">
        <v>0</v>
      </c>
      <c r="P4407" s="58">
        <v>0</v>
      </c>
      <c r="Q4407" s="58">
        <v>38</v>
      </c>
      <c r="R4407" s="59">
        <v>0</v>
      </c>
      <c r="S4407" s="59">
        <v>0</v>
      </c>
      <c r="T4407" s="59">
        <v>0</v>
      </c>
      <c r="U4407" s="59">
        <v>97.079443999999995</v>
      </c>
    </row>
    <row r="4408" spans="1:21" x14ac:dyDescent="0.3">
      <c r="A4408" s="61">
        <v>89437</v>
      </c>
      <c r="B4408" s="54">
        <v>1</v>
      </c>
      <c r="C4408" s="54" t="s">
        <v>79</v>
      </c>
      <c r="D4408" s="54" t="s">
        <v>112</v>
      </c>
      <c r="E4408" s="61" t="s">
        <v>3908</v>
      </c>
      <c r="F4408" s="61" t="s">
        <v>136</v>
      </c>
      <c r="G4408" s="54" t="s">
        <v>71</v>
      </c>
      <c r="H4408" s="54" t="s">
        <v>128</v>
      </c>
      <c r="I4408" s="54" t="s">
        <v>22</v>
      </c>
      <c r="J4408" s="54" t="s">
        <v>129</v>
      </c>
      <c r="K4408" s="56">
        <v>43455.674479166664</v>
      </c>
      <c r="L4408" s="56">
        <v>43455.762754629628</v>
      </c>
      <c r="M4408" s="57">
        <v>2.1186111109999999</v>
      </c>
      <c r="N4408" s="58">
        <v>0</v>
      </c>
      <c r="O4408" s="58">
        <v>7</v>
      </c>
      <c r="P4408" s="58">
        <v>0</v>
      </c>
      <c r="Q4408" s="58">
        <v>0</v>
      </c>
      <c r="R4408" s="59">
        <v>0</v>
      </c>
      <c r="S4408" s="59">
        <v>14.830278</v>
      </c>
      <c r="T4408" s="59">
        <v>0</v>
      </c>
      <c r="U4408" s="59">
        <v>0</v>
      </c>
    </row>
    <row r="4409" spans="1:21" x14ac:dyDescent="0.3">
      <c r="A4409" s="61">
        <v>89438</v>
      </c>
      <c r="B4409" s="54">
        <v>1</v>
      </c>
      <c r="C4409" s="54" t="s">
        <v>78</v>
      </c>
      <c r="D4409" s="54" t="s">
        <v>104</v>
      </c>
      <c r="E4409" s="61" t="s">
        <v>3909</v>
      </c>
      <c r="F4409" s="61" t="s">
        <v>137</v>
      </c>
      <c r="G4409" s="54" t="s">
        <v>71</v>
      </c>
      <c r="H4409" s="54" t="s">
        <v>128</v>
      </c>
      <c r="I4409" s="54" t="s">
        <v>22</v>
      </c>
      <c r="J4409" s="54" t="s">
        <v>129</v>
      </c>
      <c r="K4409" s="56">
        <v>43455.681944444441</v>
      </c>
      <c r="L4409" s="56">
        <v>43455.68917824074</v>
      </c>
      <c r="M4409" s="57">
        <v>0.17361111100000001</v>
      </c>
      <c r="N4409" s="58">
        <v>0</v>
      </c>
      <c r="O4409" s="58">
        <v>1</v>
      </c>
      <c r="P4409" s="58">
        <v>0</v>
      </c>
      <c r="Q4409" s="58">
        <v>0</v>
      </c>
      <c r="R4409" s="59">
        <v>0</v>
      </c>
      <c r="S4409" s="59">
        <v>0.17361099999999999</v>
      </c>
      <c r="T4409" s="59">
        <v>0</v>
      </c>
      <c r="U4409" s="59">
        <v>0</v>
      </c>
    </row>
    <row r="4410" spans="1:21" x14ac:dyDescent="0.3">
      <c r="A4410" s="61">
        <v>89439</v>
      </c>
      <c r="B4410" s="54">
        <v>1</v>
      </c>
      <c r="C4410" s="54" t="s">
        <v>78</v>
      </c>
      <c r="D4410" s="54" t="s">
        <v>97</v>
      </c>
      <c r="E4410" s="61" t="s">
        <v>3910</v>
      </c>
      <c r="F4410" s="61" t="s">
        <v>136</v>
      </c>
      <c r="G4410" s="54" t="s">
        <v>71</v>
      </c>
      <c r="H4410" s="54" t="s">
        <v>128</v>
      </c>
      <c r="I4410" s="54" t="s">
        <v>22</v>
      </c>
      <c r="J4410" s="54" t="s">
        <v>129</v>
      </c>
      <c r="K4410" s="56">
        <v>43455.674027777779</v>
      </c>
      <c r="L4410" s="56">
        <v>43455.727662037039</v>
      </c>
      <c r="M4410" s="57">
        <v>1.287222222</v>
      </c>
      <c r="N4410" s="58">
        <v>0</v>
      </c>
      <c r="O4410" s="58">
        <v>74</v>
      </c>
      <c r="P4410" s="58">
        <v>0</v>
      </c>
      <c r="Q4410" s="58">
        <v>0</v>
      </c>
      <c r="R4410" s="59">
        <v>0</v>
      </c>
      <c r="S4410" s="59">
        <v>95.254444000000007</v>
      </c>
      <c r="T4410" s="59">
        <v>0</v>
      </c>
      <c r="U4410" s="59">
        <v>0</v>
      </c>
    </row>
    <row r="4411" spans="1:21" x14ac:dyDescent="0.3">
      <c r="A4411" s="61">
        <v>89441</v>
      </c>
      <c r="B4411" s="54">
        <v>1</v>
      </c>
      <c r="C4411" s="54" t="s">
        <v>78</v>
      </c>
      <c r="D4411" s="54" t="s">
        <v>101</v>
      </c>
      <c r="E4411" s="61" t="s">
        <v>166</v>
      </c>
      <c r="F4411" s="61" t="s">
        <v>137</v>
      </c>
      <c r="G4411" s="54" t="s">
        <v>71</v>
      </c>
      <c r="H4411" s="54" t="s">
        <v>128</v>
      </c>
      <c r="I4411" s="54" t="s">
        <v>22</v>
      </c>
      <c r="J4411" s="54" t="s">
        <v>129</v>
      </c>
      <c r="K4411" s="56">
        <v>43455.686435185184</v>
      </c>
      <c r="L4411" s="56">
        <v>43455.750300925924</v>
      </c>
      <c r="M4411" s="57">
        <v>1.532777777</v>
      </c>
      <c r="N4411" s="58">
        <v>0</v>
      </c>
      <c r="O4411" s="58">
        <v>1</v>
      </c>
      <c r="P4411" s="58">
        <v>0</v>
      </c>
      <c r="Q4411" s="58">
        <v>0</v>
      </c>
      <c r="R4411" s="59">
        <v>0</v>
      </c>
      <c r="S4411" s="59">
        <v>1.532778</v>
      </c>
      <c r="T4411" s="59">
        <v>0</v>
      </c>
      <c r="U4411" s="59">
        <v>0</v>
      </c>
    </row>
    <row r="4412" spans="1:21" x14ac:dyDescent="0.3">
      <c r="A4412" s="61">
        <v>89444</v>
      </c>
      <c r="B4412" s="54">
        <v>1</v>
      </c>
      <c r="C4412" s="54" t="s">
        <v>78</v>
      </c>
      <c r="D4412" s="54" t="s">
        <v>88</v>
      </c>
      <c r="E4412" s="61" t="s">
        <v>3911</v>
      </c>
      <c r="F4412" s="61" t="s">
        <v>137</v>
      </c>
      <c r="G4412" s="54" t="s">
        <v>71</v>
      </c>
      <c r="H4412" s="54" t="s">
        <v>128</v>
      </c>
      <c r="I4412" s="54" t="s">
        <v>22</v>
      </c>
      <c r="J4412" s="54" t="s">
        <v>129</v>
      </c>
      <c r="K4412" s="56">
        <v>43455.685763888891</v>
      </c>
      <c r="L4412" s="56">
        <v>43455.766851851855</v>
      </c>
      <c r="M4412" s="57">
        <v>1.946111111</v>
      </c>
      <c r="N4412" s="58">
        <v>0</v>
      </c>
      <c r="O4412" s="58">
        <v>2</v>
      </c>
      <c r="P4412" s="58">
        <v>0</v>
      </c>
      <c r="Q4412" s="58">
        <v>0</v>
      </c>
      <c r="R4412" s="59">
        <v>0</v>
      </c>
      <c r="S4412" s="59">
        <v>3.8922219999999998</v>
      </c>
      <c r="T4412" s="59">
        <v>0</v>
      </c>
      <c r="U4412" s="59">
        <v>0</v>
      </c>
    </row>
    <row r="4413" spans="1:21" x14ac:dyDescent="0.3">
      <c r="A4413" s="61">
        <v>89445</v>
      </c>
      <c r="B4413" s="54">
        <v>1</v>
      </c>
      <c r="C4413" s="54" t="s">
        <v>78</v>
      </c>
      <c r="D4413" s="54" t="s">
        <v>94</v>
      </c>
      <c r="E4413" s="61" t="s">
        <v>3912</v>
      </c>
      <c r="F4413" s="61" t="s">
        <v>151</v>
      </c>
      <c r="G4413" s="54" t="s">
        <v>71</v>
      </c>
      <c r="H4413" s="54" t="s">
        <v>128</v>
      </c>
      <c r="I4413" s="54" t="s">
        <v>22</v>
      </c>
      <c r="J4413" s="54" t="s">
        <v>129</v>
      </c>
      <c r="K4413" s="56">
        <v>43455.689166666663</v>
      </c>
      <c r="L4413" s="56">
        <v>43455.736909722225</v>
      </c>
      <c r="M4413" s="57">
        <v>1.1458333329999999</v>
      </c>
      <c r="N4413" s="58">
        <v>0</v>
      </c>
      <c r="O4413" s="58">
        <v>17</v>
      </c>
      <c r="P4413" s="58">
        <v>0</v>
      </c>
      <c r="Q4413" s="58">
        <v>0</v>
      </c>
      <c r="R4413" s="59">
        <v>0</v>
      </c>
      <c r="S4413" s="59">
        <v>19.479167</v>
      </c>
      <c r="T4413" s="59">
        <v>0</v>
      </c>
      <c r="U4413" s="59">
        <v>0</v>
      </c>
    </row>
    <row r="4414" spans="1:21" x14ac:dyDescent="0.3">
      <c r="A4414" s="61">
        <v>89447</v>
      </c>
      <c r="B4414" s="54">
        <v>1</v>
      </c>
      <c r="C4414" s="54" t="s">
        <v>78</v>
      </c>
      <c r="D4414" s="54" t="s">
        <v>88</v>
      </c>
      <c r="E4414" s="61" t="s">
        <v>3913</v>
      </c>
      <c r="F4414" s="61" t="s">
        <v>137</v>
      </c>
      <c r="G4414" s="54" t="s">
        <v>71</v>
      </c>
      <c r="H4414" s="54" t="s">
        <v>128</v>
      </c>
      <c r="I4414" s="54" t="s">
        <v>22</v>
      </c>
      <c r="J4414" s="54" t="s">
        <v>129</v>
      </c>
      <c r="K4414" s="56">
        <v>43455.690682870372</v>
      </c>
      <c r="L4414" s="56">
        <v>43455.783483796295</v>
      </c>
      <c r="M4414" s="57">
        <v>2.227222222</v>
      </c>
      <c r="N4414" s="58">
        <v>0</v>
      </c>
      <c r="O4414" s="58">
        <v>9</v>
      </c>
      <c r="P4414" s="58">
        <v>0</v>
      </c>
      <c r="Q4414" s="58">
        <v>0</v>
      </c>
      <c r="R4414" s="59">
        <v>0</v>
      </c>
      <c r="S4414" s="59">
        <v>20.045000000000002</v>
      </c>
      <c r="T4414" s="59">
        <v>0</v>
      </c>
      <c r="U4414" s="59">
        <v>0</v>
      </c>
    </row>
    <row r="4415" spans="1:21" x14ac:dyDescent="0.3">
      <c r="A4415" s="61">
        <v>89448</v>
      </c>
      <c r="B4415" s="54">
        <v>1</v>
      </c>
      <c r="C4415" s="54" t="s">
        <v>78</v>
      </c>
      <c r="D4415" s="54" t="s">
        <v>82</v>
      </c>
      <c r="E4415" s="61" t="s">
        <v>3914</v>
      </c>
      <c r="F4415" s="61" t="s">
        <v>137</v>
      </c>
      <c r="G4415" s="54" t="s">
        <v>71</v>
      </c>
      <c r="H4415" s="54" t="s">
        <v>128</v>
      </c>
      <c r="I4415" s="54" t="s">
        <v>22</v>
      </c>
      <c r="J4415" s="54" t="s">
        <v>129</v>
      </c>
      <c r="K4415" s="56">
        <v>43455.68341435185</v>
      </c>
      <c r="L4415" s="56">
        <v>43455.723483796297</v>
      </c>
      <c r="M4415" s="57">
        <v>0.96166666599999995</v>
      </c>
      <c r="N4415" s="58">
        <v>0</v>
      </c>
      <c r="O4415" s="58">
        <v>1</v>
      </c>
      <c r="P4415" s="58">
        <v>0</v>
      </c>
      <c r="Q4415" s="58">
        <v>0</v>
      </c>
      <c r="R4415" s="59">
        <v>0</v>
      </c>
      <c r="S4415" s="59">
        <v>0.96166700000000005</v>
      </c>
      <c r="T4415" s="59">
        <v>0</v>
      </c>
      <c r="U4415" s="59">
        <v>0</v>
      </c>
    </row>
    <row r="4416" spans="1:21" x14ac:dyDescent="0.3">
      <c r="A4416" s="61">
        <v>89449</v>
      </c>
      <c r="B4416" s="54">
        <v>1</v>
      </c>
      <c r="C4416" s="54" t="s">
        <v>78</v>
      </c>
      <c r="D4416" s="54" t="s">
        <v>125</v>
      </c>
      <c r="E4416" s="61" t="s">
        <v>3915</v>
      </c>
      <c r="F4416" s="61" t="s">
        <v>172</v>
      </c>
      <c r="G4416" s="54" t="s">
        <v>71</v>
      </c>
      <c r="H4416" s="54" t="s">
        <v>128</v>
      </c>
      <c r="I4416" s="54" t="s">
        <v>22</v>
      </c>
      <c r="J4416" s="54" t="s">
        <v>129</v>
      </c>
      <c r="K4416" s="56">
        <v>43455.681666666664</v>
      </c>
      <c r="L4416" s="56">
        <v>43455.802268518521</v>
      </c>
      <c r="M4416" s="57">
        <v>2.8944444439999999</v>
      </c>
      <c r="N4416" s="58">
        <v>1</v>
      </c>
      <c r="O4416" s="58">
        <v>28</v>
      </c>
      <c r="P4416" s="58">
        <v>0</v>
      </c>
      <c r="Q4416" s="58">
        <v>0</v>
      </c>
      <c r="R4416" s="59">
        <v>2.894444</v>
      </c>
      <c r="S4416" s="59">
        <v>81.044443999999999</v>
      </c>
      <c r="T4416" s="59">
        <v>0</v>
      </c>
      <c r="U4416" s="59">
        <v>0</v>
      </c>
    </row>
    <row r="4417" spans="1:21" x14ac:dyDescent="0.3">
      <c r="A4417" s="61">
        <v>89451</v>
      </c>
      <c r="B4417" s="54">
        <v>1</v>
      </c>
      <c r="C4417" s="54" t="s">
        <v>78</v>
      </c>
      <c r="D4417" s="54" t="s">
        <v>92</v>
      </c>
      <c r="E4417" s="61" t="s">
        <v>3916</v>
      </c>
      <c r="F4417" s="61" t="s">
        <v>149</v>
      </c>
      <c r="G4417" s="54" t="s">
        <v>71</v>
      </c>
      <c r="H4417" s="54" t="s">
        <v>128</v>
      </c>
      <c r="I4417" s="54" t="s">
        <v>22</v>
      </c>
      <c r="J4417" s="54" t="s">
        <v>129</v>
      </c>
      <c r="K4417" s="56">
        <v>43455.700694444444</v>
      </c>
      <c r="L4417" s="56">
        <v>43455.726388888892</v>
      </c>
      <c r="M4417" s="57">
        <v>0.61666666599999997</v>
      </c>
      <c r="N4417" s="58">
        <v>0</v>
      </c>
      <c r="O4417" s="58">
        <v>142</v>
      </c>
      <c r="P4417" s="58">
        <v>0</v>
      </c>
      <c r="Q4417" s="58">
        <v>2</v>
      </c>
      <c r="R4417" s="59">
        <v>0</v>
      </c>
      <c r="S4417" s="59">
        <v>87.566666999999995</v>
      </c>
      <c r="T4417" s="59">
        <v>0</v>
      </c>
      <c r="U4417" s="59">
        <v>1.233333</v>
      </c>
    </row>
    <row r="4418" spans="1:21" x14ac:dyDescent="0.3">
      <c r="A4418" s="61">
        <v>89452</v>
      </c>
      <c r="B4418" s="54">
        <v>1</v>
      </c>
      <c r="C4418" s="54" t="s">
        <v>78</v>
      </c>
      <c r="D4418" s="54" t="s">
        <v>80</v>
      </c>
      <c r="E4418" s="61" t="s">
        <v>3917</v>
      </c>
      <c r="F4418" s="61" t="s">
        <v>137</v>
      </c>
      <c r="G4418" s="54" t="s">
        <v>71</v>
      </c>
      <c r="H4418" s="54" t="s">
        <v>128</v>
      </c>
      <c r="I4418" s="54" t="s">
        <v>22</v>
      </c>
      <c r="J4418" s="54" t="s">
        <v>129</v>
      </c>
      <c r="K4418" s="56">
        <v>43455.706643518519</v>
      </c>
      <c r="L4418" s="56">
        <v>43455.725648148145</v>
      </c>
      <c r="M4418" s="57">
        <v>0.45611111100000001</v>
      </c>
      <c r="N4418" s="58">
        <v>0</v>
      </c>
      <c r="O4418" s="58">
        <v>1</v>
      </c>
      <c r="P4418" s="58">
        <v>0</v>
      </c>
      <c r="Q4418" s="58">
        <v>0</v>
      </c>
      <c r="R4418" s="59">
        <v>0</v>
      </c>
      <c r="S4418" s="59">
        <v>0.45611099999999999</v>
      </c>
      <c r="T4418" s="59">
        <v>0</v>
      </c>
      <c r="U4418" s="59">
        <v>0</v>
      </c>
    </row>
    <row r="4419" spans="1:21" x14ac:dyDescent="0.3">
      <c r="A4419" s="61">
        <v>89454</v>
      </c>
      <c r="B4419" s="54">
        <v>1</v>
      </c>
      <c r="C4419" s="54" t="s">
        <v>78</v>
      </c>
      <c r="D4419" s="54" t="s">
        <v>104</v>
      </c>
      <c r="E4419" s="61" t="s">
        <v>3918</v>
      </c>
      <c r="F4419" s="61" t="s">
        <v>144</v>
      </c>
      <c r="G4419" s="54" t="s">
        <v>71</v>
      </c>
      <c r="H4419" s="54" t="s">
        <v>128</v>
      </c>
      <c r="I4419" s="54" t="s">
        <v>22</v>
      </c>
      <c r="J4419" s="54" t="s">
        <v>129</v>
      </c>
      <c r="K4419" s="56">
        <v>43455.68409722222</v>
      </c>
      <c r="L4419" s="56">
        <v>43455.711805555555</v>
      </c>
      <c r="M4419" s="57">
        <v>0.66500000000000004</v>
      </c>
      <c r="N4419" s="58">
        <v>0</v>
      </c>
      <c r="O4419" s="58">
        <v>26</v>
      </c>
      <c r="P4419" s="58">
        <v>0</v>
      </c>
      <c r="Q4419" s="58">
        <v>0</v>
      </c>
      <c r="R4419" s="59">
        <v>0</v>
      </c>
      <c r="S4419" s="59">
        <v>17.29</v>
      </c>
      <c r="T4419" s="59">
        <v>0</v>
      </c>
      <c r="U4419" s="59">
        <v>0</v>
      </c>
    </row>
    <row r="4420" spans="1:21" x14ac:dyDescent="0.3">
      <c r="A4420" s="61">
        <v>89458</v>
      </c>
      <c r="B4420" s="54">
        <v>1</v>
      </c>
      <c r="C4420" s="54" t="s">
        <v>78</v>
      </c>
      <c r="D4420" s="54" t="s">
        <v>102</v>
      </c>
      <c r="E4420" s="61" t="s">
        <v>3919</v>
      </c>
      <c r="F4420" s="61" t="s">
        <v>137</v>
      </c>
      <c r="G4420" s="54" t="s">
        <v>71</v>
      </c>
      <c r="H4420" s="54" t="s">
        <v>128</v>
      </c>
      <c r="I4420" s="54" t="s">
        <v>22</v>
      </c>
      <c r="J4420" s="54" t="s">
        <v>129</v>
      </c>
      <c r="K4420" s="56">
        <v>43455.580138888887</v>
      </c>
      <c r="L4420" s="56">
        <v>43455.770243055558</v>
      </c>
      <c r="M4420" s="57">
        <v>4.5625</v>
      </c>
      <c r="N4420" s="58">
        <v>0</v>
      </c>
      <c r="O4420" s="58">
        <v>2</v>
      </c>
      <c r="P4420" s="58">
        <v>0</v>
      </c>
      <c r="Q4420" s="58">
        <v>0</v>
      </c>
      <c r="R4420" s="59">
        <v>0</v>
      </c>
      <c r="S4420" s="59">
        <v>9.125</v>
      </c>
      <c r="T4420" s="59">
        <v>0</v>
      </c>
      <c r="U4420" s="59">
        <v>0</v>
      </c>
    </row>
    <row r="4421" spans="1:21" x14ac:dyDescent="0.3">
      <c r="A4421" s="61">
        <v>89460</v>
      </c>
      <c r="B4421" s="54">
        <v>1</v>
      </c>
      <c r="C4421" s="54" t="s">
        <v>78</v>
      </c>
      <c r="D4421" s="54" t="s">
        <v>80</v>
      </c>
      <c r="E4421" s="61" t="s">
        <v>507</v>
      </c>
      <c r="F4421" s="61" t="s">
        <v>184</v>
      </c>
      <c r="G4421" s="54" t="s">
        <v>71</v>
      </c>
      <c r="H4421" s="54" t="s">
        <v>128</v>
      </c>
      <c r="I4421" s="54" t="s">
        <v>22</v>
      </c>
      <c r="J4421" s="54" t="s">
        <v>129</v>
      </c>
      <c r="K4421" s="56">
        <v>43455.716666666667</v>
      </c>
      <c r="L4421" s="56">
        <v>43455.800879629627</v>
      </c>
      <c r="M4421" s="57">
        <v>2.0211111110000002</v>
      </c>
      <c r="N4421" s="58">
        <v>0</v>
      </c>
      <c r="O4421" s="58">
        <v>610</v>
      </c>
      <c r="P4421" s="58">
        <v>0</v>
      </c>
      <c r="Q4421" s="58">
        <v>0</v>
      </c>
      <c r="R4421" s="59">
        <v>0</v>
      </c>
      <c r="S4421" s="59">
        <v>1232.877778</v>
      </c>
      <c r="T4421" s="59">
        <v>0</v>
      </c>
      <c r="U4421" s="59">
        <v>0</v>
      </c>
    </row>
    <row r="4422" spans="1:21" x14ac:dyDescent="0.3">
      <c r="A4422" s="61">
        <v>89462</v>
      </c>
      <c r="B4422" s="54">
        <v>1</v>
      </c>
      <c r="C4422" s="54" t="s">
        <v>78</v>
      </c>
      <c r="D4422" s="54" t="s">
        <v>100</v>
      </c>
      <c r="E4422" s="61" t="s">
        <v>3920</v>
      </c>
      <c r="F4422" s="61" t="s">
        <v>145</v>
      </c>
      <c r="G4422" s="54" t="s">
        <v>72</v>
      </c>
      <c r="H4422" s="54" t="s">
        <v>128</v>
      </c>
      <c r="I4422" s="54" t="s">
        <v>22</v>
      </c>
      <c r="J4422" s="54" t="s">
        <v>129</v>
      </c>
      <c r="K4422" s="56">
        <v>43455.71947916667</v>
      </c>
      <c r="L4422" s="56">
        <v>43455.778310185182</v>
      </c>
      <c r="M4422" s="57">
        <v>1.411944444</v>
      </c>
      <c r="N4422" s="58">
        <v>0</v>
      </c>
      <c r="O4422" s="58">
        <v>6</v>
      </c>
      <c r="P4422" s="58">
        <v>0</v>
      </c>
      <c r="Q4422" s="58">
        <v>0</v>
      </c>
      <c r="R4422" s="59">
        <v>0</v>
      </c>
      <c r="S4422" s="59">
        <v>8.4716670000000001</v>
      </c>
      <c r="T4422" s="59">
        <v>0</v>
      </c>
      <c r="U4422" s="59">
        <v>0</v>
      </c>
    </row>
    <row r="4423" spans="1:21" x14ac:dyDescent="0.3">
      <c r="A4423" s="61">
        <v>89464</v>
      </c>
      <c r="B4423" s="54">
        <v>1</v>
      </c>
      <c r="C4423" s="54" t="s">
        <v>79</v>
      </c>
      <c r="D4423" s="54" t="s">
        <v>110</v>
      </c>
      <c r="E4423" s="61" t="s">
        <v>1569</v>
      </c>
      <c r="F4423" s="61" t="s">
        <v>145</v>
      </c>
      <c r="G4423" s="54" t="s">
        <v>72</v>
      </c>
      <c r="H4423" s="54" t="s">
        <v>128</v>
      </c>
      <c r="I4423" s="54" t="s">
        <v>22</v>
      </c>
      <c r="J4423" s="54" t="s">
        <v>129</v>
      </c>
      <c r="K4423" s="56">
        <v>43455.718599537038</v>
      </c>
      <c r="L4423" s="56">
        <v>43455.753483796296</v>
      </c>
      <c r="M4423" s="57">
        <v>0.83722222199999996</v>
      </c>
      <c r="N4423" s="58">
        <v>1</v>
      </c>
      <c r="O4423" s="58">
        <v>20</v>
      </c>
      <c r="P4423" s="58">
        <v>0</v>
      </c>
      <c r="Q4423" s="58">
        <v>0</v>
      </c>
      <c r="R4423" s="59">
        <v>0.83722200000000002</v>
      </c>
      <c r="S4423" s="59">
        <v>16.744444000000001</v>
      </c>
      <c r="T4423" s="59">
        <v>0</v>
      </c>
      <c r="U4423" s="59">
        <v>0</v>
      </c>
    </row>
    <row r="4424" spans="1:21" x14ac:dyDescent="0.3">
      <c r="A4424" s="61">
        <v>89466</v>
      </c>
      <c r="B4424" s="54">
        <v>1</v>
      </c>
      <c r="C4424" s="54" t="s">
        <v>78</v>
      </c>
      <c r="D4424" s="54" t="s">
        <v>126</v>
      </c>
      <c r="E4424" s="61" t="s">
        <v>3921</v>
      </c>
      <c r="F4424" s="61" t="s">
        <v>140</v>
      </c>
      <c r="G4424" s="54" t="s">
        <v>72</v>
      </c>
      <c r="H4424" s="54" t="s">
        <v>128</v>
      </c>
      <c r="I4424" s="54" t="s">
        <v>22</v>
      </c>
      <c r="J4424" s="54" t="s">
        <v>129</v>
      </c>
      <c r="K4424" s="56">
        <v>43455.687800925924</v>
      </c>
      <c r="L4424" s="56">
        <v>43455.715277777781</v>
      </c>
      <c r="M4424" s="57">
        <v>0.65944444400000002</v>
      </c>
      <c r="N4424" s="58">
        <v>1</v>
      </c>
      <c r="O4424" s="58">
        <v>4012</v>
      </c>
      <c r="P4424" s="58">
        <v>0</v>
      </c>
      <c r="Q4424" s="58">
        <v>0</v>
      </c>
      <c r="R4424" s="59">
        <v>0.65944400000000003</v>
      </c>
      <c r="S4424" s="59">
        <v>2645.6911089999999</v>
      </c>
      <c r="T4424" s="59">
        <v>0</v>
      </c>
      <c r="U4424" s="59">
        <v>0</v>
      </c>
    </row>
    <row r="4425" spans="1:21" x14ac:dyDescent="0.3">
      <c r="A4425" s="61">
        <v>89469</v>
      </c>
      <c r="B4425" s="54">
        <v>1</v>
      </c>
      <c r="C4425" s="54" t="s">
        <v>79</v>
      </c>
      <c r="D4425" s="54" t="s">
        <v>118</v>
      </c>
      <c r="E4425" s="61" t="s">
        <v>1518</v>
      </c>
      <c r="F4425" s="61" t="s">
        <v>203</v>
      </c>
      <c r="G4425" s="54" t="s">
        <v>71</v>
      </c>
      <c r="H4425" s="54" t="s">
        <v>128</v>
      </c>
      <c r="I4425" s="54" t="s">
        <v>22</v>
      </c>
      <c r="J4425" s="54" t="s">
        <v>129</v>
      </c>
      <c r="K4425" s="56">
        <v>43455.72347222222</v>
      </c>
      <c r="L4425" s="56">
        <v>43455.738391203704</v>
      </c>
      <c r="M4425" s="57">
        <v>0.35805555500000003</v>
      </c>
      <c r="N4425" s="58">
        <v>0</v>
      </c>
      <c r="O4425" s="58">
        <v>147</v>
      </c>
      <c r="P4425" s="58">
        <v>0</v>
      </c>
      <c r="Q4425" s="58">
        <v>0</v>
      </c>
      <c r="R4425" s="59">
        <v>0</v>
      </c>
      <c r="S4425" s="59">
        <v>52.634166999999998</v>
      </c>
      <c r="T4425" s="59">
        <v>0</v>
      </c>
      <c r="U4425" s="59">
        <v>0</v>
      </c>
    </row>
    <row r="4426" spans="1:21" x14ac:dyDescent="0.3">
      <c r="A4426" s="61">
        <v>89472</v>
      </c>
      <c r="B4426" s="54">
        <v>1</v>
      </c>
      <c r="C4426" s="54" t="s">
        <v>79</v>
      </c>
      <c r="D4426" s="54" t="s">
        <v>112</v>
      </c>
      <c r="E4426" s="61" t="s">
        <v>850</v>
      </c>
      <c r="F4426" s="61" t="s">
        <v>176</v>
      </c>
      <c r="G4426" s="54" t="s">
        <v>71</v>
      </c>
      <c r="H4426" s="54" t="s">
        <v>128</v>
      </c>
      <c r="I4426" s="54" t="s">
        <v>22</v>
      </c>
      <c r="J4426" s="54" t="s">
        <v>129</v>
      </c>
      <c r="K4426" s="56">
        <v>43455.730474537035</v>
      </c>
      <c r="L4426" s="56">
        <v>43455.959305555552</v>
      </c>
      <c r="M4426" s="57">
        <v>5.4919444439999996</v>
      </c>
      <c r="N4426" s="58">
        <v>0</v>
      </c>
      <c r="O4426" s="58">
        <v>33</v>
      </c>
      <c r="P4426" s="58">
        <v>0</v>
      </c>
      <c r="Q4426" s="58">
        <v>0</v>
      </c>
      <c r="R4426" s="59">
        <v>0</v>
      </c>
      <c r="S4426" s="59">
        <v>181.23416700000001</v>
      </c>
      <c r="T4426" s="59">
        <v>0</v>
      </c>
      <c r="U4426" s="59">
        <v>0</v>
      </c>
    </row>
    <row r="4427" spans="1:21" x14ac:dyDescent="0.3">
      <c r="A4427" s="61">
        <v>89473</v>
      </c>
      <c r="B4427" s="54">
        <v>1</v>
      </c>
      <c r="C4427" s="54" t="s">
        <v>79</v>
      </c>
      <c r="D4427" s="54" t="s">
        <v>124</v>
      </c>
      <c r="E4427" s="61" t="s">
        <v>3922</v>
      </c>
      <c r="F4427" s="61" t="s">
        <v>176</v>
      </c>
      <c r="G4427" s="54" t="s">
        <v>71</v>
      </c>
      <c r="H4427" s="54" t="s">
        <v>128</v>
      </c>
      <c r="I4427" s="54" t="s">
        <v>22</v>
      </c>
      <c r="J4427" s="54" t="s">
        <v>129</v>
      </c>
      <c r="K4427" s="56">
        <v>43455.727870370371</v>
      </c>
      <c r="L4427" s="56">
        <v>43455.783506944441</v>
      </c>
      <c r="M4427" s="57">
        <v>1.3352777769999999</v>
      </c>
      <c r="N4427" s="58">
        <v>0</v>
      </c>
      <c r="O4427" s="58">
        <v>1</v>
      </c>
      <c r="P4427" s="58">
        <v>0</v>
      </c>
      <c r="Q4427" s="58">
        <v>0</v>
      </c>
      <c r="R4427" s="59">
        <v>0</v>
      </c>
      <c r="S4427" s="59">
        <v>1.335278</v>
      </c>
      <c r="T4427" s="59">
        <v>0</v>
      </c>
      <c r="U4427" s="59">
        <v>0</v>
      </c>
    </row>
    <row r="4428" spans="1:21" x14ac:dyDescent="0.3">
      <c r="A4428" s="61">
        <v>89475</v>
      </c>
      <c r="B4428" s="54">
        <v>1</v>
      </c>
      <c r="C4428" s="54" t="s">
        <v>78</v>
      </c>
      <c r="D4428" s="54" t="s">
        <v>101</v>
      </c>
      <c r="E4428" s="61" t="s">
        <v>3923</v>
      </c>
      <c r="F4428" s="61" t="s">
        <v>156</v>
      </c>
      <c r="G4428" s="54" t="s">
        <v>71</v>
      </c>
      <c r="H4428" s="54" t="s">
        <v>128</v>
      </c>
      <c r="I4428" s="54" t="s">
        <v>22</v>
      </c>
      <c r="J4428" s="54" t="s">
        <v>129</v>
      </c>
      <c r="K4428" s="56">
        <v>43455.719166666669</v>
      </c>
      <c r="L4428" s="56">
        <v>43455.762152777781</v>
      </c>
      <c r="M4428" s="57">
        <v>1.031666666</v>
      </c>
      <c r="N4428" s="58">
        <v>0</v>
      </c>
      <c r="O4428" s="58">
        <v>14</v>
      </c>
      <c r="P4428" s="58">
        <v>0</v>
      </c>
      <c r="Q4428" s="58">
        <v>0</v>
      </c>
      <c r="R4428" s="59">
        <v>0</v>
      </c>
      <c r="S4428" s="59">
        <v>14.443333000000001</v>
      </c>
      <c r="T4428" s="59">
        <v>0</v>
      </c>
      <c r="U4428" s="59">
        <v>0</v>
      </c>
    </row>
    <row r="4429" spans="1:21" x14ac:dyDescent="0.3">
      <c r="A4429" s="61">
        <v>89476</v>
      </c>
      <c r="B4429" s="54">
        <v>1</v>
      </c>
      <c r="C4429" s="54" t="s">
        <v>78</v>
      </c>
      <c r="D4429" s="54" t="s">
        <v>101</v>
      </c>
      <c r="E4429" s="61" t="s">
        <v>3808</v>
      </c>
      <c r="F4429" s="61" t="s">
        <v>156</v>
      </c>
      <c r="G4429" s="54" t="s">
        <v>71</v>
      </c>
      <c r="H4429" s="54" t="s">
        <v>128</v>
      </c>
      <c r="I4429" s="54" t="s">
        <v>22</v>
      </c>
      <c r="J4429" s="54" t="s">
        <v>129</v>
      </c>
      <c r="K4429" s="56">
        <v>43455.734791666669</v>
      </c>
      <c r="L4429" s="56">
        <v>43455.778622685182</v>
      </c>
      <c r="M4429" s="57">
        <v>1.0519444440000001</v>
      </c>
      <c r="N4429" s="58">
        <v>0</v>
      </c>
      <c r="O4429" s="58">
        <v>381</v>
      </c>
      <c r="P4429" s="58">
        <v>0</v>
      </c>
      <c r="Q4429" s="58">
        <v>0</v>
      </c>
      <c r="R4429" s="59">
        <v>0</v>
      </c>
      <c r="S4429" s="59">
        <v>400.79083300000002</v>
      </c>
      <c r="T4429" s="59">
        <v>0</v>
      </c>
      <c r="U4429" s="59">
        <v>0</v>
      </c>
    </row>
    <row r="4430" spans="1:21" x14ac:dyDescent="0.3">
      <c r="A4430" s="61">
        <v>89477</v>
      </c>
      <c r="B4430" s="54">
        <v>1</v>
      </c>
      <c r="C4430" s="54" t="s">
        <v>78</v>
      </c>
      <c r="D4430" s="54" t="s">
        <v>82</v>
      </c>
      <c r="E4430" s="61" t="s">
        <v>3924</v>
      </c>
      <c r="F4430" s="61" t="s">
        <v>137</v>
      </c>
      <c r="G4430" s="54" t="s">
        <v>71</v>
      </c>
      <c r="H4430" s="54" t="s">
        <v>128</v>
      </c>
      <c r="I4430" s="54" t="s">
        <v>22</v>
      </c>
      <c r="J4430" s="54" t="s">
        <v>129</v>
      </c>
      <c r="K4430" s="56">
        <v>43455.744884259257</v>
      </c>
      <c r="L4430" s="56">
        <v>43455.777187500003</v>
      </c>
      <c r="M4430" s="57">
        <v>0.775277777</v>
      </c>
      <c r="N4430" s="58">
        <v>0</v>
      </c>
      <c r="O4430" s="58">
        <v>3</v>
      </c>
      <c r="P4430" s="58">
        <v>0</v>
      </c>
      <c r="Q4430" s="58">
        <v>0</v>
      </c>
      <c r="R4430" s="59">
        <v>0</v>
      </c>
      <c r="S4430" s="59">
        <v>2.3258329999999998</v>
      </c>
      <c r="T4430" s="59">
        <v>0</v>
      </c>
      <c r="U4430" s="59">
        <v>0</v>
      </c>
    </row>
    <row r="4431" spans="1:21" x14ac:dyDescent="0.3">
      <c r="A4431" s="61">
        <v>89481</v>
      </c>
      <c r="B4431" s="54">
        <v>1</v>
      </c>
      <c r="C4431" s="54" t="s">
        <v>78</v>
      </c>
      <c r="D4431" s="54" t="s">
        <v>104</v>
      </c>
      <c r="E4431" s="61" t="s">
        <v>3925</v>
      </c>
      <c r="F4431" s="61" t="s">
        <v>137</v>
      </c>
      <c r="G4431" s="54" t="s">
        <v>71</v>
      </c>
      <c r="H4431" s="54" t="s">
        <v>128</v>
      </c>
      <c r="I4431" s="54" t="s">
        <v>22</v>
      </c>
      <c r="J4431" s="54" t="s">
        <v>129</v>
      </c>
      <c r="K4431" s="56">
        <v>43455.6097337963</v>
      </c>
      <c r="L4431" s="56">
        <v>43455.75</v>
      </c>
      <c r="M4431" s="57">
        <v>3.3663888879999999</v>
      </c>
      <c r="N4431" s="58">
        <v>0</v>
      </c>
      <c r="O4431" s="58">
        <v>0</v>
      </c>
      <c r="P4431" s="58">
        <v>0</v>
      </c>
      <c r="Q4431" s="58">
        <v>1</v>
      </c>
      <c r="R4431" s="59">
        <v>0</v>
      </c>
      <c r="S4431" s="59">
        <v>0</v>
      </c>
      <c r="T4431" s="59">
        <v>0</v>
      </c>
      <c r="U4431" s="59">
        <v>3.3663889999999999</v>
      </c>
    </row>
    <row r="4432" spans="1:21" x14ac:dyDescent="0.3">
      <c r="A4432" s="61">
        <v>89487</v>
      </c>
      <c r="B4432" s="54">
        <v>1</v>
      </c>
      <c r="C4432" s="54" t="s">
        <v>78</v>
      </c>
      <c r="D4432" s="54" t="s">
        <v>80</v>
      </c>
      <c r="E4432" s="61" t="s">
        <v>3926</v>
      </c>
      <c r="F4432" s="61" t="s">
        <v>172</v>
      </c>
      <c r="G4432" s="54" t="s">
        <v>71</v>
      </c>
      <c r="H4432" s="54" t="s">
        <v>128</v>
      </c>
      <c r="I4432" s="54" t="s">
        <v>22</v>
      </c>
      <c r="J4432" s="54" t="s">
        <v>129</v>
      </c>
      <c r="K4432" s="56">
        <v>43455.750405092593</v>
      </c>
      <c r="L4432" s="56">
        <v>43455.819444444445</v>
      </c>
      <c r="M4432" s="57">
        <v>1.6569444440000001</v>
      </c>
      <c r="N4432" s="58">
        <v>0</v>
      </c>
      <c r="O4432" s="58">
        <v>464</v>
      </c>
      <c r="P4432" s="58">
        <v>0</v>
      </c>
      <c r="Q4432" s="58">
        <v>0</v>
      </c>
      <c r="R4432" s="59">
        <v>0</v>
      </c>
      <c r="S4432" s="59">
        <v>768.82222200000001</v>
      </c>
      <c r="T4432" s="59">
        <v>0</v>
      </c>
      <c r="U4432" s="59">
        <v>0</v>
      </c>
    </row>
    <row r="4433" spans="1:21" x14ac:dyDescent="0.3">
      <c r="A4433" s="61">
        <v>89490</v>
      </c>
      <c r="B4433" s="54">
        <v>1</v>
      </c>
      <c r="C4433" s="54" t="s">
        <v>78</v>
      </c>
      <c r="D4433" s="54" t="s">
        <v>82</v>
      </c>
      <c r="E4433" s="61" t="s">
        <v>3878</v>
      </c>
      <c r="F4433" s="61" t="s">
        <v>146</v>
      </c>
      <c r="G4433" s="54" t="s">
        <v>72</v>
      </c>
      <c r="H4433" s="54" t="s">
        <v>128</v>
      </c>
      <c r="I4433" s="54" t="s">
        <v>22</v>
      </c>
      <c r="J4433" s="54" t="s">
        <v>147</v>
      </c>
      <c r="K4433" s="56">
        <v>43455.668807870374</v>
      </c>
      <c r="L4433" s="56">
        <v>43455.82335648148</v>
      </c>
      <c r="M4433" s="57">
        <v>3.7091666659999998</v>
      </c>
      <c r="N4433" s="58">
        <v>0</v>
      </c>
      <c r="O4433" s="58">
        <v>144</v>
      </c>
      <c r="P4433" s="58">
        <v>0</v>
      </c>
      <c r="Q4433" s="58">
        <v>0</v>
      </c>
      <c r="R4433" s="59">
        <v>0</v>
      </c>
      <c r="S4433" s="59">
        <v>534.12</v>
      </c>
      <c r="T4433" s="59">
        <v>0</v>
      </c>
      <c r="U4433" s="59">
        <v>0</v>
      </c>
    </row>
    <row r="4434" spans="1:21" x14ac:dyDescent="0.3">
      <c r="A4434" s="61">
        <v>89492</v>
      </c>
      <c r="B4434" s="54">
        <v>1</v>
      </c>
      <c r="C4434" s="54" t="s">
        <v>78</v>
      </c>
      <c r="D4434" s="54" t="s">
        <v>82</v>
      </c>
      <c r="E4434" s="61" t="s">
        <v>3927</v>
      </c>
      <c r="F4434" s="61" t="s">
        <v>137</v>
      </c>
      <c r="G4434" s="54" t="s">
        <v>71</v>
      </c>
      <c r="H4434" s="54" t="s">
        <v>128</v>
      </c>
      <c r="I4434" s="54" t="s">
        <v>22</v>
      </c>
      <c r="J4434" s="54" t="s">
        <v>129</v>
      </c>
      <c r="K4434" s="56">
        <v>43455.753888888888</v>
      </c>
      <c r="L4434" s="56">
        <v>43455.86347222222</v>
      </c>
      <c r="M4434" s="57">
        <v>2.63</v>
      </c>
      <c r="N4434" s="58">
        <v>0</v>
      </c>
      <c r="O4434" s="58">
        <v>1</v>
      </c>
      <c r="P4434" s="58">
        <v>0</v>
      </c>
      <c r="Q4434" s="58">
        <v>0</v>
      </c>
      <c r="R4434" s="59">
        <v>0</v>
      </c>
      <c r="S4434" s="59">
        <v>2.63</v>
      </c>
      <c r="T4434" s="59">
        <v>0</v>
      </c>
      <c r="U4434" s="59">
        <v>0</v>
      </c>
    </row>
    <row r="4435" spans="1:21" x14ac:dyDescent="0.3">
      <c r="A4435" s="61">
        <v>89495</v>
      </c>
      <c r="B4435" s="54">
        <v>1</v>
      </c>
      <c r="C4435" s="54" t="s">
        <v>78</v>
      </c>
      <c r="D4435" s="54" t="s">
        <v>80</v>
      </c>
      <c r="E4435" s="61" t="s">
        <v>3928</v>
      </c>
      <c r="F4435" s="61" t="s">
        <v>144</v>
      </c>
      <c r="G4435" s="54" t="s">
        <v>71</v>
      </c>
      <c r="H4435" s="54" t="s">
        <v>128</v>
      </c>
      <c r="I4435" s="54" t="s">
        <v>22</v>
      </c>
      <c r="J4435" s="54" t="s">
        <v>129</v>
      </c>
      <c r="K4435" s="56">
        <v>43455.76425925926</v>
      </c>
      <c r="L4435" s="56">
        <v>43455.82203703704</v>
      </c>
      <c r="M4435" s="57">
        <v>1.386666666</v>
      </c>
      <c r="N4435" s="58">
        <v>0</v>
      </c>
      <c r="O4435" s="58">
        <v>5</v>
      </c>
      <c r="P4435" s="58">
        <v>0</v>
      </c>
      <c r="Q4435" s="58">
        <v>0</v>
      </c>
      <c r="R4435" s="59">
        <v>0</v>
      </c>
      <c r="S4435" s="59">
        <v>6.9333330000000002</v>
      </c>
      <c r="T4435" s="59">
        <v>0</v>
      </c>
      <c r="U4435" s="59">
        <v>0</v>
      </c>
    </row>
    <row r="4436" spans="1:21" x14ac:dyDescent="0.3">
      <c r="A4436" s="61">
        <v>89497</v>
      </c>
      <c r="B4436" s="54">
        <v>1</v>
      </c>
      <c r="C4436" s="54" t="s">
        <v>78</v>
      </c>
      <c r="D4436" s="54" t="s">
        <v>98</v>
      </c>
      <c r="E4436" s="61" t="s">
        <v>1436</v>
      </c>
      <c r="F4436" s="61" t="s">
        <v>151</v>
      </c>
      <c r="G4436" s="54" t="s">
        <v>71</v>
      </c>
      <c r="H4436" s="54" t="s">
        <v>128</v>
      </c>
      <c r="I4436" s="54" t="s">
        <v>22</v>
      </c>
      <c r="J4436" s="54" t="s">
        <v>129</v>
      </c>
      <c r="K4436" s="56">
        <v>43455.767928240741</v>
      </c>
      <c r="L4436" s="56">
        <v>43455.793067129627</v>
      </c>
      <c r="M4436" s="57">
        <v>0.60333333300000003</v>
      </c>
      <c r="N4436" s="58">
        <v>0</v>
      </c>
      <c r="O4436" s="58">
        <v>91</v>
      </c>
      <c r="P4436" s="58">
        <v>0</v>
      </c>
      <c r="Q4436" s="58">
        <v>0</v>
      </c>
      <c r="R4436" s="59">
        <v>0</v>
      </c>
      <c r="S4436" s="59">
        <v>54.903333000000003</v>
      </c>
      <c r="T4436" s="59">
        <v>0</v>
      </c>
      <c r="U4436" s="59">
        <v>0</v>
      </c>
    </row>
    <row r="4437" spans="1:21" x14ac:dyDescent="0.3">
      <c r="A4437" s="61">
        <v>89500</v>
      </c>
      <c r="B4437" s="54">
        <v>1</v>
      </c>
      <c r="C4437" s="54" t="s">
        <v>79</v>
      </c>
      <c r="D4437" s="54" t="s">
        <v>114</v>
      </c>
      <c r="E4437" s="61" t="s">
        <v>3929</v>
      </c>
      <c r="F4437" s="61" t="s">
        <v>136</v>
      </c>
      <c r="G4437" s="54" t="s">
        <v>71</v>
      </c>
      <c r="H4437" s="54" t="s">
        <v>128</v>
      </c>
      <c r="I4437" s="54" t="s">
        <v>22</v>
      </c>
      <c r="J4437" s="54" t="s">
        <v>129</v>
      </c>
      <c r="K4437" s="56">
        <v>43455.770439814813</v>
      </c>
      <c r="L4437" s="56">
        <v>43455.796712962961</v>
      </c>
      <c r="M4437" s="57">
        <v>0.63055555500000005</v>
      </c>
      <c r="N4437" s="58">
        <v>0</v>
      </c>
      <c r="O4437" s="58">
        <v>0</v>
      </c>
      <c r="P4437" s="58">
        <v>0</v>
      </c>
      <c r="Q4437" s="58">
        <v>9</v>
      </c>
      <c r="R4437" s="59">
        <v>0</v>
      </c>
      <c r="S4437" s="59">
        <v>0</v>
      </c>
      <c r="T4437" s="59">
        <v>0</v>
      </c>
      <c r="U4437" s="59">
        <v>5.6749999999999998</v>
      </c>
    </row>
    <row r="4438" spans="1:21" x14ac:dyDescent="0.3">
      <c r="A4438" s="61">
        <v>89503</v>
      </c>
      <c r="B4438" s="54">
        <v>1</v>
      </c>
      <c r="C4438" s="54" t="s">
        <v>79</v>
      </c>
      <c r="D4438" s="54" t="s">
        <v>110</v>
      </c>
      <c r="E4438" s="61" t="s">
        <v>3930</v>
      </c>
      <c r="F4438" s="61" t="s">
        <v>137</v>
      </c>
      <c r="G4438" s="54" t="s">
        <v>71</v>
      </c>
      <c r="H4438" s="54" t="s">
        <v>128</v>
      </c>
      <c r="I4438" s="54" t="s">
        <v>22</v>
      </c>
      <c r="J4438" s="54" t="s">
        <v>129</v>
      </c>
      <c r="K4438" s="56">
        <v>43455.772210648145</v>
      </c>
      <c r="L4438" s="56">
        <v>43455.842650462961</v>
      </c>
      <c r="M4438" s="57">
        <v>1.690555555</v>
      </c>
      <c r="N4438" s="58">
        <v>0</v>
      </c>
      <c r="O4438" s="58">
        <v>0</v>
      </c>
      <c r="P4438" s="58">
        <v>0</v>
      </c>
      <c r="Q4438" s="58">
        <v>1</v>
      </c>
      <c r="R4438" s="59">
        <v>0</v>
      </c>
      <c r="S4438" s="59">
        <v>0</v>
      </c>
      <c r="T4438" s="59">
        <v>0</v>
      </c>
      <c r="U4438" s="59">
        <v>1.6905559999999999</v>
      </c>
    </row>
    <row r="4439" spans="1:21" x14ac:dyDescent="0.3">
      <c r="A4439" s="61">
        <v>89504</v>
      </c>
      <c r="B4439" s="54">
        <v>1</v>
      </c>
      <c r="C4439" s="54" t="s">
        <v>79</v>
      </c>
      <c r="D4439" s="54" t="s">
        <v>119</v>
      </c>
      <c r="E4439" s="61" t="s">
        <v>2521</v>
      </c>
      <c r="F4439" s="61" t="s">
        <v>136</v>
      </c>
      <c r="G4439" s="54" t="s">
        <v>71</v>
      </c>
      <c r="H4439" s="54" t="s">
        <v>128</v>
      </c>
      <c r="I4439" s="54" t="s">
        <v>22</v>
      </c>
      <c r="J4439" s="54" t="s">
        <v>129</v>
      </c>
      <c r="K4439" s="56">
        <v>43455.772812499999</v>
      </c>
      <c r="L4439" s="56">
        <v>43455.810787037037</v>
      </c>
      <c r="M4439" s="57">
        <v>0.91138888799999995</v>
      </c>
      <c r="N4439" s="58">
        <v>0</v>
      </c>
      <c r="O4439" s="58">
        <v>30</v>
      </c>
      <c r="P4439" s="58">
        <v>0</v>
      </c>
      <c r="Q4439" s="58">
        <v>4</v>
      </c>
      <c r="R4439" s="59">
        <v>0</v>
      </c>
      <c r="S4439" s="59">
        <v>27.341667000000001</v>
      </c>
      <c r="T4439" s="59">
        <v>0</v>
      </c>
      <c r="U4439" s="59">
        <v>3.645556</v>
      </c>
    </row>
    <row r="4440" spans="1:21" x14ac:dyDescent="0.3">
      <c r="A4440" s="61">
        <v>89505</v>
      </c>
      <c r="B4440" s="54">
        <v>1</v>
      </c>
      <c r="C4440" s="54" t="s">
        <v>78</v>
      </c>
      <c r="D4440" s="54" t="s">
        <v>125</v>
      </c>
      <c r="E4440" s="61" t="s">
        <v>3931</v>
      </c>
      <c r="F4440" s="61" t="s">
        <v>137</v>
      </c>
      <c r="G4440" s="54" t="s">
        <v>71</v>
      </c>
      <c r="H4440" s="54" t="s">
        <v>128</v>
      </c>
      <c r="I4440" s="54" t="s">
        <v>22</v>
      </c>
      <c r="J4440" s="54" t="s">
        <v>129</v>
      </c>
      <c r="K4440" s="56">
        <v>43455.658622685187</v>
      </c>
      <c r="L4440" s="56">
        <v>43455.911377314813</v>
      </c>
      <c r="M4440" s="57">
        <v>6.0661111109999997</v>
      </c>
      <c r="N4440" s="58">
        <v>0</v>
      </c>
      <c r="O4440" s="58">
        <v>3</v>
      </c>
      <c r="P4440" s="58">
        <v>0</v>
      </c>
      <c r="Q4440" s="58">
        <v>0</v>
      </c>
      <c r="R4440" s="59">
        <v>0</v>
      </c>
      <c r="S4440" s="59">
        <v>18.198333000000002</v>
      </c>
      <c r="T4440" s="59">
        <v>0</v>
      </c>
      <c r="U4440" s="59">
        <v>0</v>
      </c>
    </row>
    <row r="4441" spans="1:21" x14ac:dyDescent="0.3">
      <c r="A4441" s="61">
        <v>89507</v>
      </c>
      <c r="B4441" s="54">
        <v>1</v>
      </c>
      <c r="C4441" s="54" t="s">
        <v>78</v>
      </c>
      <c r="D4441" s="54" t="s">
        <v>81</v>
      </c>
      <c r="E4441" s="61" t="s">
        <v>3932</v>
      </c>
      <c r="F4441" s="61" t="s">
        <v>137</v>
      </c>
      <c r="G4441" s="54" t="s">
        <v>71</v>
      </c>
      <c r="H4441" s="54" t="s">
        <v>128</v>
      </c>
      <c r="I4441" s="54" t="s">
        <v>22</v>
      </c>
      <c r="J4441" s="54" t="s">
        <v>129</v>
      </c>
      <c r="K4441" s="56">
        <v>43455.768275462964</v>
      </c>
      <c r="L4441" s="56">
        <v>43455.836400462962</v>
      </c>
      <c r="M4441" s="57">
        <v>1.635</v>
      </c>
      <c r="N4441" s="58">
        <v>0</v>
      </c>
      <c r="O4441" s="58">
        <v>2</v>
      </c>
      <c r="P4441" s="58">
        <v>0</v>
      </c>
      <c r="Q4441" s="58">
        <v>0</v>
      </c>
      <c r="R4441" s="59">
        <v>0</v>
      </c>
      <c r="S4441" s="59">
        <v>3.27</v>
      </c>
      <c r="T4441" s="59">
        <v>0</v>
      </c>
      <c r="U4441" s="59">
        <v>0</v>
      </c>
    </row>
    <row r="4442" spans="1:21" x14ac:dyDescent="0.3">
      <c r="A4442" s="61">
        <v>89509</v>
      </c>
      <c r="B4442" s="54">
        <v>1</v>
      </c>
      <c r="C4442" s="54" t="s">
        <v>78</v>
      </c>
      <c r="D4442" s="54" t="s">
        <v>90</v>
      </c>
      <c r="E4442" s="61" t="s">
        <v>2298</v>
      </c>
      <c r="F4442" s="61" t="s">
        <v>172</v>
      </c>
      <c r="G4442" s="54" t="s">
        <v>71</v>
      </c>
      <c r="H4442" s="54" t="s">
        <v>128</v>
      </c>
      <c r="I4442" s="54" t="s">
        <v>22</v>
      </c>
      <c r="J4442" s="54" t="s">
        <v>129</v>
      </c>
      <c r="K4442" s="56">
        <v>43455.778136574074</v>
      </c>
      <c r="L4442" s="56">
        <v>43455.828090277777</v>
      </c>
      <c r="M4442" s="57">
        <v>1.1988888879999999</v>
      </c>
      <c r="N4442" s="58">
        <v>0</v>
      </c>
      <c r="O4442" s="58">
        <v>148</v>
      </c>
      <c r="P4442" s="58">
        <v>0</v>
      </c>
      <c r="Q4442" s="58">
        <v>0</v>
      </c>
      <c r="R4442" s="59">
        <v>0</v>
      </c>
      <c r="S4442" s="59">
        <v>177.43555499999999</v>
      </c>
      <c r="T4442" s="59">
        <v>0</v>
      </c>
      <c r="U4442" s="59">
        <v>0</v>
      </c>
    </row>
    <row r="4443" spans="1:21" x14ac:dyDescent="0.3">
      <c r="A4443" s="61">
        <v>89510</v>
      </c>
      <c r="B4443" s="54">
        <v>1</v>
      </c>
      <c r="C4443" s="54" t="s">
        <v>78</v>
      </c>
      <c r="D4443" s="54" t="s">
        <v>81</v>
      </c>
      <c r="E4443" s="61" t="s">
        <v>3933</v>
      </c>
      <c r="F4443" s="61" t="s">
        <v>136</v>
      </c>
      <c r="G4443" s="54" t="s">
        <v>71</v>
      </c>
      <c r="H4443" s="54" t="s">
        <v>128</v>
      </c>
      <c r="I4443" s="54" t="s">
        <v>22</v>
      </c>
      <c r="J4443" s="54" t="s">
        <v>129</v>
      </c>
      <c r="K4443" s="56">
        <v>43455.718935185185</v>
      </c>
      <c r="L4443" s="56">
        <v>43455.865347222221</v>
      </c>
      <c r="M4443" s="57">
        <v>3.5138888879999999</v>
      </c>
      <c r="N4443" s="58">
        <v>0</v>
      </c>
      <c r="O4443" s="58">
        <v>1</v>
      </c>
      <c r="P4443" s="58">
        <v>0</v>
      </c>
      <c r="Q4443" s="58">
        <v>0</v>
      </c>
      <c r="R4443" s="59">
        <v>0</v>
      </c>
      <c r="S4443" s="59">
        <v>3.5138889999999998</v>
      </c>
      <c r="T4443" s="59">
        <v>0</v>
      </c>
      <c r="U4443" s="59">
        <v>0</v>
      </c>
    </row>
    <row r="4444" spans="1:21" x14ac:dyDescent="0.3">
      <c r="A4444" s="61">
        <v>89511</v>
      </c>
      <c r="B4444" s="54">
        <v>1</v>
      </c>
      <c r="C4444" s="54" t="s">
        <v>78</v>
      </c>
      <c r="D4444" s="54" t="s">
        <v>88</v>
      </c>
      <c r="E4444" s="61" t="s">
        <v>3934</v>
      </c>
      <c r="F4444" s="61" t="s">
        <v>137</v>
      </c>
      <c r="G4444" s="54" t="s">
        <v>71</v>
      </c>
      <c r="H4444" s="54" t="s">
        <v>128</v>
      </c>
      <c r="I4444" s="54" t="s">
        <v>22</v>
      </c>
      <c r="J4444" s="54" t="s">
        <v>129</v>
      </c>
      <c r="K4444" s="56">
        <v>43455.788495370369</v>
      </c>
      <c r="L4444" s="56">
        <v>43455.895300925928</v>
      </c>
      <c r="M4444" s="57">
        <v>2.5633333330000001</v>
      </c>
      <c r="N4444" s="58">
        <v>0</v>
      </c>
      <c r="O4444" s="58">
        <v>2</v>
      </c>
      <c r="P4444" s="58">
        <v>0</v>
      </c>
      <c r="Q4444" s="58">
        <v>0</v>
      </c>
      <c r="R4444" s="59">
        <v>0</v>
      </c>
      <c r="S4444" s="59">
        <v>5.1266670000000003</v>
      </c>
      <c r="T4444" s="59">
        <v>0</v>
      </c>
      <c r="U4444" s="59">
        <v>0</v>
      </c>
    </row>
    <row r="4445" spans="1:21" x14ac:dyDescent="0.3">
      <c r="A4445" s="61">
        <v>89515</v>
      </c>
      <c r="B4445" s="54">
        <v>1</v>
      </c>
      <c r="C4445" s="54" t="s">
        <v>78</v>
      </c>
      <c r="D4445" s="54" t="s">
        <v>125</v>
      </c>
      <c r="E4445" s="61" t="s">
        <v>3935</v>
      </c>
      <c r="F4445" s="61" t="s">
        <v>137</v>
      </c>
      <c r="G4445" s="54" t="s">
        <v>71</v>
      </c>
      <c r="H4445" s="54" t="s">
        <v>128</v>
      </c>
      <c r="I4445" s="54" t="s">
        <v>22</v>
      </c>
      <c r="J4445" s="54" t="s">
        <v>129</v>
      </c>
      <c r="K4445" s="56">
        <v>43455.776689814811</v>
      </c>
      <c r="L4445" s="56">
        <v>43455.823344907411</v>
      </c>
      <c r="M4445" s="57">
        <v>1.119722222</v>
      </c>
      <c r="N4445" s="58">
        <v>0</v>
      </c>
      <c r="O4445" s="58">
        <v>1</v>
      </c>
      <c r="P4445" s="58">
        <v>0</v>
      </c>
      <c r="Q4445" s="58">
        <v>0</v>
      </c>
      <c r="R4445" s="59">
        <v>0</v>
      </c>
      <c r="S4445" s="59">
        <v>1.1197220000000001</v>
      </c>
      <c r="T4445" s="59">
        <v>0</v>
      </c>
      <c r="U4445" s="59">
        <v>0</v>
      </c>
    </row>
    <row r="4446" spans="1:21" x14ac:dyDescent="0.3">
      <c r="A4446" s="61">
        <v>89517</v>
      </c>
      <c r="B4446" s="54">
        <v>1</v>
      </c>
      <c r="C4446" s="54" t="s">
        <v>78</v>
      </c>
      <c r="D4446" s="54" t="s">
        <v>102</v>
      </c>
      <c r="E4446" s="61" t="s">
        <v>3936</v>
      </c>
      <c r="F4446" s="61" t="s">
        <v>184</v>
      </c>
      <c r="G4446" s="54" t="s">
        <v>71</v>
      </c>
      <c r="H4446" s="54" t="s">
        <v>128</v>
      </c>
      <c r="I4446" s="54" t="s">
        <v>22</v>
      </c>
      <c r="J4446" s="54" t="s">
        <v>129</v>
      </c>
      <c r="K4446" s="56">
        <v>43455.806840277779</v>
      </c>
      <c r="L4446" s="56">
        <v>43455.897511574076</v>
      </c>
      <c r="M4446" s="57">
        <v>2.176111111</v>
      </c>
      <c r="N4446" s="58">
        <v>0</v>
      </c>
      <c r="O4446" s="58">
        <v>203</v>
      </c>
      <c r="P4446" s="58">
        <v>0</v>
      </c>
      <c r="Q4446" s="58">
        <v>0</v>
      </c>
      <c r="R4446" s="59">
        <v>0</v>
      </c>
      <c r="S4446" s="59">
        <v>441.75055600000002</v>
      </c>
      <c r="T4446" s="59">
        <v>0</v>
      </c>
      <c r="U4446" s="59">
        <v>0</v>
      </c>
    </row>
    <row r="4447" spans="1:21" x14ac:dyDescent="0.3">
      <c r="A4447" s="61">
        <v>89520</v>
      </c>
      <c r="B4447" s="54">
        <v>1</v>
      </c>
      <c r="C4447" s="54" t="s">
        <v>78</v>
      </c>
      <c r="D4447" s="54" t="s">
        <v>82</v>
      </c>
      <c r="E4447" s="61" t="s">
        <v>3937</v>
      </c>
      <c r="F4447" s="61" t="s">
        <v>184</v>
      </c>
      <c r="G4447" s="54" t="s">
        <v>71</v>
      </c>
      <c r="H4447" s="54" t="s">
        <v>128</v>
      </c>
      <c r="I4447" s="54" t="s">
        <v>22</v>
      </c>
      <c r="J4447" s="54" t="s">
        <v>129</v>
      </c>
      <c r="K4447" s="56">
        <v>43455.813333333332</v>
      </c>
      <c r="L4447" s="56">
        <v>43455.932662037041</v>
      </c>
      <c r="M4447" s="57">
        <v>2.863888888</v>
      </c>
      <c r="N4447" s="58">
        <v>0</v>
      </c>
      <c r="O4447" s="58">
        <v>4</v>
      </c>
      <c r="P4447" s="58">
        <v>0</v>
      </c>
      <c r="Q4447" s="58">
        <v>0</v>
      </c>
      <c r="R4447" s="59">
        <v>0</v>
      </c>
      <c r="S4447" s="59">
        <v>11.455556</v>
      </c>
      <c r="T4447" s="59">
        <v>0</v>
      </c>
      <c r="U4447" s="59">
        <v>0</v>
      </c>
    </row>
    <row r="4448" spans="1:21" x14ac:dyDescent="0.3">
      <c r="A4448" s="61">
        <v>89524</v>
      </c>
      <c r="B4448" s="54">
        <v>1</v>
      </c>
      <c r="C4448" s="54" t="s">
        <v>78</v>
      </c>
      <c r="D4448" s="54" t="s">
        <v>92</v>
      </c>
      <c r="E4448" s="61" t="s">
        <v>3938</v>
      </c>
      <c r="F4448" s="61" t="s">
        <v>151</v>
      </c>
      <c r="G4448" s="54" t="s">
        <v>71</v>
      </c>
      <c r="H4448" s="54" t="s">
        <v>128</v>
      </c>
      <c r="I4448" s="54" t="s">
        <v>22</v>
      </c>
      <c r="J4448" s="54" t="s">
        <v>129</v>
      </c>
      <c r="K4448" s="56">
        <v>43455.816458333335</v>
      </c>
      <c r="L4448" s="56">
        <v>43455.860150462962</v>
      </c>
      <c r="M4448" s="57">
        <v>1.048611111</v>
      </c>
      <c r="N4448" s="58">
        <v>0</v>
      </c>
      <c r="O4448" s="58">
        <v>56</v>
      </c>
      <c r="P4448" s="58">
        <v>0</v>
      </c>
      <c r="Q4448" s="58">
        <v>0</v>
      </c>
      <c r="R4448" s="59">
        <v>0</v>
      </c>
      <c r="S4448" s="59">
        <v>58.722222000000002</v>
      </c>
      <c r="T4448" s="59">
        <v>0</v>
      </c>
      <c r="U4448" s="59">
        <v>0</v>
      </c>
    </row>
    <row r="4449" spans="1:21" x14ac:dyDescent="0.3">
      <c r="A4449" s="61">
        <v>89527</v>
      </c>
      <c r="B4449" s="54">
        <v>1</v>
      </c>
      <c r="C4449" s="54" t="s">
        <v>78</v>
      </c>
      <c r="D4449" s="54" t="s">
        <v>80</v>
      </c>
      <c r="E4449" s="61" t="s">
        <v>3939</v>
      </c>
      <c r="F4449" s="61" t="s">
        <v>136</v>
      </c>
      <c r="G4449" s="54" t="s">
        <v>71</v>
      </c>
      <c r="H4449" s="54" t="s">
        <v>128</v>
      </c>
      <c r="I4449" s="54" t="s">
        <v>22</v>
      </c>
      <c r="J4449" s="54" t="s">
        <v>129</v>
      </c>
      <c r="K4449" s="56">
        <v>43455.823263888888</v>
      </c>
      <c r="L4449" s="56">
        <v>43455.865023148144</v>
      </c>
      <c r="M4449" s="57">
        <v>1.0022222220000001</v>
      </c>
      <c r="N4449" s="58">
        <v>0</v>
      </c>
      <c r="O4449" s="58">
        <v>138</v>
      </c>
      <c r="P4449" s="58">
        <v>0</v>
      </c>
      <c r="Q4449" s="58">
        <v>0</v>
      </c>
      <c r="R4449" s="59">
        <v>0</v>
      </c>
      <c r="S4449" s="59">
        <v>138.306667</v>
      </c>
      <c r="T4449" s="59">
        <v>0</v>
      </c>
      <c r="U4449" s="59">
        <v>0</v>
      </c>
    </row>
    <row r="4450" spans="1:21" x14ac:dyDescent="0.3">
      <c r="A4450" s="61">
        <v>89531</v>
      </c>
      <c r="B4450" s="54">
        <v>1</v>
      </c>
      <c r="C4450" s="54" t="s">
        <v>78</v>
      </c>
      <c r="D4450" s="54" t="s">
        <v>125</v>
      </c>
      <c r="E4450" s="61" t="s">
        <v>3940</v>
      </c>
      <c r="F4450" s="61" t="s">
        <v>156</v>
      </c>
      <c r="G4450" s="54" t="s">
        <v>71</v>
      </c>
      <c r="H4450" s="54" t="s">
        <v>128</v>
      </c>
      <c r="I4450" s="54" t="s">
        <v>22</v>
      </c>
      <c r="J4450" s="54" t="s">
        <v>129</v>
      </c>
      <c r="K4450" s="56">
        <v>43455.817002314812</v>
      </c>
      <c r="L4450" s="56">
        <v>43455.927604166667</v>
      </c>
      <c r="M4450" s="57">
        <v>2.6544444440000001</v>
      </c>
      <c r="N4450" s="58">
        <v>0</v>
      </c>
      <c r="O4450" s="58">
        <v>1</v>
      </c>
      <c r="P4450" s="58">
        <v>0</v>
      </c>
      <c r="Q4450" s="58">
        <v>0</v>
      </c>
      <c r="R4450" s="59">
        <v>0</v>
      </c>
      <c r="S4450" s="59">
        <v>2.6544439999999998</v>
      </c>
      <c r="T4450" s="59">
        <v>0</v>
      </c>
      <c r="U4450" s="59">
        <v>0</v>
      </c>
    </row>
    <row r="4451" spans="1:21" x14ac:dyDescent="0.3">
      <c r="A4451" s="61">
        <v>89535</v>
      </c>
      <c r="B4451" s="54">
        <v>1</v>
      </c>
      <c r="C4451" s="54" t="s">
        <v>78</v>
      </c>
      <c r="D4451" s="54" t="s">
        <v>88</v>
      </c>
      <c r="E4451" s="61" t="s">
        <v>3941</v>
      </c>
      <c r="F4451" s="61" t="s">
        <v>137</v>
      </c>
      <c r="G4451" s="54" t="s">
        <v>71</v>
      </c>
      <c r="H4451" s="54" t="s">
        <v>128</v>
      </c>
      <c r="I4451" s="54" t="s">
        <v>22</v>
      </c>
      <c r="J4451" s="54" t="s">
        <v>129</v>
      </c>
      <c r="K4451" s="56">
        <v>43455.83766203704</v>
      </c>
      <c r="L4451" s="56">
        <v>43455.953425925924</v>
      </c>
      <c r="M4451" s="57">
        <v>2.778333333</v>
      </c>
      <c r="N4451" s="58">
        <v>0</v>
      </c>
      <c r="O4451" s="58">
        <v>5</v>
      </c>
      <c r="P4451" s="58">
        <v>0</v>
      </c>
      <c r="Q4451" s="58">
        <v>0</v>
      </c>
      <c r="R4451" s="59">
        <v>0</v>
      </c>
      <c r="S4451" s="59">
        <v>13.891667</v>
      </c>
      <c r="T4451" s="59">
        <v>0</v>
      </c>
      <c r="U4451" s="59">
        <v>0</v>
      </c>
    </row>
    <row r="4452" spans="1:21" x14ac:dyDescent="0.3">
      <c r="A4452" s="61">
        <v>89537</v>
      </c>
      <c r="B4452" s="54">
        <v>1</v>
      </c>
      <c r="C4452" s="54" t="s">
        <v>78</v>
      </c>
      <c r="D4452" s="54" t="s">
        <v>80</v>
      </c>
      <c r="E4452" s="61" t="s">
        <v>3803</v>
      </c>
      <c r="F4452" s="61" t="s">
        <v>136</v>
      </c>
      <c r="G4452" s="54" t="s">
        <v>71</v>
      </c>
      <c r="H4452" s="54" t="s">
        <v>128</v>
      </c>
      <c r="I4452" s="54" t="s">
        <v>22</v>
      </c>
      <c r="J4452" s="54" t="s">
        <v>129</v>
      </c>
      <c r="K4452" s="56">
        <v>43455.832303240742</v>
      </c>
      <c r="L4452" s="56">
        <v>43455.87909722222</v>
      </c>
      <c r="M4452" s="57">
        <v>1.1230555550000001</v>
      </c>
      <c r="N4452" s="58">
        <v>0</v>
      </c>
      <c r="O4452" s="58">
        <v>268</v>
      </c>
      <c r="P4452" s="58">
        <v>0</v>
      </c>
      <c r="Q4452" s="58">
        <v>0</v>
      </c>
      <c r="R4452" s="59">
        <v>0</v>
      </c>
      <c r="S4452" s="59">
        <v>300.97888899999998</v>
      </c>
      <c r="T4452" s="59">
        <v>0</v>
      </c>
      <c r="U4452" s="59">
        <v>0</v>
      </c>
    </row>
    <row r="4453" spans="1:21" x14ac:dyDescent="0.3">
      <c r="A4453" s="61">
        <v>89543</v>
      </c>
      <c r="B4453" s="54">
        <v>1</v>
      </c>
      <c r="C4453" s="54" t="s">
        <v>79</v>
      </c>
      <c r="D4453" s="54" t="s">
        <v>120</v>
      </c>
      <c r="E4453" s="61" t="s">
        <v>3942</v>
      </c>
      <c r="F4453" s="61" t="s">
        <v>136</v>
      </c>
      <c r="G4453" s="54" t="s">
        <v>71</v>
      </c>
      <c r="H4453" s="54" t="s">
        <v>128</v>
      </c>
      <c r="I4453" s="54" t="s">
        <v>22</v>
      </c>
      <c r="J4453" s="54" t="s">
        <v>129</v>
      </c>
      <c r="K4453" s="56">
        <v>43455.856481481482</v>
      </c>
      <c r="L4453" s="56">
        <v>43455.875844907408</v>
      </c>
      <c r="M4453" s="57">
        <v>0.46472222200000002</v>
      </c>
      <c r="N4453" s="58">
        <v>0</v>
      </c>
      <c r="O4453" s="58">
        <v>12</v>
      </c>
      <c r="P4453" s="58">
        <v>0</v>
      </c>
      <c r="Q4453" s="58">
        <v>0</v>
      </c>
      <c r="R4453" s="59">
        <v>0</v>
      </c>
      <c r="S4453" s="59">
        <v>5.5766669999999996</v>
      </c>
      <c r="T4453" s="59">
        <v>0</v>
      </c>
      <c r="U4453" s="59">
        <v>0</v>
      </c>
    </row>
    <row r="4454" spans="1:21" x14ac:dyDescent="0.3">
      <c r="A4454" s="61">
        <v>89545</v>
      </c>
      <c r="B4454" s="54">
        <v>1</v>
      </c>
      <c r="C4454" s="54" t="s">
        <v>78</v>
      </c>
      <c r="D4454" s="54" t="s">
        <v>96</v>
      </c>
      <c r="E4454" s="61" t="s">
        <v>3943</v>
      </c>
      <c r="F4454" s="61" t="s">
        <v>625</v>
      </c>
      <c r="G4454" s="54" t="s">
        <v>71</v>
      </c>
      <c r="H4454" s="54" t="s">
        <v>128</v>
      </c>
      <c r="I4454" s="54" t="s">
        <v>22</v>
      </c>
      <c r="J4454" s="54" t="s">
        <v>129</v>
      </c>
      <c r="K4454" s="56">
        <v>43455.745416666665</v>
      </c>
      <c r="L4454" s="56">
        <v>43455.864583333336</v>
      </c>
      <c r="M4454" s="57">
        <v>2.86</v>
      </c>
      <c r="N4454" s="58">
        <v>0</v>
      </c>
      <c r="O4454" s="58">
        <v>19</v>
      </c>
      <c r="P4454" s="58">
        <v>0</v>
      </c>
      <c r="Q4454" s="58">
        <v>0</v>
      </c>
      <c r="R4454" s="59">
        <v>0</v>
      </c>
      <c r="S4454" s="59">
        <v>54.34</v>
      </c>
      <c r="T4454" s="59">
        <v>0</v>
      </c>
      <c r="U4454" s="59">
        <v>0</v>
      </c>
    </row>
    <row r="4455" spans="1:21" x14ac:dyDescent="0.3">
      <c r="A4455" s="61">
        <v>89548</v>
      </c>
      <c r="B4455" s="54">
        <v>1</v>
      </c>
      <c r="C4455" s="54" t="s">
        <v>78</v>
      </c>
      <c r="D4455" s="54" t="s">
        <v>81</v>
      </c>
      <c r="E4455" s="61" t="s">
        <v>3944</v>
      </c>
      <c r="F4455" s="61" t="s">
        <v>184</v>
      </c>
      <c r="G4455" s="54" t="s">
        <v>71</v>
      </c>
      <c r="H4455" s="54" t="s">
        <v>128</v>
      </c>
      <c r="I4455" s="54" t="s">
        <v>22</v>
      </c>
      <c r="J4455" s="54" t="s">
        <v>129</v>
      </c>
      <c r="K4455" s="56">
        <v>43455.871122685188</v>
      </c>
      <c r="L4455" s="56">
        <v>43455.897592592592</v>
      </c>
      <c r="M4455" s="57">
        <v>0.63527777699999999</v>
      </c>
      <c r="N4455" s="58">
        <v>0</v>
      </c>
      <c r="O4455" s="58">
        <v>1</v>
      </c>
      <c r="P4455" s="58">
        <v>0</v>
      </c>
      <c r="Q4455" s="58">
        <v>0</v>
      </c>
      <c r="R4455" s="59">
        <v>0</v>
      </c>
      <c r="S4455" s="59">
        <v>0.63527800000000001</v>
      </c>
      <c r="T4455" s="59">
        <v>0</v>
      </c>
      <c r="U4455" s="59">
        <v>0</v>
      </c>
    </row>
    <row r="4456" spans="1:21" x14ac:dyDescent="0.3">
      <c r="A4456" s="61">
        <v>89550</v>
      </c>
      <c r="B4456" s="54">
        <v>1</v>
      </c>
      <c r="C4456" s="54" t="s">
        <v>78</v>
      </c>
      <c r="D4456" s="54" t="s">
        <v>88</v>
      </c>
      <c r="E4456" s="61" t="s">
        <v>3945</v>
      </c>
      <c r="F4456" s="61" t="s">
        <v>159</v>
      </c>
      <c r="G4456" s="54" t="s">
        <v>71</v>
      </c>
      <c r="H4456" s="54" t="s">
        <v>128</v>
      </c>
      <c r="I4456" s="54" t="s">
        <v>22</v>
      </c>
      <c r="J4456" s="54" t="s">
        <v>129</v>
      </c>
      <c r="K4456" s="56">
        <v>43455.864594907405</v>
      </c>
      <c r="L4456" s="56">
        <v>43455.952569444446</v>
      </c>
      <c r="M4456" s="57">
        <v>2.111388888</v>
      </c>
      <c r="N4456" s="58">
        <v>0</v>
      </c>
      <c r="O4456" s="58">
        <v>247</v>
      </c>
      <c r="P4456" s="58">
        <v>0</v>
      </c>
      <c r="Q4456" s="58">
        <v>0</v>
      </c>
      <c r="R4456" s="59">
        <v>0</v>
      </c>
      <c r="S4456" s="59">
        <v>521.51305500000001</v>
      </c>
      <c r="T4456" s="59">
        <v>0</v>
      </c>
      <c r="U4456" s="59">
        <v>0</v>
      </c>
    </row>
    <row r="4457" spans="1:21" x14ac:dyDescent="0.3">
      <c r="A4457" s="61">
        <v>89553</v>
      </c>
      <c r="B4457" s="54">
        <v>1</v>
      </c>
      <c r="C4457" s="54" t="s">
        <v>79</v>
      </c>
      <c r="D4457" s="54" t="s">
        <v>114</v>
      </c>
      <c r="E4457" s="61" t="s">
        <v>3946</v>
      </c>
      <c r="F4457" s="61" t="s">
        <v>172</v>
      </c>
      <c r="G4457" s="54" t="s">
        <v>71</v>
      </c>
      <c r="H4457" s="54" t="s">
        <v>128</v>
      </c>
      <c r="I4457" s="54" t="s">
        <v>22</v>
      </c>
      <c r="J4457" s="54" t="s">
        <v>129</v>
      </c>
      <c r="K4457" s="56">
        <v>43455.897951388892</v>
      </c>
      <c r="L4457" s="56">
        <v>43455.959560185183</v>
      </c>
      <c r="M4457" s="57">
        <v>1.478611111</v>
      </c>
      <c r="N4457" s="58">
        <v>0</v>
      </c>
      <c r="O4457" s="58">
        <v>374</v>
      </c>
      <c r="P4457" s="58">
        <v>0</v>
      </c>
      <c r="Q4457" s="58">
        <v>0</v>
      </c>
      <c r="R4457" s="59">
        <v>0</v>
      </c>
      <c r="S4457" s="59">
        <v>553.00055599999996</v>
      </c>
      <c r="T4457" s="59">
        <v>0</v>
      </c>
      <c r="U4457" s="59">
        <v>0</v>
      </c>
    </row>
    <row r="4458" spans="1:21" x14ac:dyDescent="0.3">
      <c r="A4458" s="61">
        <v>89558</v>
      </c>
      <c r="B4458" s="54">
        <v>1</v>
      </c>
      <c r="C4458" s="54" t="s">
        <v>78</v>
      </c>
      <c r="D4458" s="54" t="s">
        <v>91</v>
      </c>
      <c r="E4458" s="61" t="s">
        <v>3947</v>
      </c>
      <c r="F4458" s="61" t="s">
        <v>140</v>
      </c>
      <c r="G4458" s="54" t="s">
        <v>72</v>
      </c>
      <c r="H4458" s="54" t="s">
        <v>128</v>
      </c>
      <c r="I4458" s="54" t="s">
        <v>22</v>
      </c>
      <c r="J4458" s="54" t="s">
        <v>129</v>
      </c>
      <c r="K4458" s="56">
        <v>43455.921944444446</v>
      </c>
      <c r="L4458" s="56">
        <v>43456.083333333336</v>
      </c>
      <c r="M4458" s="57">
        <v>3.8733333330000002</v>
      </c>
      <c r="N4458" s="58">
        <v>1</v>
      </c>
      <c r="O4458" s="58">
        <v>665</v>
      </c>
      <c r="P4458" s="58">
        <v>1</v>
      </c>
      <c r="Q4458" s="58">
        <v>154</v>
      </c>
      <c r="R4458" s="59">
        <v>3.8733330000000001</v>
      </c>
      <c r="S4458" s="59">
        <v>2575.766666</v>
      </c>
      <c r="T4458" s="59">
        <v>3.8733330000000001</v>
      </c>
      <c r="U4458" s="59">
        <v>596.49333300000001</v>
      </c>
    </row>
    <row r="4459" spans="1:21" x14ac:dyDescent="0.3">
      <c r="A4459" s="61">
        <v>89560</v>
      </c>
      <c r="B4459" s="54">
        <v>1</v>
      </c>
      <c r="C4459" s="54" t="s">
        <v>78</v>
      </c>
      <c r="D4459" s="54" t="s">
        <v>125</v>
      </c>
      <c r="E4459" s="61" t="s">
        <v>3009</v>
      </c>
      <c r="F4459" s="61" t="s">
        <v>172</v>
      </c>
      <c r="G4459" s="54" t="s">
        <v>71</v>
      </c>
      <c r="H4459" s="54" t="s">
        <v>128</v>
      </c>
      <c r="I4459" s="54" t="s">
        <v>22</v>
      </c>
      <c r="J4459" s="54" t="s">
        <v>129</v>
      </c>
      <c r="K4459" s="56">
        <v>43455.906331018516</v>
      </c>
      <c r="L4459" s="56">
        <v>43455.937314814815</v>
      </c>
      <c r="M4459" s="57">
        <v>0.74361111099999999</v>
      </c>
      <c r="N4459" s="58">
        <v>0</v>
      </c>
      <c r="O4459" s="58">
        <v>754</v>
      </c>
      <c r="P4459" s="58">
        <v>0</v>
      </c>
      <c r="Q4459" s="58">
        <v>0</v>
      </c>
      <c r="R4459" s="59">
        <v>0</v>
      </c>
      <c r="S4459" s="59">
        <v>560.68277799999998</v>
      </c>
      <c r="T4459" s="59">
        <v>0</v>
      </c>
      <c r="U4459" s="59">
        <v>0</v>
      </c>
    </row>
    <row r="4460" spans="1:21" x14ac:dyDescent="0.3">
      <c r="A4460" s="61">
        <v>89562</v>
      </c>
      <c r="B4460" s="54">
        <v>1</v>
      </c>
      <c r="C4460" s="54" t="s">
        <v>78</v>
      </c>
      <c r="D4460" s="54" t="s">
        <v>80</v>
      </c>
      <c r="E4460" s="61" t="s">
        <v>3948</v>
      </c>
      <c r="F4460" s="61" t="s">
        <v>172</v>
      </c>
      <c r="G4460" s="54" t="s">
        <v>71</v>
      </c>
      <c r="H4460" s="54" t="s">
        <v>128</v>
      </c>
      <c r="I4460" s="54" t="s">
        <v>22</v>
      </c>
      <c r="J4460" s="54" t="s">
        <v>129</v>
      </c>
      <c r="K4460" s="56">
        <v>43455.9300462963</v>
      </c>
      <c r="L4460" s="56">
        <v>43455.947847222225</v>
      </c>
      <c r="M4460" s="57">
        <v>0.42722222199999998</v>
      </c>
      <c r="N4460" s="58">
        <v>0</v>
      </c>
      <c r="O4460" s="58">
        <v>284</v>
      </c>
      <c r="P4460" s="58">
        <v>0</v>
      </c>
      <c r="Q4460" s="58">
        <v>0</v>
      </c>
      <c r="R4460" s="59">
        <v>0</v>
      </c>
      <c r="S4460" s="59">
        <v>121.33111100000001</v>
      </c>
      <c r="T4460" s="59">
        <v>0</v>
      </c>
      <c r="U4460" s="59">
        <v>0</v>
      </c>
    </row>
    <row r="4461" spans="1:21" x14ac:dyDescent="0.3">
      <c r="A4461" s="61">
        <v>89564</v>
      </c>
      <c r="B4461" s="54">
        <v>1</v>
      </c>
      <c r="C4461" s="54" t="s">
        <v>78</v>
      </c>
      <c r="D4461" s="54" t="s">
        <v>94</v>
      </c>
      <c r="E4461" s="61" t="s">
        <v>3949</v>
      </c>
      <c r="F4461" s="61" t="s">
        <v>137</v>
      </c>
      <c r="G4461" s="54" t="s">
        <v>71</v>
      </c>
      <c r="H4461" s="54" t="s">
        <v>128</v>
      </c>
      <c r="I4461" s="54" t="s">
        <v>22</v>
      </c>
      <c r="J4461" s="54" t="s">
        <v>129</v>
      </c>
      <c r="K4461" s="56">
        <v>43455.94767361111</v>
      </c>
      <c r="L4461" s="56">
        <v>43456.068888888891</v>
      </c>
      <c r="M4461" s="57">
        <v>2.909166666</v>
      </c>
      <c r="N4461" s="58">
        <v>0</v>
      </c>
      <c r="O4461" s="58">
        <v>1</v>
      </c>
      <c r="P4461" s="58">
        <v>0</v>
      </c>
      <c r="Q4461" s="58">
        <v>0</v>
      </c>
      <c r="R4461" s="59">
        <v>0</v>
      </c>
      <c r="S4461" s="59">
        <v>2.9091670000000001</v>
      </c>
      <c r="T4461" s="59">
        <v>0</v>
      </c>
      <c r="U4461" s="59">
        <v>0</v>
      </c>
    </row>
    <row r="4462" spans="1:21" x14ac:dyDescent="0.3">
      <c r="A4462" s="61">
        <v>89565</v>
      </c>
      <c r="B4462" s="54">
        <v>1</v>
      </c>
      <c r="C4462" s="54" t="s">
        <v>78</v>
      </c>
      <c r="D4462" s="54" t="s">
        <v>82</v>
      </c>
      <c r="E4462" s="61" t="s">
        <v>3950</v>
      </c>
      <c r="F4462" s="61" t="s">
        <v>144</v>
      </c>
      <c r="G4462" s="54" t="s">
        <v>71</v>
      </c>
      <c r="H4462" s="54" t="s">
        <v>128</v>
      </c>
      <c r="I4462" s="54" t="s">
        <v>22</v>
      </c>
      <c r="J4462" s="54" t="s">
        <v>129</v>
      </c>
      <c r="K4462" s="56">
        <v>43455.927337962959</v>
      </c>
      <c r="L4462" s="56">
        <v>43456.014166666668</v>
      </c>
      <c r="M4462" s="57">
        <v>2.0838888880000002</v>
      </c>
      <c r="N4462" s="58">
        <v>0</v>
      </c>
      <c r="O4462" s="58">
        <v>2</v>
      </c>
      <c r="P4462" s="58">
        <v>0</v>
      </c>
      <c r="Q4462" s="58">
        <v>0</v>
      </c>
      <c r="R4462" s="59">
        <v>0</v>
      </c>
      <c r="S4462" s="59">
        <v>4.1677780000000002</v>
      </c>
      <c r="T4462" s="59">
        <v>0</v>
      </c>
      <c r="U4462" s="59">
        <v>0</v>
      </c>
    </row>
    <row r="4463" spans="1:21" x14ac:dyDescent="0.3">
      <c r="A4463" s="61">
        <v>89570</v>
      </c>
      <c r="B4463" s="54">
        <v>1</v>
      </c>
      <c r="C4463" s="54" t="s">
        <v>78</v>
      </c>
      <c r="D4463" s="54" t="s">
        <v>80</v>
      </c>
      <c r="E4463" s="61" t="s">
        <v>3951</v>
      </c>
      <c r="F4463" s="61" t="s">
        <v>136</v>
      </c>
      <c r="G4463" s="54" t="s">
        <v>71</v>
      </c>
      <c r="H4463" s="54" t="s">
        <v>128</v>
      </c>
      <c r="I4463" s="54" t="s">
        <v>22</v>
      </c>
      <c r="J4463" s="54" t="s">
        <v>129</v>
      </c>
      <c r="K4463" s="56">
        <v>43455.975740740738</v>
      </c>
      <c r="L4463" s="56">
        <v>43456.039363425924</v>
      </c>
      <c r="M4463" s="57">
        <v>1.526944444</v>
      </c>
      <c r="N4463" s="58">
        <v>0</v>
      </c>
      <c r="O4463" s="58">
        <v>338</v>
      </c>
      <c r="P4463" s="58">
        <v>0</v>
      </c>
      <c r="Q4463" s="58">
        <v>0</v>
      </c>
      <c r="R4463" s="59">
        <v>0</v>
      </c>
      <c r="S4463" s="59">
        <v>516.10722199999998</v>
      </c>
      <c r="T4463" s="59">
        <v>0</v>
      </c>
      <c r="U4463" s="59">
        <v>0</v>
      </c>
    </row>
    <row r="4464" spans="1:21" x14ac:dyDescent="0.3">
      <c r="A4464" s="61">
        <v>89573</v>
      </c>
      <c r="B4464" s="54">
        <v>1</v>
      </c>
      <c r="C4464" s="54" t="s">
        <v>78</v>
      </c>
      <c r="D4464" s="54" t="s">
        <v>82</v>
      </c>
      <c r="E4464" s="61" t="s">
        <v>3927</v>
      </c>
      <c r="F4464" s="61" t="s">
        <v>137</v>
      </c>
      <c r="G4464" s="54" t="s">
        <v>71</v>
      </c>
      <c r="H4464" s="54" t="s">
        <v>128</v>
      </c>
      <c r="I4464" s="54" t="s">
        <v>22</v>
      </c>
      <c r="J4464" s="54" t="s">
        <v>129</v>
      </c>
      <c r="K4464" s="56">
        <v>43455.995891203704</v>
      </c>
      <c r="L4464" s="56">
        <v>43456.030057870368</v>
      </c>
      <c r="M4464" s="57">
        <v>0.82</v>
      </c>
      <c r="N4464" s="58">
        <v>0</v>
      </c>
      <c r="O4464" s="58">
        <v>1</v>
      </c>
      <c r="P4464" s="58">
        <v>0</v>
      </c>
      <c r="Q4464" s="58">
        <v>0</v>
      </c>
      <c r="R4464" s="59">
        <v>0</v>
      </c>
      <c r="S4464" s="59">
        <v>0.82</v>
      </c>
      <c r="T4464" s="59">
        <v>0</v>
      </c>
      <c r="U4464" s="59">
        <v>0</v>
      </c>
    </row>
    <row r="4465" spans="1:21" x14ac:dyDescent="0.3">
      <c r="A4465" s="61">
        <v>89576</v>
      </c>
      <c r="B4465" s="54">
        <v>1</v>
      </c>
      <c r="C4465" s="54" t="s">
        <v>78</v>
      </c>
      <c r="D4465" s="54" t="s">
        <v>91</v>
      </c>
      <c r="E4465" s="61" t="s">
        <v>3952</v>
      </c>
      <c r="F4465" s="61" t="s">
        <v>136</v>
      </c>
      <c r="G4465" s="54" t="s">
        <v>71</v>
      </c>
      <c r="H4465" s="54" t="s">
        <v>128</v>
      </c>
      <c r="I4465" s="54" t="s">
        <v>22</v>
      </c>
      <c r="J4465" s="54" t="s">
        <v>129</v>
      </c>
      <c r="K4465" s="56">
        <v>43455.969675925924</v>
      </c>
      <c r="L4465" s="56">
        <v>43456.0625</v>
      </c>
      <c r="M4465" s="57">
        <v>2.227777777</v>
      </c>
      <c r="N4465" s="58">
        <v>0</v>
      </c>
      <c r="O4465" s="58">
        <v>12</v>
      </c>
      <c r="P4465" s="58">
        <v>0</v>
      </c>
      <c r="Q4465" s="58">
        <v>0</v>
      </c>
      <c r="R4465" s="59">
        <v>0</v>
      </c>
      <c r="S4465" s="59">
        <v>26.733332999999998</v>
      </c>
      <c r="T4465" s="59">
        <v>0</v>
      </c>
      <c r="U4465" s="59">
        <v>0</v>
      </c>
    </row>
    <row r="4466" spans="1:21" x14ac:dyDescent="0.3">
      <c r="A4466" s="61">
        <v>89578</v>
      </c>
      <c r="B4466" s="54">
        <v>1</v>
      </c>
      <c r="C4466" s="54" t="s">
        <v>78</v>
      </c>
      <c r="D4466" s="54" t="s">
        <v>91</v>
      </c>
      <c r="E4466" s="61" t="s">
        <v>3953</v>
      </c>
      <c r="F4466" s="61" t="s">
        <v>186</v>
      </c>
      <c r="G4466" s="54" t="s">
        <v>72</v>
      </c>
      <c r="H4466" s="54" t="s">
        <v>128</v>
      </c>
      <c r="I4466" s="54" t="s">
        <v>22</v>
      </c>
      <c r="J4466" s="54" t="s">
        <v>129</v>
      </c>
      <c r="K4466" s="56">
        <v>43456.042083333334</v>
      </c>
      <c r="L4466" s="56">
        <v>43456.203460648147</v>
      </c>
      <c r="M4466" s="57">
        <v>3.8730555550000001</v>
      </c>
      <c r="N4466" s="58">
        <v>0</v>
      </c>
      <c r="O4466" s="58">
        <v>208</v>
      </c>
      <c r="P4466" s="58">
        <v>0</v>
      </c>
      <c r="Q4466" s="58">
        <v>16</v>
      </c>
      <c r="R4466" s="59">
        <v>0</v>
      </c>
      <c r="S4466" s="59">
        <v>805.59555499999999</v>
      </c>
      <c r="T4466" s="59">
        <v>0</v>
      </c>
      <c r="U4466" s="59">
        <v>61.968888999999997</v>
      </c>
    </row>
    <row r="4467" spans="1:21" x14ac:dyDescent="0.3">
      <c r="A4467" s="61">
        <v>89580</v>
      </c>
      <c r="B4467" s="54">
        <v>1</v>
      </c>
      <c r="C4467" s="54" t="s">
        <v>78</v>
      </c>
      <c r="D4467" s="54" t="s">
        <v>83</v>
      </c>
      <c r="E4467" s="61" t="s">
        <v>3424</v>
      </c>
      <c r="F4467" s="61" t="s">
        <v>127</v>
      </c>
      <c r="G4467" s="54" t="s">
        <v>76</v>
      </c>
      <c r="H4467" s="54" t="s">
        <v>128</v>
      </c>
      <c r="I4467" s="54" t="s">
        <v>22</v>
      </c>
      <c r="J4467" s="54" t="s">
        <v>129</v>
      </c>
      <c r="K4467" s="56">
        <v>43456.152939814812</v>
      </c>
      <c r="L4467" s="56">
        <v>43456.18157896991</v>
      </c>
      <c r="M4467" s="57">
        <v>0.68733972200000004</v>
      </c>
      <c r="N4467" s="58">
        <v>3</v>
      </c>
      <c r="O4467" s="58">
        <v>10618</v>
      </c>
      <c r="P4467" s="58">
        <v>0</v>
      </c>
      <c r="Q4467" s="58">
        <v>0</v>
      </c>
      <c r="R4467" s="59">
        <v>2.0620189999999998</v>
      </c>
      <c r="S4467" s="59">
        <v>7298.1731680000003</v>
      </c>
      <c r="T4467" s="59">
        <v>0</v>
      </c>
      <c r="U4467" s="59">
        <v>0</v>
      </c>
    </row>
    <row r="4468" spans="1:21" x14ac:dyDescent="0.3">
      <c r="A4468" s="61">
        <v>89583</v>
      </c>
      <c r="B4468" s="54">
        <v>1</v>
      </c>
      <c r="C4468" s="54" t="s">
        <v>79</v>
      </c>
      <c r="D4468" s="54" t="s">
        <v>123</v>
      </c>
      <c r="E4468" s="61" t="s">
        <v>3954</v>
      </c>
      <c r="F4468" s="61" t="s">
        <v>144</v>
      </c>
      <c r="G4468" s="54" t="s">
        <v>71</v>
      </c>
      <c r="H4468" s="54" t="s">
        <v>128</v>
      </c>
      <c r="I4468" s="54" t="s">
        <v>22</v>
      </c>
      <c r="J4468" s="54" t="s">
        <v>129</v>
      </c>
      <c r="K4468" s="56">
        <v>43456.168749999997</v>
      </c>
      <c r="L4468" s="56">
        <v>43456.489907407406</v>
      </c>
      <c r="M4468" s="57">
        <v>7.7077777770000004</v>
      </c>
      <c r="N4468" s="58">
        <v>0</v>
      </c>
      <c r="O4468" s="58">
        <v>50</v>
      </c>
      <c r="P4468" s="58">
        <v>0</v>
      </c>
      <c r="Q4468" s="58">
        <v>0</v>
      </c>
      <c r="R4468" s="59">
        <v>0</v>
      </c>
      <c r="S4468" s="59">
        <v>385.38888900000001</v>
      </c>
      <c r="T4468" s="59">
        <v>0</v>
      </c>
      <c r="U4468" s="59">
        <v>0</v>
      </c>
    </row>
    <row r="4469" spans="1:21" x14ac:dyDescent="0.3">
      <c r="A4469" s="61">
        <v>89585</v>
      </c>
      <c r="B4469" s="54">
        <v>1</v>
      </c>
      <c r="C4469" s="54" t="s">
        <v>79</v>
      </c>
      <c r="D4469" s="54" t="s">
        <v>115</v>
      </c>
      <c r="E4469" s="61" t="s">
        <v>3955</v>
      </c>
      <c r="F4469" s="61" t="s">
        <v>140</v>
      </c>
      <c r="G4469" s="54" t="s">
        <v>72</v>
      </c>
      <c r="H4469" s="54" t="s">
        <v>128</v>
      </c>
      <c r="I4469" s="54" t="s">
        <v>22</v>
      </c>
      <c r="J4469" s="54" t="s">
        <v>129</v>
      </c>
      <c r="K4469" s="56">
        <v>43456.187835648147</v>
      </c>
      <c r="L4469" s="56">
        <v>43456.232083333336</v>
      </c>
      <c r="M4469" s="57">
        <v>1.0619444440000001</v>
      </c>
      <c r="N4469" s="58">
        <v>2</v>
      </c>
      <c r="O4469" s="58">
        <v>1657</v>
      </c>
      <c r="P4469" s="58">
        <v>1</v>
      </c>
      <c r="Q4469" s="58">
        <v>26</v>
      </c>
      <c r="R4469" s="59">
        <v>2.1238890000000001</v>
      </c>
      <c r="S4469" s="59">
        <v>1759.641944</v>
      </c>
      <c r="T4469" s="59">
        <v>1.061944</v>
      </c>
      <c r="U4469" s="59">
        <v>27.610555999999999</v>
      </c>
    </row>
    <row r="4470" spans="1:21" x14ac:dyDescent="0.3">
      <c r="A4470" s="61">
        <v>89587</v>
      </c>
      <c r="B4470" s="54">
        <v>1</v>
      </c>
      <c r="C4470" s="54" t="s">
        <v>78</v>
      </c>
      <c r="D4470" s="54" t="s">
        <v>95</v>
      </c>
      <c r="E4470" s="61" t="s">
        <v>820</v>
      </c>
      <c r="F4470" s="61" t="s">
        <v>136</v>
      </c>
      <c r="G4470" s="54" t="s">
        <v>71</v>
      </c>
      <c r="H4470" s="54" t="s">
        <v>128</v>
      </c>
      <c r="I4470" s="54" t="s">
        <v>22</v>
      </c>
      <c r="J4470" s="54" t="s">
        <v>129</v>
      </c>
      <c r="K4470" s="56">
        <v>43456.19153935185</v>
      </c>
      <c r="L4470" s="56">
        <v>43456.217800925922</v>
      </c>
      <c r="M4470" s="57">
        <v>0.63027777699999998</v>
      </c>
      <c r="N4470" s="58">
        <v>0</v>
      </c>
      <c r="O4470" s="58">
        <v>25</v>
      </c>
      <c r="P4470" s="58">
        <v>0</v>
      </c>
      <c r="Q4470" s="58">
        <v>0</v>
      </c>
      <c r="R4470" s="59">
        <v>0</v>
      </c>
      <c r="S4470" s="59">
        <v>15.756944000000001</v>
      </c>
      <c r="T4470" s="59">
        <v>0</v>
      </c>
      <c r="U4470" s="59">
        <v>0</v>
      </c>
    </row>
    <row r="4471" spans="1:21" x14ac:dyDescent="0.3">
      <c r="A4471" s="61">
        <v>89588</v>
      </c>
      <c r="B4471" s="54">
        <v>1</v>
      </c>
      <c r="C4471" s="54" t="s">
        <v>78</v>
      </c>
      <c r="D4471" s="54" t="s">
        <v>83</v>
      </c>
      <c r="E4471" s="61" t="s">
        <v>3416</v>
      </c>
      <c r="F4471" s="61" t="s">
        <v>127</v>
      </c>
      <c r="G4471" s="54" t="s">
        <v>76</v>
      </c>
      <c r="H4471" s="54" t="s">
        <v>138</v>
      </c>
      <c r="I4471" s="54" t="s">
        <v>22</v>
      </c>
      <c r="J4471" s="54" t="s">
        <v>129</v>
      </c>
      <c r="K4471" s="56">
        <v>43456.230555555558</v>
      </c>
      <c r="L4471" s="56">
        <v>43456.231249999997</v>
      </c>
      <c r="M4471" s="57">
        <v>1.6666666E-2</v>
      </c>
      <c r="N4471" s="58">
        <v>1</v>
      </c>
      <c r="O4471" s="58">
        <v>1377</v>
      </c>
      <c r="P4471" s="58">
        <v>0</v>
      </c>
      <c r="Q4471" s="58">
        <v>0</v>
      </c>
      <c r="R4471" s="59">
        <v>1.6667000000000001E-2</v>
      </c>
      <c r="S4471" s="59">
        <v>22.949998999999998</v>
      </c>
      <c r="T4471" s="59">
        <v>0</v>
      </c>
      <c r="U4471" s="59">
        <v>0</v>
      </c>
    </row>
    <row r="4472" spans="1:21" x14ac:dyDescent="0.3">
      <c r="A4472" s="61">
        <v>89589</v>
      </c>
      <c r="B4472" s="54">
        <v>1</v>
      </c>
      <c r="C4472" s="54" t="s">
        <v>78</v>
      </c>
      <c r="D4472" s="54" t="s">
        <v>83</v>
      </c>
      <c r="E4472" s="61" t="s">
        <v>3417</v>
      </c>
      <c r="F4472" s="61" t="s">
        <v>127</v>
      </c>
      <c r="G4472" s="54" t="s">
        <v>76</v>
      </c>
      <c r="H4472" s="54" t="s">
        <v>138</v>
      </c>
      <c r="I4472" s="54" t="s">
        <v>22</v>
      </c>
      <c r="J4472" s="54" t="s">
        <v>129</v>
      </c>
      <c r="K4472" s="56">
        <v>43456.236805555556</v>
      </c>
      <c r="L4472" s="56">
        <v>43456.237500000003</v>
      </c>
      <c r="M4472" s="57">
        <v>1.6666666E-2</v>
      </c>
      <c r="N4472" s="58">
        <v>2</v>
      </c>
      <c r="O4472" s="58">
        <v>6517</v>
      </c>
      <c r="P4472" s="58">
        <v>0</v>
      </c>
      <c r="Q4472" s="58">
        <v>0</v>
      </c>
      <c r="R4472" s="59">
        <v>3.3333000000000002E-2</v>
      </c>
      <c r="S4472" s="59">
        <v>108.61666200000001</v>
      </c>
      <c r="T4472" s="59">
        <v>0</v>
      </c>
      <c r="U4472" s="59">
        <v>0</v>
      </c>
    </row>
    <row r="4473" spans="1:21" x14ac:dyDescent="0.3">
      <c r="A4473" s="61">
        <v>89590</v>
      </c>
      <c r="B4473" s="54">
        <v>1</v>
      </c>
      <c r="C4473" s="54" t="s">
        <v>79</v>
      </c>
      <c r="D4473" s="54" t="s">
        <v>118</v>
      </c>
      <c r="E4473" s="61" t="s">
        <v>3956</v>
      </c>
      <c r="F4473" s="61" t="s">
        <v>204</v>
      </c>
      <c r="G4473" s="54" t="s">
        <v>71</v>
      </c>
      <c r="H4473" s="54" t="s">
        <v>128</v>
      </c>
      <c r="I4473" s="54" t="s">
        <v>22</v>
      </c>
      <c r="J4473" s="54" t="s">
        <v>129</v>
      </c>
      <c r="K4473" s="56">
        <v>43456.24790509259</v>
      </c>
      <c r="L4473" s="56">
        <v>43456.51222222222</v>
      </c>
      <c r="M4473" s="57">
        <v>6.3436111110000004</v>
      </c>
      <c r="N4473" s="58">
        <v>0</v>
      </c>
      <c r="O4473" s="58">
        <v>195</v>
      </c>
      <c r="P4473" s="58">
        <v>0</v>
      </c>
      <c r="Q4473" s="58">
        <v>0</v>
      </c>
      <c r="R4473" s="59">
        <v>0</v>
      </c>
      <c r="S4473" s="59">
        <v>1237.0041670000001</v>
      </c>
      <c r="T4473" s="59">
        <v>0</v>
      </c>
      <c r="U4473" s="59">
        <v>0</v>
      </c>
    </row>
    <row r="4474" spans="1:21" x14ac:dyDescent="0.3">
      <c r="A4474" s="61">
        <v>89591</v>
      </c>
      <c r="B4474" s="54">
        <v>1</v>
      </c>
      <c r="C4474" s="54" t="s">
        <v>79</v>
      </c>
      <c r="D4474" s="54" t="s">
        <v>115</v>
      </c>
      <c r="E4474" s="61" t="s">
        <v>280</v>
      </c>
      <c r="F4474" s="61" t="s">
        <v>145</v>
      </c>
      <c r="G4474" s="54" t="s">
        <v>72</v>
      </c>
      <c r="H4474" s="54" t="s">
        <v>128</v>
      </c>
      <c r="I4474" s="54" t="s">
        <v>22</v>
      </c>
      <c r="J4474" s="54" t="s">
        <v>129</v>
      </c>
      <c r="K4474" s="56">
        <v>43456.239085648151</v>
      </c>
      <c r="L4474" s="56">
        <v>43456.29378472222</v>
      </c>
      <c r="M4474" s="57">
        <v>1.312777777</v>
      </c>
      <c r="N4474" s="58">
        <v>0</v>
      </c>
      <c r="O4474" s="58">
        <v>1</v>
      </c>
      <c r="P4474" s="58">
        <v>0</v>
      </c>
      <c r="Q4474" s="58">
        <v>127</v>
      </c>
      <c r="R4474" s="59">
        <v>0</v>
      </c>
      <c r="S4474" s="59">
        <v>1.312778</v>
      </c>
      <c r="T4474" s="59">
        <v>0</v>
      </c>
      <c r="U4474" s="59">
        <v>166.72277800000001</v>
      </c>
    </row>
    <row r="4475" spans="1:21" x14ac:dyDescent="0.3">
      <c r="A4475" s="61">
        <v>89592</v>
      </c>
      <c r="B4475" s="54">
        <v>1</v>
      </c>
      <c r="C4475" s="54" t="s">
        <v>79</v>
      </c>
      <c r="D4475" s="54" t="s">
        <v>114</v>
      </c>
      <c r="E4475" s="61" t="s">
        <v>3957</v>
      </c>
      <c r="F4475" s="61" t="s">
        <v>136</v>
      </c>
      <c r="G4475" s="54" t="s">
        <v>71</v>
      </c>
      <c r="H4475" s="54" t="s">
        <v>128</v>
      </c>
      <c r="I4475" s="54" t="s">
        <v>22</v>
      </c>
      <c r="J4475" s="54" t="s">
        <v>129</v>
      </c>
      <c r="K4475" s="56">
        <v>43456.307615740741</v>
      </c>
      <c r="L4475" s="56">
        <v>43456.379375000004</v>
      </c>
      <c r="M4475" s="57">
        <v>1.7222222220000001</v>
      </c>
      <c r="N4475" s="58">
        <v>0</v>
      </c>
      <c r="O4475" s="58">
        <v>1</v>
      </c>
      <c r="P4475" s="58">
        <v>0</v>
      </c>
      <c r="Q4475" s="58">
        <v>57</v>
      </c>
      <c r="R4475" s="59">
        <v>0</v>
      </c>
      <c r="S4475" s="59">
        <v>1.7222219999999999</v>
      </c>
      <c r="T4475" s="59">
        <v>0</v>
      </c>
      <c r="U4475" s="59">
        <v>98.166667000000004</v>
      </c>
    </row>
    <row r="4476" spans="1:21" x14ac:dyDescent="0.3">
      <c r="A4476" s="61">
        <v>89593</v>
      </c>
      <c r="B4476" s="54">
        <v>1</v>
      </c>
      <c r="C4476" s="54" t="s">
        <v>79</v>
      </c>
      <c r="D4476" s="54" t="s">
        <v>119</v>
      </c>
      <c r="E4476" s="61" t="s">
        <v>3958</v>
      </c>
      <c r="F4476" s="61" t="s">
        <v>145</v>
      </c>
      <c r="G4476" s="54" t="s">
        <v>72</v>
      </c>
      <c r="H4476" s="54" t="s">
        <v>128</v>
      </c>
      <c r="I4476" s="54" t="s">
        <v>22</v>
      </c>
      <c r="J4476" s="54" t="s">
        <v>129</v>
      </c>
      <c r="K4476" s="56">
        <v>43456.29173611111</v>
      </c>
      <c r="L4476" s="56">
        <v>43456.34275462963</v>
      </c>
      <c r="M4476" s="57">
        <v>1.224444444</v>
      </c>
      <c r="N4476" s="58">
        <v>0</v>
      </c>
      <c r="O4476" s="58">
        <v>544</v>
      </c>
      <c r="P4476" s="58">
        <v>0</v>
      </c>
      <c r="Q4476" s="58">
        <v>151</v>
      </c>
      <c r="R4476" s="59">
        <v>0</v>
      </c>
      <c r="S4476" s="59">
        <v>666.09777799999995</v>
      </c>
      <c r="T4476" s="59">
        <v>0</v>
      </c>
      <c r="U4476" s="59">
        <v>184.891111</v>
      </c>
    </row>
    <row r="4477" spans="1:21" x14ac:dyDescent="0.3">
      <c r="A4477" s="61">
        <v>89594</v>
      </c>
      <c r="B4477" s="54">
        <v>1</v>
      </c>
      <c r="C4477" s="54" t="s">
        <v>78</v>
      </c>
      <c r="D4477" s="54" t="s">
        <v>104</v>
      </c>
      <c r="E4477" s="61" t="s">
        <v>3706</v>
      </c>
      <c r="F4477" s="61" t="s">
        <v>145</v>
      </c>
      <c r="G4477" s="54" t="s">
        <v>72</v>
      </c>
      <c r="H4477" s="54" t="s">
        <v>128</v>
      </c>
      <c r="I4477" s="54" t="s">
        <v>22</v>
      </c>
      <c r="J4477" s="54" t="s">
        <v>129</v>
      </c>
      <c r="K4477" s="56">
        <v>43456.277557870373</v>
      </c>
      <c r="L4477" s="56">
        <v>43456.322916666664</v>
      </c>
      <c r="M4477" s="57">
        <v>1.0886111110000001</v>
      </c>
      <c r="N4477" s="58">
        <v>0</v>
      </c>
      <c r="O4477" s="58">
        <v>7</v>
      </c>
      <c r="P4477" s="58">
        <v>0</v>
      </c>
      <c r="Q4477" s="58">
        <v>12</v>
      </c>
      <c r="R4477" s="59">
        <v>0</v>
      </c>
      <c r="S4477" s="59">
        <v>7.6202779999999999</v>
      </c>
      <c r="T4477" s="59">
        <v>0</v>
      </c>
      <c r="U4477" s="59">
        <v>13.063333</v>
      </c>
    </row>
    <row r="4478" spans="1:21" x14ac:dyDescent="0.3">
      <c r="A4478" s="61">
        <v>89596</v>
      </c>
      <c r="B4478" s="54">
        <v>1</v>
      </c>
      <c r="C4478" s="54" t="s">
        <v>79</v>
      </c>
      <c r="D4478" s="54" t="s">
        <v>119</v>
      </c>
      <c r="E4478" s="61" t="s">
        <v>3959</v>
      </c>
      <c r="F4478" s="61" t="s">
        <v>140</v>
      </c>
      <c r="G4478" s="54" t="s">
        <v>72</v>
      </c>
      <c r="H4478" s="54" t="s">
        <v>128</v>
      </c>
      <c r="I4478" s="54" t="s">
        <v>22</v>
      </c>
      <c r="J4478" s="54" t="s">
        <v>129</v>
      </c>
      <c r="K4478" s="56">
        <v>43456.33734953704</v>
      </c>
      <c r="L4478" s="56">
        <v>43456.369826388887</v>
      </c>
      <c r="M4478" s="57">
        <v>0.77944444400000001</v>
      </c>
      <c r="N4478" s="58">
        <v>25</v>
      </c>
      <c r="O4478" s="58">
        <v>1747</v>
      </c>
      <c r="P4478" s="58">
        <v>0</v>
      </c>
      <c r="Q4478" s="58">
        <v>372</v>
      </c>
      <c r="R4478" s="59">
        <v>19.486111000000001</v>
      </c>
      <c r="S4478" s="59">
        <v>1361.6894440000001</v>
      </c>
      <c r="T4478" s="59">
        <v>0</v>
      </c>
      <c r="U4478" s="59">
        <v>289.95333299999999</v>
      </c>
    </row>
    <row r="4479" spans="1:21" x14ac:dyDescent="0.3">
      <c r="A4479" s="61">
        <v>89598</v>
      </c>
      <c r="B4479" s="54">
        <v>1</v>
      </c>
      <c r="C4479" s="54" t="s">
        <v>78</v>
      </c>
      <c r="D4479" s="54" t="s">
        <v>98</v>
      </c>
      <c r="E4479" s="61" t="s">
        <v>3960</v>
      </c>
      <c r="F4479" s="61" t="s">
        <v>156</v>
      </c>
      <c r="G4479" s="54" t="s">
        <v>71</v>
      </c>
      <c r="H4479" s="54" t="s">
        <v>128</v>
      </c>
      <c r="I4479" s="54" t="s">
        <v>22</v>
      </c>
      <c r="J4479" s="54" t="s">
        <v>129</v>
      </c>
      <c r="K4479" s="56">
        <v>43456.324918981481</v>
      </c>
      <c r="L4479" s="56">
        <v>43456.405162037037</v>
      </c>
      <c r="M4479" s="57">
        <v>1.9258333329999999</v>
      </c>
      <c r="N4479" s="58">
        <v>0</v>
      </c>
      <c r="O4479" s="58">
        <v>201</v>
      </c>
      <c r="P4479" s="58">
        <v>0</v>
      </c>
      <c r="Q4479" s="58">
        <v>0</v>
      </c>
      <c r="R4479" s="59">
        <v>0</v>
      </c>
      <c r="S4479" s="59">
        <v>387.09249999999997</v>
      </c>
      <c r="T4479" s="59">
        <v>0</v>
      </c>
      <c r="U4479" s="59">
        <v>0</v>
      </c>
    </row>
    <row r="4480" spans="1:21" x14ac:dyDescent="0.3">
      <c r="A4480" s="61">
        <v>89599</v>
      </c>
      <c r="B4480" s="54">
        <v>1</v>
      </c>
      <c r="C4480" s="54" t="s">
        <v>78</v>
      </c>
      <c r="D4480" s="54" t="s">
        <v>98</v>
      </c>
      <c r="E4480" s="61" t="s">
        <v>3961</v>
      </c>
      <c r="F4480" s="61" t="s">
        <v>156</v>
      </c>
      <c r="G4480" s="54" t="s">
        <v>71</v>
      </c>
      <c r="H4480" s="54" t="s">
        <v>128</v>
      </c>
      <c r="I4480" s="54" t="s">
        <v>22</v>
      </c>
      <c r="J4480" s="54" t="s">
        <v>129</v>
      </c>
      <c r="K4480" s="56">
        <v>43456.349618055552</v>
      </c>
      <c r="L4480" s="56">
        <v>43456.448564814811</v>
      </c>
      <c r="M4480" s="57">
        <v>2.3747222219999999</v>
      </c>
      <c r="N4480" s="58">
        <v>0</v>
      </c>
      <c r="O4480" s="58">
        <v>27</v>
      </c>
      <c r="P4480" s="58">
        <v>0</v>
      </c>
      <c r="Q4480" s="58">
        <v>0</v>
      </c>
      <c r="R4480" s="59">
        <v>0</v>
      </c>
      <c r="S4480" s="59">
        <v>64.117500000000007</v>
      </c>
      <c r="T4480" s="59">
        <v>0</v>
      </c>
      <c r="U4480" s="59">
        <v>0</v>
      </c>
    </row>
    <row r="4481" spans="1:21" x14ac:dyDescent="0.3">
      <c r="A4481" s="61">
        <v>89600</v>
      </c>
      <c r="B4481" s="54">
        <v>1</v>
      </c>
      <c r="C4481" s="54" t="s">
        <v>78</v>
      </c>
      <c r="D4481" s="54" t="s">
        <v>80</v>
      </c>
      <c r="E4481" s="61" t="s">
        <v>3862</v>
      </c>
      <c r="F4481" s="61" t="s">
        <v>127</v>
      </c>
      <c r="G4481" s="54" t="s">
        <v>72</v>
      </c>
      <c r="H4481" s="54" t="s">
        <v>128</v>
      </c>
      <c r="I4481" s="54" t="s">
        <v>22</v>
      </c>
      <c r="J4481" s="54" t="s">
        <v>129</v>
      </c>
      <c r="K4481" s="56">
        <v>43456.359027777777</v>
      </c>
      <c r="L4481" s="56">
        <v>43456.405057870368</v>
      </c>
      <c r="M4481" s="57">
        <v>1.1047222219999999</v>
      </c>
      <c r="N4481" s="58">
        <v>1</v>
      </c>
      <c r="O4481" s="58">
        <v>15845</v>
      </c>
      <c r="P4481" s="58">
        <v>0</v>
      </c>
      <c r="Q4481" s="58">
        <v>2</v>
      </c>
      <c r="R4481" s="59">
        <v>1.104722</v>
      </c>
      <c r="S4481" s="59">
        <v>17504.323607999999</v>
      </c>
      <c r="T4481" s="59">
        <v>0</v>
      </c>
      <c r="U4481" s="59">
        <v>2.209444</v>
      </c>
    </row>
    <row r="4482" spans="1:21" x14ac:dyDescent="0.3">
      <c r="A4482" s="61">
        <v>89602</v>
      </c>
      <c r="B4482" s="54">
        <v>1</v>
      </c>
      <c r="C4482" s="54" t="s">
        <v>78</v>
      </c>
      <c r="D4482" s="54" t="s">
        <v>81</v>
      </c>
      <c r="E4482" s="61" t="s">
        <v>3962</v>
      </c>
      <c r="F4482" s="61" t="s">
        <v>137</v>
      </c>
      <c r="G4482" s="54" t="s">
        <v>71</v>
      </c>
      <c r="H4482" s="54" t="s">
        <v>128</v>
      </c>
      <c r="I4482" s="54" t="s">
        <v>22</v>
      </c>
      <c r="J4482" s="54" t="s">
        <v>129</v>
      </c>
      <c r="K4482" s="56">
        <v>43456.353136574071</v>
      </c>
      <c r="L4482" s="56">
        <v>43456.43550925926</v>
      </c>
      <c r="M4482" s="57">
        <v>1.9769444439999999</v>
      </c>
      <c r="N4482" s="58">
        <v>0</v>
      </c>
      <c r="O4482" s="58">
        <v>1</v>
      </c>
      <c r="P4482" s="58">
        <v>0</v>
      </c>
      <c r="Q4482" s="58">
        <v>0</v>
      </c>
      <c r="R4482" s="59">
        <v>0</v>
      </c>
      <c r="S4482" s="59">
        <v>1.976944</v>
      </c>
      <c r="T4482" s="59">
        <v>0</v>
      </c>
      <c r="U4482" s="59">
        <v>0</v>
      </c>
    </row>
    <row r="4483" spans="1:21" x14ac:dyDescent="0.3">
      <c r="A4483" s="61">
        <v>89603</v>
      </c>
      <c r="B4483" s="54">
        <v>1</v>
      </c>
      <c r="C4483" s="54" t="s">
        <v>79</v>
      </c>
      <c r="D4483" s="54" t="s">
        <v>115</v>
      </c>
      <c r="E4483" s="61" t="s">
        <v>3963</v>
      </c>
      <c r="F4483" s="61" t="s">
        <v>145</v>
      </c>
      <c r="G4483" s="54" t="s">
        <v>72</v>
      </c>
      <c r="H4483" s="54" t="s">
        <v>128</v>
      </c>
      <c r="I4483" s="54" t="s">
        <v>22</v>
      </c>
      <c r="J4483" s="54" t="s">
        <v>129</v>
      </c>
      <c r="K4483" s="56">
        <v>43456.359201388892</v>
      </c>
      <c r="L4483" s="56">
        <v>43456.406307870369</v>
      </c>
      <c r="M4483" s="57">
        <v>1.1305555549999999</v>
      </c>
      <c r="N4483" s="58">
        <v>0</v>
      </c>
      <c r="O4483" s="58">
        <v>0</v>
      </c>
      <c r="P4483" s="58">
        <v>1</v>
      </c>
      <c r="Q4483" s="58">
        <v>22</v>
      </c>
      <c r="R4483" s="59">
        <v>0</v>
      </c>
      <c r="S4483" s="59">
        <v>0</v>
      </c>
      <c r="T4483" s="59">
        <v>1.1305559999999999</v>
      </c>
      <c r="U4483" s="59">
        <v>24.872222000000001</v>
      </c>
    </row>
    <row r="4484" spans="1:21" x14ac:dyDescent="0.3">
      <c r="A4484" s="61">
        <v>89604</v>
      </c>
      <c r="B4484" s="54">
        <v>1</v>
      </c>
      <c r="C4484" s="54" t="s">
        <v>78</v>
      </c>
      <c r="D4484" s="54" t="s">
        <v>81</v>
      </c>
      <c r="E4484" s="61" t="s">
        <v>3964</v>
      </c>
      <c r="F4484" s="61" t="s">
        <v>137</v>
      </c>
      <c r="G4484" s="54" t="s">
        <v>71</v>
      </c>
      <c r="H4484" s="54" t="s">
        <v>128</v>
      </c>
      <c r="I4484" s="54" t="s">
        <v>22</v>
      </c>
      <c r="J4484" s="54" t="s">
        <v>129</v>
      </c>
      <c r="K4484" s="56">
        <v>43456.343321759261</v>
      </c>
      <c r="L4484" s="56">
        <v>43456.453217592592</v>
      </c>
      <c r="M4484" s="57">
        <v>2.6375000000000002</v>
      </c>
      <c r="N4484" s="58">
        <v>0</v>
      </c>
      <c r="O4484" s="58">
        <v>14</v>
      </c>
      <c r="P4484" s="58">
        <v>0</v>
      </c>
      <c r="Q4484" s="58">
        <v>0</v>
      </c>
      <c r="R4484" s="59">
        <v>0</v>
      </c>
      <c r="S4484" s="59">
        <v>36.924999999999997</v>
      </c>
      <c r="T4484" s="59">
        <v>0</v>
      </c>
      <c r="U4484" s="59">
        <v>0</v>
      </c>
    </row>
    <row r="4485" spans="1:21" x14ac:dyDescent="0.3">
      <c r="A4485" s="61">
        <v>89605</v>
      </c>
      <c r="B4485" s="54">
        <v>1</v>
      </c>
      <c r="C4485" s="54" t="s">
        <v>78</v>
      </c>
      <c r="D4485" s="54" t="s">
        <v>82</v>
      </c>
      <c r="E4485" s="61" t="s">
        <v>1269</v>
      </c>
      <c r="F4485" s="61" t="s">
        <v>136</v>
      </c>
      <c r="G4485" s="54" t="s">
        <v>71</v>
      </c>
      <c r="H4485" s="54" t="s">
        <v>128</v>
      </c>
      <c r="I4485" s="54" t="s">
        <v>22</v>
      </c>
      <c r="J4485" s="54" t="s">
        <v>129</v>
      </c>
      <c r="K4485" s="56">
        <v>43456.358310185184</v>
      </c>
      <c r="L4485" s="56">
        <v>43456.442164351851</v>
      </c>
      <c r="M4485" s="57">
        <v>2.0125000000000002</v>
      </c>
      <c r="N4485" s="58">
        <v>0</v>
      </c>
      <c r="O4485" s="58">
        <v>26</v>
      </c>
      <c r="P4485" s="58">
        <v>0</v>
      </c>
      <c r="Q4485" s="58">
        <v>30</v>
      </c>
      <c r="R4485" s="59">
        <v>0</v>
      </c>
      <c r="S4485" s="59">
        <v>52.325000000000003</v>
      </c>
      <c r="T4485" s="59">
        <v>0</v>
      </c>
      <c r="U4485" s="59">
        <v>60.375</v>
      </c>
    </row>
    <row r="4486" spans="1:21" x14ac:dyDescent="0.3">
      <c r="A4486" s="61">
        <v>89607</v>
      </c>
      <c r="B4486" s="54">
        <v>1</v>
      </c>
      <c r="C4486" s="54" t="s">
        <v>78</v>
      </c>
      <c r="D4486" s="54" t="s">
        <v>95</v>
      </c>
      <c r="E4486" s="61" t="s">
        <v>319</v>
      </c>
      <c r="F4486" s="61" t="s">
        <v>150</v>
      </c>
      <c r="G4486" s="54" t="s">
        <v>72</v>
      </c>
      <c r="H4486" s="54" t="s">
        <v>128</v>
      </c>
      <c r="I4486" s="54" t="s">
        <v>22</v>
      </c>
      <c r="J4486" s="54" t="s">
        <v>147</v>
      </c>
      <c r="K4486" s="56">
        <v>43456.374953703707</v>
      </c>
      <c r="L4486" s="56">
        <v>43456.476342592592</v>
      </c>
      <c r="M4486" s="57">
        <v>2.4333333330000002</v>
      </c>
      <c r="N4486" s="58">
        <v>1</v>
      </c>
      <c r="O4486" s="58">
        <v>56</v>
      </c>
      <c r="P4486" s="58">
        <v>0</v>
      </c>
      <c r="Q4486" s="58">
        <v>0</v>
      </c>
      <c r="R4486" s="59">
        <v>2.4333330000000002</v>
      </c>
      <c r="S4486" s="59">
        <v>136.26666700000001</v>
      </c>
      <c r="T4486" s="59">
        <v>0</v>
      </c>
      <c r="U4486" s="59">
        <v>0</v>
      </c>
    </row>
    <row r="4487" spans="1:21" x14ac:dyDescent="0.3">
      <c r="A4487" s="61">
        <v>89609</v>
      </c>
      <c r="B4487" s="54">
        <v>1</v>
      </c>
      <c r="C4487" s="54" t="s">
        <v>78</v>
      </c>
      <c r="D4487" s="54" t="s">
        <v>90</v>
      </c>
      <c r="E4487" s="61" t="s">
        <v>282</v>
      </c>
      <c r="F4487" s="61" t="s">
        <v>145</v>
      </c>
      <c r="G4487" s="54" t="s">
        <v>72</v>
      </c>
      <c r="H4487" s="54" t="s">
        <v>128</v>
      </c>
      <c r="I4487" s="54" t="s">
        <v>22</v>
      </c>
      <c r="J4487" s="54" t="s">
        <v>129</v>
      </c>
      <c r="K4487" s="56">
        <v>43456.373541666668</v>
      </c>
      <c r="L4487" s="56">
        <v>43456.424571759257</v>
      </c>
      <c r="M4487" s="57">
        <v>1.224722222</v>
      </c>
      <c r="N4487" s="58">
        <v>0</v>
      </c>
      <c r="O4487" s="58">
        <v>13</v>
      </c>
      <c r="P4487" s="58">
        <v>0</v>
      </c>
      <c r="Q4487" s="58">
        <v>0</v>
      </c>
      <c r="R4487" s="59">
        <v>0</v>
      </c>
      <c r="S4487" s="59">
        <v>15.921389</v>
      </c>
      <c r="T4487" s="59">
        <v>0</v>
      </c>
      <c r="U4487" s="59">
        <v>0</v>
      </c>
    </row>
    <row r="4488" spans="1:21" x14ac:dyDescent="0.3">
      <c r="A4488" s="61">
        <v>89610</v>
      </c>
      <c r="B4488" s="54">
        <v>1</v>
      </c>
      <c r="C4488" s="54" t="s">
        <v>78</v>
      </c>
      <c r="D4488" s="54" t="s">
        <v>91</v>
      </c>
      <c r="E4488" s="61" t="s">
        <v>3965</v>
      </c>
      <c r="F4488" s="61" t="s">
        <v>153</v>
      </c>
      <c r="G4488" s="54" t="s">
        <v>72</v>
      </c>
      <c r="H4488" s="54" t="s">
        <v>128</v>
      </c>
      <c r="I4488" s="54" t="s">
        <v>22</v>
      </c>
      <c r="J4488" s="54" t="s">
        <v>129</v>
      </c>
      <c r="K4488" s="56">
        <v>43456.359340277777</v>
      </c>
      <c r="L4488" s="56">
        <v>43456.411541782407</v>
      </c>
      <c r="M4488" s="57">
        <v>1.2528361109999999</v>
      </c>
      <c r="N4488" s="58">
        <v>0</v>
      </c>
      <c r="O4488" s="58">
        <v>397</v>
      </c>
      <c r="P4488" s="58">
        <v>0</v>
      </c>
      <c r="Q4488" s="58">
        <v>0</v>
      </c>
      <c r="R4488" s="59">
        <v>0</v>
      </c>
      <c r="S4488" s="59">
        <v>497.37593600000002</v>
      </c>
      <c r="T4488" s="59">
        <v>0</v>
      </c>
      <c r="U4488" s="59">
        <v>0</v>
      </c>
    </row>
    <row r="4489" spans="1:21" x14ac:dyDescent="0.3">
      <c r="A4489" s="61">
        <v>89611</v>
      </c>
      <c r="B4489" s="54">
        <v>1</v>
      </c>
      <c r="C4489" s="54" t="s">
        <v>78</v>
      </c>
      <c r="D4489" s="54" t="s">
        <v>106</v>
      </c>
      <c r="E4489" s="61" t="s">
        <v>2843</v>
      </c>
      <c r="F4489" s="61" t="s">
        <v>148</v>
      </c>
      <c r="G4489" s="54" t="s">
        <v>72</v>
      </c>
      <c r="H4489" s="54" t="s">
        <v>128</v>
      </c>
      <c r="I4489" s="54" t="s">
        <v>22</v>
      </c>
      <c r="J4489" s="54" t="s">
        <v>147</v>
      </c>
      <c r="K4489" s="56">
        <v>43456.379166666666</v>
      </c>
      <c r="L4489" s="56">
        <v>43456.675000000003</v>
      </c>
      <c r="M4489" s="57">
        <v>7.1</v>
      </c>
      <c r="N4489" s="58">
        <v>0</v>
      </c>
      <c r="O4489" s="58">
        <v>113</v>
      </c>
      <c r="P4489" s="58">
        <v>0</v>
      </c>
      <c r="Q4489" s="58">
        <v>0</v>
      </c>
      <c r="R4489" s="59">
        <v>0</v>
      </c>
      <c r="S4489" s="59">
        <v>802.3</v>
      </c>
      <c r="T4489" s="59">
        <v>0</v>
      </c>
      <c r="U4489" s="59">
        <v>0</v>
      </c>
    </row>
    <row r="4490" spans="1:21" x14ac:dyDescent="0.3">
      <c r="A4490" s="61">
        <v>89612</v>
      </c>
      <c r="B4490" s="54">
        <v>1</v>
      </c>
      <c r="C4490" s="54" t="s">
        <v>79</v>
      </c>
      <c r="D4490" s="54" t="s">
        <v>112</v>
      </c>
      <c r="E4490" s="61" t="s">
        <v>192</v>
      </c>
      <c r="F4490" s="61" t="s">
        <v>148</v>
      </c>
      <c r="G4490" s="54" t="s">
        <v>72</v>
      </c>
      <c r="H4490" s="54" t="s">
        <v>128</v>
      </c>
      <c r="I4490" s="54" t="s">
        <v>22</v>
      </c>
      <c r="J4490" s="54" t="s">
        <v>147</v>
      </c>
      <c r="K4490" s="56">
        <v>43456.387372685189</v>
      </c>
      <c r="L4490" s="56">
        <v>43456.696030092593</v>
      </c>
      <c r="M4490" s="57">
        <v>7.4077777769999997</v>
      </c>
      <c r="N4490" s="58">
        <v>0</v>
      </c>
      <c r="O4490" s="58">
        <v>258</v>
      </c>
      <c r="P4490" s="58">
        <v>7</v>
      </c>
      <c r="Q4490" s="58">
        <v>2</v>
      </c>
      <c r="R4490" s="59">
        <v>0</v>
      </c>
      <c r="S4490" s="59">
        <v>1911.206666</v>
      </c>
      <c r="T4490" s="59">
        <v>51.854444000000001</v>
      </c>
      <c r="U4490" s="59">
        <v>14.815556000000001</v>
      </c>
    </row>
    <row r="4491" spans="1:21" x14ac:dyDescent="0.3">
      <c r="A4491" s="61">
        <v>89613</v>
      </c>
      <c r="B4491" s="54">
        <v>1</v>
      </c>
      <c r="C4491" s="54" t="s">
        <v>78</v>
      </c>
      <c r="D4491" s="54" t="s">
        <v>98</v>
      </c>
      <c r="E4491" s="61" t="s">
        <v>819</v>
      </c>
      <c r="F4491" s="61" t="s">
        <v>148</v>
      </c>
      <c r="G4491" s="54" t="s">
        <v>71</v>
      </c>
      <c r="H4491" s="54" t="s">
        <v>128</v>
      </c>
      <c r="I4491" s="54" t="s">
        <v>22</v>
      </c>
      <c r="J4491" s="54" t="s">
        <v>147</v>
      </c>
      <c r="K4491" s="56">
        <v>43456.380358796298</v>
      </c>
      <c r="L4491" s="56">
        <v>43456.517256944448</v>
      </c>
      <c r="M4491" s="57">
        <v>3.2855555550000002</v>
      </c>
      <c r="N4491" s="58">
        <v>0</v>
      </c>
      <c r="O4491" s="58">
        <v>68</v>
      </c>
      <c r="P4491" s="58">
        <v>0</v>
      </c>
      <c r="Q4491" s="58">
        <v>0</v>
      </c>
      <c r="R4491" s="59">
        <v>0</v>
      </c>
      <c r="S4491" s="59">
        <v>223.417778</v>
      </c>
      <c r="T4491" s="59">
        <v>0</v>
      </c>
      <c r="U4491" s="59">
        <v>0</v>
      </c>
    </row>
    <row r="4492" spans="1:21" x14ac:dyDescent="0.3">
      <c r="A4492" s="61">
        <v>89615</v>
      </c>
      <c r="B4492" s="54">
        <v>1</v>
      </c>
      <c r="C4492" s="54" t="s">
        <v>78</v>
      </c>
      <c r="D4492" s="54" t="s">
        <v>125</v>
      </c>
      <c r="E4492" s="61" t="s">
        <v>3966</v>
      </c>
      <c r="F4492" s="61" t="s">
        <v>137</v>
      </c>
      <c r="G4492" s="54" t="s">
        <v>71</v>
      </c>
      <c r="H4492" s="54" t="s">
        <v>128</v>
      </c>
      <c r="I4492" s="54" t="s">
        <v>22</v>
      </c>
      <c r="J4492" s="54" t="s">
        <v>129</v>
      </c>
      <c r="K4492" s="56">
        <v>43456.381724537037</v>
      </c>
      <c r="L4492" s="56">
        <v>43456.421331018515</v>
      </c>
      <c r="M4492" s="57">
        <v>0.950555555</v>
      </c>
      <c r="N4492" s="58">
        <v>0</v>
      </c>
      <c r="O4492" s="58">
        <v>2</v>
      </c>
      <c r="P4492" s="58">
        <v>0</v>
      </c>
      <c r="Q4492" s="58">
        <v>0</v>
      </c>
      <c r="R4492" s="59">
        <v>0</v>
      </c>
      <c r="S4492" s="59">
        <v>1.901111</v>
      </c>
      <c r="T4492" s="59">
        <v>0</v>
      </c>
      <c r="U4492" s="59">
        <v>0</v>
      </c>
    </row>
    <row r="4493" spans="1:21" x14ac:dyDescent="0.3">
      <c r="A4493" s="61">
        <v>89616</v>
      </c>
      <c r="B4493" s="54">
        <v>1</v>
      </c>
      <c r="C4493" s="54" t="s">
        <v>78</v>
      </c>
      <c r="D4493" s="54" t="s">
        <v>103</v>
      </c>
      <c r="E4493" s="61" t="s">
        <v>435</v>
      </c>
      <c r="F4493" s="61" t="s">
        <v>148</v>
      </c>
      <c r="G4493" s="54" t="s">
        <v>72</v>
      </c>
      <c r="H4493" s="54" t="s">
        <v>128</v>
      </c>
      <c r="I4493" s="54" t="s">
        <v>22</v>
      </c>
      <c r="J4493" s="54" t="s">
        <v>147</v>
      </c>
      <c r="K4493" s="56">
        <v>43456.385416666664</v>
      </c>
      <c r="L4493" s="56">
        <v>43456.647222222222</v>
      </c>
      <c r="M4493" s="57">
        <v>6.2833333329999999</v>
      </c>
      <c r="N4493" s="58">
        <v>1</v>
      </c>
      <c r="O4493" s="58">
        <v>134</v>
      </c>
      <c r="P4493" s="58">
        <v>0</v>
      </c>
      <c r="Q4493" s="58">
        <v>5</v>
      </c>
      <c r="R4493" s="59">
        <v>6.2833329999999998</v>
      </c>
      <c r="S4493" s="59">
        <v>841.96666700000003</v>
      </c>
      <c r="T4493" s="59">
        <v>0</v>
      </c>
      <c r="U4493" s="59">
        <v>31.416667</v>
      </c>
    </row>
    <row r="4494" spans="1:21" x14ac:dyDescent="0.3">
      <c r="A4494" s="61">
        <v>89617</v>
      </c>
      <c r="B4494" s="54">
        <v>1</v>
      </c>
      <c r="C4494" s="54" t="s">
        <v>78</v>
      </c>
      <c r="D4494" s="54" t="s">
        <v>94</v>
      </c>
      <c r="E4494" s="61" t="s">
        <v>3967</v>
      </c>
      <c r="F4494" s="61" t="s">
        <v>181</v>
      </c>
      <c r="G4494" s="54" t="s">
        <v>71</v>
      </c>
      <c r="H4494" s="54" t="s">
        <v>128</v>
      </c>
      <c r="I4494" s="54" t="s">
        <v>22</v>
      </c>
      <c r="J4494" s="54" t="s">
        <v>129</v>
      </c>
      <c r="K4494" s="56">
        <v>43456.382013888891</v>
      </c>
      <c r="L4494" s="56">
        <v>43456.425613425927</v>
      </c>
      <c r="M4494" s="57">
        <v>1.0463888880000001</v>
      </c>
      <c r="N4494" s="58">
        <v>1</v>
      </c>
      <c r="O4494" s="58">
        <v>137</v>
      </c>
      <c r="P4494" s="58">
        <v>0</v>
      </c>
      <c r="Q4494" s="58">
        <v>1</v>
      </c>
      <c r="R4494" s="59">
        <v>1.046389</v>
      </c>
      <c r="S4494" s="59">
        <v>143.355278</v>
      </c>
      <c r="T4494" s="59">
        <v>0</v>
      </c>
      <c r="U4494" s="59">
        <v>1.046389</v>
      </c>
    </row>
    <row r="4495" spans="1:21" x14ac:dyDescent="0.3">
      <c r="A4495" s="61">
        <v>89618</v>
      </c>
      <c r="B4495" s="54">
        <v>1</v>
      </c>
      <c r="C4495" s="54" t="s">
        <v>79</v>
      </c>
      <c r="D4495" s="54" t="s">
        <v>113</v>
      </c>
      <c r="E4495" s="61" t="s">
        <v>3968</v>
      </c>
      <c r="F4495" s="61" t="s">
        <v>148</v>
      </c>
      <c r="G4495" s="54" t="s">
        <v>72</v>
      </c>
      <c r="H4495" s="54" t="s">
        <v>128</v>
      </c>
      <c r="I4495" s="54" t="s">
        <v>22</v>
      </c>
      <c r="J4495" s="54" t="s">
        <v>147</v>
      </c>
      <c r="K4495" s="56">
        <v>43456.390277777777</v>
      </c>
      <c r="L4495" s="56">
        <v>43456.626307870371</v>
      </c>
      <c r="M4495" s="57">
        <v>5.664722222</v>
      </c>
      <c r="N4495" s="58">
        <v>0</v>
      </c>
      <c r="O4495" s="58">
        <v>0</v>
      </c>
      <c r="P4495" s="58">
        <v>0</v>
      </c>
      <c r="Q4495" s="58">
        <v>28</v>
      </c>
      <c r="R4495" s="59">
        <v>0</v>
      </c>
      <c r="S4495" s="59">
        <v>0</v>
      </c>
      <c r="T4495" s="59">
        <v>0</v>
      </c>
      <c r="U4495" s="59">
        <v>158.612222</v>
      </c>
    </row>
    <row r="4496" spans="1:21" x14ac:dyDescent="0.3">
      <c r="A4496" s="61">
        <v>89620</v>
      </c>
      <c r="B4496" s="54">
        <v>1</v>
      </c>
      <c r="C4496" s="54" t="s">
        <v>78</v>
      </c>
      <c r="D4496" s="54" t="s">
        <v>104</v>
      </c>
      <c r="E4496" s="61" t="s">
        <v>2663</v>
      </c>
      <c r="F4496" s="61" t="s">
        <v>148</v>
      </c>
      <c r="G4496" s="54" t="s">
        <v>72</v>
      </c>
      <c r="H4496" s="54" t="s">
        <v>128</v>
      </c>
      <c r="I4496" s="54" t="s">
        <v>22</v>
      </c>
      <c r="J4496" s="54" t="s">
        <v>147</v>
      </c>
      <c r="K4496" s="56">
        <v>43456.379340277781</v>
      </c>
      <c r="L4496" s="56">
        <v>43456.708333333336</v>
      </c>
      <c r="M4496" s="57">
        <v>7.8958333329999997</v>
      </c>
      <c r="N4496" s="58">
        <v>0</v>
      </c>
      <c r="O4496" s="58">
        <v>0</v>
      </c>
      <c r="P4496" s="58">
        <v>0</v>
      </c>
      <c r="Q4496" s="58">
        <v>60</v>
      </c>
      <c r="R4496" s="59">
        <v>0</v>
      </c>
      <c r="S4496" s="59">
        <v>0</v>
      </c>
      <c r="T4496" s="59">
        <v>0</v>
      </c>
      <c r="U4496" s="59">
        <v>473.75</v>
      </c>
    </row>
    <row r="4497" spans="1:21" x14ac:dyDescent="0.3">
      <c r="A4497" s="61">
        <v>89621</v>
      </c>
      <c r="B4497" s="54">
        <v>1</v>
      </c>
      <c r="C4497" s="54" t="s">
        <v>79</v>
      </c>
      <c r="D4497" s="54" t="s">
        <v>118</v>
      </c>
      <c r="E4497" s="61" t="s">
        <v>2994</v>
      </c>
      <c r="F4497" s="61" t="s">
        <v>140</v>
      </c>
      <c r="G4497" s="54" t="s">
        <v>72</v>
      </c>
      <c r="H4497" s="54" t="s">
        <v>128</v>
      </c>
      <c r="I4497" s="54" t="s">
        <v>22</v>
      </c>
      <c r="J4497" s="54" t="s">
        <v>129</v>
      </c>
      <c r="K4497" s="56">
        <v>43456.384687500002</v>
      </c>
      <c r="L4497" s="56">
        <v>43456.404270833336</v>
      </c>
      <c r="M4497" s="57">
        <v>0.47</v>
      </c>
      <c r="N4497" s="58">
        <v>1</v>
      </c>
      <c r="O4497" s="58">
        <v>4094</v>
      </c>
      <c r="P4497" s="58">
        <v>0</v>
      </c>
      <c r="Q4497" s="58">
        <v>101</v>
      </c>
      <c r="R4497" s="59">
        <v>0.47</v>
      </c>
      <c r="S4497" s="59">
        <v>1924.18</v>
      </c>
      <c r="T4497" s="59">
        <v>0</v>
      </c>
      <c r="U4497" s="59">
        <v>47.47</v>
      </c>
    </row>
    <row r="4498" spans="1:21" x14ac:dyDescent="0.3">
      <c r="A4498" s="61">
        <v>89622</v>
      </c>
      <c r="B4498" s="54">
        <v>1</v>
      </c>
      <c r="C4498" s="54" t="s">
        <v>79</v>
      </c>
      <c r="D4498" s="54" t="s">
        <v>114</v>
      </c>
      <c r="E4498" s="61" t="s">
        <v>3969</v>
      </c>
      <c r="F4498" s="61" t="s">
        <v>172</v>
      </c>
      <c r="G4498" s="54" t="s">
        <v>71</v>
      </c>
      <c r="H4498" s="54" t="s">
        <v>128</v>
      </c>
      <c r="I4498" s="54" t="s">
        <v>22</v>
      </c>
      <c r="J4498" s="54" t="s">
        <v>129</v>
      </c>
      <c r="K4498" s="56">
        <v>43456.380578703705</v>
      </c>
      <c r="L4498" s="56">
        <v>43456.424085648148</v>
      </c>
      <c r="M4498" s="57">
        <v>1.044166666</v>
      </c>
      <c r="N4498" s="58">
        <v>0</v>
      </c>
      <c r="O4498" s="58">
        <v>1</v>
      </c>
      <c r="P4498" s="58">
        <v>0</v>
      </c>
      <c r="Q4498" s="58">
        <v>11</v>
      </c>
      <c r="R4498" s="59">
        <v>0</v>
      </c>
      <c r="S4498" s="59">
        <v>1.0441670000000001</v>
      </c>
      <c r="T4498" s="59">
        <v>0</v>
      </c>
      <c r="U4498" s="59">
        <v>11.485833</v>
      </c>
    </row>
    <row r="4499" spans="1:21" x14ac:dyDescent="0.3">
      <c r="A4499" s="61">
        <v>89624</v>
      </c>
      <c r="B4499" s="54">
        <v>1</v>
      </c>
      <c r="C4499" s="54" t="s">
        <v>78</v>
      </c>
      <c r="D4499" s="54" t="s">
        <v>102</v>
      </c>
      <c r="E4499" s="61" t="s">
        <v>392</v>
      </c>
      <c r="F4499" s="61" t="s">
        <v>148</v>
      </c>
      <c r="G4499" s="54" t="s">
        <v>71</v>
      </c>
      <c r="H4499" s="54" t="s">
        <v>128</v>
      </c>
      <c r="I4499" s="54" t="s">
        <v>22</v>
      </c>
      <c r="J4499" s="54" t="s">
        <v>147</v>
      </c>
      <c r="K4499" s="56">
        <v>43456.417974537035</v>
      </c>
      <c r="L4499" s="56">
        <v>43456.697384259256</v>
      </c>
      <c r="M4499" s="57">
        <v>6.7058333330000002</v>
      </c>
      <c r="N4499" s="58">
        <v>0</v>
      </c>
      <c r="O4499" s="58">
        <v>284</v>
      </c>
      <c r="P4499" s="58">
        <v>0</v>
      </c>
      <c r="Q4499" s="58">
        <v>0</v>
      </c>
      <c r="R4499" s="59">
        <v>0</v>
      </c>
      <c r="S4499" s="59">
        <v>1904.4566669999999</v>
      </c>
      <c r="T4499" s="59">
        <v>0</v>
      </c>
      <c r="U4499" s="59">
        <v>0</v>
      </c>
    </row>
    <row r="4500" spans="1:21" x14ac:dyDescent="0.3">
      <c r="A4500" s="61">
        <v>89625</v>
      </c>
      <c r="B4500" s="54">
        <v>1</v>
      </c>
      <c r="C4500" s="54" t="s">
        <v>78</v>
      </c>
      <c r="D4500" s="54" t="s">
        <v>85</v>
      </c>
      <c r="E4500" s="61" t="s">
        <v>3970</v>
      </c>
      <c r="F4500" s="61" t="s">
        <v>148</v>
      </c>
      <c r="G4500" s="54" t="s">
        <v>71</v>
      </c>
      <c r="H4500" s="54" t="s">
        <v>128</v>
      </c>
      <c r="I4500" s="54" t="s">
        <v>22</v>
      </c>
      <c r="J4500" s="54" t="s">
        <v>147</v>
      </c>
      <c r="K4500" s="56">
        <v>43456.4</v>
      </c>
      <c r="L4500" s="56">
        <v>43456.487372685187</v>
      </c>
      <c r="M4500" s="57">
        <v>2.096944444</v>
      </c>
      <c r="N4500" s="58">
        <v>0</v>
      </c>
      <c r="O4500" s="58">
        <v>350</v>
      </c>
      <c r="P4500" s="58">
        <v>0</v>
      </c>
      <c r="Q4500" s="58">
        <v>0</v>
      </c>
      <c r="R4500" s="59">
        <v>0</v>
      </c>
      <c r="S4500" s="59">
        <v>733.93055500000003</v>
      </c>
      <c r="T4500" s="59">
        <v>0</v>
      </c>
      <c r="U4500" s="59">
        <v>0</v>
      </c>
    </row>
    <row r="4501" spans="1:21" x14ac:dyDescent="0.3">
      <c r="A4501" s="61">
        <v>89627</v>
      </c>
      <c r="B4501" s="54">
        <v>1</v>
      </c>
      <c r="C4501" s="54" t="s">
        <v>79</v>
      </c>
      <c r="D4501" s="54" t="s">
        <v>113</v>
      </c>
      <c r="E4501" s="61" t="s">
        <v>3971</v>
      </c>
      <c r="F4501" s="61" t="s">
        <v>150</v>
      </c>
      <c r="G4501" s="54" t="s">
        <v>72</v>
      </c>
      <c r="H4501" s="54" t="s">
        <v>128</v>
      </c>
      <c r="I4501" s="54" t="s">
        <v>22</v>
      </c>
      <c r="J4501" s="54" t="s">
        <v>147</v>
      </c>
      <c r="K4501" s="56">
        <v>43456.398611111108</v>
      </c>
      <c r="L4501" s="56">
        <v>43456.451064814813</v>
      </c>
      <c r="M4501" s="57">
        <v>1.258888888</v>
      </c>
      <c r="N4501" s="58">
        <v>0</v>
      </c>
      <c r="O4501" s="58">
        <v>1</v>
      </c>
      <c r="P4501" s="58">
        <v>0</v>
      </c>
      <c r="Q4501" s="58">
        <v>140</v>
      </c>
      <c r="R4501" s="59">
        <v>0</v>
      </c>
      <c r="S4501" s="59">
        <v>1.2588889999999999</v>
      </c>
      <c r="T4501" s="59">
        <v>0</v>
      </c>
      <c r="U4501" s="59">
        <v>176.24444399999999</v>
      </c>
    </row>
    <row r="4502" spans="1:21" x14ac:dyDescent="0.3">
      <c r="A4502" s="61">
        <v>89629</v>
      </c>
      <c r="B4502" s="54">
        <v>1</v>
      </c>
      <c r="C4502" s="54" t="s">
        <v>78</v>
      </c>
      <c r="D4502" s="54" t="s">
        <v>101</v>
      </c>
      <c r="E4502" s="61" t="s">
        <v>3972</v>
      </c>
      <c r="F4502" s="61" t="s">
        <v>137</v>
      </c>
      <c r="G4502" s="54" t="s">
        <v>71</v>
      </c>
      <c r="H4502" s="54" t="s">
        <v>128</v>
      </c>
      <c r="I4502" s="54" t="s">
        <v>22</v>
      </c>
      <c r="J4502" s="54" t="s">
        <v>129</v>
      </c>
      <c r="K4502" s="56">
        <v>43456.395000000004</v>
      </c>
      <c r="L4502" s="56">
        <v>43456.45826388889</v>
      </c>
      <c r="M4502" s="57">
        <v>1.518333333</v>
      </c>
      <c r="N4502" s="58">
        <v>0</v>
      </c>
      <c r="O4502" s="58">
        <v>176</v>
      </c>
      <c r="P4502" s="58">
        <v>0</v>
      </c>
      <c r="Q4502" s="58">
        <v>1</v>
      </c>
      <c r="R4502" s="59">
        <v>0</v>
      </c>
      <c r="S4502" s="59">
        <v>267.22666700000002</v>
      </c>
      <c r="T4502" s="59">
        <v>0</v>
      </c>
      <c r="U4502" s="59">
        <v>1.5183329999999999</v>
      </c>
    </row>
    <row r="4503" spans="1:21" x14ac:dyDescent="0.3">
      <c r="A4503" s="61">
        <v>89631</v>
      </c>
      <c r="B4503" s="54">
        <v>1</v>
      </c>
      <c r="C4503" s="54" t="s">
        <v>78</v>
      </c>
      <c r="D4503" s="54" t="s">
        <v>91</v>
      </c>
      <c r="E4503" s="61" t="s">
        <v>3973</v>
      </c>
      <c r="F4503" s="61" t="s">
        <v>153</v>
      </c>
      <c r="G4503" s="54" t="s">
        <v>72</v>
      </c>
      <c r="H4503" s="54" t="s">
        <v>128</v>
      </c>
      <c r="I4503" s="54" t="s">
        <v>22</v>
      </c>
      <c r="J4503" s="54" t="s">
        <v>129</v>
      </c>
      <c r="K4503" s="56">
        <v>43456.390381944446</v>
      </c>
      <c r="L4503" s="56">
        <v>43456.40766203704</v>
      </c>
      <c r="M4503" s="57">
        <v>0.41472222199999997</v>
      </c>
      <c r="N4503" s="58">
        <v>2</v>
      </c>
      <c r="O4503" s="58">
        <v>678</v>
      </c>
      <c r="P4503" s="58">
        <v>0</v>
      </c>
      <c r="Q4503" s="58">
        <v>8</v>
      </c>
      <c r="R4503" s="59">
        <v>0.82944399999999996</v>
      </c>
      <c r="S4503" s="59">
        <v>281.181667</v>
      </c>
      <c r="T4503" s="59">
        <v>0</v>
      </c>
      <c r="U4503" s="59">
        <v>3.3177780000000001</v>
      </c>
    </row>
    <row r="4504" spans="1:21" x14ac:dyDescent="0.3">
      <c r="A4504" s="61">
        <v>89633</v>
      </c>
      <c r="B4504" s="54">
        <v>1</v>
      </c>
      <c r="C4504" s="54" t="s">
        <v>78</v>
      </c>
      <c r="D4504" s="54" t="s">
        <v>80</v>
      </c>
      <c r="E4504" s="61" t="s">
        <v>3974</v>
      </c>
      <c r="F4504" s="61" t="s">
        <v>137</v>
      </c>
      <c r="G4504" s="54" t="s">
        <v>71</v>
      </c>
      <c r="H4504" s="54" t="s">
        <v>128</v>
      </c>
      <c r="I4504" s="54" t="s">
        <v>22</v>
      </c>
      <c r="J4504" s="54" t="s">
        <v>129</v>
      </c>
      <c r="K4504" s="56">
        <v>43456.398113425923</v>
      </c>
      <c r="L4504" s="56">
        <v>43456.494189814817</v>
      </c>
      <c r="M4504" s="57">
        <v>2.3058333329999998</v>
      </c>
      <c r="N4504" s="58">
        <v>0</v>
      </c>
      <c r="O4504" s="58">
        <v>5</v>
      </c>
      <c r="P4504" s="58">
        <v>0</v>
      </c>
      <c r="Q4504" s="58">
        <v>0</v>
      </c>
      <c r="R4504" s="59">
        <v>0</v>
      </c>
      <c r="S4504" s="59">
        <v>11.529166999999999</v>
      </c>
      <c r="T4504" s="59">
        <v>0</v>
      </c>
      <c r="U4504" s="59">
        <v>0</v>
      </c>
    </row>
    <row r="4505" spans="1:21" x14ac:dyDescent="0.3">
      <c r="A4505" s="61">
        <v>89634</v>
      </c>
      <c r="B4505" s="54">
        <v>1</v>
      </c>
      <c r="C4505" s="54" t="s">
        <v>79</v>
      </c>
      <c r="D4505" s="54" t="s">
        <v>109</v>
      </c>
      <c r="E4505" s="61" t="s">
        <v>599</v>
      </c>
      <c r="F4505" s="61" t="s">
        <v>150</v>
      </c>
      <c r="G4505" s="54" t="s">
        <v>72</v>
      </c>
      <c r="H4505" s="54" t="s">
        <v>128</v>
      </c>
      <c r="I4505" s="54" t="s">
        <v>22</v>
      </c>
      <c r="J4505" s="54" t="s">
        <v>147</v>
      </c>
      <c r="K4505" s="56">
        <v>43456.414212962962</v>
      </c>
      <c r="L4505" s="56">
        <v>43456.642407407409</v>
      </c>
      <c r="M4505" s="57">
        <v>5.4766666659999999</v>
      </c>
      <c r="N4505" s="58">
        <v>0</v>
      </c>
      <c r="O4505" s="58">
        <v>0</v>
      </c>
      <c r="P4505" s="58">
        <v>0</v>
      </c>
      <c r="Q4505" s="58">
        <v>141</v>
      </c>
      <c r="R4505" s="59">
        <v>0</v>
      </c>
      <c r="S4505" s="59">
        <v>0</v>
      </c>
      <c r="T4505" s="59">
        <v>0</v>
      </c>
      <c r="U4505" s="59">
        <v>772.21</v>
      </c>
    </row>
    <row r="4506" spans="1:21" x14ac:dyDescent="0.3">
      <c r="A4506" s="61">
        <v>89635</v>
      </c>
      <c r="B4506" s="54">
        <v>1</v>
      </c>
      <c r="C4506" s="54" t="s">
        <v>78</v>
      </c>
      <c r="D4506" s="54" t="s">
        <v>88</v>
      </c>
      <c r="E4506" s="61" t="s">
        <v>3975</v>
      </c>
      <c r="F4506" s="61" t="s">
        <v>137</v>
      </c>
      <c r="G4506" s="54" t="s">
        <v>71</v>
      </c>
      <c r="H4506" s="54" t="s">
        <v>128</v>
      </c>
      <c r="I4506" s="54" t="s">
        <v>22</v>
      </c>
      <c r="J4506" s="54" t="s">
        <v>129</v>
      </c>
      <c r="K4506" s="56">
        <v>43456.396238425928</v>
      </c>
      <c r="L4506" s="56">
        <v>43456.490613425929</v>
      </c>
      <c r="M4506" s="57">
        <v>2.2650000000000001</v>
      </c>
      <c r="N4506" s="58">
        <v>0</v>
      </c>
      <c r="O4506" s="58">
        <v>2</v>
      </c>
      <c r="P4506" s="58">
        <v>0</v>
      </c>
      <c r="Q4506" s="58">
        <v>0</v>
      </c>
      <c r="R4506" s="59">
        <v>0</v>
      </c>
      <c r="S4506" s="59">
        <v>4.53</v>
      </c>
      <c r="T4506" s="59">
        <v>0</v>
      </c>
      <c r="U4506" s="59">
        <v>0</v>
      </c>
    </row>
    <row r="4507" spans="1:21" x14ac:dyDescent="0.3">
      <c r="A4507" s="61">
        <v>89636</v>
      </c>
      <c r="B4507" s="54">
        <v>1</v>
      </c>
      <c r="C4507" s="54" t="s">
        <v>79</v>
      </c>
      <c r="D4507" s="54" t="s">
        <v>124</v>
      </c>
      <c r="E4507" s="61" t="s">
        <v>3976</v>
      </c>
      <c r="F4507" s="61" t="s">
        <v>157</v>
      </c>
      <c r="G4507" s="54" t="s">
        <v>71</v>
      </c>
      <c r="H4507" s="54" t="s">
        <v>128</v>
      </c>
      <c r="I4507" s="54" t="s">
        <v>22</v>
      </c>
      <c r="J4507" s="54" t="s">
        <v>129</v>
      </c>
      <c r="K4507" s="56">
        <v>43456.397453703707</v>
      </c>
      <c r="L4507" s="56">
        <v>43456.512499999997</v>
      </c>
      <c r="M4507" s="57">
        <v>2.761111111</v>
      </c>
      <c r="N4507" s="58">
        <v>0</v>
      </c>
      <c r="O4507" s="58">
        <v>1</v>
      </c>
      <c r="P4507" s="58">
        <v>0</v>
      </c>
      <c r="Q4507" s="58">
        <v>0</v>
      </c>
      <c r="R4507" s="59">
        <v>0</v>
      </c>
      <c r="S4507" s="59">
        <v>2.7611110000000001</v>
      </c>
      <c r="T4507" s="59">
        <v>0</v>
      </c>
      <c r="U4507" s="59">
        <v>0</v>
      </c>
    </row>
    <row r="4508" spans="1:21" x14ac:dyDescent="0.3">
      <c r="A4508" s="61">
        <v>89638</v>
      </c>
      <c r="B4508" s="54">
        <v>1</v>
      </c>
      <c r="C4508" s="54" t="s">
        <v>78</v>
      </c>
      <c r="D4508" s="54" t="s">
        <v>125</v>
      </c>
      <c r="E4508" s="61" t="s">
        <v>3977</v>
      </c>
      <c r="F4508" s="61" t="s">
        <v>137</v>
      </c>
      <c r="G4508" s="54" t="s">
        <v>71</v>
      </c>
      <c r="H4508" s="54" t="s">
        <v>128</v>
      </c>
      <c r="I4508" s="54" t="s">
        <v>22</v>
      </c>
      <c r="J4508" s="54" t="s">
        <v>129</v>
      </c>
      <c r="K4508" s="56">
        <v>43456.40247685185</v>
      </c>
      <c r="L4508" s="56">
        <v>43456.445150462961</v>
      </c>
      <c r="M4508" s="57">
        <v>1.0241666659999999</v>
      </c>
      <c r="N4508" s="58">
        <v>0</v>
      </c>
      <c r="O4508" s="58">
        <v>1</v>
      </c>
      <c r="P4508" s="58">
        <v>0</v>
      </c>
      <c r="Q4508" s="58">
        <v>0</v>
      </c>
      <c r="R4508" s="59">
        <v>0</v>
      </c>
      <c r="S4508" s="59">
        <v>1.024167</v>
      </c>
      <c r="T4508" s="59">
        <v>0</v>
      </c>
      <c r="U4508" s="59">
        <v>0</v>
      </c>
    </row>
    <row r="4509" spans="1:21" x14ac:dyDescent="0.3">
      <c r="A4509" s="61">
        <v>89639</v>
      </c>
      <c r="B4509" s="54">
        <v>1</v>
      </c>
      <c r="C4509" s="54" t="s">
        <v>78</v>
      </c>
      <c r="D4509" s="54" t="s">
        <v>94</v>
      </c>
      <c r="E4509" s="61" t="s">
        <v>3978</v>
      </c>
      <c r="F4509" s="61" t="s">
        <v>137</v>
      </c>
      <c r="G4509" s="54" t="s">
        <v>71</v>
      </c>
      <c r="H4509" s="54" t="s">
        <v>128</v>
      </c>
      <c r="I4509" s="54" t="s">
        <v>22</v>
      </c>
      <c r="J4509" s="54" t="s">
        <v>129</v>
      </c>
      <c r="K4509" s="56">
        <v>43456.403506944444</v>
      </c>
      <c r="L4509" s="56">
        <v>43456.50472222222</v>
      </c>
      <c r="M4509" s="57">
        <v>2.429166666</v>
      </c>
      <c r="N4509" s="58">
        <v>0</v>
      </c>
      <c r="O4509" s="58">
        <v>1</v>
      </c>
      <c r="P4509" s="58">
        <v>0</v>
      </c>
      <c r="Q4509" s="58">
        <v>0</v>
      </c>
      <c r="R4509" s="59">
        <v>0</v>
      </c>
      <c r="S4509" s="59">
        <v>2.4291670000000001</v>
      </c>
      <c r="T4509" s="59">
        <v>0</v>
      </c>
      <c r="U4509" s="59">
        <v>0</v>
      </c>
    </row>
    <row r="4510" spans="1:21" x14ac:dyDescent="0.3">
      <c r="A4510" s="61">
        <v>89640</v>
      </c>
      <c r="B4510" s="54">
        <v>1</v>
      </c>
      <c r="C4510" s="54" t="s">
        <v>78</v>
      </c>
      <c r="D4510" s="54" t="s">
        <v>103</v>
      </c>
      <c r="E4510" s="61" t="s">
        <v>1702</v>
      </c>
      <c r="F4510" s="61" t="s">
        <v>136</v>
      </c>
      <c r="G4510" s="54" t="s">
        <v>71</v>
      </c>
      <c r="H4510" s="54" t="s">
        <v>128</v>
      </c>
      <c r="I4510" s="54" t="s">
        <v>22</v>
      </c>
      <c r="J4510" s="54" t="s">
        <v>129</v>
      </c>
      <c r="K4510" s="56">
        <v>43456.401053240741</v>
      </c>
      <c r="L4510" s="56">
        <v>43456.470057870371</v>
      </c>
      <c r="M4510" s="57">
        <v>1.656111111</v>
      </c>
      <c r="N4510" s="58">
        <v>0</v>
      </c>
      <c r="O4510" s="58">
        <v>0</v>
      </c>
      <c r="P4510" s="58">
        <v>0</v>
      </c>
      <c r="Q4510" s="58">
        <v>49</v>
      </c>
      <c r="R4510" s="59">
        <v>0</v>
      </c>
      <c r="S4510" s="59">
        <v>0</v>
      </c>
      <c r="T4510" s="59">
        <v>0</v>
      </c>
      <c r="U4510" s="59">
        <v>81.149444000000003</v>
      </c>
    </row>
    <row r="4511" spans="1:21" x14ac:dyDescent="0.3">
      <c r="A4511" s="61">
        <v>89642</v>
      </c>
      <c r="B4511" s="54">
        <v>1</v>
      </c>
      <c r="C4511" s="54" t="s">
        <v>78</v>
      </c>
      <c r="D4511" s="54" t="s">
        <v>90</v>
      </c>
      <c r="E4511" s="61" t="s">
        <v>142</v>
      </c>
      <c r="F4511" s="61" t="s">
        <v>162</v>
      </c>
      <c r="G4511" s="54" t="s">
        <v>72</v>
      </c>
      <c r="H4511" s="54" t="s">
        <v>128</v>
      </c>
      <c r="I4511" s="54" t="s">
        <v>22</v>
      </c>
      <c r="J4511" s="54" t="s">
        <v>147</v>
      </c>
      <c r="K4511" s="56">
        <v>43456.412060185183</v>
      </c>
      <c r="L4511" s="56">
        <v>43456.438078703701</v>
      </c>
      <c r="M4511" s="57">
        <v>0.62444444399999999</v>
      </c>
      <c r="N4511" s="58">
        <v>2</v>
      </c>
      <c r="O4511" s="58">
        <v>25</v>
      </c>
      <c r="P4511" s="58">
        <v>0</v>
      </c>
      <c r="Q4511" s="58">
        <v>3</v>
      </c>
      <c r="R4511" s="59">
        <v>1.2488889999999999</v>
      </c>
      <c r="S4511" s="59">
        <v>15.611110999999999</v>
      </c>
      <c r="T4511" s="59">
        <v>0</v>
      </c>
      <c r="U4511" s="59">
        <v>1.8733329999999999</v>
      </c>
    </row>
    <row r="4512" spans="1:21" x14ac:dyDescent="0.3">
      <c r="A4512" s="61">
        <v>89643</v>
      </c>
      <c r="B4512" s="54">
        <v>1</v>
      </c>
      <c r="C4512" s="54" t="s">
        <v>78</v>
      </c>
      <c r="D4512" s="54" t="s">
        <v>82</v>
      </c>
      <c r="E4512" s="61" t="s">
        <v>3979</v>
      </c>
      <c r="F4512" s="61" t="s">
        <v>137</v>
      </c>
      <c r="G4512" s="54" t="s">
        <v>71</v>
      </c>
      <c r="H4512" s="54" t="s">
        <v>128</v>
      </c>
      <c r="I4512" s="54" t="s">
        <v>22</v>
      </c>
      <c r="J4512" s="54" t="s">
        <v>129</v>
      </c>
      <c r="K4512" s="56">
        <v>43456.408275462964</v>
      </c>
      <c r="L4512" s="56">
        <v>43456.661643518521</v>
      </c>
      <c r="M4512" s="57">
        <v>6.0808333330000002</v>
      </c>
      <c r="N4512" s="58">
        <v>0</v>
      </c>
      <c r="O4512" s="58">
        <v>1</v>
      </c>
      <c r="P4512" s="58">
        <v>0</v>
      </c>
      <c r="Q4512" s="58">
        <v>0</v>
      </c>
      <c r="R4512" s="59">
        <v>0</v>
      </c>
      <c r="S4512" s="59">
        <v>6.0808330000000002</v>
      </c>
      <c r="T4512" s="59">
        <v>0</v>
      </c>
      <c r="U4512" s="59">
        <v>0</v>
      </c>
    </row>
    <row r="4513" spans="1:21" x14ac:dyDescent="0.3">
      <c r="A4513" s="61">
        <v>89644</v>
      </c>
      <c r="B4513" s="54">
        <v>1</v>
      </c>
      <c r="C4513" s="54" t="s">
        <v>79</v>
      </c>
      <c r="D4513" s="54" t="s">
        <v>116</v>
      </c>
      <c r="E4513" s="61" t="s">
        <v>3980</v>
      </c>
      <c r="F4513" s="61" t="s">
        <v>145</v>
      </c>
      <c r="G4513" s="54" t="s">
        <v>72</v>
      </c>
      <c r="H4513" s="54" t="s">
        <v>128</v>
      </c>
      <c r="I4513" s="54" t="s">
        <v>22</v>
      </c>
      <c r="J4513" s="54" t="s">
        <v>129</v>
      </c>
      <c r="K4513" s="56">
        <v>43456.401516203703</v>
      </c>
      <c r="L4513" s="56">
        <v>43456.476389502313</v>
      </c>
      <c r="M4513" s="57">
        <v>1.7969591659999999</v>
      </c>
      <c r="N4513" s="58">
        <v>0</v>
      </c>
      <c r="O4513" s="58">
        <v>202</v>
      </c>
      <c r="P4513" s="58">
        <v>0</v>
      </c>
      <c r="Q4513" s="58">
        <v>1</v>
      </c>
      <c r="R4513" s="59">
        <v>0</v>
      </c>
      <c r="S4513" s="59">
        <v>362.98575199999999</v>
      </c>
      <c r="T4513" s="59">
        <v>0</v>
      </c>
      <c r="U4513" s="59">
        <v>1.796959</v>
      </c>
    </row>
    <row r="4514" spans="1:21" x14ac:dyDescent="0.3">
      <c r="A4514" s="61">
        <v>89645</v>
      </c>
      <c r="B4514" s="54">
        <v>1</v>
      </c>
      <c r="C4514" s="54" t="s">
        <v>79</v>
      </c>
      <c r="D4514" s="54" t="s">
        <v>117</v>
      </c>
      <c r="E4514" s="61" t="s">
        <v>3981</v>
      </c>
      <c r="F4514" s="61" t="s">
        <v>150</v>
      </c>
      <c r="G4514" s="54" t="s">
        <v>72</v>
      </c>
      <c r="H4514" s="54" t="s">
        <v>128</v>
      </c>
      <c r="I4514" s="54" t="s">
        <v>22</v>
      </c>
      <c r="J4514" s="54" t="s">
        <v>147</v>
      </c>
      <c r="K4514" s="56">
        <v>43456.423622685186</v>
      </c>
      <c r="L4514" s="56">
        <v>43456.589756944442</v>
      </c>
      <c r="M4514" s="57">
        <v>3.9872222220000002</v>
      </c>
      <c r="N4514" s="58">
        <v>0</v>
      </c>
      <c r="O4514" s="58">
        <v>0</v>
      </c>
      <c r="P4514" s="58">
        <v>4</v>
      </c>
      <c r="Q4514" s="58">
        <v>156</v>
      </c>
      <c r="R4514" s="59">
        <v>0</v>
      </c>
      <c r="S4514" s="59">
        <v>0</v>
      </c>
      <c r="T4514" s="59">
        <v>15.948888999999999</v>
      </c>
      <c r="U4514" s="59">
        <v>622.00666699999999</v>
      </c>
    </row>
    <row r="4515" spans="1:21" x14ac:dyDescent="0.3">
      <c r="A4515" s="61">
        <v>89646</v>
      </c>
      <c r="B4515" s="54">
        <v>1</v>
      </c>
      <c r="C4515" s="54" t="s">
        <v>78</v>
      </c>
      <c r="D4515" s="54" t="s">
        <v>103</v>
      </c>
      <c r="E4515" s="61" t="s">
        <v>3982</v>
      </c>
      <c r="F4515" s="61" t="s">
        <v>150</v>
      </c>
      <c r="G4515" s="54" t="s">
        <v>72</v>
      </c>
      <c r="H4515" s="54" t="s">
        <v>128</v>
      </c>
      <c r="I4515" s="54" t="s">
        <v>22</v>
      </c>
      <c r="J4515" s="54" t="s">
        <v>147</v>
      </c>
      <c r="K4515" s="56">
        <v>43456.41028935185</v>
      </c>
      <c r="L4515" s="56">
        <v>43456.422222222223</v>
      </c>
      <c r="M4515" s="57">
        <v>0.28638888800000001</v>
      </c>
      <c r="N4515" s="58">
        <v>0</v>
      </c>
      <c r="O4515" s="58">
        <v>3139</v>
      </c>
      <c r="P4515" s="58">
        <v>0</v>
      </c>
      <c r="Q4515" s="58">
        <v>0</v>
      </c>
      <c r="R4515" s="59">
        <v>0</v>
      </c>
      <c r="S4515" s="59">
        <v>898.97471900000005</v>
      </c>
      <c r="T4515" s="59">
        <v>0</v>
      </c>
      <c r="U4515" s="59">
        <v>0</v>
      </c>
    </row>
    <row r="4516" spans="1:21" x14ac:dyDescent="0.3">
      <c r="A4516" s="61">
        <v>89649</v>
      </c>
      <c r="B4516" s="54">
        <v>1</v>
      </c>
      <c r="C4516" s="54" t="s">
        <v>78</v>
      </c>
      <c r="D4516" s="54" t="s">
        <v>81</v>
      </c>
      <c r="E4516" s="61" t="s">
        <v>3983</v>
      </c>
      <c r="F4516" s="61" t="s">
        <v>146</v>
      </c>
      <c r="G4516" s="54" t="s">
        <v>71</v>
      </c>
      <c r="H4516" s="54" t="s">
        <v>128</v>
      </c>
      <c r="I4516" s="54" t="s">
        <v>22</v>
      </c>
      <c r="J4516" s="54" t="s">
        <v>147</v>
      </c>
      <c r="K4516" s="56">
        <v>43456.419259259259</v>
      </c>
      <c r="L4516" s="56">
        <v>43456.616666666669</v>
      </c>
      <c r="M4516" s="57">
        <v>4.7377777769999998</v>
      </c>
      <c r="N4516" s="58">
        <v>0</v>
      </c>
      <c r="O4516" s="58">
        <v>251</v>
      </c>
      <c r="P4516" s="58">
        <v>0</v>
      </c>
      <c r="Q4516" s="58">
        <v>0</v>
      </c>
      <c r="R4516" s="59">
        <v>0</v>
      </c>
      <c r="S4516" s="59">
        <v>1189.1822219999999</v>
      </c>
      <c r="T4516" s="59">
        <v>0</v>
      </c>
      <c r="U4516" s="59">
        <v>0</v>
      </c>
    </row>
    <row r="4517" spans="1:21" x14ac:dyDescent="0.3">
      <c r="A4517" s="61">
        <v>89650</v>
      </c>
      <c r="B4517" s="54">
        <v>1</v>
      </c>
      <c r="C4517" s="54" t="s">
        <v>78</v>
      </c>
      <c r="D4517" s="54" t="s">
        <v>98</v>
      </c>
      <c r="E4517" s="61" t="s">
        <v>654</v>
      </c>
      <c r="F4517" s="61" t="s">
        <v>156</v>
      </c>
      <c r="G4517" s="54" t="s">
        <v>71</v>
      </c>
      <c r="H4517" s="54" t="s">
        <v>128</v>
      </c>
      <c r="I4517" s="54" t="s">
        <v>22</v>
      </c>
      <c r="J4517" s="54" t="s">
        <v>129</v>
      </c>
      <c r="K4517" s="56">
        <v>43456.374456018515</v>
      </c>
      <c r="L4517" s="56">
        <v>43456.459618055553</v>
      </c>
      <c r="M4517" s="57">
        <v>2.0438888880000001</v>
      </c>
      <c r="N4517" s="58">
        <v>0</v>
      </c>
      <c r="O4517" s="58">
        <v>27</v>
      </c>
      <c r="P4517" s="58">
        <v>0</v>
      </c>
      <c r="Q4517" s="58">
        <v>0</v>
      </c>
      <c r="R4517" s="59">
        <v>0</v>
      </c>
      <c r="S4517" s="59">
        <v>55.185000000000002</v>
      </c>
      <c r="T4517" s="59">
        <v>0</v>
      </c>
      <c r="U4517" s="59">
        <v>0</v>
      </c>
    </row>
    <row r="4518" spans="1:21" x14ac:dyDescent="0.3">
      <c r="A4518" s="61">
        <v>89651</v>
      </c>
      <c r="B4518" s="54">
        <v>1</v>
      </c>
      <c r="C4518" s="54" t="s">
        <v>78</v>
      </c>
      <c r="D4518" s="54" t="s">
        <v>88</v>
      </c>
      <c r="E4518" s="61" t="s">
        <v>424</v>
      </c>
      <c r="F4518" s="61" t="s">
        <v>149</v>
      </c>
      <c r="G4518" s="54" t="s">
        <v>71</v>
      </c>
      <c r="H4518" s="54" t="s">
        <v>128</v>
      </c>
      <c r="I4518" s="54" t="s">
        <v>22</v>
      </c>
      <c r="J4518" s="54" t="s">
        <v>129</v>
      </c>
      <c r="K4518" s="56">
        <v>43456.413587962961</v>
      </c>
      <c r="L4518" s="56">
        <v>43456.463946759257</v>
      </c>
      <c r="M4518" s="57">
        <v>1.208611111</v>
      </c>
      <c r="N4518" s="58">
        <v>0</v>
      </c>
      <c r="O4518" s="58">
        <v>269</v>
      </c>
      <c r="P4518" s="58">
        <v>0</v>
      </c>
      <c r="Q4518" s="58">
        <v>0</v>
      </c>
      <c r="R4518" s="59">
        <v>0</v>
      </c>
      <c r="S4518" s="59">
        <v>325.11638900000003</v>
      </c>
      <c r="T4518" s="59">
        <v>0</v>
      </c>
      <c r="U4518" s="59">
        <v>0</v>
      </c>
    </row>
    <row r="4519" spans="1:21" x14ac:dyDescent="0.3">
      <c r="A4519" s="61">
        <v>89653</v>
      </c>
      <c r="B4519" s="54">
        <v>1</v>
      </c>
      <c r="C4519" s="54" t="s">
        <v>78</v>
      </c>
      <c r="D4519" s="54" t="s">
        <v>100</v>
      </c>
      <c r="E4519" s="61" t="s">
        <v>3984</v>
      </c>
      <c r="F4519" s="61" t="s">
        <v>150</v>
      </c>
      <c r="G4519" s="54" t="s">
        <v>71</v>
      </c>
      <c r="H4519" s="54" t="s">
        <v>128</v>
      </c>
      <c r="I4519" s="54" t="s">
        <v>22</v>
      </c>
      <c r="J4519" s="54" t="s">
        <v>147</v>
      </c>
      <c r="K4519" s="56">
        <v>43456.447118055556</v>
      </c>
      <c r="L4519" s="56">
        <v>43456.519583333335</v>
      </c>
      <c r="M4519" s="57">
        <v>1.739166666</v>
      </c>
      <c r="N4519" s="58">
        <v>0</v>
      </c>
      <c r="O4519" s="58">
        <v>106</v>
      </c>
      <c r="P4519" s="58">
        <v>0</v>
      </c>
      <c r="Q4519" s="58">
        <v>0</v>
      </c>
      <c r="R4519" s="59">
        <v>0</v>
      </c>
      <c r="S4519" s="59">
        <v>184.35166699999999</v>
      </c>
      <c r="T4519" s="59">
        <v>0</v>
      </c>
      <c r="U4519" s="59">
        <v>0</v>
      </c>
    </row>
    <row r="4520" spans="1:21" x14ac:dyDescent="0.3">
      <c r="A4520" s="61">
        <v>89656</v>
      </c>
      <c r="B4520" s="54">
        <v>1</v>
      </c>
      <c r="C4520" s="54" t="s">
        <v>79</v>
      </c>
      <c r="D4520" s="54" t="s">
        <v>114</v>
      </c>
      <c r="E4520" s="61" t="s">
        <v>3985</v>
      </c>
      <c r="F4520" s="61" t="s">
        <v>137</v>
      </c>
      <c r="G4520" s="54" t="s">
        <v>71</v>
      </c>
      <c r="H4520" s="54" t="s">
        <v>128</v>
      </c>
      <c r="I4520" s="54" t="s">
        <v>22</v>
      </c>
      <c r="J4520" s="54" t="s">
        <v>129</v>
      </c>
      <c r="K4520" s="56">
        <v>43456.408020833333</v>
      </c>
      <c r="L4520" s="56">
        <v>43456.453541666669</v>
      </c>
      <c r="M4520" s="57">
        <v>1.0925</v>
      </c>
      <c r="N4520" s="58">
        <v>0</v>
      </c>
      <c r="O4520" s="58">
        <v>7</v>
      </c>
      <c r="P4520" s="58">
        <v>0</v>
      </c>
      <c r="Q4520" s="58">
        <v>0</v>
      </c>
      <c r="R4520" s="59">
        <v>0</v>
      </c>
      <c r="S4520" s="59">
        <v>7.6475</v>
      </c>
      <c r="T4520" s="59">
        <v>0</v>
      </c>
      <c r="U4520" s="59">
        <v>0</v>
      </c>
    </row>
    <row r="4521" spans="1:21" x14ac:dyDescent="0.3">
      <c r="A4521" s="61">
        <v>89657</v>
      </c>
      <c r="B4521" s="54">
        <v>1</v>
      </c>
      <c r="C4521" s="54" t="s">
        <v>78</v>
      </c>
      <c r="D4521" s="54" t="s">
        <v>103</v>
      </c>
      <c r="E4521" s="61" t="s">
        <v>3986</v>
      </c>
      <c r="F4521" s="61" t="s">
        <v>150</v>
      </c>
      <c r="G4521" s="54" t="s">
        <v>72</v>
      </c>
      <c r="H4521" s="54" t="s">
        <v>128</v>
      </c>
      <c r="I4521" s="54" t="s">
        <v>22</v>
      </c>
      <c r="J4521" s="54" t="s">
        <v>147</v>
      </c>
      <c r="K4521" s="56">
        <v>43456.4221412037</v>
      </c>
      <c r="L4521" s="56">
        <v>43456.647222222222</v>
      </c>
      <c r="M4521" s="57">
        <v>5.4019444439999997</v>
      </c>
      <c r="N4521" s="58">
        <v>0</v>
      </c>
      <c r="O4521" s="58">
        <v>349</v>
      </c>
      <c r="P4521" s="58">
        <v>0</v>
      </c>
      <c r="Q4521" s="58">
        <v>0</v>
      </c>
      <c r="R4521" s="59">
        <v>0</v>
      </c>
      <c r="S4521" s="59">
        <v>1885.278611</v>
      </c>
      <c r="T4521" s="59">
        <v>0</v>
      </c>
      <c r="U4521" s="59">
        <v>0</v>
      </c>
    </row>
    <row r="4522" spans="1:21" x14ac:dyDescent="0.3">
      <c r="A4522" s="61">
        <v>89658</v>
      </c>
      <c r="B4522" s="54">
        <v>1</v>
      </c>
      <c r="C4522" s="54" t="s">
        <v>79</v>
      </c>
      <c r="D4522" s="54" t="s">
        <v>114</v>
      </c>
      <c r="E4522" s="61" t="s">
        <v>3987</v>
      </c>
      <c r="F4522" s="61" t="s">
        <v>145</v>
      </c>
      <c r="G4522" s="54" t="s">
        <v>72</v>
      </c>
      <c r="H4522" s="54" t="s">
        <v>128</v>
      </c>
      <c r="I4522" s="54" t="s">
        <v>22</v>
      </c>
      <c r="J4522" s="54" t="s">
        <v>129</v>
      </c>
      <c r="K4522" s="56">
        <v>43456.419965277775</v>
      </c>
      <c r="L4522" s="56">
        <v>43456.534270833334</v>
      </c>
      <c r="M4522" s="57">
        <v>2.7433333329999998</v>
      </c>
      <c r="N4522" s="58">
        <v>0</v>
      </c>
      <c r="O4522" s="58">
        <v>0</v>
      </c>
      <c r="P4522" s="58">
        <v>0</v>
      </c>
      <c r="Q4522" s="58">
        <v>7</v>
      </c>
      <c r="R4522" s="59">
        <v>0</v>
      </c>
      <c r="S4522" s="59">
        <v>0</v>
      </c>
      <c r="T4522" s="59">
        <v>0</v>
      </c>
      <c r="U4522" s="59">
        <v>19.203333000000001</v>
      </c>
    </row>
    <row r="4523" spans="1:21" x14ac:dyDescent="0.3">
      <c r="A4523" s="61">
        <v>89659</v>
      </c>
      <c r="B4523" s="54">
        <v>1</v>
      </c>
      <c r="C4523" s="54" t="s">
        <v>78</v>
      </c>
      <c r="D4523" s="54" t="s">
        <v>92</v>
      </c>
      <c r="E4523" s="61" t="s">
        <v>2356</v>
      </c>
      <c r="F4523" s="61" t="s">
        <v>274</v>
      </c>
      <c r="G4523" s="54" t="s">
        <v>71</v>
      </c>
      <c r="H4523" s="54" t="s">
        <v>128</v>
      </c>
      <c r="I4523" s="54" t="s">
        <v>22</v>
      </c>
      <c r="J4523" s="54" t="s">
        <v>129</v>
      </c>
      <c r="K4523" s="56">
        <v>43456.425000000003</v>
      </c>
      <c r="L4523" s="56">
        <v>43456.513888888891</v>
      </c>
      <c r="M4523" s="57">
        <v>2.1333333329999999</v>
      </c>
      <c r="N4523" s="58">
        <v>0</v>
      </c>
      <c r="O4523" s="58">
        <v>2</v>
      </c>
      <c r="P4523" s="58">
        <v>0</v>
      </c>
      <c r="Q4523" s="58">
        <v>0</v>
      </c>
      <c r="R4523" s="59">
        <v>0</v>
      </c>
      <c r="S4523" s="59">
        <v>4.266667</v>
      </c>
      <c r="T4523" s="59">
        <v>0</v>
      </c>
      <c r="U4523" s="59">
        <v>0</v>
      </c>
    </row>
    <row r="4524" spans="1:21" x14ac:dyDescent="0.3">
      <c r="A4524" s="61">
        <v>89660</v>
      </c>
      <c r="B4524" s="54">
        <v>1</v>
      </c>
      <c r="C4524" s="54" t="s">
        <v>78</v>
      </c>
      <c r="D4524" s="54" t="s">
        <v>91</v>
      </c>
      <c r="E4524" s="61" t="s">
        <v>389</v>
      </c>
      <c r="F4524" s="61" t="s">
        <v>148</v>
      </c>
      <c r="G4524" s="54" t="s">
        <v>72</v>
      </c>
      <c r="H4524" s="54" t="s">
        <v>128</v>
      </c>
      <c r="I4524" s="54" t="s">
        <v>22</v>
      </c>
      <c r="J4524" s="54" t="s">
        <v>147</v>
      </c>
      <c r="K4524" s="56">
        <v>43456.370624999996</v>
      </c>
      <c r="L4524" s="56">
        <v>43456.743530092594</v>
      </c>
      <c r="M4524" s="57">
        <v>8.9497222220000001</v>
      </c>
      <c r="N4524" s="58">
        <v>0</v>
      </c>
      <c r="O4524" s="58">
        <v>1</v>
      </c>
      <c r="P4524" s="58">
        <v>5</v>
      </c>
      <c r="Q4524" s="58">
        <v>472</v>
      </c>
      <c r="R4524" s="59">
        <v>0</v>
      </c>
      <c r="S4524" s="59">
        <v>8.9497219999999995</v>
      </c>
      <c r="T4524" s="59">
        <v>44.748610999999997</v>
      </c>
      <c r="U4524" s="59">
        <v>4224.2688889999999</v>
      </c>
    </row>
    <row r="4525" spans="1:21" x14ac:dyDescent="0.3">
      <c r="A4525" s="61">
        <v>89661</v>
      </c>
      <c r="B4525" s="54">
        <v>1</v>
      </c>
      <c r="C4525" s="54" t="s">
        <v>78</v>
      </c>
      <c r="D4525" s="54" t="s">
        <v>98</v>
      </c>
      <c r="E4525" s="61" t="s">
        <v>637</v>
      </c>
      <c r="F4525" s="61" t="s">
        <v>140</v>
      </c>
      <c r="G4525" s="54" t="s">
        <v>72</v>
      </c>
      <c r="H4525" s="54" t="s">
        <v>128</v>
      </c>
      <c r="I4525" s="54" t="s">
        <v>22</v>
      </c>
      <c r="J4525" s="54" t="s">
        <v>129</v>
      </c>
      <c r="K4525" s="56">
        <v>43456.425763888888</v>
      </c>
      <c r="L4525" s="56">
        <v>43456.451122685183</v>
      </c>
      <c r="M4525" s="57">
        <v>0.60861111099999998</v>
      </c>
      <c r="N4525" s="58">
        <v>0</v>
      </c>
      <c r="O4525" s="58">
        <v>36</v>
      </c>
      <c r="P4525" s="58">
        <v>0</v>
      </c>
      <c r="Q4525" s="58">
        <v>3</v>
      </c>
      <c r="R4525" s="59">
        <v>0</v>
      </c>
      <c r="S4525" s="59">
        <v>21.91</v>
      </c>
      <c r="T4525" s="59">
        <v>0</v>
      </c>
      <c r="U4525" s="59">
        <v>1.825833</v>
      </c>
    </row>
    <row r="4526" spans="1:21" x14ac:dyDescent="0.3">
      <c r="A4526" s="61">
        <v>89663</v>
      </c>
      <c r="B4526" s="54">
        <v>1</v>
      </c>
      <c r="C4526" s="54" t="s">
        <v>78</v>
      </c>
      <c r="D4526" s="54" t="s">
        <v>95</v>
      </c>
      <c r="E4526" s="61" t="s">
        <v>3140</v>
      </c>
      <c r="F4526" s="61" t="s">
        <v>327</v>
      </c>
      <c r="G4526" s="54" t="s">
        <v>72</v>
      </c>
      <c r="H4526" s="54" t="s">
        <v>128</v>
      </c>
      <c r="I4526" s="54" t="s">
        <v>22</v>
      </c>
      <c r="J4526" s="54" t="s">
        <v>129</v>
      </c>
      <c r="K4526" s="56">
        <v>43456.431423611109</v>
      </c>
      <c r="L4526" s="56">
        <v>43456.591423611113</v>
      </c>
      <c r="M4526" s="57">
        <v>3.84</v>
      </c>
      <c r="N4526" s="58">
        <v>0</v>
      </c>
      <c r="O4526" s="58">
        <v>53</v>
      </c>
      <c r="P4526" s="58">
        <v>0</v>
      </c>
      <c r="Q4526" s="58">
        <v>1</v>
      </c>
      <c r="R4526" s="59">
        <v>0</v>
      </c>
      <c r="S4526" s="59">
        <v>203.52</v>
      </c>
      <c r="T4526" s="59">
        <v>0</v>
      </c>
      <c r="U4526" s="59">
        <v>3.84</v>
      </c>
    </row>
    <row r="4527" spans="1:21" x14ac:dyDescent="0.3">
      <c r="A4527" s="61">
        <v>89665</v>
      </c>
      <c r="B4527" s="54">
        <v>1</v>
      </c>
      <c r="C4527" s="54" t="s">
        <v>79</v>
      </c>
      <c r="D4527" s="54" t="s">
        <v>117</v>
      </c>
      <c r="E4527" s="61" t="s">
        <v>3988</v>
      </c>
      <c r="F4527" s="61" t="s">
        <v>136</v>
      </c>
      <c r="G4527" s="54" t="s">
        <v>71</v>
      </c>
      <c r="H4527" s="54" t="s">
        <v>128</v>
      </c>
      <c r="I4527" s="54" t="s">
        <v>22</v>
      </c>
      <c r="J4527" s="54" t="s">
        <v>129</v>
      </c>
      <c r="K4527" s="56">
        <v>43456.433078703703</v>
      </c>
      <c r="L4527" s="56">
        <v>43456.473460648151</v>
      </c>
      <c r="M4527" s="57">
        <v>0.96916666600000001</v>
      </c>
      <c r="N4527" s="58">
        <v>0</v>
      </c>
      <c r="O4527" s="58">
        <v>0</v>
      </c>
      <c r="P4527" s="58">
        <v>0</v>
      </c>
      <c r="Q4527" s="58">
        <v>1</v>
      </c>
      <c r="R4527" s="59">
        <v>0</v>
      </c>
      <c r="S4527" s="59">
        <v>0</v>
      </c>
      <c r="T4527" s="59">
        <v>0</v>
      </c>
      <c r="U4527" s="59">
        <v>0.969167</v>
      </c>
    </row>
    <row r="4528" spans="1:21" x14ac:dyDescent="0.3">
      <c r="A4528" s="61">
        <v>89666</v>
      </c>
      <c r="B4528" s="54">
        <v>1</v>
      </c>
      <c r="C4528" s="54" t="s">
        <v>78</v>
      </c>
      <c r="D4528" s="54" t="s">
        <v>96</v>
      </c>
      <c r="E4528" s="61" t="s">
        <v>3446</v>
      </c>
      <c r="F4528" s="61" t="s">
        <v>148</v>
      </c>
      <c r="G4528" s="54" t="s">
        <v>72</v>
      </c>
      <c r="H4528" s="54" t="s">
        <v>128</v>
      </c>
      <c r="I4528" s="54" t="s">
        <v>22</v>
      </c>
      <c r="J4528" s="54" t="s">
        <v>147</v>
      </c>
      <c r="K4528" s="56">
        <v>43456.375</v>
      </c>
      <c r="L4528" s="56">
        <v>43456.708333333336</v>
      </c>
      <c r="M4528" s="57">
        <v>8</v>
      </c>
      <c r="N4528" s="58">
        <v>0</v>
      </c>
      <c r="O4528" s="58">
        <v>74</v>
      </c>
      <c r="P4528" s="58">
        <v>0</v>
      </c>
      <c r="Q4528" s="58">
        <v>0</v>
      </c>
      <c r="R4528" s="59">
        <v>0</v>
      </c>
      <c r="S4528" s="59">
        <v>592</v>
      </c>
      <c r="T4528" s="59">
        <v>0</v>
      </c>
      <c r="U4528" s="59">
        <v>0</v>
      </c>
    </row>
    <row r="4529" spans="1:21" x14ac:dyDescent="0.3">
      <c r="A4529" s="61">
        <v>89669</v>
      </c>
      <c r="B4529" s="54">
        <v>1</v>
      </c>
      <c r="C4529" s="54" t="s">
        <v>78</v>
      </c>
      <c r="D4529" s="54" t="s">
        <v>82</v>
      </c>
      <c r="E4529" s="61" t="s">
        <v>487</v>
      </c>
      <c r="F4529" s="61" t="s">
        <v>148</v>
      </c>
      <c r="G4529" s="54" t="s">
        <v>71</v>
      </c>
      <c r="H4529" s="54" t="s">
        <v>128</v>
      </c>
      <c r="I4529" s="54" t="s">
        <v>22</v>
      </c>
      <c r="J4529" s="54" t="s">
        <v>147</v>
      </c>
      <c r="K4529" s="56">
        <v>43456.440196759257</v>
      </c>
      <c r="L4529" s="56">
        <v>43456.684027777781</v>
      </c>
      <c r="M4529" s="57">
        <v>5.8519444439999999</v>
      </c>
      <c r="N4529" s="58">
        <v>0</v>
      </c>
      <c r="O4529" s="58">
        <v>27</v>
      </c>
      <c r="P4529" s="58">
        <v>0</v>
      </c>
      <c r="Q4529" s="58">
        <v>185</v>
      </c>
      <c r="R4529" s="59">
        <v>0</v>
      </c>
      <c r="S4529" s="59">
        <v>158.0025</v>
      </c>
      <c r="T4529" s="59">
        <v>0</v>
      </c>
      <c r="U4529" s="59">
        <v>1082.6097219999999</v>
      </c>
    </row>
    <row r="4530" spans="1:21" x14ac:dyDescent="0.3">
      <c r="A4530" s="61">
        <v>89670</v>
      </c>
      <c r="B4530" s="54">
        <v>1</v>
      </c>
      <c r="C4530" s="54" t="s">
        <v>78</v>
      </c>
      <c r="D4530" s="54" t="s">
        <v>125</v>
      </c>
      <c r="E4530" s="61" t="s">
        <v>3989</v>
      </c>
      <c r="F4530" s="61" t="s">
        <v>202</v>
      </c>
      <c r="G4530" s="54" t="s">
        <v>71</v>
      </c>
      <c r="H4530" s="54" t="s">
        <v>128</v>
      </c>
      <c r="I4530" s="54" t="s">
        <v>22</v>
      </c>
      <c r="J4530" s="54" t="s">
        <v>129</v>
      </c>
      <c r="K4530" s="56">
        <v>43456.434155092589</v>
      </c>
      <c r="L4530" s="56">
        <v>43456.567731481482</v>
      </c>
      <c r="M4530" s="57">
        <v>3.2058333330000002</v>
      </c>
      <c r="N4530" s="58">
        <v>0</v>
      </c>
      <c r="O4530" s="58">
        <v>174</v>
      </c>
      <c r="P4530" s="58">
        <v>0</v>
      </c>
      <c r="Q4530" s="58">
        <v>0</v>
      </c>
      <c r="R4530" s="59">
        <v>0</v>
      </c>
      <c r="S4530" s="59">
        <v>557.81500000000005</v>
      </c>
      <c r="T4530" s="59">
        <v>0</v>
      </c>
      <c r="U4530" s="59">
        <v>0</v>
      </c>
    </row>
    <row r="4531" spans="1:21" x14ac:dyDescent="0.3">
      <c r="A4531" s="61">
        <v>89671</v>
      </c>
      <c r="B4531" s="54">
        <v>1</v>
      </c>
      <c r="C4531" s="54" t="s">
        <v>78</v>
      </c>
      <c r="D4531" s="54" t="s">
        <v>97</v>
      </c>
      <c r="E4531" s="61" t="s">
        <v>200</v>
      </c>
      <c r="F4531" s="61" t="s">
        <v>137</v>
      </c>
      <c r="G4531" s="54" t="s">
        <v>71</v>
      </c>
      <c r="H4531" s="54" t="s">
        <v>128</v>
      </c>
      <c r="I4531" s="54" t="s">
        <v>22</v>
      </c>
      <c r="J4531" s="54" t="s">
        <v>129</v>
      </c>
      <c r="K4531" s="56">
        <v>43456.442708333336</v>
      </c>
      <c r="L4531" s="56">
        <v>43456.53224537037</v>
      </c>
      <c r="M4531" s="57">
        <v>2.1488888880000001</v>
      </c>
      <c r="N4531" s="58">
        <v>0</v>
      </c>
      <c r="O4531" s="58">
        <v>1</v>
      </c>
      <c r="P4531" s="58">
        <v>0</v>
      </c>
      <c r="Q4531" s="58">
        <v>84</v>
      </c>
      <c r="R4531" s="59">
        <v>0</v>
      </c>
      <c r="S4531" s="59">
        <v>2.148889</v>
      </c>
      <c r="T4531" s="59">
        <v>0</v>
      </c>
      <c r="U4531" s="59">
        <v>180.50666699999999</v>
      </c>
    </row>
    <row r="4532" spans="1:21" x14ac:dyDescent="0.3">
      <c r="A4532" s="61">
        <v>89674</v>
      </c>
      <c r="B4532" s="54">
        <v>1</v>
      </c>
      <c r="C4532" s="54" t="s">
        <v>78</v>
      </c>
      <c r="D4532" s="54" t="s">
        <v>95</v>
      </c>
      <c r="E4532" s="61" t="s">
        <v>3990</v>
      </c>
      <c r="F4532" s="61" t="s">
        <v>206</v>
      </c>
      <c r="G4532" s="54" t="s">
        <v>72</v>
      </c>
      <c r="H4532" s="54" t="s">
        <v>128</v>
      </c>
      <c r="I4532" s="54" t="s">
        <v>22</v>
      </c>
      <c r="J4532" s="54" t="s">
        <v>129</v>
      </c>
      <c r="K4532" s="56">
        <v>43456.443414351852</v>
      </c>
      <c r="L4532" s="56">
        <v>43456.487800925926</v>
      </c>
      <c r="M4532" s="57">
        <v>1.0652777769999999</v>
      </c>
      <c r="N4532" s="58">
        <v>0</v>
      </c>
      <c r="O4532" s="58">
        <v>249</v>
      </c>
      <c r="P4532" s="58">
        <v>0</v>
      </c>
      <c r="Q4532" s="58">
        <v>0</v>
      </c>
      <c r="R4532" s="59">
        <v>0</v>
      </c>
      <c r="S4532" s="59">
        <v>265.254166</v>
      </c>
      <c r="T4532" s="59">
        <v>0</v>
      </c>
      <c r="U4532" s="59">
        <v>0</v>
      </c>
    </row>
    <row r="4533" spans="1:21" x14ac:dyDescent="0.3">
      <c r="A4533" s="61">
        <v>89677</v>
      </c>
      <c r="B4533" s="54">
        <v>1</v>
      </c>
      <c r="C4533" s="54" t="s">
        <v>78</v>
      </c>
      <c r="D4533" s="54" t="s">
        <v>94</v>
      </c>
      <c r="E4533" s="61" t="s">
        <v>3991</v>
      </c>
      <c r="F4533" s="61" t="s">
        <v>137</v>
      </c>
      <c r="G4533" s="54" t="s">
        <v>71</v>
      </c>
      <c r="H4533" s="54" t="s">
        <v>128</v>
      </c>
      <c r="I4533" s="54" t="s">
        <v>22</v>
      </c>
      <c r="J4533" s="54" t="s">
        <v>129</v>
      </c>
      <c r="K4533" s="56">
        <v>43456.44835648148</v>
      </c>
      <c r="L4533" s="56">
        <v>43456.502835648149</v>
      </c>
      <c r="M4533" s="57">
        <v>1.3075000000000001</v>
      </c>
      <c r="N4533" s="58">
        <v>0</v>
      </c>
      <c r="O4533" s="58">
        <v>1</v>
      </c>
      <c r="P4533" s="58">
        <v>0</v>
      </c>
      <c r="Q4533" s="58">
        <v>0</v>
      </c>
      <c r="R4533" s="59">
        <v>0</v>
      </c>
      <c r="S4533" s="59">
        <v>1.3075000000000001</v>
      </c>
      <c r="T4533" s="59">
        <v>0</v>
      </c>
      <c r="U4533" s="59">
        <v>0</v>
      </c>
    </row>
    <row r="4534" spans="1:21" x14ac:dyDescent="0.3">
      <c r="A4534" s="61">
        <v>89678</v>
      </c>
      <c r="B4534" s="54">
        <v>1</v>
      </c>
      <c r="C4534" s="54" t="s">
        <v>78</v>
      </c>
      <c r="D4534" s="54" t="s">
        <v>91</v>
      </c>
      <c r="E4534" s="61" t="s">
        <v>3992</v>
      </c>
      <c r="F4534" s="61" t="s">
        <v>150</v>
      </c>
      <c r="G4534" s="54" t="s">
        <v>72</v>
      </c>
      <c r="H4534" s="54" t="s">
        <v>128</v>
      </c>
      <c r="I4534" s="54" t="s">
        <v>22</v>
      </c>
      <c r="J4534" s="54" t="s">
        <v>147</v>
      </c>
      <c r="K4534" s="56">
        <v>43456.437337962961</v>
      </c>
      <c r="L4534" s="56">
        <v>43456.751504629632</v>
      </c>
      <c r="M4534" s="57">
        <v>7.54</v>
      </c>
      <c r="N4534" s="58">
        <v>0</v>
      </c>
      <c r="O4534" s="58">
        <v>1</v>
      </c>
      <c r="P4534" s="58">
        <v>0</v>
      </c>
      <c r="Q4534" s="58">
        <v>248</v>
      </c>
      <c r="R4534" s="59">
        <v>0</v>
      </c>
      <c r="S4534" s="59">
        <v>7.54</v>
      </c>
      <c r="T4534" s="59">
        <v>0</v>
      </c>
      <c r="U4534" s="59">
        <v>1869.92</v>
      </c>
    </row>
    <row r="4535" spans="1:21" x14ac:dyDescent="0.3">
      <c r="A4535" s="61">
        <v>89679</v>
      </c>
      <c r="B4535" s="54">
        <v>1</v>
      </c>
      <c r="C4535" s="54" t="s">
        <v>78</v>
      </c>
      <c r="D4535" s="54" t="s">
        <v>82</v>
      </c>
      <c r="E4535" s="61" t="s">
        <v>3993</v>
      </c>
      <c r="F4535" s="61" t="s">
        <v>137</v>
      </c>
      <c r="G4535" s="54" t="s">
        <v>71</v>
      </c>
      <c r="H4535" s="54" t="s">
        <v>128</v>
      </c>
      <c r="I4535" s="54" t="s">
        <v>22</v>
      </c>
      <c r="J4535" s="54" t="s">
        <v>129</v>
      </c>
      <c r="K4535" s="56">
        <v>43456.434837962966</v>
      </c>
      <c r="L4535" s="56">
        <v>43456.495567129627</v>
      </c>
      <c r="M4535" s="57">
        <v>1.4575</v>
      </c>
      <c r="N4535" s="58">
        <v>0</v>
      </c>
      <c r="O4535" s="58">
        <v>10</v>
      </c>
      <c r="P4535" s="58">
        <v>0</v>
      </c>
      <c r="Q4535" s="58">
        <v>0</v>
      </c>
      <c r="R4535" s="59">
        <v>0</v>
      </c>
      <c r="S4535" s="59">
        <v>14.574999999999999</v>
      </c>
      <c r="T4535" s="59">
        <v>0</v>
      </c>
      <c r="U4535" s="59">
        <v>0</v>
      </c>
    </row>
    <row r="4536" spans="1:21" x14ac:dyDescent="0.3">
      <c r="A4536" s="61">
        <v>89684</v>
      </c>
      <c r="B4536" s="54">
        <v>1</v>
      </c>
      <c r="C4536" s="54" t="s">
        <v>78</v>
      </c>
      <c r="D4536" s="54" t="s">
        <v>82</v>
      </c>
      <c r="E4536" s="61" t="s">
        <v>3994</v>
      </c>
      <c r="F4536" s="61" t="s">
        <v>137</v>
      </c>
      <c r="G4536" s="54" t="s">
        <v>71</v>
      </c>
      <c r="H4536" s="54" t="s">
        <v>128</v>
      </c>
      <c r="I4536" s="54" t="s">
        <v>22</v>
      </c>
      <c r="J4536" s="54" t="s">
        <v>129</v>
      </c>
      <c r="K4536" s="56">
        <v>43456.451597222222</v>
      </c>
      <c r="L4536" s="56">
        <v>43456.495694444442</v>
      </c>
      <c r="M4536" s="57">
        <v>1.058333333</v>
      </c>
      <c r="N4536" s="58">
        <v>0</v>
      </c>
      <c r="O4536" s="58">
        <v>3</v>
      </c>
      <c r="P4536" s="58">
        <v>0</v>
      </c>
      <c r="Q4536" s="58">
        <v>0</v>
      </c>
      <c r="R4536" s="59">
        <v>0</v>
      </c>
      <c r="S4536" s="59">
        <v>3.1749999999999998</v>
      </c>
      <c r="T4536" s="59">
        <v>0</v>
      </c>
      <c r="U4536" s="59">
        <v>0</v>
      </c>
    </row>
    <row r="4537" spans="1:21" x14ac:dyDescent="0.3">
      <c r="A4537" s="61">
        <v>89686</v>
      </c>
      <c r="B4537" s="54">
        <v>1</v>
      </c>
      <c r="C4537" s="54" t="s">
        <v>78</v>
      </c>
      <c r="D4537" s="54" t="s">
        <v>96</v>
      </c>
      <c r="E4537" s="61" t="s">
        <v>3943</v>
      </c>
      <c r="F4537" s="61" t="s">
        <v>625</v>
      </c>
      <c r="G4537" s="54" t="s">
        <v>71</v>
      </c>
      <c r="H4537" s="54" t="s">
        <v>128</v>
      </c>
      <c r="I4537" s="54" t="s">
        <v>22</v>
      </c>
      <c r="J4537" s="54" t="s">
        <v>129</v>
      </c>
      <c r="K4537" s="56">
        <v>43456.432916666665</v>
      </c>
      <c r="L4537" s="56">
        <v>43456.480416666665</v>
      </c>
      <c r="M4537" s="57">
        <v>1.1399999999999999</v>
      </c>
      <c r="N4537" s="58">
        <v>0</v>
      </c>
      <c r="O4537" s="58">
        <v>19</v>
      </c>
      <c r="P4537" s="58">
        <v>0</v>
      </c>
      <c r="Q4537" s="58">
        <v>0</v>
      </c>
      <c r="R4537" s="59">
        <v>0</v>
      </c>
      <c r="S4537" s="59">
        <v>21.66</v>
      </c>
      <c r="T4537" s="59">
        <v>0</v>
      </c>
      <c r="U4537" s="59">
        <v>0</v>
      </c>
    </row>
    <row r="4538" spans="1:21" x14ac:dyDescent="0.3">
      <c r="A4538" s="61">
        <v>89690</v>
      </c>
      <c r="B4538" s="54">
        <v>1</v>
      </c>
      <c r="C4538" s="54" t="s">
        <v>79</v>
      </c>
      <c r="D4538" s="54" t="s">
        <v>116</v>
      </c>
      <c r="E4538" s="61" t="s">
        <v>3995</v>
      </c>
      <c r="F4538" s="61" t="s">
        <v>145</v>
      </c>
      <c r="G4538" s="54" t="s">
        <v>72</v>
      </c>
      <c r="H4538" s="54" t="s">
        <v>128</v>
      </c>
      <c r="I4538" s="54" t="s">
        <v>22</v>
      </c>
      <c r="J4538" s="54" t="s">
        <v>129</v>
      </c>
      <c r="K4538" s="56">
        <v>43456.462974537033</v>
      </c>
      <c r="L4538" s="56">
        <v>43456.484432870369</v>
      </c>
      <c r="M4538" s="57">
        <v>0.51500000000000001</v>
      </c>
      <c r="N4538" s="58">
        <v>0</v>
      </c>
      <c r="O4538" s="58">
        <v>150</v>
      </c>
      <c r="P4538" s="58">
        <v>0</v>
      </c>
      <c r="Q4538" s="58">
        <v>0</v>
      </c>
      <c r="R4538" s="59">
        <v>0</v>
      </c>
      <c r="S4538" s="59">
        <v>77.25</v>
      </c>
      <c r="T4538" s="59">
        <v>0</v>
      </c>
      <c r="U4538" s="59">
        <v>0</v>
      </c>
    </row>
    <row r="4539" spans="1:21" x14ac:dyDescent="0.3">
      <c r="A4539" s="61">
        <v>89692</v>
      </c>
      <c r="B4539" s="54">
        <v>1</v>
      </c>
      <c r="C4539" s="54" t="s">
        <v>78</v>
      </c>
      <c r="D4539" s="54" t="s">
        <v>106</v>
      </c>
      <c r="E4539" s="61" t="s">
        <v>3996</v>
      </c>
      <c r="F4539" s="61" t="s">
        <v>157</v>
      </c>
      <c r="G4539" s="54" t="s">
        <v>71</v>
      </c>
      <c r="H4539" s="54" t="s">
        <v>128</v>
      </c>
      <c r="I4539" s="54" t="s">
        <v>22</v>
      </c>
      <c r="J4539" s="54" t="s">
        <v>129</v>
      </c>
      <c r="K4539" s="56">
        <v>43456.457141203704</v>
      </c>
      <c r="L4539" s="56">
        <v>43456.55228009259</v>
      </c>
      <c r="M4539" s="57">
        <v>2.2833333329999999</v>
      </c>
      <c r="N4539" s="58">
        <v>0</v>
      </c>
      <c r="O4539" s="58">
        <v>17</v>
      </c>
      <c r="P4539" s="58">
        <v>0</v>
      </c>
      <c r="Q4539" s="58">
        <v>0</v>
      </c>
      <c r="R4539" s="59">
        <v>0</v>
      </c>
      <c r="S4539" s="59">
        <v>38.816667000000002</v>
      </c>
      <c r="T4539" s="59">
        <v>0</v>
      </c>
      <c r="U4539" s="59">
        <v>0</v>
      </c>
    </row>
    <row r="4540" spans="1:21" x14ac:dyDescent="0.3">
      <c r="A4540" s="61">
        <v>89696</v>
      </c>
      <c r="B4540" s="54">
        <v>1</v>
      </c>
      <c r="C4540" s="54" t="s">
        <v>78</v>
      </c>
      <c r="D4540" s="54" t="s">
        <v>98</v>
      </c>
      <c r="E4540" s="61" t="s">
        <v>3997</v>
      </c>
      <c r="F4540" s="61" t="s">
        <v>137</v>
      </c>
      <c r="G4540" s="54" t="s">
        <v>71</v>
      </c>
      <c r="H4540" s="54" t="s">
        <v>128</v>
      </c>
      <c r="I4540" s="54" t="s">
        <v>22</v>
      </c>
      <c r="J4540" s="54" t="s">
        <v>129</v>
      </c>
      <c r="K4540" s="56">
        <v>43456.468564814815</v>
      </c>
      <c r="L4540" s="56">
        <v>43456.51626157407</v>
      </c>
      <c r="M4540" s="57">
        <v>1.144722222</v>
      </c>
      <c r="N4540" s="58">
        <v>0</v>
      </c>
      <c r="O4540" s="58">
        <v>93</v>
      </c>
      <c r="P4540" s="58">
        <v>0</v>
      </c>
      <c r="Q4540" s="58">
        <v>0</v>
      </c>
      <c r="R4540" s="59">
        <v>0</v>
      </c>
      <c r="S4540" s="59">
        <v>106.45916699999999</v>
      </c>
      <c r="T4540" s="59">
        <v>0</v>
      </c>
      <c r="U4540" s="59">
        <v>0</v>
      </c>
    </row>
    <row r="4541" spans="1:21" x14ac:dyDescent="0.3">
      <c r="A4541" s="61">
        <v>89698</v>
      </c>
      <c r="B4541" s="54">
        <v>1</v>
      </c>
      <c r="C4541" s="54" t="s">
        <v>78</v>
      </c>
      <c r="D4541" s="54" t="s">
        <v>102</v>
      </c>
      <c r="E4541" s="61" t="s">
        <v>3998</v>
      </c>
      <c r="F4541" s="61" t="s">
        <v>209</v>
      </c>
      <c r="G4541" s="54" t="s">
        <v>71</v>
      </c>
      <c r="H4541" s="54" t="s">
        <v>128</v>
      </c>
      <c r="I4541" s="54" t="s">
        <v>22</v>
      </c>
      <c r="J4541" s="54" t="s">
        <v>129</v>
      </c>
      <c r="K4541" s="56">
        <v>43456.473726851851</v>
      </c>
      <c r="L4541" s="56">
        <v>43456.577256944445</v>
      </c>
      <c r="M4541" s="57">
        <v>2.4847222219999998</v>
      </c>
      <c r="N4541" s="58">
        <v>0</v>
      </c>
      <c r="O4541" s="58">
        <v>30</v>
      </c>
      <c r="P4541" s="58">
        <v>0</v>
      </c>
      <c r="Q4541" s="58">
        <v>0</v>
      </c>
      <c r="R4541" s="59">
        <v>0</v>
      </c>
      <c r="S4541" s="59">
        <v>74.541667000000004</v>
      </c>
      <c r="T4541" s="59">
        <v>0</v>
      </c>
      <c r="U4541" s="59">
        <v>0</v>
      </c>
    </row>
    <row r="4542" spans="1:21" x14ac:dyDescent="0.3">
      <c r="A4542" s="61">
        <v>89699</v>
      </c>
      <c r="B4542" s="54">
        <v>1</v>
      </c>
      <c r="C4542" s="54" t="s">
        <v>78</v>
      </c>
      <c r="D4542" s="54" t="s">
        <v>80</v>
      </c>
      <c r="E4542" s="61" t="s">
        <v>3999</v>
      </c>
      <c r="F4542" s="61" t="s">
        <v>144</v>
      </c>
      <c r="G4542" s="54" t="s">
        <v>71</v>
      </c>
      <c r="H4542" s="54" t="s">
        <v>128</v>
      </c>
      <c r="I4542" s="54" t="s">
        <v>22</v>
      </c>
      <c r="J4542" s="54" t="s">
        <v>129</v>
      </c>
      <c r="K4542" s="56">
        <v>43456.477048611108</v>
      </c>
      <c r="L4542" s="56">
        <v>43456.57403935185</v>
      </c>
      <c r="M4542" s="57">
        <v>2.3277777770000001</v>
      </c>
      <c r="N4542" s="58">
        <v>0</v>
      </c>
      <c r="O4542" s="58">
        <v>1</v>
      </c>
      <c r="P4542" s="58">
        <v>0</v>
      </c>
      <c r="Q4542" s="58">
        <v>0</v>
      </c>
      <c r="R4542" s="59">
        <v>0</v>
      </c>
      <c r="S4542" s="59">
        <v>2.3277779999999999</v>
      </c>
      <c r="T4542" s="59">
        <v>0</v>
      </c>
      <c r="U4542" s="59">
        <v>0</v>
      </c>
    </row>
    <row r="4543" spans="1:21" x14ac:dyDescent="0.3">
      <c r="A4543" s="61">
        <v>89700</v>
      </c>
      <c r="B4543" s="54">
        <v>1</v>
      </c>
      <c r="C4543" s="54" t="s">
        <v>78</v>
      </c>
      <c r="D4543" s="54" t="s">
        <v>103</v>
      </c>
      <c r="E4543" s="61" t="s">
        <v>4000</v>
      </c>
      <c r="F4543" s="61" t="s">
        <v>145</v>
      </c>
      <c r="G4543" s="54" t="s">
        <v>72</v>
      </c>
      <c r="H4543" s="54" t="s">
        <v>128</v>
      </c>
      <c r="I4543" s="54" t="s">
        <v>22</v>
      </c>
      <c r="J4543" s="54" t="s">
        <v>129</v>
      </c>
      <c r="K4543" s="56">
        <v>43456.486701388887</v>
      </c>
      <c r="L4543" s="56">
        <v>43456.516284722224</v>
      </c>
      <c r="M4543" s="57">
        <v>0.71</v>
      </c>
      <c r="N4543" s="58">
        <v>1</v>
      </c>
      <c r="O4543" s="58">
        <v>0</v>
      </c>
      <c r="P4543" s="58">
        <v>0</v>
      </c>
      <c r="Q4543" s="58">
        <v>49</v>
      </c>
      <c r="R4543" s="59">
        <v>0.71</v>
      </c>
      <c r="S4543" s="59">
        <v>0</v>
      </c>
      <c r="T4543" s="59">
        <v>0</v>
      </c>
      <c r="U4543" s="59">
        <v>34.79</v>
      </c>
    </row>
    <row r="4544" spans="1:21" x14ac:dyDescent="0.3">
      <c r="A4544" s="61">
        <v>89702</v>
      </c>
      <c r="B4544" s="54">
        <v>1</v>
      </c>
      <c r="C4544" s="54" t="s">
        <v>79</v>
      </c>
      <c r="D4544" s="54" t="s">
        <v>116</v>
      </c>
      <c r="E4544" s="61" t="s">
        <v>612</v>
      </c>
      <c r="F4544" s="61" t="s">
        <v>146</v>
      </c>
      <c r="G4544" s="54" t="s">
        <v>72</v>
      </c>
      <c r="H4544" s="54" t="s">
        <v>128</v>
      </c>
      <c r="I4544" s="54" t="s">
        <v>22</v>
      </c>
      <c r="J4544" s="54" t="s">
        <v>147</v>
      </c>
      <c r="K4544" s="56">
        <v>43456.505335648151</v>
      </c>
      <c r="L4544" s="56">
        <v>43456.670057870368</v>
      </c>
      <c r="M4544" s="57">
        <v>3.9533333329999998</v>
      </c>
      <c r="N4544" s="58">
        <v>1</v>
      </c>
      <c r="O4544" s="58">
        <v>1493</v>
      </c>
      <c r="P4544" s="58">
        <v>0</v>
      </c>
      <c r="Q4544" s="58">
        <v>0</v>
      </c>
      <c r="R4544" s="59">
        <v>3.9533330000000002</v>
      </c>
      <c r="S4544" s="59">
        <v>5902.3266659999999</v>
      </c>
      <c r="T4544" s="59">
        <v>0</v>
      </c>
      <c r="U4544" s="59">
        <v>0</v>
      </c>
    </row>
    <row r="4545" spans="1:21" x14ac:dyDescent="0.3">
      <c r="A4545" s="61">
        <v>89703</v>
      </c>
      <c r="B4545" s="54">
        <v>1</v>
      </c>
      <c r="C4545" s="54" t="s">
        <v>78</v>
      </c>
      <c r="D4545" s="54" t="s">
        <v>95</v>
      </c>
      <c r="E4545" s="61" t="s">
        <v>4001</v>
      </c>
      <c r="F4545" s="61" t="s">
        <v>136</v>
      </c>
      <c r="G4545" s="54" t="s">
        <v>71</v>
      </c>
      <c r="H4545" s="54" t="s">
        <v>128</v>
      </c>
      <c r="I4545" s="54" t="s">
        <v>22</v>
      </c>
      <c r="J4545" s="54" t="s">
        <v>129</v>
      </c>
      <c r="K4545" s="56">
        <v>43456.479791666665</v>
      </c>
      <c r="L4545" s="56">
        <v>43456.515717592592</v>
      </c>
      <c r="M4545" s="57">
        <v>0.86222222199999998</v>
      </c>
      <c r="N4545" s="58">
        <v>0</v>
      </c>
      <c r="O4545" s="58">
        <v>74</v>
      </c>
      <c r="P4545" s="58">
        <v>0</v>
      </c>
      <c r="Q4545" s="58">
        <v>0</v>
      </c>
      <c r="R4545" s="59">
        <v>0</v>
      </c>
      <c r="S4545" s="59">
        <v>63.804443999999997</v>
      </c>
      <c r="T4545" s="59">
        <v>0</v>
      </c>
      <c r="U4545" s="59">
        <v>0</v>
      </c>
    </row>
    <row r="4546" spans="1:21" x14ac:dyDescent="0.3">
      <c r="A4546" s="61">
        <v>89704</v>
      </c>
      <c r="B4546" s="54">
        <v>1</v>
      </c>
      <c r="C4546" s="54" t="s">
        <v>78</v>
      </c>
      <c r="D4546" s="54" t="s">
        <v>80</v>
      </c>
      <c r="E4546" s="61" t="s">
        <v>1921</v>
      </c>
      <c r="F4546" s="61" t="s">
        <v>136</v>
      </c>
      <c r="G4546" s="54" t="s">
        <v>71</v>
      </c>
      <c r="H4546" s="54" t="s">
        <v>128</v>
      </c>
      <c r="I4546" s="54" t="s">
        <v>22</v>
      </c>
      <c r="J4546" s="54" t="s">
        <v>129</v>
      </c>
      <c r="K4546" s="56">
        <v>43456.489861111113</v>
      </c>
      <c r="L4546" s="56">
        <v>43456.523449074077</v>
      </c>
      <c r="M4546" s="57">
        <v>0.80611111099999999</v>
      </c>
      <c r="N4546" s="58">
        <v>0</v>
      </c>
      <c r="O4546" s="58">
        <v>279</v>
      </c>
      <c r="P4546" s="58">
        <v>0</v>
      </c>
      <c r="Q4546" s="58">
        <v>0</v>
      </c>
      <c r="R4546" s="59">
        <v>0</v>
      </c>
      <c r="S4546" s="59">
        <v>224.905</v>
      </c>
      <c r="T4546" s="59">
        <v>0</v>
      </c>
      <c r="U4546" s="59">
        <v>0</v>
      </c>
    </row>
    <row r="4547" spans="1:21" x14ac:dyDescent="0.3">
      <c r="A4547" s="61">
        <v>89707</v>
      </c>
      <c r="B4547" s="54">
        <v>1</v>
      </c>
      <c r="C4547" s="54" t="s">
        <v>78</v>
      </c>
      <c r="D4547" s="54" t="s">
        <v>88</v>
      </c>
      <c r="E4547" s="61" t="s">
        <v>3860</v>
      </c>
      <c r="F4547" s="61" t="s">
        <v>127</v>
      </c>
      <c r="G4547" s="54" t="s">
        <v>72</v>
      </c>
      <c r="H4547" s="54" t="s">
        <v>128</v>
      </c>
      <c r="I4547" s="54" t="s">
        <v>22</v>
      </c>
      <c r="J4547" s="54" t="s">
        <v>129</v>
      </c>
      <c r="K4547" s="56">
        <v>43456.493750000001</v>
      </c>
      <c r="L4547" s="56">
        <v>43456.517708333333</v>
      </c>
      <c r="M4547" s="57">
        <v>0.57499999999999996</v>
      </c>
      <c r="N4547" s="58">
        <v>1</v>
      </c>
      <c r="O4547" s="58">
        <v>3297</v>
      </c>
      <c r="P4547" s="58">
        <v>0</v>
      </c>
      <c r="Q4547" s="58">
        <v>0</v>
      </c>
      <c r="R4547" s="59">
        <v>0.57499999999999996</v>
      </c>
      <c r="S4547" s="59">
        <v>1895.7750000000001</v>
      </c>
      <c r="T4547" s="59">
        <v>0</v>
      </c>
      <c r="U4547" s="59">
        <v>0</v>
      </c>
    </row>
    <row r="4548" spans="1:21" x14ac:dyDescent="0.3">
      <c r="A4548" s="61">
        <v>89708</v>
      </c>
      <c r="B4548" s="54">
        <v>1</v>
      </c>
      <c r="C4548" s="54" t="s">
        <v>78</v>
      </c>
      <c r="D4548" s="54" t="s">
        <v>125</v>
      </c>
      <c r="E4548" s="61" t="s">
        <v>1069</v>
      </c>
      <c r="F4548" s="61" t="s">
        <v>136</v>
      </c>
      <c r="G4548" s="54" t="s">
        <v>71</v>
      </c>
      <c r="H4548" s="54" t="s">
        <v>128</v>
      </c>
      <c r="I4548" s="54" t="s">
        <v>22</v>
      </c>
      <c r="J4548" s="54" t="s">
        <v>129</v>
      </c>
      <c r="K4548" s="56">
        <v>43456.480543981481</v>
      </c>
      <c r="L4548" s="56">
        <v>43456.523831018516</v>
      </c>
      <c r="M4548" s="57">
        <v>1.038888888</v>
      </c>
      <c r="N4548" s="58">
        <v>0</v>
      </c>
      <c r="O4548" s="58">
        <v>286</v>
      </c>
      <c r="P4548" s="58">
        <v>0</v>
      </c>
      <c r="Q4548" s="58">
        <v>0</v>
      </c>
      <c r="R4548" s="59">
        <v>0</v>
      </c>
      <c r="S4548" s="59">
        <v>297.12222200000002</v>
      </c>
      <c r="T4548" s="59">
        <v>0</v>
      </c>
      <c r="U4548" s="59">
        <v>0</v>
      </c>
    </row>
    <row r="4549" spans="1:21" x14ac:dyDescent="0.3">
      <c r="A4549" s="61">
        <v>89709</v>
      </c>
      <c r="B4549" s="54">
        <v>1</v>
      </c>
      <c r="C4549" s="54" t="s">
        <v>78</v>
      </c>
      <c r="D4549" s="54" t="s">
        <v>91</v>
      </c>
      <c r="E4549" s="61" t="s">
        <v>4002</v>
      </c>
      <c r="F4549" s="61" t="s">
        <v>137</v>
      </c>
      <c r="G4549" s="54" t="s">
        <v>71</v>
      </c>
      <c r="H4549" s="54" t="s">
        <v>128</v>
      </c>
      <c r="I4549" s="54" t="s">
        <v>22</v>
      </c>
      <c r="J4549" s="54" t="s">
        <v>129</v>
      </c>
      <c r="K4549" s="56">
        <v>43456.49559027778</v>
      </c>
      <c r="L4549" s="56">
        <v>43456.573483796295</v>
      </c>
      <c r="M4549" s="57">
        <v>1.869444444</v>
      </c>
      <c r="N4549" s="58">
        <v>0</v>
      </c>
      <c r="O4549" s="58">
        <v>1</v>
      </c>
      <c r="P4549" s="58">
        <v>0</v>
      </c>
      <c r="Q4549" s="58">
        <v>0</v>
      </c>
      <c r="R4549" s="59">
        <v>0</v>
      </c>
      <c r="S4549" s="59">
        <v>1.8694440000000001</v>
      </c>
      <c r="T4549" s="59">
        <v>0</v>
      </c>
      <c r="U4549" s="59">
        <v>0</v>
      </c>
    </row>
    <row r="4550" spans="1:21" x14ac:dyDescent="0.3">
      <c r="A4550" s="61">
        <v>89710</v>
      </c>
      <c r="B4550" s="54">
        <v>1</v>
      </c>
      <c r="C4550" s="54" t="s">
        <v>78</v>
      </c>
      <c r="D4550" s="54" t="s">
        <v>103</v>
      </c>
      <c r="E4550" s="61" t="s">
        <v>4003</v>
      </c>
      <c r="F4550" s="61" t="s">
        <v>137</v>
      </c>
      <c r="G4550" s="54" t="s">
        <v>71</v>
      </c>
      <c r="H4550" s="54" t="s">
        <v>128</v>
      </c>
      <c r="I4550" s="54" t="s">
        <v>22</v>
      </c>
      <c r="J4550" s="54" t="s">
        <v>129</v>
      </c>
      <c r="K4550" s="56">
        <v>43456.497106481482</v>
      </c>
      <c r="L4550" s="56">
        <v>43456.575891203705</v>
      </c>
      <c r="M4550" s="57">
        <v>1.890833333</v>
      </c>
      <c r="N4550" s="58">
        <v>0</v>
      </c>
      <c r="O4550" s="58">
        <v>0</v>
      </c>
      <c r="P4550" s="58">
        <v>0</v>
      </c>
      <c r="Q4550" s="58">
        <v>1</v>
      </c>
      <c r="R4550" s="59">
        <v>0</v>
      </c>
      <c r="S4550" s="59">
        <v>0</v>
      </c>
      <c r="T4550" s="59">
        <v>0</v>
      </c>
      <c r="U4550" s="59">
        <v>1.890833</v>
      </c>
    </row>
    <row r="4551" spans="1:21" x14ac:dyDescent="0.3">
      <c r="A4551" s="61">
        <v>89711</v>
      </c>
      <c r="B4551" s="54">
        <v>1</v>
      </c>
      <c r="C4551" s="54" t="s">
        <v>78</v>
      </c>
      <c r="D4551" s="54" t="s">
        <v>80</v>
      </c>
      <c r="E4551" s="61" t="s">
        <v>4004</v>
      </c>
      <c r="F4551" s="61" t="s">
        <v>130</v>
      </c>
      <c r="G4551" s="54" t="s">
        <v>71</v>
      </c>
      <c r="H4551" s="54" t="s">
        <v>128</v>
      </c>
      <c r="I4551" s="54" t="s">
        <v>22</v>
      </c>
      <c r="J4551" s="54" t="s">
        <v>129</v>
      </c>
      <c r="K4551" s="56">
        <v>43456.497291666667</v>
      </c>
      <c r="L4551" s="56">
        <v>43456.60900462963</v>
      </c>
      <c r="M4551" s="57">
        <v>2.6811111109999999</v>
      </c>
      <c r="N4551" s="58">
        <v>0</v>
      </c>
      <c r="O4551" s="58">
        <v>7</v>
      </c>
      <c r="P4551" s="58">
        <v>0</v>
      </c>
      <c r="Q4551" s="58">
        <v>0</v>
      </c>
      <c r="R4551" s="59">
        <v>0</v>
      </c>
      <c r="S4551" s="59">
        <v>18.767778</v>
      </c>
      <c r="T4551" s="59">
        <v>0</v>
      </c>
      <c r="U4551" s="59">
        <v>0</v>
      </c>
    </row>
    <row r="4552" spans="1:21" x14ac:dyDescent="0.3">
      <c r="A4552" s="61">
        <v>89712</v>
      </c>
      <c r="B4552" s="54">
        <v>1</v>
      </c>
      <c r="C4552" s="54" t="s">
        <v>78</v>
      </c>
      <c r="D4552" s="54" t="s">
        <v>80</v>
      </c>
      <c r="E4552" s="61" t="s">
        <v>4005</v>
      </c>
      <c r="F4552" s="61" t="s">
        <v>181</v>
      </c>
      <c r="G4552" s="54" t="s">
        <v>71</v>
      </c>
      <c r="H4552" s="54" t="s">
        <v>128</v>
      </c>
      <c r="I4552" s="54" t="s">
        <v>22</v>
      </c>
      <c r="J4552" s="54" t="s">
        <v>129</v>
      </c>
      <c r="K4552" s="56">
        <v>43456.505416666667</v>
      </c>
      <c r="L4552" s="56">
        <v>43456.697928240741</v>
      </c>
      <c r="M4552" s="57">
        <v>4.6202777770000001</v>
      </c>
      <c r="N4552" s="58">
        <v>0</v>
      </c>
      <c r="O4552" s="58">
        <v>224</v>
      </c>
      <c r="P4552" s="58">
        <v>0</v>
      </c>
      <c r="Q4552" s="58">
        <v>0</v>
      </c>
      <c r="R4552" s="59">
        <v>0</v>
      </c>
      <c r="S4552" s="59">
        <v>1034.9422219999999</v>
      </c>
      <c r="T4552" s="59">
        <v>0</v>
      </c>
      <c r="U4552" s="59">
        <v>0</v>
      </c>
    </row>
    <row r="4553" spans="1:21" x14ac:dyDescent="0.3">
      <c r="A4553" s="61">
        <v>89717</v>
      </c>
      <c r="B4553" s="54">
        <v>1</v>
      </c>
      <c r="C4553" s="54" t="s">
        <v>78</v>
      </c>
      <c r="D4553" s="54" t="s">
        <v>102</v>
      </c>
      <c r="E4553" s="61" t="s">
        <v>590</v>
      </c>
      <c r="F4553" s="61" t="s">
        <v>140</v>
      </c>
      <c r="G4553" s="54" t="s">
        <v>72</v>
      </c>
      <c r="H4553" s="54" t="s">
        <v>128</v>
      </c>
      <c r="I4553" s="54" t="s">
        <v>22</v>
      </c>
      <c r="J4553" s="54" t="s">
        <v>129</v>
      </c>
      <c r="K4553" s="56">
        <v>43456.507638888892</v>
      </c>
      <c r="L4553" s="56">
        <v>43456.534687499996</v>
      </c>
      <c r="M4553" s="57">
        <v>0.64916666599999995</v>
      </c>
      <c r="N4553" s="58">
        <v>7</v>
      </c>
      <c r="O4553" s="58">
        <v>4839</v>
      </c>
      <c r="P4553" s="58">
        <v>37</v>
      </c>
      <c r="Q4553" s="58">
        <v>3265</v>
      </c>
      <c r="R4553" s="59">
        <v>4.5441669999999998</v>
      </c>
      <c r="S4553" s="59">
        <v>3141.317497</v>
      </c>
      <c r="T4553" s="59">
        <v>24.019166999999999</v>
      </c>
      <c r="U4553" s="59">
        <v>2119.529164</v>
      </c>
    </row>
    <row r="4554" spans="1:21" x14ac:dyDescent="0.3">
      <c r="A4554" s="61">
        <v>89719</v>
      </c>
      <c r="B4554" s="54">
        <v>1</v>
      </c>
      <c r="C4554" s="54" t="s">
        <v>78</v>
      </c>
      <c r="D4554" s="54" t="s">
        <v>95</v>
      </c>
      <c r="E4554" s="61" t="s">
        <v>4006</v>
      </c>
      <c r="F4554" s="61" t="s">
        <v>137</v>
      </c>
      <c r="G4554" s="54" t="s">
        <v>71</v>
      </c>
      <c r="H4554" s="54" t="s">
        <v>128</v>
      </c>
      <c r="I4554" s="54" t="s">
        <v>22</v>
      </c>
      <c r="J4554" s="54" t="s">
        <v>129</v>
      </c>
      <c r="K4554" s="56">
        <v>43456.518576388888</v>
      </c>
      <c r="L4554" s="56">
        <v>43456.655624999999</v>
      </c>
      <c r="M4554" s="57">
        <v>3.2891666659999999</v>
      </c>
      <c r="N4554" s="58">
        <v>1</v>
      </c>
      <c r="O4554" s="58">
        <v>0</v>
      </c>
      <c r="P4554" s="58">
        <v>0</v>
      </c>
      <c r="Q4554" s="58">
        <v>0</v>
      </c>
      <c r="R4554" s="59">
        <v>3.289167</v>
      </c>
      <c r="S4554" s="59">
        <v>0</v>
      </c>
      <c r="T4554" s="59">
        <v>0</v>
      </c>
      <c r="U4554" s="59">
        <v>0</v>
      </c>
    </row>
    <row r="4555" spans="1:21" x14ac:dyDescent="0.3">
      <c r="A4555" s="61">
        <v>89720</v>
      </c>
      <c r="B4555" s="54">
        <v>1</v>
      </c>
      <c r="C4555" s="54" t="s">
        <v>79</v>
      </c>
      <c r="D4555" s="54" t="s">
        <v>118</v>
      </c>
      <c r="E4555" s="61" t="s">
        <v>4007</v>
      </c>
      <c r="F4555" s="61" t="s">
        <v>159</v>
      </c>
      <c r="G4555" s="54" t="s">
        <v>71</v>
      </c>
      <c r="H4555" s="54" t="s">
        <v>128</v>
      </c>
      <c r="I4555" s="54" t="s">
        <v>22</v>
      </c>
      <c r="J4555" s="54" t="s">
        <v>129</v>
      </c>
      <c r="K4555" s="56">
        <v>43456.515370370369</v>
      </c>
      <c r="L4555" s="56">
        <v>43456.620300925926</v>
      </c>
      <c r="M4555" s="57">
        <v>2.5183333330000002</v>
      </c>
      <c r="N4555" s="58">
        <v>0</v>
      </c>
      <c r="O4555" s="58">
        <v>22</v>
      </c>
      <c r="P4555" s="58">
        <v>0</v>
      </c>
      <c r="Q4555" s="58">
        <v>0</v>
      </c>
      <c r="R4555" s="59">
        <v>0</v>
      </c>
      <c r="S4555" s="59">
        <v>55.403333000000003</v>
      </c>
      <c r="T4555" s="59">
        <v>0</v>
      </c>
      <c r="U4555" s="59">
        <v>0</v>
      </c>
    </row>
    <row r="4556" spans="1:21" x14ac:dyDescent="0.3">
      <c r="A4556" s="61">
        <v>89721</v>
      </c>
      <c r="B4556" s="54">
        <v>1</v>
      </c>
      <c r="C4556" s="54" t="s">
        <v>78</v>
      </c>
      <c r="D4556" s="54" t="s">
        <v>82</v>
      </c>
      <c r="E4556" s="61" t="s">
        <v>4008</v>
      </c>
      <c r="F4556" s="61" t="s">
        <v>151</v>
      </c>
      <c r="G4556" s="54" t="s">
        <v>71</v>
      </c>
      <c r="H4556" s="54" t="s">
        <v>128</v>
      </c>
      <c r="I4556" s="54" t="s">
        <v>22</v>
      </c>
      <c r="J4556" s="54" t="s">
        <v>129</v>
      </c>
      <c r="K4556" s="56">
        <v>43456.51934027778</v>
      </c>
      <c r="L4556" s="56">
        <v>43456.560104166667</v>
      </c>
      <c r="M4556" s="57">
        <v>0.97833333300000003</v>
      </c>
      <c r="N4556" s="58">
        <v>0</v>
      </c>
      <c r="O4556" s="58">
        <v>721</v>
      </c>
      <c r="P4556" s="58">
        <v>0</v>
      </c>
      <c r="Q4556" s="58">
        <v>0</v>
      </c>
      <c r="R4556" s="59">
        <v>0</v>
      </c>
      <c r="S4556" s="59">
        <v>705.378333</v>
      </c>
      <c r="T4556" s="59">
        <v>0</v>
      </c>
      <c r="U4556" s="59">
        <v>0</v>
      </c>
    </row>
    <row r="4557" spans="1:21" x14ac:dyDescent="0.3">
      <c r="A4557" s="61">
        <v>89723</v>
      </c>
      <c r="B4557" s="54">
        <v>1</v>
      </c>
      <c r="C4557" s="54" t="s">
        <v>78</v>
      </c>
      <c r="D4557" s="54" t="s">
        <v>88</v>
      </c>
      <c r="E4557" s="61" t="s">
        <v>4009</v>
      </c>
      <c r="F4557" s="61" t="s">
        <v>156</v>
      </c>
      <c r="G4557" s="54" t="s">
        <v>71</v>
      </c>
      <c r="H4557" s="54" t="s">
        <v>128</v>
      </c>
      <c r="I4557" s="54" t="s">
        <v>22</v>
      </c>
      <c r="J4557" s="54" t="s">
        <v>129</v>
      </c>
      <c r="K4557" s="56">
        <v>43456.523773148147</v>
      </c>
      <c r="L4557" s="56">
        <v>43456.562442129631</v>
      </c>
      <c r="M4557" s="57">
        <v>0.92805555500000003</v>
      </c>
      <c r="N4557" s="58">
        <v>0</v>
      </c>
      <c r="O4557" s="58">
        <v>5</v>
      </c>
      <c r="P4557" s="58">
        <v>0</v>
      </c>
      <c r="Q4557" s="58">
        <v>0</v>
      </c>
      <c r="R4557" s="59">
        <v>0</v>
      </c>
      <c r="S4557" s="59">
        <v>4.6402780000000003</v>
      </c>
      <c r="T4557" s="59">
        <v>0</v>
      </c>
      <c r="U4557" s="59">
        <v>0</v>
      </c>
    </row>
    <row r="4558" spans="1:21" x14ac:dyDescent="0.3">
      <c r="A4558" s="61">
        <v>89724</v>
      </c>
      <c r="B4558" s="54">
        <v>1</v>
      </c>
      <c r="C4558" s="54" t="s">
        <v>79</v>
      </c>
      <c r="D4558" s="54" t="s">
        <v>124</v>
      </c>
      <c r="E4558" s="61" t="s">
        <v>4010</v>
      </c>
      <c r="F4558" s="61" t="s">
        <v>136</v>
      </c>
      <c r="G4558" s="54" t="s">
        <v>71</v>
      </c>
      <c r="H4558" s="54" t="s">
        <v>128</v>
      </c>
      <c r="I4558" s="54" t="s">
        <v>22</v>
      </c>
      <c r="J4558" s="54" t="s">
        <v>129</v>
      </c>
      <c r="K4558" s="56">
        <v>43456.512164351851</v>
      </c>
      <c r="L4558" s="56">
        <v>43456.585428240738</v>
      </c>
      <c r="M4558" s="57">
        <v>1.7583333329999999</v>
      </c>
      <c r="N4558" s="58">
        <v>1</v>
      </c>
      <c r="O4558" s="58">
        <v>590</v>
      </c>
      <c r="P4558" s="58">
        <v>0</v>
      </c>
      <c r="Q4558" s="58">
        <v>0</v>
      </c>
      <c r="R4558" s="59">
        <v>1.7583329999999999</v>
      </c>
      <c r="S4558" s="59">
        <v>1037.4166660000001</v>
      </c>
      <c r="T4558" s="59">
        <v>0</v>
      </c>
      <c r="U4558" s="59">
        <v>0</v>
      </c>
    </row>
    <row r="4559" spans="1:21" x14ac:dyDescent="0.3">
      <c r="A4559" s="61">
        <v>89725</v>
      </c>
      <c r="B4559" s="54">
        <v>1</v>
      </c>
      <c r="C4559" s="54" t="s">
        <v>78</v>
      </c>
      <c r="D4559" s="54" t="s">
        <v>94</v>
      </c>
      <c r="E4559" s="61" t="s">
        <v>4011</v>
      </c>
      <c r="F4559" s="61" t="s">
        <v>202</v>
      </c>
      <c r="G4559" s="54" t="s">
        <v>71</v>
      </c>
      <c r="H4559" s="54" t="s">
        <v>128</v>
      </c>
      <c r="I4559" s="54" t="s">
        <v>22</v>
      </c>
      <c r="J4559" s="54" t="s">
        <v>129</v>
      </c>
      <c r="K4559" s="56">
        <v>43456.521666666667</v>
      </c>
      <c r="L4559" s="56">
        <v>43456.570300925923</v>
      </c>
      <c r="M4559" s="57">
        <v>1.1672222219999999</v>
      </c>
      <c r="N4559" s="58">
        <v>0</v>
      </c>
      <c r="O4559" s="58">
        <v>76</v>
      </c>
      <c r="P4559" s="58">
        <v>0</v>
      </c>
      <c r="Q4559" s="58">
        <v>9</v>
      </c>
      <c r="R4559" s="59">
        <v>0</v>
      </c>
      <c r="S4559" s="59">
        <v>88.708888999999999</v>
      </c>
      <c r="T4559" s="59">
        <v>0</v>
      </c>
      <c r="U4559" s="59">
        <v>10.505000000000001</v>
      </c>
    </row>
    <row r="4560" spans="1:21" x14ac:dyDescent="0.3">
      <c r="A4560" s="61">
        <v>89726</v>
      </c>
      <c r="B4560" s="54">
        <v>1</v>
      </c>
      <c r="C4560" s="54" t="s">
        <v>78</v>
      </c>
      <c r="D4560" s="54" t="s">
        <v>82</v>
      </c>
      <c r="E4560" s="61" t="s">
        <v>4012</v>
      </c>
      <c r="F4560" s="61" t="s">
        <v>184</v>
      </c>
      <c r="G4560" s="54" t="s">
        <v>71</v>
      </c>
      <c r="H4560" s="54" t="s">
        <v>128</v>
      </c>
      <c r="I4560" s="54" t="s">
        <v>22</v>
      </c>
      <c r="J4560" s="54" t="s">
        <v>129</v>
      </c>
      <c r="K4560" s="56">
        <v>43456.506354166668</v>
      </c>
      <c r="L4560" s="56">
        <v>43456.723958333336</v>
      </c>
      <c r="M4560" s="57">
        <v>5.2225000000000001</v>
      </c>
      <c r="N4560" s="58">
        <v>0</v>
      </c>
      <c r="O4560" s="58">
        <v>3</v>
      </c>
      <c r="P4560" s="58">
        <v>0</v>
      </c>
      <c r="Q4560" s="58">
        <v>0</v>
      </c>
      <c r="R4560" s="59">
        <v>0</v>
      </c>
      <c r="S4560" s="59">
        <v>15.6675</v>
      </c>
      <c r="T4560" s="59">
        <v>0</v>
      </c>
      <c r="U4560" s="59">
        <v>0</v>
      </c>
    </row>
    <row r="4561" spans="1:21" x14ac:dyDescent="0.3">
      <c r="A4561" s="61">
        <v>89727</v>
      </c>
      <c r="B4561" s="54">
        <v>1</v>
      </c>
      <c r="C4561" s="54" t="s">
        <v>79</v>
      </c>
      <c r="D4561" s="54" t="s">
        <v>123</v>
      </c>
      <c r="E4561" s="61" t="s">
        <v>4013</v>
      </c>
      <c r="F4561" s="61" t="s">
        <v>137</v>
      </c>
      <c r="G4561" s="54" t="s">
        <v>71</v>
      </c>
      <c r="H4561" s="54" t="s">
        <v>128</v>
      </c>
      <c r="I4561" s="54" t="s">
        <v>22</v>
      </c>
      <c r="J4561" s="54" t="s">
        <v>129</v>
      </c>
      <c r="K4561" s="56">
        <v>43456.523275462961</v>
      </c>
      <c r="L4561" s="56">
        <v>43456.561319444445</v>
      </c>
      <c r="M4561" s="57">
        <v>0.91305555500000002</v>
      </c>
      <c r="N4561" s="58">
        <v>0</v>
      </c>
      <c r="O4561" s="58">
        <v>222</v>
      </c>
      <c r="P4561" s="58">
        <v>0</v>
      </c>
      <c r="Q4561" s="58">
        <v>0</v>
      </c>
      <c r="R4561" s="59">
        <v>0</v>
      </c>
      <c r="S4561" s="59">
        <v>202.69833299999999</v>
      </c>
      <c r="T4561" s="59">
        <v>0</v>
      </c>
      <c r="U4561" s="59">
        <v>0</v>
      </c>
    </row>
    <row r="4562" spans="1:21" x14ac:dyDescent="0.3">
      <c r="A4562" s="61">
        <v>89728</v>
      </c>
      <c r="B4562" s="54">
        <v>1</v>
      </c>
      <c r="C4562" s="54" t="s">
        <v>79</v>
      </c>
      <c r="D4562" s="54" t="s">
        <v>108</v>
      </c>
      <c r="E4562" s="61" t="s">
        <v>4014</v>
      </c>
      <c r="F4562" s="61" t="s">
        <v>136</v>
      </c>
      <c r="G4562" s="54" t="s">
        <v>71</v>
      </c>
      <c r="H4562" s="54" t="s">
        <v>128</v>
      </c>
      <c r="I4562" s="54" t="s">
        <v>22</v>
      </c>
      <c r="J4562" s="54" t="s">
        <v>129</v>
      </c>
      <c r="K4562" s="56">
        <v>43456.534722222219</v>
      </c>
      <c r="L4562" s="56">
        <v>43456.585416666669</v>
      </c>
      <c r="M4562" s="57">
        <v>1.2166666660000001</v>
      </c>
      <c r="N4562" s="58">
        <v>0</v>
      </c>
      <c r="O4562" s="58">
        <v>6</v>
      </c>
      <c r="P4562" s="58">
        <v>0</v>
      </c>
      <c r="Q4562" s="58">
        <v>1</v>
      </c>
      <c r="R4562" s="59">
        <v>0</v>
      </c>
      <c r="S4562" s="59">
        <v>7.3</v>
      </c>
      <c r="T4562" s="59">
        <v>0</v>
      </c>
      <c r="U4562" s="59">
        <v>1.2166669999999999</v>
      </c>
    </row>
    <row r="4563" spans="1:21" x14ac:dyDescent="0.3">
      <c r="A4563" s="61">
        <v>89729</v>
      </c>
      <c r="B4563" s="54">
        <v>1</v>
      </c>
      <c r="C4563" s="54" t="s">
        <v>79</v>
      </c>
      <c r="D4563" s="54" t="s">
        <v>116</v>
      </c>
      <c r="E4563" s="61" t="s">
        <v>246</v>
      </c>
      <c r="F4563" s="61" t="s">
        <v>140</v>
      </c>
      <c r="G4563" s="54" t="s">
        <v>72</v>
      </c>
      <c r="H4563" s="54" t="s">
        <v>128</v>
      </c>
      <c r="I4563" s="54" t="s">
        <v>22</v>
      </c>
      <c r="J4563" s="54" t="s">
        <v>129</v>
      </c>
      <c r="K4563" s="56">
        <v>43456.507187499999</v>
      </c>
      <c r="L4563" s="56">
        <v>43456.715451388889</v>
      </c>
      <c r="M4563" s="57">
        <v>4.9983333329999997</v>
      </c>
      <c r="N4563" s="58">
        <v>4</v>
      </c>
      <c r="O4563" s="58">
        <v>1233</v>
      </c>
      <c r="P4563" s="58">
        <v>0</v>
      </c>
      <c r="Q4563" s="58">
        <v>0</v>
      </c>
      <c r="R4563" s="59">
        <v>19.993333</v>
      </c>
      <c r="S4563" s="59">
        <v>6162.9449999999997</v>
      </c>
      <c r="T4563" s="59">
        <v>0</v>
      </c>
      <c r="U4563" s="59">
        <v>0</v>
      </c>
    </row>
    <row r="4564" spans="1:21" x14ac:dyDescent="0.3">
      <c r="A4564" s="61">
        <v>89733</v>
      </c>
      <c r="B4564" s="54">
        <v>1</v>
      </c>
      <c r="C4564" s="54" t="s">
        <v>78</v>
      </c>
      <c r="D4564" s="54" t="s">
        <v>99</v>
      </c>
      <c r="E4564" s="61" t="s">
        <v>413</v>
      </c>
      <c r="F4564" s="61" t="s">
        <v>140</v>
      </c>
      <c r="G4564" s="54" t="s">
        <v>72</v>
      </c>
      <c r="H4564" s="54" t="s">
        <v>128</v>
      </c>
      <c r="I4564" s="54" t="s">
        <v>22</v>
      </c>
      <c r="J4564" s="54" t="s">
        <v>129</v>
      </c>
      <c r="K4564" s="56">
        <v>43456.529143518521</v>
      </c>
      <c r="L4564" s="56">
        <v>43456.807962962965</v>
      </c>
      <c r="M4564" s="57">
        <v>6.6916666659999997</v>
      </c>
      <c r="N4564" s="58">
        <v>0</v>
      </c>
      <c r="O4564" s="58">
        <v>174</v>
      </c>
      <c r="P4564" s="58">
        <v>0</v>
      </c>
      <c r="Q4564" s="58">
        <v>0</v>
      </c>
      <c r="R4564" s="59">
        <v>0</v>
      </c>
      <c r="S4564" s="59">
        <v>1164.3499999999999</v>
      </c>
      <c r="T4564" s="59">
        <v>0</v>
      </c>
      <c r="U4564" s="59">
        <v>0</v>
      </c>
    </row>
    <row r="4565" spans="1:21" x14ac:dyDescent="0.3">
      <c r="A4565" s="61">
        <v>89734</v>
      </c>
      <c r="B4565" s="54">
        <v>1</v>
      </c>
      <c r="C4565" s="54" t="s">
        <v>78</v>
      </c>
      <c r="D4565" s="54" t="s">
        <v>103</v>
      </c>
      <c r="E4565" s="61" t="s">
        <v>2114</v>
      </c>
      <c r="F4565" s="61" t="s">
        <v>151</v>
      </c>
      <c r="G4565" s="54" t="s">
        <v>71</v>
      </c>
      <c r="H4565" s="54" t="s">
        <v>128</v>
      </c>
      <c r="I4565" s="54" t="s">
        <v>22</v>
      </c>
      <c r="J4565" s="54" t="s">
        <v>129</v>
      </c>
      <c r="K4565" s="56">
        <v>43456.570462962962</v>
      </c>
      <c r="L4565" s="56">
        <v>43456.729942129627</v>
      </c>
      <c r="M4565" s="57">
        <v>3.8275000000000001</v>
      </c>
      <c r="N4565" s="58">
        <v>0</v>
      </c>
      <c r="O4565" s="58">
        <v>10</v>
      </c>
      <c r="P4565" s="58">
        <v>0</v>
      </c>
      <c r="Q4565" s="58">
        <v>0</v>
      </c>
      <c r="R4565" s="59">
        <v>0</v>
      </c>
      <c r="S4565" s="59">
        <v>38.274999999999999</v>
      </c>
      <c r="T4565" s="59">
        <v>0</v>
      </c>
      <c r="U4565" s="59">
        <v>0</v>
      </c>
    </row>
    <row r="4566" spans="1:21" x14ac:dyDescent="0.3">
      <c r="A4566" s="61">
        <v>89736</v>
      </c>
      <c r="B4566" s="54">
        <v>1</v>
      </c>
      <c r="C4566" s="54" t="s">
        <v>78</v>
      </c>
      <c r="D4566" s="54" t="s">
        <v>96</v>
      </c>
      <c r="E4566" s="61" t="s">
        <v>4015</v>
      </c>
      <c r="F4566" s="61" t="s">
        <v>137</v>
      </c>
      <c r="G4566" s="54" t="s">
        <v>71</v>
      </c>
      <c r="H4566" s="54" t="s">
        <v>128</v>
      </c>
      <c r="I4566" s="54" t="s">
        <v>22</v>
      </c>
      <c r="J4566" s="54" t="s">
        <v>129</v>
      </c>
      <c r="K4566" s="56">
        <v>43456.527928240743</v>
      </c>
      <c r="L4566" s="56">
        <v>43456.585555555554</v>
      </c>
      <c r="M4566" s="57">
        <v>1.3830555550000001</v>
      </c>
      <c r="N4566" s="58">
        <v>0</v>
      </c>
      <c r="O4566" s="58">
        <v>412</v>
      </c>
      <c r="P4566" s="58">
        <v>0</v>
      </c>
      <c r="Q4566" s="58">
        <v>0</v>
      </c>
      <c r="R4566" s="59">
        <v>0</v>
      </c>
      <c r="S4566" s="59">
        <v>569.81888900000001</v>
      </c>
      <c r="T4566" s="59">
        <v>0</v>
      </c>
      <c r="U4566" s="59">
        <v>0</v>
      </c>
    </row>
    <row r="4567" spans="1:21" x14ac:dyDescent="0.3">
      <c r="A4567" s="61">
        <v>89737</v>
      </c>
      <c r="B4567" s="54">
        <v>1</v>
      </c>
      <c r="C4567" s="54" t="s">
        <v>78</v>
      </c>
      <c r="D4567" s="54" t="s">
        <v>87</v>
      </c>
      <c r="E4567" s="61" t="s">
        <v>4016</v>
      </c>
      <c r="F4567" s="61" t="s">
        <v>137</v>
      </c>
      <c r="G4567" s="54" t="s">
        <v>71</v>
      </c>
      <c r="H4567" s="54" t="s">
        <v>128</v>
      </c>
      <c r="I4567" s="54" t="s">
        <v>22</v>
      </c>
      <c r="J4567" s="54" t="s">
        <v>129</v>
      </c>
      <c r="K4567" s="56">
        <v>43456.547916666663</v>
      </c>
      <c r="L4567" s="56">
        <v>43456.5550462963</v>
      </c>
      <c r="M4567" s="57">
        <v>0.17111111100000001</v>
      </c>
      <c r="N4567" s="58">
        <v>0</v>
      </c>
      <c r="O4567" s="58">
        <v>1</v>
      </c>
      <c r="P4567" s="58">
        <v>0</v>
      </c>
      <c r="Q4567" s="58">
        <v>0</v>
      </c>
      <c r="R4567" s="59">
        <v>0</v>
      </c>
      <c r="S4567" s="59">
        <v>0.17111100000000001</v>
      </c>
      <c r="T4567" s="59">
        <v>0</v>
      </c>
      <c r="U4567" s="59">
        <v>0</v>
      </c>
    </row>
    <row r="4568" spans="1:21" x14ac:dyDescent="0.3">
      <c r="A4568" s="61">
        <v>89738</v>
      </c>
      <c r="B4568" s="54">
        <v>1</v>
      </c>
      <c r="C4568" s="54" t="s">
        <v>78</v>
      </c>
      <c r="D4568" s="54" t="s">
        <v>86</v>
      </c>
      <c r="E4568" s="61" t="s">
        <v>4017</v>
      </c>
      <c r="F4568" s="61" t="s">
        <v>144</v>
      </c>
      <c r="G4568" s="54" t="s">
        <v>71</v>
      </c>
      <c r="H4568" s="54" t="s">
        <v>128</v>
      </c>
      <c r="I4568" s="54" t="s">
        <v>22</v>
      </c>
      <c r="J4568" s="54" t="s">
        <v>129</v>
      </c>
      <c r="K4568" s="56">
        <v>43456.500949074078</v>
      </c>
      <c r="L4568" s="56">
        <v>43456.608715277776</v>
      </c>
      <c r="M4568" s="57">
        <v>2.5863888880000001</v>
      </c>
      <c r="N4568" s="58">
        <v>0</v>
      </c>
      <c r="O4568" s="58">
        <v>2</v>
      </c>
      <c r="P4568" s="58">
        <v>0</v>
      </c>
      <c r="Q4568" s="58">
        <v>0</v>
      </c>
      <c r="R4568" s="59">
        <v>0</v>
      </c>
      <c r="S4568" s="59">
        <v>5.1727780000000001</v>
      </c>
      <c r="T4568" s="59">
        <v>0</v>
      </c>
      <c r="U4568" s="59">
        <v>0</v>
      </c>
    </row>
    <row r="4569" spans="1:21" x14ac:dyDescent="0.3">
      <c r="A4569" s="61">
        <v>89739</v>
      </c>
      <c r="B4569" s="54">
        <v>1</v>
      </c>
      <c r="C4569" s="54" t="s">
        <v>78</v>
      </c>
      <c r="D4569" s="54" t="s">
        <v>81</v>
      </c>
      <c r="E4569" s="61" t="s">
        <v>4018</v>
      </c>
      <c r="F4569" s="61" t="s">
        <v>144</v>
      </c>
      <c r="G4569" s="54" t="s">
        <v>71</v>
      </c>
      <c r="H4569" s="54" t="s">
        <v>128</v>
      </c>
      <c r="I4569" s="54" t="s">
        <v>22</v>
      </c>
      <c r="J4569" s="54" t="s">
        <v>129</v>
      </c>
      <c r="K4569" s="56">
        <v>43456.42087962963</v>
      </c>
      <c r="L4569" s="56">
        <v>43456.520833333336</v>
      </c>
      <c r="M4569" s="57">
        <v>2.3988888880000001</v>
      </c>
      <c r="N4569" s="58">
        <v>0</v>
      </c>
      <c r="O4569" s="58">
        <v>2</v>
      </c>
      <c r="P4569" s="58">
        <v>0</v>
      </c>
      <c r="Q4569" s="58">
        <v>0</v>
      </c>
      <c r="R4569" s="59">
        <v>0</v>
      </c>
      <c r="S4569" s="59">
        <v>4.7977780000000001</v>
      </c>
      <c r="T4569" s="59">
        <v>0</v>
      </c>
      <c r="U4569" s="59">
        <v>0</v>
      </c>
    </row>
    <row r="4570" spans="1:21" x14ac:dyDescent="0.3">
      <c r="A4570" s="61">
        <v>89744</v>
      </c>
      <c r="B4570" s="54">
        <v>1</v>
      </c>
      <c r="C4570" s="54" t="s">
        <v>78</v>
      </c>
      <c r="D4570" s="54" t="s">
        <v>94</v>
      </c>
      <c r="E4570" s="61" t="s">
        <v>4019</v>
      </c>
      <c r="F4570" s="61" t="s">
        <v>137</v>
      </c>
      <c r="G4570" s="54" t="s">
        <v>71</v>
      </c>
      <c r="H4570" s="54" t="s">
        <v>128</v>
      </c>
      <c r="I4570" s="54" t="s">
        <v>22</v>
      </c>
      <c r="J4570" s="54" t="s">
        <v>129</v>
      </c>
      <c r="K4570" s="56">
        <v>43456.548750000002</v>
      </c>
      <c r="L4570" s="56">
        <v>43456.82712962963</v>
      </c>
      <c r="M4570" s="57">
        <v>6.6811111109999999</v>
      </c>
      <c r="N4570" s="58">
        <v>0</v>
      </c>
      <c r="O4570" s="58">
        <v>1</v>
      </c>
      <c r="P4570" s="58">
        <v>0</v>
      </c>
      <c r="Q4570" s="58">
        <v>0</v>
      </c>
      <c r="R4570" s="59">
        <v>0</v>
      </c>
      <c r="S4570" s="59">
        <v>6.6811109999999996</v>
      </c>
      <c r="T4570" s="59">
        <v>0</v>
      </c>
      <c r="U4570" s="59">
        <v>0</v>
      </c>
    </row>
    <row r="4571" spans="1:21" x14ac:dyDescent="0.3">
      <c r="A4571" s="61">
        <v>89748</v>
      </c>
      <c r="B4571" s="54">
        <v>1</v>
      </c>
      <c r="C4571" s="54" t="s">
        <v>78</v>
      </c>
      <c r="D4571" s="54" t="s">
        <v>126</v>
      </c>
      <c r="E4571" s="61" t="s">
        <v>4020</v>
      </c>
      <c r="F4571" s="61" t="s">
        <v>137</v>
      </c>
      <c r="G4571" s="54" t="s">
        <v>71</v>
      </c>
      <c r="H4571" s="54" t="s">
        <v>128</v>
      </c>
      <c r="I4571" s="54" t="s">
        <v>22</v>
      </c>
      <c r="J4571" s="54" t="s">
        <v>129</v>
      </c>
      <c r="K4571" s="56">
        <v>43456.541921296295</v>
      </c>
      <c r="L4571" s="56">
        <v>43456.592407407406</v>
      </c>
      <c r="M4571" s="57">
        <v>1.2116666659999999</v>
      </c>
      <c r="N4571" s="58">
        <v>0</v>
      </c>
      <c r="O4571" s="58">
        <v>6</v>
      </c>
      <c r="P4571" s="58">
        <v>0</v>
      </c>
      <c r="Q4571" s="58">
        <v>0</v>
      </c>
      <c r="R4571" s="59">
        <v>0</v>
      </c>
      <c r="S4571" s="59">
        <v>7.27</v>
      </c>
      <c r="T4571" s="59">
        <v>0</v>
      </c>
      <c r="U4571" s="59">
        <v>0</v>
      </c>
    </row>
    <row r="4572" spans="1:21" x14ac:dyDescent="0.3">
      <c r="A4572" s="61">
        <v>89751</v>
      </c>
      <c r="B4572" s="54">
        <v>1</v>
      </c>
      <c r="C4572" s="54" t="s">
        <v>79</v>
      </c>
      <c r="D4572" s="54" t="s">
        <v>124</v>
      </c>
      <c r="E4572" s="61" t="s">
        <v>309</v>
      </c>
      <c r="F4572" s="61" t="s">
        <v>140</v>
      </c>
      <c r="G4572" s="54" t="s">
        <v>72</v>
      </c>
      <c r="H4572" s="54" t="s">
        <v>128</v>
      </c>
      <c r="I4572" s="54" t="s">
        <v>22</v>
      </c>
      <c r="J4572" s="54" t="s">
        <v>129</v>
      </c>
      <c r="K4572" s="56">
        <v>43456.559224537035</v>
      </c>
      <c r="L4572" s="56">
        <v>43456.587129629632</v>
      </c>
      <c r="M4572" s="57">
        <v>0.66972222199999998</v>
      </c>
      <c r="N4572" s="58">
        <v>1</v>
      </c>
      <c r="O4572" s="58">
        <v>43</v>
      </c>
      <c r="P4572" s="58">
        <v>0</v>
      </c>
      <c r="Q4572" s="58">
        <v>122</v>
      </c>
      <c r="R4572" s="59">
        <v>0.66972200000000004</v>
      </c>
      <c r="S4572" s="59">
        <v>28.798055999999999</v>
      </c>
      <c r="T4572" s="59">
        <v>0</v>
      </c>
      <c r="U4572" s="59">
        <v>81.706111000000007</v>
      </c>
    </row>
    <row r="4573" spans="1:21" x14ac:dyDescent="0.3">
      <c r="A4573" s="61">
        <v>89755</v>
      </c>
      <c r="B4573" s="54">
        <v>1</v>
      </c>
      <c r="C4573" s="54" t="s">
        <v>78</v>
      </c>
      <c r="D4573" s="54" t="s">
        <v>89</v>
      </c>
      <c r="E4573" s="61" t="s">
        <v>4021</v>
      </c>
      <c r="F4573" s="61" t="s">
        <v>137</v>
      </c>
      <c r="G4573" s="54" t="s">
        <v>71</v>
      </c>
      <c r="H4573" s="54" t="s">
        <v>128</v>
      </c>
      <c r="I4573" s="54" t="s">
        <v>22</v>
      </c>
      <c r="J4573" s="54" t="s">
        <v>129</v>
      </c>
      <c r="K4573" s="56">
        <v>43456.561724537038</v>
      </c>
      <c r="L4573" s="56">
        <v>43456.660046296296</v>
      </c>
      <c r="M4573" s="57">
        <v>2.3597222219999998</v>
      </c>
      <c r="N4573" s="58">
        <v>0</v>
      </c>
      <c r="O4573" s="58">
        <v>1</v>
      </c>
      <c r="P4573" s="58">
        <v>0</v>
      </c>
      <c r="Q4573" s="58">
        <v>0</v>
      </c>
      <c r="R4573" s="59">
        <v>0</v>
      </c>
      <c r="S4573" s="59">
        <v>2.3597220000000001</v>
      </c>
      <c r="T4573" s="59">
        <v>0</v>
      </c>
      <c r="U4573" s="59">
        <v>0</v>
      </c>
    </row>
    <row r="4574" spans="1:21" x14ac:dyDescent="0.3">
      <c r="A4574" s="61">
        <v>89756</v>
      </c>
      <c r="B4574" s="54">
        <v>1</v>
      </c>
      <c r="C4574" s="54" t="s">
        <v>79</v>
      </c>
      <c r="D4574" s="54" t="s">
        <v>114</v>
      </c>
      <c r="E4574" s="61" t="s">
        <v>478</v>
      </c>
      <c r="F4574" s="61" t="s">
        <v>145</v>
      </c>
      <c r="G4574" s="54" t="s">
        <v>72</v>
      </c>
      <c r="H4574" s="54" t="s">
        <v>128</v>
      </c>
      <c r="I4574" s="54" t="s">
        <v>22</v>
      </c>
      <c r="J4574" s="54" t="s">
        <v>129</v>
      </c>
      <c r="K4574" s="56">
        <v>43456.571932870371</v>
      </c>
      <c r="L4574" s="56">
        <v>43456.599236111113</v>
      </c>
      <c r="M4574" s="57">
        <v>0.65527777700000001</v>
      </c>
      <c r="N4574" s="58">
        <v>0</v>
      </c>
      <c r="O4574" s="58">
        <v>0</v>
      </c>
      <c r="P4574" s="58">
        <v>0</v>
      </c>
      <c r="Q4574" s="58">
        <v>10</v>
      </c>
      <c r="R4574" s="59">
        <v>0</v>
      </c>
      <c r="S4574" s="59">
        <v>0</v>
      </c>
      <c r="T4574" s="59">
        <v>0</v>
      </c>
      <c r="U4574" s="59">
        <v>6.552778</v>
      </c>
    </row>
    <row r="4575" spans="1:21" x14ac:dyDescent="0.3">
      <c r="A4575" s="61">
        <v>89757</v>
      </c>
      <c r="B4575" s="54">
        <v>1</v>
      </c>
      <c r="C4575" s="54" t="s">
        <v>79</v>
      </c>
      <c r="D4575" s="54" t="s">
        <v>124</v>
      </c>
      <c r="E4575" s="61" t="s">
        <v>4022</v>
      </c>
      <c r="F4575" s="61" t="s">
        <v>140</v>
      </c>
      <c r="G4575" s="54" t="s">
        <v>72</v>
      </c>
      <c r="H4575" s="54" t="s">
        <v>128</v>
      </c>
      <c r="I4575" s="54" t="s">
        <v>22</v>
      </c>
      <c r="J4575" s="54" t="s">
        <v>129</v>
      </c>
      <c r="K4575" s="56">
        <v>43456.568553240737</v>
      </c>
      <c r="L4575" s="56">
        <v>43456.620138888888</v>
      </c>
      <c r="M4575" s="57">
        <v>1.2380555550000001</v>
      </c>
      <c r="N4575" s="58">
        <v>0</v>
      </c>
      <c r="O4575" s="58">
        <v>34</v>
      </c>
      <c r="P4575" s="58">
        <v>0</v>
      </c>
      <c r="Q4575" s="58">
        <v>5</v>
      </c>
      <c r="R4575" s="59">
        <v>0</v>
      </c>
      <c r="S4575" s="59">
        <v>42.093888999999997</v>
      </c>
      <c r="T4575" s="59">
        <v>0</v>
      </c>
      <c r="U4575" s="59">
        <v>6.1902780000000002</v>
      </c>
    </row>
    <row r="4576" spans="1:21" x14ac:dyDescent="0.3">
      <c r="A4576" s="61">
        <v>89759</v>
      </c>
      <c r="B4576" s="54">
        <v>1</v>
      </c>
      <c r="C4576" s="54" t="s">
        <v>79</v>
      </c>
      <c r="D4576" s="54" t="s">
        <v>111</v>
      </c>
      <c r="E4576" s="61" t="s">
        <v>4023</v>
      </c>
      <c r="F4576" s="61" t="s">
        <v>136</v>
      </c>
      <c r="G4576" s="54" t="s">
        <v>71</v>
      </c>
      <c r="H4576" s="54" t="s">
        <v>128</v>
      </c>
      <c r="I4576" s="54" t="s">
        <v>22</v>
      </c>
      <c r="J4576" s="54" t="s">
        <v>129</v>
      </c>
      <c r="K4576" s="56">
        <v>43456.578645833331</v>
      </c>
      <c r="L4576" s="56">
        <v>43456.628819444442</v>
      </c>
      <c r="M4576" s="57">
        <v>1.2041666660000001</v>
      </c>
      <c r="N4576" s="58">
        <v>0</v>
      </c>
      <c r="O4576" s="58">
        <v>0</v>
      </c>
      <c r="P4576" s="58">
        <v>0</v>
      </c>
      <c r="Q4576" s="58">
        <v>5</v>
      </c>
      <c r="R4576" s="59">
        <v>0</v>
      </c>
      <c r="S4576" s="59">
        <v>0</v>
      </c>
      <c r="T4576" s="59">
        <v>0</v>
      </c>
      <c r="U4576" s="59">
        <v>6.0208329999999997</v>
      </c>
    </row>
    <row r="4577" spans="1:21" x14ac:dyDescent="0.3">
      <c r="A4577" s="61">
        <v>89760</v>
      </c>
      <c r="B4577" s="54">
        <v>1</v>
      </c>
      <c r="C4577" s="54" t="s">
        <v>78</v>
      </c>
      <c r="D4577" s="54" t="s">
        <v>103</v>
      </c>
      <c r="E4577" s="61" t="s">
        <v>3848</v>
      </c>
      <c r="F4577" s="61" t="s">
        <v>159</v>
      </c>
      <c r="G4577" s="54" t="s">
        <v>71</v>
      </c>
      <c r="H4577" s="54" t="s">
        <v>128</v>
      </c>
      <c r="I4577" s="54" t="s">
        <v>22</v>
      </c>
      <c r="J4577" s="54" t="s">
        <v>129</v>
      </c>
      <c r="K4577" s="56">
        <v>43456.603067129632</v>
      </c>
      <c r="L4577" s="56">
        <v>43456.628229166665</v>
      </c>
      <c r="M4577" s="57">
        <v>0.60388888799999996</v>
      </c>
      <c r="N4577" s="58">
        <v>0</v>
      </c>
      <c r="O4577" s="58">
        <v>0</v>
      </c>
      <c r="P4577" s="58">
        <v>0</v>
      </c>
      <c r="Q4577" s="58">
        <v>20</v>
      </c>
      <c r="R4577" s="59">
        <v>0</v>
      </c>
      <c r="S4577" s="59">
        <v>0</v>
      </c>
      <c r="T4577" s="59">
        <v>0</v>
      </c>
      <c r="U4577" s="59">
        <v>12.077778</v>
      </c>
    </row>
    <row r="4578" spans="1:21" x14ac:dyDescent="0.3">
      <c r="A4578" s="61">
        <v>89762</v>
      </c>
      <c r="B4578" s="54">
        <v>1</v>
      </c>
      <c r="C4578" s="54" t="s">
        <v>78</v>
      </c>
      <c r="D4578" s="54" t="s">
        <v>88</v>
      </c>
      <c r="E4578" s="61" t="s">
        <v>4024</v>
      </c>
      <c r="F4578" s="61" t="s">
        <v>137</v>
      </c>
      <c r="G4578" s="54" t="s">
        <v>71</v>
      </c>
      <c r="H4578" s="54" t="s">
        <v>128</v>
      </c>
      <c r="I4578" s="54" t="s">
        <v>22</v>
      </c>
      <c r="J4578" s="54" t="s">
        <v>129</v>
      </c>
      <c r="K4578" s="56">
        <v>43456.581805555557</v>
      </c>
      <c r="L4578" s="56">
        <v>43456.603333333333</v>
      </c>
      <c r="M4578" s="57">
        <v>0.516666666</v>
      </c>
      <c r="N4578" s="58">
        <v>0</v>
      </c>
      <c r="O4578" s="58">
        <v>1</v>
      </c>
      <c r="P4578" s="58">
        <v>0</v>
      </c>
      <c r="Q4578" s="58">
        <v>0</v>
      </c>
      <c r="R4578" s="59">
        <v>0</v>
      </c>
      <c r="S4578" s="59">
        <v>0.51666699999999999</v>
      </c>
      <c r="T4578" s="59">
        <v>0</v>
      </c>
      <c r="U4578" s="59">
        <v>0</v>
      </c>
    </row>
    <row r="4579" spans="1:21" x14ac:dyDescent="0.3">
      <c r="A4579" s="61">
        <v>89765</v>
      </c>
      <c r="B4579" s="54">
        <v>1</v>
      </c>
      <c r="C4579" s="54" t="s">
        <v>79</v>
      </c>
      <c r="D4579" s="54" t="s">
        <v>123</v>
      </c>
      <c r="E4579" s="61" t="s">
        <v>3337</v>
      </c>
      <c r="F4579" s="61" t="s">
        <v>140</v>
      </c>
      <c r="G4579" s="54" t="s">
        <v>72</v>
      </c>
      <c r="H4579" s="54" t="s">
        <v>128</v>
      </c>
      <c r="I4579" s="54" t="s">
        <v>22</v>
      </c>
      <c r="J4579" s="54" t="s">
        <v>129</v>
      </c>
      <c r="K4579" s="56">
        <v>43456.578553240739</v>
      </c>
      <c r="L4579" s="56">
        <v>43456.614895833336</v>
      </c>
      <c r="M4579" s="57">
        <v>0.87222222199999999</v>
      </c>
      <c r="N4579" s="58">
        <v>0</v>
      </c>
      <c r="O4579" s="58">
        <v>51</v>
      </c>
      <c r="P4579" s="58">
        <v>0</v>
      </c>
      <c r="Q4579" s="58">
        <v>8</v>
      </c>
      <c r="R4579" s="59">
        <v>0</v>
      </c>
      <c r="S4579" s="59">
        <v>44.483333000000002</v>
      </c>
      <c r="T4579" s="59">
        <v>0</v>
      </c>
      <c r="U4579" s="59">
        <v>6.9777779999999998</v>
      </c>
    </row>
    <row r="4580" spans="1:21" x14ac:dyDescent="0.3">
      <c r="A4580" s="61">
        <v>89766</v>
      </c>
      <c r="B4580" s="54">
        <v>1</v>
      </c>
      <c r="C4580" s="54" t="s">
        <v>78</v>
      </c>
      <c r="D4580" s="54" t="s">
        <v>83</v>
      </c>
      <c r="E4580" s="61" t="s">
        <v>4025</v>
      </c>
      <c r="F4580" s="61" t="s">
        <v>137</v>
      </c>
      <c r="G4580" s="54" t="s">
        <v>71</v>
      </c>
      <c r="H4580" s="54" t="s">
        <v>128</v>
      </c>
      <c r="I4580" s="54" t="s">
        <v>22</v>
      </c>
      <c r="J4580" s="54" t="s">
        <v>129</v>
      </c>
      <c r="K4580" s="56">
        <v>43456.582187499997</v>
      </c>
      <c r="L4580" s="56">
        <v>43456.597893518519</v>
      </c>
      <c r="M4580" s="57">
        <v>0.37694444399999999</v>
      </c>
      <c r="N4580" s="58">
        <v>0</v>
      </c>
      <c r="O4580" s="58">
        <v>3</v>
      </c>
      <c r="P4580" s="58">
        <v>0</v>
      </c>
      <c r="Q4580" s="58">
        <v>0</v>
      </c>
      <c r="R4580" s="59">
        <v>0</v>
      </c>
      <c r="S4580" s="59">
        <v>1.130833</v>
      </c>
      <c r="T4580" s="59">
        <v>0</v>
      </c>
      <c r="U4580" s="59">
        <v>0</v>
      </c>
    </row>
    <row r="4581" spans="1:21" x14ac:dyDescent="0.3">
      <c r="A4581" s="61">
        <v>89767</v>
      </c>
      <c r="B4581" s="54">
        <v>1</v>
      </c>
      <c r="C4581" s="54" t="s">
        <v>78</v>
      </c>
      <c r="D4581" s="54" t="s">
        <v>81</v>
      </c>
      <c r="E4581" s="61" t="s">
        <v>3885</v>
      </c>
      <c r="F4581" s="61" t="s">
        <v>151</v>
      </c>
      <c r="G4581" s="54" t="s">
        <v>71</v>
      </c>
      <c r="H4581" s="54" t="s">
        <v>128</v>
      </c>
      <c r="I4581" s="54" t="s">
        <v>22</v>
      </c>
      <c r="J4581" s="54" t="s">
        <v>129</v>
      </c>
      <c r="K4581" s="56">
        <v>43456.586504629631</v>
      </c>
      <c r="L4581" s="56">
        <v>43456.722199074073</v>
      </c>
      <c r="M4581" s="57">
        <v>3.2566666660000001</v>
      </c>
      <c r="N4581" s="58">
        <v>0</v>
      </c>
      <c r="O4581" s="58">
        <v>27</v>
      </c>
      <c r="P4581" s="58">
        <v>0</v>
      </c>
      <c r="Q4581" s="58">
        <v>0</v>
      </c>
      <c r="R4581" s="59">
        <v>0</v>
      </c>
      <c r="S4581" s="59">
        <v>87.93</v>
      </c>
      <c r="T4581" s="59">
        <v>0</v>
      </c>
      <c r="U4581" s="59">
        <v>0</v>
      </c>
    </row>
    <row r="4582" spans="1:21" x14ac:dyDescent="0.3">
      <c r="A4582" s="61">
        <v>89769</v>
      </c>
      <c r="B4582" s="54">
        <v>1</v>
      </c>
      <c r="C4582" s="54" t="s">
        <v>78</v>
      </c>
      <c r="D4582" s="54" t="s">
        <v>85</v>
      </c>
      <c r="E4582" s="61" t="s">
        <v>4026</v>
      </c>
      <c r="F4582" s="61" t="s">
        <v>137</v>
      </c>
      <c r="G4582" s="54" t="s">
        <v>71</v>
      </c>
      <c r="H4582" s="54" t="s">
        <v>128</v>
      </c>
      <c r="I4582" s="54" t="s">
        <v>22</v>
      </c>
      <c r="J4582" s="54" t="s">
        <v>129</v>
      </c>
      <c r="K4582" s="56">
        <v>43456.596342592595</v>
      </c>
      <c r="L4582" s="56">
        <v>43456.67324074074</v>
      </c>
      <c r="M4582" s="57">
        <v>1.845555555</v>
      </c>
      <c r="N4582" s="58">
        <v>0</v>
      </c>
      <c r="O4582" s="58">
        <v>3</v>
      </c>
      <c r="P4582" s="58">
        <v>0</v>
      </c>
      <c r="Q4582" s="58">
        <v>0</v>
      </c>
      <c r="R4582" s="59">
        <v>0</v>
      </c>
      <c r="S4582" s="59">
        <v>5.5366669999999996</v>
      </c>
      <c r="T4582" s="59">
        <v>0</v>
      </c>
      <c r="U4582" s="59">
        <v>0</v>
      </c>
    </row>
    <row r="4583" spans="1:21" x14ac:dyDescent="0.3">
      <c r="A4583" s="61">
        <v>89770</v>
      </c>
      <c r="B4583" s="54">
        <v>1</v>
      </c>
      <c r="C4583" s="54" t="s">
        <v>78</v>
      </c>
      <c r="D4583" s="54" t="s">
        <v>82</v>
      </c>
      <c r="E4583" s="61" t="s">
        <v>4027</v>
      </c>
      <c r="F4583" s="61" t="s">
        <v>144</v>
      </c>
      <c r="G4583" s="54" t="s">
        <v>71</v>
      </c>
      <c r="H4583" s="54" t="s">
        <v>128</v>
      </c>
      <c r="I4583" s="54" t="s">
        <v>22</v>
      </c>
      <c r="J4583" s="54" t="s">
        <v>129</v>
      </c>
      <c r="K4583" s="56">
        <v>43456.582430555558</v>
      </c>
      <c r="L4583" s="56">
        <v>43456.611203703702</v>
      </c>
      <c r="M4583" s="57">
        <v>0.69055555499999999</v>
      </c>
      <c r="N4583" s="58">
        <v>0</v>
      </c>
      <c r="O4583" s="58">
        <v>1</v>
      </c>
      <c r="P4583" s="58">
        <v>0</v>
      </c>
      <c r="Q4583" s="58">
        <v>0</v>
      </c>
      <c r="R4583" s="59">
        <v>0</v>
      </c>
      <c r="S4583" s="59">
        <v>0.69055599999999995</v>
      </c>
      <c r="T4583" s="59">
        <v>0</v>
      </c>
      <c r="U4583" s="59">
        <v>0</v>
      </c>
    </row>
    <row r="4584" spans="1:21" x14ac:dyDescent="0.3">
      <c r="A4584" s="61">
        <v>89771</v>
      </c>
      <c r="B4584" s="54">
        <v>1</v>
      </c>
      <c r="C4584" s="54" t="s">
        <v>79</v>
      </c>
      <c r="D4584" s="54" t="s">
        <v>116</v>
      </c>
      <c r="E4584" s="61" t="s">
        <v>4028</v>
      </c>
      <c r="F4584" s="61" t="s">
        <v>137</v>
      </c>
      <c r="G4584" s="54" t="s">
        <v>71</v>
      </c>
      <c r="H4584" s="54" t="s">
        <v>128</v>
      </c>
      <c r="I4584" s="54" t="s">
        <v>22</v>
      </c>
      <c r="J4584" s="54" t="s">
        <v>129</v>
      </c>
      <c r="K4584" s="56">
        <v>43456.533668981479</v>
      </c>
      <c r="L4584" s="56">
        <v>43456.745613425926</v>
      </c>
      <c r="M4584" s="57">
        <v>5.0866666660000002</v>
      </c>
      <c r="N4584" s="58">
        <v>0</v>
      </c>
      <c r="O4584" s="58">
        <v>129</v>
      </c>
      <c r="P4584" s="58">
        <v>0</v>
      </c>
      <c r="Q4584" s="58">
        <v>1</v>
      </c>
      <c r="R4584" s="59">
        <v>0</v>
      </c>
      <c r="S4584" s="59">
        <v>656.18</v>
      </c>
      <c r="T4584" s="59">
        <v>0</v>
      </c>
      <c r="U4584" s="59">
        <v>5.0866670000000003</v>
      </c>
    </row>
    <row r="4585" spans="1:21" x14ac:dyDescent="0.3">
      <c r="A4585" s="61">
        <v>89772</v>
      </c>
      <c r="B4585" s="54">
        <v>1</v>
      </c>
      <c r="C4585" s="54" t="s">
        <v>78</v>
      </c>
      <c r="D4585" s="54" t="s">
        <v>91</v>
      </c>
      <c r="E4585" s="61" t="s">
        <v>4029</v>
      </c>
      <c r="F4585" s="61" t="s">
        <v>148</v>
      </c>
      <c r="G4585" s="54" t="s">
        <v>72</v>
      </c>
      <c r="H4585" s="54" t="s">
        <v>128</v>
      </c>
      <c r="I4585" s="54" t="s">
        <v>22</v>
      </c>
      <c r="J4585" s="54" t="s">
        <v>147</v>
      </c>
      <c r="K4585" s="56">
        <v>43456.609120370369</v>
      </c>
      <c r="L4585" s="56">
        <v>43456.741481481484</v>
      </c>
      <c r="M4585" s="57">
        <v>3.176666666</v>
      </c>
      <c r="N4585" s="58">
        <v>0</v>
      </c>
      <c r="O4585" s="58">
        <v>1</v>
      </c>
      <c r="P4585" s="58">
        <v>0</v>
      </c>
      <c r="Q4585" s="58">
        <v>27</v>
      </c>
      <c r="R4585" s="59">
        <v>0</v>
      </c>
      <c r="S4585" s="59">
        <v>3.1766670000000001</v>
      </c>
      <c r="T4585" s="59">
        <v>0</v>
      </c>
      <c r="U4585" s="59">
        <v>85.77</v>
      </c>
    </row>
    <row r="4586" spans="1:21" x14ac:dyDescent="0.3">
      <c r="A4586" s="61">
        <v>89773</v>
      </c>
      <c r="B4586" s="54">
        <v>1</v>
      </c>
      <c r="C4586" s="54" t="s">
        <v>78</v>
      </c>
      <c r="D4586" s="54" t="s">
        <v>97</v>
      </c>
      <c r="E4586" s="61" t="s">
        <v>3854</v>
      </c>
      <c r="F4586" s="61" t="s">
        <v>137</v>
      </c>
      <c r="G4586" s="54" t="s">
        <v>71</v>
      </c>
      <c r="H4586" s="54" t="s">
        <v>128</v>
      </c>
      <c r="I4586" s="54" t="s">
        <v>22</v>
      </c>
      <c r="J4586" s="54" t="s">
        <v>129</v>
      </c>
      <c r="K4586" s="56">
        <v>43456.602962962963</v>
      </c>
      <c r="L4586" s="56">
        <v>43456.721944444442</v>
      </c>
      <c r="M4586" s="57">
        <v>2.855555555</v>
      </c>
      <c r="N4586" s="58">
        <v>0</v>
      </c>
      <c r="O4586" s="58">
        <v>1</v>
      </c>
      <c r="P4586" s="58">
        <v>0</v>
      </c>
      <c r="Q4586" s="58">
        <v>0</v>
      </c>
      <c r="R4586" s="59">
        <v>0</v>
      </c>
      <c r="S4586" s="59">
        <v>2.855556</v>
      </c>
      <c r="T4586" s="59">
        <v>0</v>
      </c>
      <c r="U4586" s="59">
        <v>0</v>
      </c>
    </row>
    <row r="4587" spans="1:21" x14ac:dyDescent="0.3">
      <c r="A4587" s="61">
        <v>89774</v>
      </c>
      <c r="B4587" s="54">
        <v>1</v>
      </c>
      <c r="C4587" s="54" t="s">
        <v>78</v>
      </c>
      <c r="D4587" s="54" t="s">
        <v>82</v>
      </c>
      <c r="E4587" s="61" t="s">
        <v>4030</v>
      </c>
      <c r="F4587" s="61" t="s">
        <v>156</v>
      </c>
      <c r="G4587" s="54" t="s">
        <v>71</v>
      </c>
      <c r="H4587" s="54" t="s">
        <v>128</v>
      </c>
      <c r="I4587" s="54" t="s">
        <v>22</v>
      </c>
      <c r="J4587" s="54" t="s">
        <v>129</v>
      </c>
      <c r="K4587" s="56">
        <v>43456.5934837963</v>
      </c>
      <c r="L4587" s="56">
        <v>43456.665775462963</v>
      </c>
      <c r="M4587" s="57">
        <v>1.7350000000000001</v>
      </c>
      <c r="N4587" s="58">
        <v>0</v>
      </c>
      <c r="O4587" s="58">
        <v>255</v>
      </c>
      <c r="P4587" s="58">
        <v>0</v>
      </c>
      <c r="Q4587" s="58">
        <v>0</v>
      </c>
      <c r="R4587" s="59">
        <v>0</v>
      </c>
      <c r="S4587" s="59">
        <v>442.42500000000001</v>
      </c>
      <c r="T4587" s="59">
        <v>0</v>
      </c>
      <c r="U4587" s="59">
        <v>0</v>
      </c>
    </row>
    <row r="4588" spans="1:21" x14ac:dyDescent="0.3">
      <c r="A4588" s="61">
        <v>89776</v>
      </c>
      <c r="B4588" s="54">
        <v>1</v>
      </c>
      <c r="C4588" s="54" t="s">
        <v>79</v>
      </c>
      <c r="D4588" s="54" t="s">
        <v>114</v>
      </c>
      <c r="E4588" s="61" t="s">
        <v>4031</v>
      </c>
      <c r="F4588" s="61" t="s">
        <v>172</v>
      </c>
      <c r="G4588" s="54" t="s">
        <v>71</v>
      </c>
      <c r="H4588" s="54" t="s">
        <v>128</v>
      </c>
      <c r="I4588" s="54" t="s">
        <v>22</v>
      </c>
      <c r="J4588" s="54" t="s">
        <v>129</v>
      </c>
      <c r="K4588" s="56">
        <v>43456.605173611111</v>
      </c>
      <c r="L4588" s="56">
        <v>43456.627268518518</v>
      </c>
      <c r="M4588" s="57">
        <v>0.53027777700000001</v>
      </c>
      <c r="N4588" s="58">
        <v>0</v>
      </c>
      <c r="O4588" s="58">
        <v>241</v>
      </c>
      <c r="P4588" s="58">
        <v>0</v>
      </c>
      <c r="Q4588" s="58">
        <v>0</v>
      </c>
      <c r="R4588" s="59">
        <v>0</v>
      </c>
      <c r="S4588" s="59">
        <v>127.796944</v>
      </c>
      <c r="T4588" s="59">
        <v>0</v>
      </c>
      <c r="U4588" s="59">
        <v>0</v>
      </c>
    </row>
    <row r="4589" spans="1:21" x14ac:dyDescent="0.3">
      <c r="A4589" s="61">
        <v>89780</v>
      </c>
      <c r="B4589" s="54">
        <v>1</v>
      </c>
      <c r="C4589" s="54" t="s">
        <v>78</v>
      </c>
      <c r="D4589" s="54" t="s">
        <v>95</v>
      </c>
      <c r="E4589" s="61" t="s">
        <v>4032</v>
      </c>
      <c r="F4589" s="61" t="s">
        <v>327</v>
      </c>
      <c r="G4589" s="54" t="s">
        <v>72</v>
      </c>
      <c r="H4589" s="54" t="s">
        <v>128</v>
      </c>
      <c r="I4589" s="54" t="s">
        <v>22</v>
      </c>
      <c r="J4589" s="54" t="s">
        <v>129</v>
      </c>
      <c r="K4589" s="56">
        <v>43456.610208333332</v>
      </c>
      <c r="L4589" s="56">
        <v>43456.651712962965</v>
      </c>
      <c r="M4589" s="57">
        <v>0.99611111100000005</v>
      </c>
      <c r="N4589" s="58">
        <v>0</v>
      </c>
      <c r="O4589" s="58">
        <v>41</v>
      </c>
      <c r="P4589" s="58">
        <v>0</v>
      </c>
      <c r="Q4589" s="58">
        <v>0</v>
      </c>
      <c r="R4589" s="59">
        <v>0</v>
      </c>
      <c r="S4589" s="59">
        <v>40.840555999999999</v>
      </c>
      <c r="T4589" s="59">
        <v>0</v>
      </c>
      <c r="U4589" s="59">
        <v>0</v>
      </c>
    </row>
    <row r="4590" spans="1:21" x14ac:dyDescent="0.3">
      <c r="A4590" s="61">
        <v>89781</v>
      </c>
      <c r="B4590" s="54">
        <v>1</v>
      </c>
      <c r="C4590" s="54" t="s">
        <v>78</v>
      </c>
      <c r="D4590" s="54" t="s">
        <v>103</v>
      </c>
      <c r="E4590" s="61" t="s">
        <v>3982</v>
      </c>
      <c r="F4590" s="61" t="s">
        <v>150</v>
      </c>
      <c r="G4590" s="54" t="s">
        <v>72</v>
      </c>
      <c r="H4590" s="54" t="s">
        <v>128</v>
      </c>
      <c r="I4590" s="54" t="s">
        <v>22</v>
      </c>
      <c r="J4590" s="54" t="s">
        <v>147</v>
      </c>
      <c r="K4590" s="56">
        <v>43456.613495370373</v>
      </c>
      <c r="L4590" s="56">
        <v>43456.643825150466</v>
      </c>
      <c r="M4590" s="57">
        <v>0.72791472199999996</v>
      </c>
      <c r="N4590" s="58">
        <v>0</v>
      </c>
      <c r="O4590" s="58">
        <v>3139</v>
      </c>
      <c r="P4590" s="58">
        <v>0</v>
      </c>
      <c r="Q4590" s="58">
        <v>0</v>
      </c>
      <c r="R4590" s="59">
        <v>0</v>
      </c>
      <c r="S4590" s="59">
        <v>2284.9243120000001</v>
      </c>
      <c r="T4590" s="59">
        <v>0</v>
      </c>
      <c r="U4590" s="59">
        <v>0</v>
      </c>
    </row>
    <row r="4591" spans="1:21" x14ac:dyDescent="0.3">
      <c r="A4591" s="61">
        <v>89782</v>
      </c>
      <c r="B4591" s="54">
        <v>1</v>
      </c>
      <c r="C4591" s="54" t="s">
        <v>78</v>
      </c>
      <c r="D4591" s="54" t="s">
        <v>85</v>
      </c>
      <c r="E4591" s="61" t="s">
        <v>4033</v>
      </c>
      <c r="F4591" s="61" t="s">
        <v>285</v>
      </c>
      <c r="G4591" s="54" t="s">
        <v>71</v>
      </c>
      <c r="H4591" s="54" t="s">
        <v>128</v>
      </c>
      <c r="I4591" s="54" t="s">
        <v>22</v>
      </c>
      <c r="J4591" s="54" t="s">
        <v>129</v>
      </c>
      <c r="K4591" s="56">
        <v>43456.612453703703</v>
      </c>
      <c r="L4591" s="56">
        <v>43456.66207175926</v>
      </c>
      <c r="M4591" s="57">
        <v>1.190833333</v>
      </c>
      <c r="N4591" s="58">
        <v>0</v>
      </c>
      <c r="O4591" s="58">
        <v>5</v>
      </c>
      <c r="P4591" s="58">
        <v>0</v>
      </c>
      <c r="Q4591" s="58">
        <v>0</v>
      </c>
      <c r="R4591" s="59">
        <v>0</v>
      </c>
      <c r="S4591" s="59">
        <v>5.954167</v>
      </c>
      <c r="T4591" s="59">
        <v>0</v>
      </c>
      <c r="U4591" s="59">
        <v>0</v>
      </c>
    </row>
    <row r="4592" spans="1:21" x14ac:dyDescent="0.3">
      <c r="A4592" s="61">
        <v>89783</v>
      </c>
      <c r="B4592" s="54">
        <v>1</v>
      </c>
      <c r="C4592" s="54" t="s">
        <v>79</v>
      </c>
      <c r="D4592" s="54" t="s">
        <v>116</v>
      </c>
      <c r="E4592" s="61" t="s">
        <v>4034</v>
      </c>
      <c r="F4592" s="61" t="s">
        <v>140</v>
      </c>
      <c r="G4592" s="54" t="s">
        <v>72</v>
      </c>
      <c r="H4592" s="54" t="s">
        <v>128</v>
      </c>
      <c r="I4592" s="54" t="s">
        <v>22</v>
      </c>
      <c r="J4592" s="54" t="s">
        <v>129</v>
      </c>
      <c r="K4592" s="56">
        <v>43456.604467592595</v>
      </c>
      <c r="L4592" s="56">
        <v>43456.712118055555</v>
      </c>
      <c r="M4592" s="57">
        <v>2.5836111110000002</v>
      </c>
      <c r="N4592" s="58">
        <v>0</v>
      </c>
      <c r="O4592" s="58">
        <v>137</v>
      </c>
      <c r="P4592" s="58">
        <v>0</v>
      </c>
      <c r="Q4592" s="58">
        <v>0</v>
      </c>
      <c r="R4592" s="59">
        <v>0</v>
      </c>
      <c r="S4592" s="59">
        <v>353.954722</v>
      </c>
      <c r="T4592" s="59">
        <v>0</v>
      </c>
      <c r="U4592" s="59">
        <v>0</v>
      </c>
    </row>
    <row r="4593" spans="1:21" x14ac:dyDescent="0.3">
      <c r="A4593" s="61">
        <v>89785</v>
      </c>
      <c r="B4593" s="54">
        <v>1</v>
      </c>
      <c r="C4593" s="54" t="s">
        <v>78</v>
      </c>
      <c r="D4593" s="54" t="s">
        <v>82</v>
      </c>
      <c r="E4593" s="61" t="s">
        <v>4035</v>
      </c>
      <c r="F4593" s="61" t="s">
        <v>137</v>
      </c>
      <c r="G4593" s="54" t="s">
        <v>71</v>
      </c>
      <c r="H4593" s="54" t="s">
        <v>128</v>
      </c>
      <c r="I4593" s="54" t="s">
        <v>22</v>
      </c>
      <c r="J4593" s="54" t="s">
        <v>129</v>
      </c>
      <c r="K4593" s="56">
        <v>43456.624502314815</v>
      </c>
      <c r="L4593" s="56">
        <v>43456.696712962963</v>
      </c>
      <c r="M4593" s="57">
        <v>1.733055555</v>
      </c>
      <c r="N4593" s="58">
        <v>0</v>
      </c>
      <c r="O4593" s="58">
        <v>8</v>
      </c>
      <c r="P4593" s="58">
        <v>0</v>
      </c>
      <c r="Q4593" s="58">
        <v>0</v>
      </c>
      <c r="R4593" s="59">
        <v>0</v>
      </c>
      <c r="S4593" s="59">
        <v>13.864444000000001</v>
      </c>
      <c r="T4593" s="59">
        <v>0</v>
      </c>
      <c r="U4593" s="59">
        <v>0</v>
      </c>
    </row>
    <row r="4594" spans="1:21" x14ac:dyDescent="0.3">
      <c r="A4594" s="61">
        <v>89787</v>
      </c>
      <c r="B4594" s="54">
        <v>1</v>
      </c>
      <c r="C4594" s="54" t="s">
        <v>78</v>
      </c>
      <c r="D4594" s="54" t="s">
        <v>94</v>
      </c>
      <c r="E4594" s="61" t="s">
        <v>4036</v>
      </c>
      <c r="F4594" s="61" t="s">
        <v>137</v>
      </c>
      <c r="G4594" s="54" t="s">
        <v>71</v>
      </c>
      <c r="H4594" s="54" t="s">
        <v>128</v>
      </c>
      <c r="I4594" s="54" t="s">
        <v>22</v>
      </c>
      <c r="J4594" s="54" t="s">
        <v>129</v>
      </c>
      <c r="K4594" s="56">
        <v>43456.630543981482</v>
      </c>
      <c r="L4594" s="56">
        <v>43456.830347222225</v>
      </c>
      <c r="M4594" s="57">
        <v>4.7952777769999999</v>
      </c>
      <c r="N4594" s="58">
        <v>0</v>
      </c>
      <c r="O4594" s="58">
        <v>1</v>
      </c>
      <c r="P4594" s="58">
        <v>0</v>
      </c>
      <c r="Q4594" s="58">
        <v>0</v>
      </c>
      <c r="R4594" s="59">
        <v>0</v>
      </c>
      <c r="S4594" s="59">
        <v>4.7952779999999997</v>
      </c>
      <c r="T4594" s="59">
        <v>0</v>
      </c>
      <c r="U4594" s="59">
        <v>0</v>
      </c>
    </row>
    <row r="4595" spans="1:21" x14ac:dyDescent="0.3">
      <c r="A4595" s="61">
        <v>89788</v>
      </c>
      <c r="B4595" s="54">
        <v>1</v>
      </c>
      <c r="C4595" s="54" t="s">
        <v>79</v>
      </c>
      <c r="D4595" s="54" t="s">
        <v>123</v>
      </c>
      <c r="E4595" s="61" t="s">
        <v>4037</v>
      </c>
      <c r="F4595" s="61" t="s">
        <v>136</v>
      </c>
      <c r="G4595" s="54" t="s">
        <v>71</v>
      </c>
      <c r="H4595" s="54" t="s">
        <v>128</v>
      </c>
      <c r="I4595" s="54" t="s">
        <v>22</v>
      </c>
      <c r="J4595" s="54" t="s">
        <v>129</v>
      </c>
      <c r="K4595" s="56">
        <v>43456.616840277777</v>
      </c>
      <c r="L4595" s="56">
        <v>43456.638761574075</v>
      </c>
      <c r="M4595" s="57">
        <v>0.52611111099999996</v>
      </c>
      <c r="N4595" s="58">
        <v>0</v>
      </c>
      <c r="O4595" s="58">
        <v>97</v>
      </c>
      <c r="P4595" s="58">
        <v>0</v>
      </c>
      <c r="Q4595" s="58">
        <v>6</v>
      </c>
      <c r="R4595" s="59">
        <v>0</v>
      </c>
      <c r="S4595" s="59">
        <v>51.032778</v>
      </c>
      <c r="T4595" s="59">
        <v>0</v>
      </c>
      <c r="U4595" s="59">
        <v>3.1566670000000001</v>
      </c>
    </row>
    <row r="4596" spans="1:21" x14ac:dyDescent="0.3">
      <c r="A4596" s="61">
        <v>89791</v>
      </c>
      <c r="B4596" s="54">
        <v>1</v>
      </c>
      <c r="C4596" s="54" t="s">
        <v>79</v>
      </c>
      <c r="D4596" s="54" t="s">
        <v>114</v>
      </c>
      <c r="E4596" s="61" t="s">
        <v>4038</v>
      </c>
      <c r="F4596" s="61" t="s">
        <v>137</v>
      </c>
      <c r="G4596" s="54" t="s">
        <v>71</v>
      </c>
      <c r="H4596" s="54" t="s">
        <v>128</v>
      </c>
      <c r="I4596" s="54" t="s">
        <v>22</v>
      </c>
      <c r="J4596" s="54" t="s">
        <v>129</v>
      </c>
      <c r="K4596" s="56">
        <v>43456.633101851854</v>
      </c>
      <c r="L4596" s="56">
        <v>43456.664664351854</v>
      </c>
      <c r="M4596" s="57">
        <v>0.75749999999999995</v>
      </c>
      <c r="N4596" s="58">
        <v>0</v>
      </c>
      <c r="O4596" s="58">
        <v>1</v>
      </c>
      <c r="P4596" s="58">
        <v>0</v>
      </c>
      <c r="Q4596" s="58">
        <v>0</v>
      </c>
      <c r="R4596" s="59">
        <v>0</v>
      </c>
      <c r="S4596" s="59">
        <v>0.75749999999999995</v>
      </c>
      <c r="T4596" s="59">
        <v>0</v>
      </c>
      <c r="U4596" s="59">
        <v>0</v>
      </c>
    </row>
    <row r="4597" spans="1:21" x14ac:dyDescent="0.3">
      <c r="A4597" s="61">
        <v>89792</v>
      </c>
      <c r="B4597" s="54">
        <v>1</v>
      </c>
      <c r="C4597" s="54" t="s">
        <v>78</v>
      </c>
      <c r="D4597" s="54" t="s">
        <v>94</v>
      </c>
      <c r="E4597" s="61" t="s">
        <v>4039</v>
      </c>
      <c r="F4597" s="61" t="s">
        <v>137</v>
      </c>
      <c r="G4597" s="54" t="s">
        <v>71</v>
      </c>
      <c r="H4597" s="54" t="s">
        <v>128</v>
      </c>
      <c r="I4597" s="54" t="s">
        <v>22</v>
      </c>
      <c r="J4597" s="54" t="s">
        <v>129</v>
      </c>
      <c r="K4597" s="56">
        <v>43456.617094907408</v>
      </c>
      <c r="L4597" s="56">
        <v>43456.82917824074</v>
      </c>
      <c r="M4597" s="57">
        <v>5.09</v>
      </c>
      <c r="N4597" s="58">
        <v>0</v>
      </c>
      <c r="O4597" s="58">
        <v>5</v>
      </c>
      <c r="P4597" s="58">
        <v>0</v>
      </c>
      <c r="Q4597" s="58">
        <v>0</v>
      </c>
      <c r="R4597" s="59">
        <v>0</v>
      </c>
      <c r="S4597" s="59">
        <v>25.45</v>
      </c>
      <c r="T4597" s="59">
        <v>0</v>
      </c>
      <c r="U4597" s="59">
        <v>0</v>
      </c>
    </row>
    <row r="4598" spans="1:21" x14ac:dyDescent="0.3">
      <c r="A4598" s="61">
        <v>89794</v>
      </c>
      <c r="B4598" s="54">
        <v>1</v>
      </c>
      <c r="C4598" s="54" t="s">
        <v>79</v>
      </c>
      <c r="D4598" s="54" t="s">
        <v>108</v>
      </c>
      <c r="E4598" s="61" t="s">
        <v>4040</v>
      </c>
      <c r="F4598" s="61" t="s">
        <v>137</v>
      </c>
      <c r="G4598" s="54" t="s">
        <v>71</v>
      </c>
      <c r="H4598" s="54" t="s">
        <v>128</v>
      </c>
      <c r="I4598" s="54" t="s">
        <v>22</v>
      </c>
      <c r="J4598" s="54" t="s">
        <v>129</v>
      </c>
      <c r="K4598" s="56">
        <v>43456.634201388886</v>
      </c>
      <c r="L4598" s="56">
        <v>43456.660057870373</v>
      </c>
      <c r="M4598" s="57">
        <v>0.62055555500000004</v>
      </c>
      <c r="N4598" s="58">
        <v>0</v>
      </c>
      <c r="O4598" s="58">
        <v>1</v>
      </c>
      <c r="P4598" s="58">
        <v>0</v>
      </c>
      <c r="Q4598" s="58">
        <v>0</v>
      </c>
      <c r="R4598" s="59">
        <v>0</v>
      </c>
      <c r="S4598" s="59">
        <v>0.620556</v>
      </c>
      <c r="T4598" s="59">
        <v>0</v>
      </c>
      <c r="U4598" s="59">
        <v>0</v>
      </c>
    </row>
    <row r="4599" spans="1:21" x14ac:dyDescent="0.3">
      <c r="A4599" s="61">
        <v>89799</v>
      </c>
      <c r="B4599" s="54">
        <v>1</v>
      </c>
      <c r="C4599" s="54" t="s">
        <v>78</v>
      </c>
      <c r="D4599" s="54" t="s">
        <v>83</v>
      </c>
      <c r="E4599" s="61" t="s">
        <v>286</v>
      </c>
      <c r="F4599" s="61" t="s">
        <v>205</v>
      </c>
      <c r="G4599" s="54" t="s">
        <v>71</v>
      </c>
      <c r="H4599" s="54" t="s">
        <v>128</v>
      </c>
      <c r="I4599" s="54" t="s">
        <v>22</v>
      </c>
      <c r="J4599" s="54" t="s">
        <v>129</v>
      </c>
      <c r="K4599" s="56">
        <v>43456.629849537036</v>
      </c>
      <c r="L4599" s="56">
        <v>43456.741863425923</v>
      </c>
      <c r="M4599" s="57">
        <v>2.6883333330000001</v>
      </c>
      <c r="N4599" s="58">
        <v>0</v>
      </c>
      <c r="O4599" s="58">
        <v>83</v>
      </c>
      <c r="P4599" s="58">
        <v>0</v>
      </c>
      <c r="Q4599" s="58">
        <v>0</v>
      </c>
      <c r="R4599" s="59">
        <v>0</v>
      </c>
      <c r="S4599" s="59">
        <v>223.13166699999999</v>
      </c>
      <c r="T4599" s="59">
        <v>0</v>
      </c>
      <c r="U4599" s="59">
        <v>0</v>
      </c>
    </row>
    <row r="4600" spans="1:21" x14ac:dyDescent="0.3">
      <c r="A4600" s="61">
        <v>89800</v>
      </c>
      <c r="B4600" s="54">
        <v>1</v>
      </c>
      <c r="C4600" s="54" t="s">
        <v>78</v>
      </c>
      <c r="D4600" s="54" t="s">
        <v>81</v>
      </c>
      <c r="E4600" s="61" t="s">
        <v>4041</v>
      </c>
      <c r="F4600" s="61" t="s">
        <v>137</v>
      </c>
      <c r="G4600" s="54" t="s">
        <v>71</v>
      </c>
      <c r="H4600" s="54" t="s">
        <v>128</v>
      </c>
      <c r="I4600" s="54" t="s">
        <v>22</v>
      </c>
      <c r="J4600" s="54" t="s">
        <v>129</v>
      </c>
      <c r="K4600" s="56">
        <v>43456.612534722226</v>
      </c>
      <c r="L4600" s="56">
        <v>43456.76158564815</v>
      </c>
      <c r="M4600" s="57">
        <v>3.5772222220000001</v>
      </c>
      <c r="N4600" s="58">
        <v>0</v>
      </c>
      <c r="O4600" s="58">
        <v>2</v>
      </c>
      <c r="P4600" s="58">
        <v>0</v>
      </c>
      <c r="Q4600" s="58">
        <v>0</v>
      </c>
      <c r="R4600" s="59">
        <v>0</v>
      </c>
      <c r="S4600" s="59">
        <v>7.1544439999999998</v>
      </c>
      <c r="T4600" s="59">
        <v>0</v>
      </c>
      <c r="U4600" s="59">
        <v>0</v>
      </c>
    </row>
    <row r="4601" spans="1:21" x14ac:dyDescent="0.3">
      <c r="A4601" s="61">
        <v>89801</v>
      </c>
      <c r="B4601" s="54">
        <v>1</v>
      </c>
      <c r="C4601" s="54" t="s">
        <v>78</v>
      </c>
      <c r="D4601" s="54" t="s">
        <v>101</v>
      </c>
      <c r="E4601" s="61" t="s">
        <v>4042</v>
      </c>
      <c r="F4601" s="61" t="s">
        <v>136</v>
      </c>
      <c r="G4601" s="54" t="s">
        <v>71</v>
      </c>
      <c r="H4601" s="54" t="s">
        <v>128</v>
      </c>
      <c r="I4601" s="54" t="s">
        <v>22</v>
      </c>
      <c r="J4601" s="54" t="s">
        <v>129</v>
      </c>
      <c r="K4601" s="56">
        <v>43456.645752314813</v>
      </c>
      <c r="L4601" s="56">
        <v>43456.721550925926</v>
      </c>
      <c r="M4601" s="57">
        <v>1.8191666660000001</v>
      </c>
      <c r="N4601" s="58">
        <v>0</v>
      </c>
      <c r="O4601" s="58">
        <v>46</v>
      </c>
      <c r="P4601" s="58">
        <v>0</v>
      </c>
      <c r="Q4601" s="58">
        <v>0</v>
      </c>
      <c r="R4601" s="59">
        <v>0</v>
      </c>
      <c r="S4601" s="59">
        <v>83.681667000000004</v>
      </c>
      <c r="T4601" s="59">
        <v>0</v>
      </c>
      <c r="U4601" s="59">
        <v>0</v>
      </c>
    </row>
    <row r="4602" spans="1:21" x14ac:dyDescent="0.3">
      <c r="A4602" s="61">
        <v>89802</v>
      </c>
      <c r="B4602" s="54">
        <v>1</v>
      </c>
      <c r="C4602" s="54" t="s">
        <v>78</v>
      </c>
      <c r="D4602" s="54" t="s">
        <v>81</v>
      </c>
      <c r="E4602" s="61" t="s">
        <v>645</v>
      </c>
      <c r="F4602" s="61" t="s">
        <v>136</v>
      </c>
      <c r="G4602" s="54" t="s">
        <v>71</v>
      </c>
      <c r="H4602" s="54" t="s">
        <v>128</v>
      </c>
      <c r="I4602" s="54" t="s">
        <v>22</v>
      </c>
      <c r="J4602" s="54" t="s">
        <v>129</v>
      </c>
      <c r="K4602" s="56">
        <v>43456.646979166668</v>
      </c>
      <c r="L4602" s="56">
        <v>43456.741944444446</v>
      </c>
      <c r="M4602" s="57">
        <v>2.2791666660000001</v>
      </c>
      <c r="N4602" s="58">
        <v>0</v>
      </c>
      <c r="O4602" s="58">
        <v>9</v>
      </c>
      <c r="P4602" s="58">
        <v>0</v>
      </c>
      <c r="Q4602" s="58">
        <v>0</v>
      </c>
      <c r="R4602" s="59">
        <v>0</v>
      </c>
      <c r="S4602" s="59">
        <v>20.512499999999999</v>
      </c>
      <c r="T4602" s="59">
        <v>0</v>
      </c>
      <c r="U4602" s="59">
        <v>0</v>
      </c>
    </row>
    <row r="4603" spans="1:21" x14ac:dyDescent="0.3">
      <c r="A4603" s="61">
        <v>89803</v>
      </c>
      <c r="B4603" s="54">
        <v>1</v>
      </c>
      <c r="C4603" s="54" t="s">
        <v>78</v>
      </c>
      <c r="D4603" s="54" t="s">
        <v>126</v>
      </c>
      <c r="E4603" s="61" t="s">
        <v>4043</v>
      </c>
      <c r="F4603" s="61" t="s">
        <v>137</v>
      </c>
      <c r="G4603" s="54" t="s">
        <v>71</v>
      </c>
      <c r="H4603" s="54" t="s">
        <v>128</v>
      </c>
      <c r="I4603" s="54" t="s">
        <v>22</v>
      </c>
      <c r="J4603" s="54" t="s">
        <v>129</v>
      </c>
      <c r="K4603" s="56">
        <v>43456.648587962962</v>
      </c>
      <c r="L4603" s="56">
        <v>43456.772106481483</v>
      </c>
      <c r="M4603" s="57">
        <v>2.9644444440000002</v>
      </c>
      <c r="N4603" s="58">
        <v>0</v>
      </c>
      <c r="O4603" s="58">
        <v>9</v>
      </c>
      <c r="P4603" s="58">
        <v>0</v>
      </c>
      <c r="Q4603" s="58">
        <v>0</v>
      </c>
      <c r="R4603" s="59">
        <v>0</v>
      </c>
      <c r="S4603" s="59">
        <v>26.68</v>
      </c>
      <c r="T4603" s="59">
        <v>0</v>
      </c>
      <c r="U4603" s="59">
        <v>0</v>
      </c>
    </row>
    <row r="4604" spans="1:21" x14ac:dyDescent="0.3">
      <c r="A4604" s="61">
        <v>89808</v>
      </c>
      <c r="B4604" s="54">
        <v>1</v>
      </c>
      <c r="C4604" s="54" t="s">
        <v>78</v>
      </c>
      <c r="D4604" s="54" t="s">
        <v>82</v>
      </c>
      <c r="E4604" s="61" t="s">
        <v>4044</v>
      </c>
      <c r="F4604" s="61" t="s">
        <v>137</v>
      </c>
      <c r="G4604" s="54" t="s">
        <v>71</v>
      </c>
      <c r="H4604" s="54" t="s">
        <v>128</v>
      </c>
      <c r="I4604" s="54" t="s">
        <v>22</v>
      </c>
      <c r="J4604" s="54" t="s">
        <v>129</v>
      </c>
      <c r="K4604" s="56">
        <v>43456.661504629628</v>
      </c>
      <c r="L4604" s="56">
        <v>43456.69222222222</v>
      </c>
      <c r="M4604" s="57">
        <v>0.73722222199999998</v>
      </c>
      <c r="N4604" s="58">
        <v>0</v>
      </c>
      <c r="O4604" s="58">
        <v>3</v>
      </c>
      <c r="P4604" s="58">
        <v>0</v>
      </c>
      <c r="Q4604" s="58">
        <v>0</v>
      </c>
      <c r="R4604" s="59">
        <v>0</v>
      </c>
      <c r="S4604" s="59">
        <v>2.2116669999999998</v>
      </c>
      <c r="T4604" s="59">
        <v>0</v>
      </c>
      <c r="U4604" s="59">
        <v>0</v>
      </c>
    </row>
    <row r="4605" spans="1:21" x14ac:dyDescent="0.3">
      <c r="A4605" s="61">
        <v>89812</v>
      </c>
      <c r="B4605" s="54">
        <v>1</v>
      </c>
      <c r="C4605" s="54" t="s">
        <v>78</v>
      </c>
      <c r="D4605" s="54" t="s">
        <v>86</v>
      </c>
      <c r="E4605" s="61" t="s">
        <v>4045</v>
      </c>
      <c r="F4605" s="61" t="s">
        <v>148</v>
      </c>
      <c r="G4605" s="54" t="s">
        <v>72</v>
      </c>
      <c r="H4605" s="54" t="s">
        <v>128</v>
      </c>
      <c r="I4605" s="54" t="s">
        <v>22</v>
      </c>
      <c r="J4605" s="54" t="s">
        <v>147</v>
      </c>
      <c r="K4605" s="56">
        <v>43456.668599537035</v>
      </c>
      <c r="L4605" s="56">
        <v>43456.759791666664</v>
      </c>
      <c r="M4605" s="57">
        <v>2.1886111110000002</v>
      </c>
      <c r="N4605" s="58">
        <v>0</v>
      </c>
      <c r="O4605" s="58">
        <v>14</v>
      </c>
      <c r="P4605" s="58">
        <v>2</v>
      </c>
      <c r="Q4605" s="58">
        <v>528</v>
      </c>
      <c r="R4605" s="59">
        <v>0</v>
      </c>
      <c r="S4605" s="59">
        <v>30.640556</v>
      </c>
      <c r="T4605" s="59">
        <v>4.3772219999999997</v>
      </c>
      <c r="U4605" s="59">
        <v>1155.586667</v>
      </c>
    </row>
    <row r="4606" spans="1:21" x14ac:dyDescent="0.3">
      <c r="A4606" s="61">
        <v>89817</v>
      </c>
      <c r="B4606" s="54">
        <v>1</v>
      </c>
      <c r="C4606" s="54" t="s">
        <v>78</v>
      </c>
      <c r="D4606" s="54" t="s">
        <v>82</v>
      </c>
      <c r="E4606" s="61" t="s">
        <v>4046</v>
      </c>
      <c r="F4606" s="61" t="s">
        <v>137</v>
      </c>
      <c r="G4606" s="54" t="s">
        <v>71</v>
      </c>
      <c r="H4606" s="54" t="s">
        <v>128</v>
      </c>
      <c r="I4606" s="54" t="s">
        <v>22</v>
      </c>
      <c r="J4606" s="54" t="s">
        <v>129</v>
      </c>
      <c r="K4606" s="56">
        <v>43456.67659722222</v>
      </c>
      <c r="L4606" s="56">
        <v>43456.700300925928</v>
      </c>
      <c r="M4606" s="57">
        <v>0.56888888800000004</v>
      </c>
      <c r="N4606" s="58">
        <v>0</v>
      </c>
      <c r="O4606" s="58">
        <v>2</v>
      </c>
      <c r="P4606" s="58">
        <v>0</v>
      </c>
      <c r="Q4606" s="58">
        <v>0</v>
      </c>
      <c r="R4606" s="59">
        <v>0</v>
      </c>
      <c r="S4606" s="59">
        <v>1.137778</v>
      </c>
      <c r="T4606" s="59">
        <v>0</v>
      </c>
      <c r="U4606" s="59">
        <v>0</v>
      </c>
    </row>
    <row r="4607" spans="1:21" x14ac:dyDescent="0.3">
      <c r="A4607" s="61">
        <v>89818</v>
      </c>
      <c r="B4607" s="54">
        <v>1</v>
      </c>
      <c r="C4607" s="54" t="s">
        <v>79</v>
      </c>
      <c r="D4607" s="54" t="s">
        <v>116</v>
      </c>
      <c r="E4607" s="61" t="s">
        <v>4047</v>
      </c>
      <c r="F4607" s="61" t="s">
        <v>145</v>
      </c>
      <c r="G4607" s="54" t="s">
        <v>72</v>
      </c>
      <c r="H4607" s="54" t="s">
        <v>128</v>
      </c>
      <c r="I4607" s="54" t="s">
        <v>22</v>
      </c>
      <c r="J4607" s="54" t="s">
        <v>129</v>
      </c>
      <c r="K4607" s="56">
        <v>43456.659236111111</v>
      </c>
      <c r="L4607" s="56">
        <v>43456.796678240738</v>
      </c>
      <c r="M4607" s="57">
        <v>3.298611111</v>
      </c>
      <c r="N4607" s="58">
        <v>0</v>
      </c>
      <c r="O4607" s="58">
        <v>339</v>
      </c>
      <c r="P4607" s="58">
        <v>0</v>
      </c>
      <c r="Q4607" s="58">
        <v>0</v>
      </c>
      <c r="R4607" s="59">
        <v>0</v>
      </c>
      <c r="S4607" s="59">
        <v>1118.229167</v>
      </c>
      <c r="T4607" s="59">
        <v>0</v>
      </c>
      <c r="U4607" s="59">
        <v>0</v>
      </c>
    </row>
    <row r="4608" spans="1:21" x14ac:dyDescent="0.3">
      <c r="A4608" s="61">
        <v>89820</v>
      </c>
      <c r="B4608" s="54">
        <v>1</v>
      </c>
      <c r="C4608" s="54" t="s">
        <v>78</v>
      </c>
      <c r="D4608" s="54" t="s">
        <v>86</v>
      </c>
      <c r="E4608" s="61" t="s">
        <v>4048</v>
      </c>
      <c r="F4608" s="61" t="s">
        <v>156</v>
      </c>
      <c r="G4608" s="54" t="s">
        <v>71</v>
      </c>
      <c r="H4608" s="54" t="s">
        <v>128</v>
      </c>
      <c r="I4608" s="54" t="s">
        <v>22</v>
      </c>
      <c r="J4608" s="54" t="s">
        <v>129</v>
      </c>
      <c r="K4608" s="56">
        <v>43456.671886574077</v>
      </c>
      <c r="L4608" s="56">
        <v>43456.796203703707</v>
      </c>
      <c r="M4608" s="57">
        <v>2.9836111110000001</v>
      </c>
      <c r="N4608" s="58">
        <v>0</v>
      </c>
      <c r="O4608" s="58">
        <v>146</v>
      </c>
      <c r="P4608" s="58">
        <v>0</v>
      </c>
      <c r="Q4608" s="58">
        <v>0</v>
      </c>
      <c r="R4608" s="59">
        <v>0</v>
      </c>
      <c r="S4608" s="59">
        <v>435.60722199999998</v>
      </c>
      <c r="T4608" s="59">
        <v>0</v>
      </c>
      <c r="U4608" s="59">
        <v>0</v>
      </c>
    </row>
    <row r="4609" spans="1:21" x14ac:dyDescent="0.3">
      <c r="A4609" s="61">
        <v>89821</v>
      </c>
      <c r="B4609" s="54">
        <v>1</v>
      </c>
      <c r="C4609" s="54" t="s">
        <v>78</v>
      </c>
      <c r="D4609" s="54" t="s">
        <v>80</v>
      </c>
      <c r="E4609" s="61" t="s">
        <v>4049</v>
      </c>
      <c r="F4609" s="61" t="s">
        <v>144</v>
      </c>
      <c r="G4609" s="54" t="s">
        <v>71</v>
      </c>
      <c r="H4609" s="54" t="s">
        <v>128</v>
      </c>
      <c r="I4609" s="54" t="s">
        <v>22</v>
      </c>
      <c r="J4609" s="54" t="s">
        <v>129</v>
      </c>
      <c r="K4609" s="56">
        <v>43456.684398148151</v>
      </c>
      <c r="L4609" s="56">
        <v>43456.740706018521</v>
      </c>
      <c r="M4609" s="57">
        <v>1.351388888</v>
      </c>
      <c r="N4609" s="58">
        <v>0</v>
      </c>
      <c r="O4609" s="58">
        <v>25</v>
      </c>
      <c r="P4609" s="58">
        <v>0</v>
      </c>
      <c r="Q4609" s="58">
        <v>0</v>
      </c>
      <c r="R4609" s="59">
        <v>0</v>
      </c>
      <c r="S4609" s="59">
        <v>33.784722000000002</v>
      </c>
      <c r="T4609" s="59">
        <v>0</v>
      </c>
      <c r="U4609" s="59">
        <v>0</v>
      </c>
    </row>
    <row r="4610" spans="1:21" x14ac:dyDescent="0.3">
      <c r="A4610" s="61">
        <v>89827</v>
      </c>
      <c r="B4610" s="54">
        <v>1</v>
      </c>
      <c r="C4610" s="54" t="s">
        <v>78</v>
      </c>
      <c r="D4610" s="54" t="s">
        <v>100</v>
      </c>
      <c r="E4610" s="61" t="s">
        <v>3905</v>
      </c>
      <c r="F4610" s="61" t="s">
        <v>140</v>
      </c>
      <c r="G4610" s="54" t="s">
        <v>72</v>
      </c>
      <c r="H4610" s="54" t="s">
        <v>128</v>
      </c>
      <c r="I4610" s="54" t="s">
        <v>22</v>
      </c>
      <c r="J4610" s="54" t="s">
        <v>129</v>
      </c>
      <c r="K4610" s="56">
        <v>43456.656087962961</v>
      </c>
      <c r="L4610" s="56">
        <v>43456.745949074073</v>
      </c>
      <c r="M4610" s="57">
        <v>2.156666666</v>
      </c>
      <c r="N4610" s="58">
        <v>0</v>
      </c>
      <c r="O4610" s="58">
        <v>80</v>
      </c>
      <c r="P4610" s="58">
        <v>0</v>
      </c>
      <c r="Q4610" s="58">
        <v>1</v>
      </c>
      <c r="R4610" s="59">
        <v>0</v>
      </c>
      <c r="S4610" s="59">
        <v>172.533333</v>
      </c>
      <c r="T4610" s="59">
        <v>0</v>
      </c>
      <c r="U4610" s="59">
        <v>2.1566670000000001</v>
      </c>
    </row>
    <row r="4611" spans="1:21" x14ac:dyDescent="0.3">
      <c r="A4611" s="61">
        <v>89829</v>
      </c>
      <c r="B4611" s="54">
        <v>1</v>
      </c>
      <c r="C4611" s="54" t="s">
        <v>78</v>
      </c>
      <c r="D4611" s="54" t="s">
        <v>90</v>
      </c>
      <c r="E4611" s="61" t="s">
        <v>4050</v>
      </c>
      <c r="F4611" s="61" t="s">
        <v>145</v>
      </c>
      <c r="G4611" s="54" t="s">
        <v>72</v>
      </c>
      <c r="H4611" s="54" t="s">
        <v>128</v>
      </c>
      <c r="I4611" s="54" t="s">
        <v>22</v>
      </c>
      <c r="J4611" s="54" t="s">
        <v>129</v>
      </c>
      <c r="K4611" s="56">
        <v>43456.682893518519</v>
      </c>
      <c r="L4611" s="56">
        <v>43456.813946759255</v>
      </c>
      <c r="M4611" s="57">
        <v>3.145277777</v>
      </c>
      <c r="N4611" s="58">
        <v>0</v>
      </c>
      <c r="O4611" s="58">
        <v>181</v>
      </c>
      <c r="P4611" s="58">
        <v>0</v>
      </c>
      <c r="Q4611" s="58">
        <v>0</v>
      </c>
      <c r="R4611" s="59">
        <v>0</v>
      </c>
      <c r="S4611" s="59">
        <v>569.29527800000005</v>
      </c>
      <c r="T4611" s="59">
        <v>0</v>
      </c>
      <c r="U4611" s="59">
        <v>0</v>
      </c>
    </row>
    <row r="4612" spans="1:21" x14ac:dyDescent="0.3">
      <c r="A4612" s="61">
        <v>89841</v>
      </c>
      <c r="B4612" s="54">
        <v>1</v>
      </c>
      <c r="C4612" s="54" t="s">
        <v>78</v>
      </c>
      <c r="D4612" s="54" t="s">
        <v>94</v>
      </c>
      <c r="E4612" s="61" t="s">
        <v>4051</v>
      </c>
      <c r="F4612" s="61" t="s">
        <v>151</v>
      </c>
      <c r="G4612" s="54" t="s">
        <v>71</v>
      </c>
      <c r="H4612" s="54" t="s">
        <v>128</v>
      </c>
      <c r="I4612" s="54" t="s">
        <v>22</v>
      </c>
      <c r="J4612" s="54" t="s">
        <v>129</v>
      </c>
      <c r="K4612" s="56">
        <v>43456.720046296294</v>
      </c>
      <c r="L4612" s="56">
        <v>43456.802870370368</v>
      </c>
      <c r="M4612" s="57">
        <v>1.987777777</v>
      </c>
      <c r="N4612" s="58">
        <v>0</v>
      </c>
      <c r="O4612" s="58">
        <v>0</v>
      </c>
      <c r="P4612" s="58">
        <v>0</v>
      </c>
      <c r="Q4612" s="58">
        <v>17</v>
      </c>
      <c r="R4612" s="59">
        <v>0</v>
      </c>
      <c r="S4612" s="59">
        <v>0</v>
      </c>
      <c r="T4612" s="59">
        <v>0</v>
      </c>
      <c r="U4612" s="59">
        <v>33.792222000000002</v>
      </c>
    </row>
    <row r="4613" spans="1:21" x14ac:dyDescent="0.3">
      <c r="A4613" s="61">
        <v>89844</v>
      </c>
      <c r="B4613" s="54">
        <v>1</v>
      </c>
      <c r="C4613" s="54" t="s">
        <v>78</v>
      </c>
      <c r="D4613" s="54" t="s">
        <v>125</v>
      </c>
      <c r="E4613" s="61" t="s">
        <v>4052</v>
      </c>
      <c r="F4613" s="61" t="s">
        <v>137</v>
      </c>
      <c r="G4613" s="54" t="s">
        <v>71</v>
      </c>
      <c r="H4613" s="54" t="s">
        <v>128</v>
      </c>
      <c r="I4613" s="54" t="s">
        <v>22</v>
      </c>
      <c r="J4613" s="54" t="s">
        <v>129</v>
      </c>
      <c r="K4613" s="56">
        <v>43456.717847222222</v>
      </c>
      <c r="L4613" s="56">
        <v>43456.762800925928</v>
      </c>
      <c r="M4613" s="57">
        <v>1.078888888</v>
      </c>
      <c r="N4613" s="58">
        <v>0</v>
      </c>
      <c r="O4613" s="58">
        <v>1</v>
      </c>
      <c r="P4613" s="58">
        <v>0</v>
      </c>
      <c r="Q4613" s="58">
        <v>0</v>
      </c>
      <c r="R4613" s="59">
        <v>0</v>
      </c>
      <c r="S4613" s="59">
        <v>1.078889</v>
      </c>
      <c r="T4613" s="59">
        <v>0</v>
      </c>
      <c r="U4613" s="59">
        <v>0</v>
      </c>
    </row>
    <row r="4614" spans="1:21" x14ac:dyDescent="0.3">
      <c r="A4614" s="61">
        <v>89848</v>
      </c>
      <c r="B4614" s="54">
        <v>1</v>
      </c>
      <c r="C4614" s="54" t="s">
        <v>78</v>
      </c>
      <c r="D4614" s="54" t="s">
        <v>83</v>
      </c>
      <c r="E4614" s="61" t="s">
        <v>4053</v>
      </c>
      <c r="F4614" s="61" t="s">
        <v>136</v>
      </c>
      <c r="G4614" s="54" t="s">
        <v>71</v>
      </c>
      <c r="H4614" s="54" t="s">
        <v>128</v>
      </c>
      <c r="I4614" s="54" t="s">
        <v>22</v>
      </c>
      <c r="J4614" s="54" t="s">
        <v>129</v>
      </c>
      <c r="K4614" s="56">
        <v>43456.723182870373</v>
      </c>
      <c r="L4614" s="56">
        <v>43456.785509259258</v>
      </c>
      <c r="M4614" s="57">
        <v>1.495833333</v>
      </c>
      <c r="N4614" s="58">
        <v>0</v>
      </c>
      <c r="O4614" s="58">
        <v>189</v>
      </c>
      <c r="P4614" s="58">
        <v>0</v>
      </c>
      <c r="Q4614" s="58">
        <v>0</v>
      </c>
      <c r="R4614" s="59">
        <v>0</v>
      </c>
      <c r="S4614" s="59">
        <v>282.71249999999998</v>
      </c>
      <c r="T4614" s="59">
        <v>0</v>
      </c>
      <c r="U4614" s="59">
        <v>0</v>
      </c>
    </row>
    <row r="4615" spans="1:21" x14ac:dyDescent="0.3">
      <c r="A4615" s="61">
        <v>89851</v>
      </c>
      <c r="B4615" s="54">
        <v>1</v>
      </c>
      <c r="C4615" s="54" t="s">
        <v>78</v>
      </c>
      <c r="D4615" s="54" t="s">
        <v>103</v>
      </c>
      <c r="E4615" s="61" t="s">
        <v>4054</v>
      </c>
      <c r="F4615" s="61" t="s">
        <v>137</v>
      </c>
      <c r="G4615" s="54" t="s">
        <v>71</v>
      </c>
      <c r="H4615" s="54" t="s">
        <v>128</v>
      </c>
      <c r="I4615" s="54" t="s">
        <v>22</v>
      </c>
      <c r="J4615" s="54" t="s">
        <v>129</v>
      </c>
      <c r="K4615" s="56">
        <v>43456.685393518521</v>
      </c>
      <c r="L4615" s="56">
        <v>43456.811284722222</v>
      </c>
      <c r="M4615" s="57">
        <v>3.0213888880000002</v>
      </c>
      <c r="N4615" s="58">
        <v>0</v>
      </c>
      <c r="O4615" s="58">
        <v>3</v>
      </c>
      <c r="P4615" s="58">
        <v>0</v>
      </c>
      <c r="Q4615" s="58">
        <v>0</v>
      </c>
      <c r="R4615" s="59">
        <v>0</v>
      </c>
      <c r="S4615" s="59">
        <v>9.0641669999999994</v>
      </c>
      <c r="T4615" s="59">
        <v>0</v>
      </c>
      <c r="U4615" s="59">
        <v>0</v>
      </c>
    </row>
    <row r="4616" spans="1:21" x14ac:dyDescent="0.3">
      <c r="A4616" s="61">
        <v>89858</v>
      </c>
      <c r="B4616" s="54">
        <v>1</v>
      </c>
      <c r="C4616" s="54" t="s">
        <v>78</v>
      </c>
      <c r="D4616" s="54" t="s">
        <v>81</v>
      </c>
      <c r="E4616" s="61" t="s">
        <v>4055</v>
      </c>
      <c r="F4616" s="61" t="s">
        <v>137</v>
      </c>
      <c r="G4616" s="54" t="s">
        <v>71</v>
      </c>
      <c r="H4616" s="54" t="s">
        <v>128</v>
      </c>
      <c r="I4616" s="54" t="s">
        <v>22</v>
      </c>
      <c r="J4616" s="54" t="s">
        <v>129</v>
      </c>
      <c r="K4616" s="56">
        <v>43456.746180555558</v>
      </c>
      <c r="L4616" s="56">
        <v>43456.795289351852</v>
      </c>
      <c r="M4616" s="57">
        <v>1.1786111109999999</v>
      </c>
      <c r="N4616" s="58">
        <v>0</v>
      </c>
      <c r="O4616" s="58">
        <v>4</v>
      </c>
      <c r="P4616" s="58">
        <v>0</v>
      </c>
      <c r="Q4616" s="58">
        <v>0</v>
      </c>
      <c r="R4616" s="59">
        <v>0</v>
      </c>
      <c r="S4616" s="59">
        <v>4.7144440000000003</v>
      </c>
      <c r="T4616" s="59">
        <v>0</v>
      </c>
      <c r="U4616" s="59">
        <v>0</v>
      </c>
    </row>
    <row r="4617" spans="1:21" x14ac:dyDescent="0.3">
      <c r="A4617" s="61">
        <v>89861</v>
      </c>
      <c r="B4617" s="54">
        <v>1</v>
      </c>
      <c r="C4617" s="54" t="s">
        <v>78</v>
      </c>
      <c r="D4617" s="54" t="s">
        <v>80</v>
      </c>
      <c r="E4617" s="61" t="s">
        <v>332</v>
      </c>
      <c r="F4617" s="61" t="s">
        <v>156</v>
      </c>
      <c r="G4617" s="54" t="s">
        <v>71</v>
      </c>
      <c r="H4617" s="54" t="s">
        <v>128</v>
      </c>
      <c r="I4617" s="54" t="s">
        <v>22</v>
      </c>
      <c r="J4617" s="54" t="s">
        <v>129</v>
      </c>
      <c r="K4617" s="56">
        <v>43456.75439814815</v>
      </c>
      <c r="L4617" s="56">
        <v>43456.785000000003</v>
      </c>
      <c r="M4617" s="57">
        <v>0.73444444399999997</v>
      </c>
      <c r="N4617" s="58">
        <v>0</v>
      </c>
      <c r="O4617" s="58">
        <v>118</v>
      </c>
      <c r="P4617" s="58">
        <v>0</v>
      </c>
      <c r="Q4617" s="58">
        <v>0</v>
      </c>
      <c r="R4617" s="59">
        <v>0</v>
      </c>
      <c r="S4617" s="59">
        <v>86.664444000000003</v>
      </c>
      <c r="T4617" s="59">
        <v>0</v>
      </c>
      <c r="U4617" s="59">
        <v>0</v>
      </c>
    </row>
    <row r="4618" spans="1:21" x14ac:dyDescent="0.3">
      <c r="A4618" s="61">
        <v>89867</v>
      </c>
      <c r="B4618" s="54">
        <v>1</v>
      </c>
      <c r="C4618" s="54" t="s">
        <v>78</v>
      </c>
      <c r="D4618" s="54" t="s">
        <v>88</v>
      </c>
      <c r="E4618" s="61" t="s">
        <v>4056</v>
      </c>
      <c r="F4618" s="61" t="s">
        <v>136</v>
      </c>
      <c r="G4618" s="54" t="s">
        <v>71</v>
      </c>
      <c r="H4618" s="54" t="s">
        <v>128</v>
      </c>
      <c r="I4618" s="54" t="s">
        <v>22</v>
      </c>
      <c r="J4618" s="54" t="s">
        <v>129</v>
      </c>
      <c r="K4618" s="56">
        <v>43456.771006944444</v>
      </c>
      <c r="L4618" s="56">
        <v>43456.814780092594</v>
      </c>
      <c r="M4618" s="57">
        <v>1.0505555550000001</v>
      </c>
      <c r="N4618" s="58">
        <v>0</v>
      </c>
      <c r="O4618" s="58">
        <v>322</v>
      </c>
      <c r="P4618" s="58">
        <v>0</v>
      </c>
      <c r="Q4618" s="58">
        <v>0</v>
      </c>
      <c r="R4618" s="59">
        <v>0</v>
      </c>
      <c r="S4618" s="59">
        <v>338.27888899999999</v>
      </c>
      <c r="T4618" s="59">
        <v>0</v>
      </c>
      <c r="U4618" s="59">
        <v>0</v>
      </c>
    </row>
    <row r="4619" spans="1:21" x14ac:dyDescent="0.3">
      <c r="A4619" s="61">
        <v>89868</v>
      </c>
      <c r="B4619" s="54">
        <v>1</v>
      </c>
      <c r="C4619" s="54" t="s">
        <v>78</v>
      </c>
      <c r="D4619" s="54" t="s">
        <v>83</v>
      </c>
      <c r="E4619" s="61" t="s">
        <v>4057</v>
      </c>
      <c r="F4619" s="61" t="s">
        <v>137</v>
      </c>
      <c r="G4619" s="54" t="s">
        <v>71</v>
      </c>
      <c r="H4619" s="54" t="s">
        <v>128</v>
      </c>
      <c r="I4619" s="54" t="s">
        <v>22</v>
      </c>
      <c r="J4619" s="54" t="s">
        <v>129</v>
      </c>
      <c r="K4619" s="56">
        <v>43456.771956018521</v>
      </c>
      <c r="L4619" s="56">
        <v>43456.793622685189</v>
      </c>
      <c r="M4619" s="57">
        <v>0.52</v>
      </c>
      <c r="N4619" s="58">
        <v>0</v>
      </c>
      <c r="O4619" s="58">
        <v>10</v>
      </c>
      <c r="P4619" s="58">
        <v>0</v>
      </c>
      <c r="Q4619" s="58">
        <v>0</v>
      </c>
      <c r="R4619" s="59">
        <v>0</v>
      </c>
      <c r="S4619" s="59">
        <v>5.2</v>
      </c>
      <c r="T4619" s="59">
        <v>0</v>
      </c>
      <c r="U4619" s="59">
        <v>0</v>
      </c>
    </row>
    <row r="4620" spans="1:21" x14ac:dyDescent="0.3">
      <c r="A4620" s="61">
        <v>89869</v>
      </c>
      <c r="B4620" s="54">
        <v>1</v>
      </c>
      <c r="C4620" s="54" t="s">
        <v>78</v>
      </c>
      <c r="D4620" s="54" t="s">
        <v>102</v>
      </c>
      <c r="E4620" s="61" t="s">
        <v>401</v>
      </c>
      <c r="F4620" s="61" t="s">
        <v>140</v>
      </c>
      <c r="G4620" s="54" t="s">
        <v>72</v>
      </c>
      <c r="H4620" s="54" t="s">
        <v>128</v>
      </c>
      <c r="I4620" s="54" t="s">
        <v>22</v>
      </c>
      <c r="J4620" s="54" t="s">
        <v>129</v>
      </c>
      <c r="K4620" s="56">
        <v>43456.771249999998</v>
      </c>
      <c r="L4620" s="56">
        <v>43456.790949074071</v>
      </c>
      <c r="M4620" s="57">
        <v>0.47277777700000001</v>
      </c>
      <c r="N4620" s="58">
        <v>0</v>
      </c>
      <c r="O4620" s="58">
        <v>5</v>
      </c>
      <c r="P4620" s="58">
        <v>20</v>
      </c>
      <c r="Q4620" s="58">
        <v>207</v>
      </c>
      <c r="R4620" s="59">
        <v>0</v>
      </c>
      <c r="S4620" s="59">
        <v>2.3638889999999999</v>
      </c>
      <c r="T4620" s="59">
        <v>9.4555559999999996</v>
      </c>
      <c r="U4620" s="59">
        <v>97.864999999999995</v>
      </c>
    </row>
    <row r="4621" spans="1:21" x14ac:dyDescent="0.3">
      <c r="A4621" s="61">
        <v>89870</v>
      </c>
      <c r="B4621" s="54">
        <v>1</v>
      </c>
      <c r="C4621" s="54" t="s">
        <v>78</v>
      </c>
      <c r="D4621" s="54" t="s">
        <v>98</v>
      </c>
      <c r="E4621" s="61" t="s">
        <v>4058</v>
      </c>
      <c r="F4621" s="61" t="s">
        <v>136</v>
      </c>
      <c r="G4621" s="54" t="s">
        <v>71</v>
      </c>
      <c r="H4621" s="54" t="s">
        <v>128</v>
      </c>
      <c r="I4621" s="54" t="s">
        <v>22</v>
      </c>
      <c r="J4621" s="54" t="s">
        <v>129</v>
      </c>
      <c r="K4621" s="56">
        <v>43456.775451388887</v>
      </c>
      <c r="L4621" s="56">
        <v>43456.805439814816</v>
      </c>
      <c r="M4621" s="57">
        <v>0.71972222200000002</v>
      </c>
      <c r="N4621" s="58">
        <v>0</v>
      </c>
      <c r="O4621" s="58">
        <v>32</v>
      </c>
      <c r="P4621" s="58">
        <v>0</v>
      </c>
      <c r="Q4621" s="58">
        <v>0</v>
      </c>
      <c r="R4621" s="59">
        <v>0</v>
      </c>
      <c r="S4621" s="59">
        <v>23.031110999999999</v>
      </c>
      <c r="T4621" s="59">
        <v>0</v>
      </c>
      <c r="U4621" s="59">
        <v>0</v>
      </c>
    </row>
    <row r="4622" spans="1:21" x14ac:dyDescent="0.3">
      <c r="A4622" s="61">
        <v>89872</v>
      </c>
      <c r="B4622" s="54">
        <v>1</v>
      </c>
      <c r="C4622" s="54" t="s">
        <v>78</v>
      </c>
      <c r="D4622" s="54" t="s">
        <v>99</v>
      </c>
      <c r="E4622" s="61" t="s">
        <v>1969</v>
      </c>
      <c r="F4622" s="61" t="s">
        <v>136</v>
      </c>
      <c r="G4622" s="54" t="s">
        <v>71</v>
      </c>
      <c r="H4622" s="54" t="s">
        <v>128</v>
      </c>
      <c r="I4622" s="54" t="s">
        <v>22</v>
      </c>
      <c r="J4622" s="54" t="s">
        <v>129</v>
      </c>
      <c r="K4622" s="56">
        <v>43456.774745370371</v>
      </c>
      <c r="L4622" s="56">
        <v>43456.812465277777</v>
      </c>
      <c r="M4622" s="57">
        <v>0.90527777700000001</v>
      </c>
      <c r="N4622" s="58">
        <v>0</v>
      </c>
      <c r="O4622" s="58">
        <v>334</v>
      </c>
      <c r="P4622" s="58">
        <v>0</v>
      </c>
      <c r="Q4622" s="58">
        <v>0</v>
      </c>
      <c r="R4622" s="59">
        <v>0</v>
      </c>
      <c r="S4622" s="59">
        <v>302.36277799999999</v>
      </c>
      <c r="T4622" s="59">
        <v>0</v>
      </c>
      <c r="U4622" s="59">
        <v>0</v>
      </c>
    </row>
    <row r="4623" spans="1:21" x14ac:dyDescent="0.3">
      <c r="A4623" s="61">
        <v>89878</v>
      </c>
      <c r="B4623" s="54">
        <v>1</v>
      </c>
      <c r="C4623" s="54" t="s">
        <v>78</v>
      </c>
      <c r="D4623" s="54" t="s">
        <v>102</v>
      </c>
      <c r="E4623" s="61" t="s">
        <v>320</v>
      </c>
      <c r="F4623" s="61" t="s">
        <v>211</v>
      </c>
      <c r="G4623" s="54" t="s">
        <v>72</v>
      </c>
      <c r="H4623" s="54" t="s">
        <v>128</v>
      </c>
      <c r="I4623" s="54" t="s">
        <v>22</v>
      </c>
      <c r="J4623" s="54" t="s">
        <v>129</v>
      </c>
      <c r="K4623" s="56">
        <v>43456.777673611112</v>
      </c>
      <c r="L4623" s="56">
        <v>43456.820694444446</v>
      </c>
      <c r="M4623" s="57">
        <v>1.0325</v>
      </c>
      <c r="N4623" s="58">
        <v>0</v>
      </c>
      <c r="O4623" s="58">
        <v>0</v>
      </c>
      <c r="P4623" s="58">
        <v>0</v>
      </c>
      <c r="Q4623" s="58">
        <v>112</v>
      </c>
      <c r="R4623" s="59">
        <v>0</v>
      </c>
      <c r="S4623" s="59">
        <v>0</v>
      </c>
      <c r="T4623" s="59">
        <v>0</v>
      </c>
      <c r="U4623" s="59">
        <v>115.64</v>
      </c>
    </row>
    <row r="4624" spans="1:21" x14ac:dyDescent="0.3">
      <c r="A4624" s="61">
        <v>89885</v>
      </c>
      <c r="B4624" s="54">
        <v>1</v>
      </c>
      <c r="C4624" s="54" t="s">
        <v>78</v>
      </c>
      <c r="D4624" s="54" t="s">
        <v>94</v>
      </c>
      <c r="E4624" s="61" t="s">
        <v>4059</v>
      </c>
      <c r="F4624" s="61" t="s">
        <v>137</v>
      </c>
      <c r="G4624" s="54" t="s">
        <v>71</v>
      </c>
      <c r="H4624" s="54" t="s">
        <v>128</v>
      </c>
      <c r="I4624" s="54" t="s">
        <v>22</v>
      </c>
      <c r="J4624" s="54" t="s">
        <v>129</v>
      </c>
      <c r="K4624" s="56">
        <v>43456.79041666667</v>
      </c>
      <c r="L4624" s="56">
        <v>43456.959814814814</v>
      </c>
      <c r="M4624" s="57">
        <v>4.0655555550000004</v>
      </c>
      <c r="N4624" s="58">
        <v>0</v>
      </c>
      <c r="O4624" s="58">
        <v>1</v>
      </c>
      <c r="P4624" s="58">
        <v>0</v>
      </c>
      <c r="Q4624" s="58">
        <v>0</v>
      </c>
      <c r="R4624" s="59">
        <v>0</v>
      </c>
      <c r="S4624" s="59">
        <v>4.0655559999999999</v>
      </c>
      <c r="T4624" s="59">
        <v>0</v>
      </c>
      <c r="U4624" s="59">
        <v>0</v>
      </c>
    </row>
    <row r="4625" spans="1:21" x14ac:dyDescent="0.3">
      <c r="A4625" s="61">
        <v>89888</v>
      </c>
      <c r="B4625" s="54">
        <v>1</v>
      </c>
      <c r="C4625" s="54" t="s">
        <v>78</v>
      </c>
      <c r="D4625" s="54" t="s">
        <v>94</v>
      </c>
      <c r="E4625" s="61" t="s">
        <v>4060</v>
      </c>
      <c r="F4625" s="61" t="s">
        <v>137</v>
      </c>
      <c r="G4625" s="54" t="s">
        <v>71</v>
      </c>
      <c r="H4625" s="54" t="s">
        <v>128</v>
      </c>
      <c r="I4625" s="54" t="s">
        <v>22</v>
      </c>
      <c r="J4625" s="54" t="s">
        <v>129</v>
      </c>
      <c r="K4625" s="56">
        <v>43456.806817129633</v>
      </c>
      <c r="L4625" s="56">
        <v>43456.847743055558</v>
      </c>
      <c r="M4625" s="57">
        <v>0.98222222199999998</v>
      </c>
      <c r="N4625" s="58">
        <v>0</v>
      </c>
      <c r="O4625" s="58">
        <v>1</v>
      </c>
      <c r="P4625" s="58">
        <v>0</v>
      </c>
      <c r="Q4625" s="58">
        <v>0</v>
      </c>
      <c r="R4625" s="59">
        <v>0</v>
      </c>
      <c r="S4625" s="59">
        <v>0.98222200000000004</v>
      </c>
      <c r="T4625" s="59">
        <v>0</v>
      </c>
      <c r="U4625" s="59">
        <v>0</v>
      </c>
    </row>
    <row r="4626" spans="1:21" x14ac:dyDescent="0.3">
      <c r="A4626" s="61">
        <v>89892</v>
      </c>
      <c r="B4626" s="54">
        <v>1</v>
      </c>
      <c r="C4626" s="54" t="s">
        <v>78</v>
      </c>
      <c r="D4626" s="54" t="s">
        <v>102</v>
      </c>
      <c r="E4626" s="61" t="s">
        <v>4061</v>
      </c>
      <c r="F4626" s="61" t="s">
        <v>140</v>
      </c>
      <c r="G4626" s="54" t="s">
        <v>72</v>
      </c>
      <c r="H4626" s="54" t="s">
        <v>128</v>
      </c>
      <c r="I4626" s="54" t="s">
        <v>22</v>
      </c>
      <c r="J4626" s="54" t="s">
        <v>129</v>
      </c>
      <c r="K4626" s="56">
        <v>43456.801134259258</v>
      </c>
      <c r="L4626" s="56">
        <v>43456.825127314813</v>
      </c>
      <c r="M4626" s="57">
        <v>0.57583333299999995</v>
      </c>
      <c r="N4626" s="58">
        <v>0</v>
      </c>
      <c r="O4626" s="58">
        <v>0</v>
      </c>
      <c r="P4626" s="58">
        <v>1</v>
      </c>
      <c r="Q4626" s="58">
        <v>0</v>
      </c>
      <c r="R4626" s="59">
        <v>0</v>
      </c>
      <c r="S4626" s="59">
        <v>0</v>
      </c>
      <c r="T4626" s="59">
        <v>0.57583300000000004</v>
      </c>
      <c r="U4626" s="59">
        <v>0</v>
      </c>
    </row>
    <row r="4627" spans="1:21" x14ac:dyDescent="0.3">
      <c r="A4627" s="61">
        <v>89893</v>
      </c>
      <c r="B4627" s="54">
        <v>1</v>
      </c>
      <c r="C4627" s="54" t="s">
        <v>78</v>
      </c>
      <c r="D4627" s="54" t="s">
        <v>80</v>
      </c>
      <c r="E4627" s="61" t="s">
        <v>4062</v>
      </c>
      <c r="F4627" s="61" t="s">
        <v>136</v>
      </c>
      <c r="G4627" s="54" t="s">
        <v>71</v>
      </c>
      <c r="H4627" s="54" t="s">
        <v>128</v>
      </c>
      <c r="I4627" s="54" t="s">
        <v>22</v>
      </c>
      <c r="J4627" s="54" t="s">
        <v>129</v>
      </c>
      <c r="K4627" s="56">
        <v>43456.813344907408</v>
      </c>
      <c r="L4627" s="56">
        <v>43456.852858796294</v>
      </c>
      <c r="M4627" s="57">
        <v>0.948333333</v>
      </c>
      <c r="N4627" s="58">
        <v>0</v>
      </c>
      <c r="O4627" s="58">
        <v>46</v>
      </c>
      <c r="P4627" s="58">
        <v>0</v>
      </c>
      <c r="Q4627" s="58">
        <v>0</v>
      </c>
      <c r="R4627" s="59">
        <v>0</v>
      </c>
      <c r="S4627" s="59">
        <v>43.623333000000002</v>
      </c>
      <c r="T4627" s="59">
        <v>0</v>
      </c>
      <c r="U4627" s="59">
        <v>0</v>
      </c>
    </row>
    <row r="4628" spans="1:21" x14ac:dyDescent="0.3">
      <c r="A4628" s="61">
        <v>89895</v>
      </c>
      <c r="B4628" s="54">
        <v>1</v>
      </c>
      <c r="C4628" s="54" t="s">
        <v>78</v>
      </c>
      <c r="D4628" s="54" t="s">
        <v>99</v>
      </c>
      <c r="E4628" s="61" t="s">
        <v>4063</v>
      </c>
      <c r="F4628" s="61" t="s">
        <v>137</v>
      </c>
      <c r="G4628" s="54" t="s">
        <v>71</v>
      </c>
      <c r="H4628" s="54" t="s">
        <v>128</v>
      </c>
      <c r="I4628" s="54" t="s">
        <v>22</v>
      </c>
      <c r="J4628" s="54" t="s">
        <v>129</v>
      </c>
      <c r="K4628" s="56">
        <v>43456.824305555558</v>
      </c>
      <c r="L4628" s="56">
        <v>43456.831134259257</v>
      </c>
      <c r="M4628" s="57">
        <v>0.16388888800000001</v>
      </c>
      <c r="N4628" s="58">
        <v>0</v>
      </c>
      <c r="O4628" s="58">
        <v>1</v>
      </c>
      <c r="P4628" s="58">
        <v>0</v>
      </c>
      <c r="Q4628" s="58">
        <v>0</v>
      </c>
      <c r="R4628" s="59">
        <v>0</v>
      </c>
      <c r="S4628" s="59">
        <v>0.16388900000000001</v>
      </c>
      <c r="T4628" s="59">
        <v>0</v>
      </c>
      <c r="U4628" s="59">
        <v>0</v>
      </c>
    </row>
    <row r="4629" spans="1:21" x14ac:dyDescent="0.3">
      <c r="A4629" s="61">
        <v>89899</v>
      </c>
      <c r="B4629" s="54">
        <v>1</v>
      </c>
      <c r="C4629" s="54" t="s">
        <v>78</v>
      </c>
      <c r="D4629" s="54" t="s">
        <v>86</v>
      </c>
      <c r="E4629" s="61" t="s">
        <v>4064</v>
      </c>
      <c r="F4629" s="61" t="s">
        <v>144</v>
      </c>
      <c r="G4629" s="54" t="s">
        <v>71</v>
      </c>
      <c r="H4629" s="54" t="s">
        <v>128</v>
      </c>
      <c r="I4629" s="54" t="s">
        <v>22</v>
      </c>
      <c r="J4629" s="54" t="s">
        <v>129</v>
      </c>
      <c r="K4629" s="56">
        <v>43456.823449074072</v>
      </c>
      <c r="L4629" s="56">
        <v>43456.862905092596</v>
      </c>
      <c r="M4629" s="57">
        <v>0.946944444</v>
      </c>
      <c r="N4629" s="58">
        <v>0</v>
      </c>
      <c r="O4629" s="58">
        <v>21</v>
      </c>
      <c r="P4629" s="58">
        <v>0</v>
      </c>
      <c r="Q4629" s="58">
        <v>0</v>
      </c>
      <c r="R4629" s="59">
        <v>0</v>
      </c>
      <c r="S4629" s="59">
        <v>19.885833000000002</v>
      </c>
      <c r="T4629" s="59">
        <v>0</v>
      </c>
      <c r="U4629" s="59">
        <v>0</v>
      </c>
    </row>
    <row r="4630" spans="1:21" x14ac:dyDescent="0.3">
      <c r="A4630" s="61">
        <v>89902</v>
      </c>
      <c r="B4630" s="54">
        <v>1</v>
      </c>
      <c r="C4630" s="54" t="s">
        <v>78</v>
      </c>
      <c r="D4630" s="54" t="s">
        <v>93</v>
      </c>
      <c r="E4630" s="61" t="s">
        <v>1046</v>
      </c>
      <c r="F4630" s="61" t="s">
        <v>172</v>
      </c>
      <c r="G4630" s="54" t="s">
        <v>71</v>
      </c>
      <c r="H4630" s="54" t="s">
        <v>128</v>
      </c>
      <c r="I4630" s="54" t="s">
        <v>22</v>
      </c>
      <c r="J4630" s="54" t="s">
        <v>129</v>
      </c>
      <c r="K4630" s="56">
        <v>43456.831273148149</v>
      </c>
      <c r="L4630" s="56">
        <v>43456.850891203707</v>
      </c>
      <c r="M4630" s="57">
        <v>0.47083333300000002</v>
      </c>
      <c r="N4630" s="58">
        <v>0</v>
      </c>
      <c r="O4630" s="58">
        <v>34</v>
      </c>
      <c r="P4630" s="58">
        <v>0</v>
      </c>
      <c r="Q4630" s="58">
        <v>151</v>
      </c>
      <c r="R4630" s="59">
        <v>0</v>
      </c>
      <c r="S4630" s="59">
        <v>16.008333</v>
      </c>
      <c r="T4630" s="59">
        <v>0</v>
      </c>
      <c r="U4630" s="59">
        <v>71.095832999999999</v>
      </c>
    </row>
    <row r="4631" spans="1:21" x14ac:dyDescent="0.3">
      <c r="A4631" s="61">
        <v>89903</v>
      </c>
      <c r="B4631" s="54">
        <v>1</v>
      </c>
      <c r="C4631" s="54" t="s">
        <v>78</v>
      </c>
      <c r="D4631" s="54" t="s">
        <v>90</v>
      </c>
      <c r="E4631" s="61" t="s">
        <v>4065</v>
      </c>
      <c r="F4631" s="61" t="s">
        <v>172</v>
      </c>
      <c r="G4631" s="54" t="s">
        <v>71</v>
      </c>
      <c r="H4631" s="54" t="s">
        <v>128</v>
      </c>
      <c r="I4631" s="54" t="s">
        <v>22</v>
      </c>
      <c r="J4631" s="54" t="s">
        <v>129</v>
      </c>
      <c r="K4631" s="56">
        <v>43456.839097222226</v>
      </c>
      <c r="L4631" s="56">
        <v>43456.894814814812</v>
      </c>
      <c r="M4631" s="57">
        <v>1.3372222220000001</v>
      </c>
      <c r="N4631" s="58">
        <v>0</v>
      </c>
      <c r="O4631" s="58">
        <v>196</v>
      </c>
      <c r="P4631" s="58">
        <v>0</v>
      </c>
      <c r="Q4631" s="58">
        <v>0</v>
      </c>
      <c r="R4631" s="59">
        <v>0</v>
      </c>
      <c r="S4631" s="59">
        <v>262.09555599999999</v>
      </c>
      <c r="T4631" s="59">
        <v>0</v>
      </c>
      <c r="U4631" s="59">
        <v>0</v>
      </c>
    </row>
    <row r="4632" spans="1:21" x14ac:dyDescent="0.3">
      <c r="A4632" s="61">
        <v>89905</v>
      </c>
      <c r="B4632" s="54">
        <v>1</v>
      </c>
      <c r="C4632" s="54" t="s">
        <v>78</v>
      </c>
      <c r="D4632" s="54" t="s">
        <v>94</v>
      </c>
      <c r="E4632" s="61" t="s">
        <v>4066</v>
      </c>
      <c r="F4632" s="61" t="s">
        <v>137</v>
      </c>
      <c r="G4632" s="54" t="s">
        <v>71</v>
      </c>
      <c r="H4632" s="54" t="s">
        <v>128</v>
      </c>
      <c r="I4632" s="54" t="s">
        <v>22</v>
      </c>
      <c r="J4632" s="54" t="s">
        <v>129</v>
      </c>
      <c r="K4632" s="56">
        <v>43456.841874999998</v>
      </c>
      <c r="L4632" s="56">
        <v>43456.931342592594</v>
      </c>
      <c r="M4632" s="57">
        <v>2.1472222219999999</v>
      </c>
      <c r="N4632" s="58">
        <v>0</v>
      </c>
      <c r="O4632" s="58">
        <v>1</v>
      </c>
      <c r="P4632" s="58">
        <v>0</v>
      </c>
      <c r="Q4632" s="58">
        <v>0</v>
      </c>
      <c r="R4632" s="59">
        <v>0</v>
      </c>
      <c r="S4632" s="59">
        <v>2.1472220000000002</v>
      </c>
      <c r="T4632" s="59">
        <v>0</v>
      </c>
      <c r="U4632" s="59">
        <v>0</v>
      </c>
    </row>
    <row r="4633" spans="1:21" x14ac:dyDescent="0.3">
      <c r="A4633" s="61">
        <v>89906</v>
      </c>
      <c r="B4633" s="54">
        <v>1</v>
      </c>
      <c r="C4633" s="54" t="s">
        <v>78</v>
      </c>
      <c r="D4633" s="54" t="s">
        <v>88</v>
      </c>
      <c r="E4633" s="61" t="s">
        <v>4067</v>
      </c>
      <c r="F4633" s="61" t="s">
        <v>137</v>
      </c>
      <c r="G4633" s="54" t="s">
        <v>71</v>
      </c>
      <c r="H4633" s="54" t="s">
        <v>128</v>
      </c>
      <c r="I4633" s="54" t="s">
        <v>22</v>
      </c>
      <c r="J4633" s="54" t="s">
        <v>129</v>
      </c>
      <c r="K4633" s="56">
        <v>43456.847800925927</v>
      </c>
      <c r="L4633" s="56">
        <v>43456.950995370367</v>
      </c>
      <c r="M4633" s="57">
        <v>2.4766666659999999</v>
      </c>
      <c r="N4633" s="58">
        <v>0</v>
      </c>
      <c r="O4633" s="58">
        <v>5</v>
      </c>
      <c r="P4633" s="58">
        <v>0</v>
      </c>
      <c r="Q4633" s="58">
        <v>0</v>
      </c>
      <c r="R4633" s="59">
        <v>0</v>
      </c>
      <c r="S4633" s="59">
        <v>12.383333</v>
      </c>
      <c r="T4633" s="59">
        <v>0</v>
      </c>
      <c r="U4633" s="59">
        <v>0</v>
      </c>
    </row>
    <row r="4634" spans="1:21" x14ac:dyDescent="0.3">
      <c r="A4634" s="61">
        <v>89908</v>
      </c>
      <c r="B4634" s="54">
        <v>1</v>
      </c>
      <c r="C4634" s="54" t="s">
        <v>78</v>
      </c>
      <c r="D4634" s="54" t="s">
        <v>99</v>
      </c>
      <c r="E4634" s="61" t="s">
        <v>4068</v>
      </c>
      <c r="F4634" s="61" t="s">
        <v>137</v>
      </c>
      <c r="G4634" s="54" t="s">
        <v>71</v>
      </c>
      <c r="H4634" s="54" t="s">
        <v>128</v>
      </c>
      <c r="I4634" s="54" t="s">
        <v>22</v>
      </c>
      <c r="J4634" s="54" t="s">
        <v>129</v>
      </c>
      <c r="K4634" s="56">
        <v>43456.829027777778</v>
      </c>
      <c r="L4634" s="56">
        <v>43456.89770833333</v>
      </c>
      <c r="M4634" s="57">
        <v>1.6483333330000001</v>
      </c>
      <c r="N4634" s="58">
        <v>0</v>
      </c>
      <c r="O4634" s="58">
        <v>135</v>
      </c>
      <c r="P4634" s="58">
        <v>1</v>
      </c>
      <c r="Q4634" s="58">
        <v>10</v>
      </c>
      <c r="R4634" s="59">
        <v>0</v>
      </c>
      <c r="S4634" s="59">
        <v>222.52500000000001</v>
      </c>
      <c r="T4634" s="59">
        <v>1.648333</v>
      </c>
      <c r="U4634" s="59">
        <v>16.483332999999998</v>
      </c>
    </row>
    <row r="4635" spans="1:21" x14ac:dyDescent="0.3">
      <c r="A4635" s="61">
        <v>89909</v>
      </c>
      <c r="B4635" s="54">
        <v>1</v>
      </c>
      <c r="C4635" s="54" t="s">
        <v>78</v>
      </c>
      <c r="D4635" s="54" t="s">
        <v>88</v>
      </c>
      <c r="E4635" s="61" t="s">
        <v>3241</v>
      </c>
      <c r="F4635" s="61" t="s">
        <v>136</v>
      </c>
      <c r="G4635" s="54" t="s">
        <v>71</v>
      </c>
      <c r="H4635" s="54" t="s">
        <v>128</v>
      </c>
      <c r="I4635" s="54" t="s">
        <v>22</v>
      </c>
      <c r="J4635" s="54" t="s">
        <v>129</v>
      </c>
      <c r="K4635" s="56">
        <v>43456.849097222221</v>
      </c>
      <c r="L4635" s="56">
        <v>43456.889953703707</v>
      </c>
      <c r="M4635" s="57">
        <v>0.98055555500000002</v>
      </c>
      <c r="N4635" s="58">
        <v>0</v>
      </c>
      <c r="O4635" s="58">
        <v>19</v>
      </c>
      <c r="P4635" s="58">
        <v>0</v>
      </c>
      <c r="Q4635" s="58">
        <v>0</v>
      </c>
      <c r="R4635" s="59">
        <v>0</v>
      </c>
      <c r="S4635" s="59">
        <v>18.630555999999999</v>
      </c>
      <c r="T4635" s="59">
        <v>0</v>
      </c>
      <c r="U4635" s="59">
        <v>0</v>
      </c>
    </row>
    <row r="4636" spans="1:21" x14ac:dyDescent="0.3">
      <c r="A4636" s="61">
        <v>89911</v>
      </c>
      <c r="B4636" s="54">
        <v>1</v>
      </c>
      <c r="C4636" s="54" t="s">
        <v>78</v>
      </c>
      <c r="D4636" s="54" t="s">
        <v>99</v>
      </c>
      <c r="E4636" s="61" t="s">
        <v>4069</v>
      </c>
      <c r="F4636" s="61" t="s">
        <v>327</v>
      </c>
      <c r="G4636" s="54" t="s">
        <v>72</v>
      </c>
      <c r="H4636" s="54" t="s">
        <v>128</v>
      </c>
      <c r="I4636" s="54" t="s">
        <v>22</v>
      </c>
      <c r="J4636" s="54" t="s">
        <v>129</v>
      </c>
      <c r="K4636" s="56">
        <v>43456.818715277775</v>
      </c>
      <c r="L4636" s="56">
        <v>43456.949756944443</v>
      </c>
      <c r="M4636" s="57">
        <v>3.145</v>
      </c>
      <c r="N4636" s="58">
        <v>0</v>
      </c>
      <c r="O4636" s="58">
        <v>31</v>
      </c>
      <c r="P4636" s="58">
        <v>0</v>
      </c>
      <c r="Q4636" s="58">
        <v>0</v>
      </c>
      <c r="R4636" s="59">
        <v>0</v>
      </c>
      <c r="S4636" s="59">
        <v>97.495000000000005</v>
      </c>
      <c r="T4636" s="59">
        <v>0</v>
      </c>
      <c r="U4636" s="59">
        <v>0</v>
      </c>
    </row>
    <row r="4637" spans="1:21" x14ac:dyDescent="0.3">
      <c r="A4637" s="61">
        <v>89913</v>
      </c>
      <c r="B4637" s="54">
        <v>1</v>
      </c>
      <c r="C4637" s="54" t="s">
        <v>78</v>
      </c>
      <c r="D4637" s="54" t="s">
        <v>94</v>
      </c>
      <c r="E4637" s="61" t="s">
        <v>4070</v>
      </c>
      <c r="F4637" s="61" t="s">
        <v>137</v>
      </c>
      <c r="G4637" s="54" t="s">
        <v>71</v>
      </c>
      <c r="H4637" s="54" t="s">
        <v>128</v>
      </c>
      <c r="I4637" s="54" t="s">
        <v>22</v>
      </c>
      <c r="J4637" s="54" t="s">
        <v>129</v>
      </c>
      <c r="K4637" s="56">
        <v>43456.855555555558</v>
      </c>
      <c r="L4637" s="56">
        <v>43456.895416666666</v>
      </c>
      <c r="M4637" s="57">
        <v>0.95666666600000005</v>
      </c>
      <c r="N4637" s="58">
        <v>0</v>
      </c>
      <c r="O4637" s="58">
        <v>0</v>
      </c>
      <c r="P4637" s="58">
        <v>0</v>
      </c>
      <c r="Q4637" s="58">
        <v>7</v>
      </c>
      <c r="R4637" s="59">
        <v>0</v>
      </c>
      <c r="S4637" s="59">
        <v>0</v>
      </c>
      <c r="T4637" s="59">
        <v>0</v>
      </c>
      <c r="U4637" s="59">
        <v>6.6966669999999997</v>
      </c>
    </row>
    <row r="4638" spans="1:21" x14ac:dyDescent="0.3">
      <c r="A4638" s="61">
        <v>89917</v>
      </c>
      <c r="B4638" s="54">
        <v>1</v>
      </c>
      <c r="C4638" s="54" t="s">
        <v>79</v>
      </c>
      <c r="D4638" s="54" t="s">
        <v>124</v>
      </c>
      <c r="E4638" s="61" t="s">
        <v>622</v>
      </c>
      <c r="F4638" s="61" t="s">
        <v>156</v>
      </c>
      <c r="G4638" s="54" t="s">
        <v>71</v>
      </c>
      <c r="H4638" s="54" t="s">
        <v>128</v>
      </c>
      <c r="I4638" s="54" t="s">
        <v>22</v>
      </c>
      <c r="J4638" s="54" t="s">
        <v>129</v>
      </c>
      <c r="K4638" s="56">
        <v>43456.842511574076</v>
      </c>
      <c r="L4638" s="56">
        <v>43456.972407407404</v>
      </c>
      <c r="M4638" s="57">
        <v>3.1175000000000002</v>
      </c>
      <c r="N4638" s="58">
        <v>0</v>
      </c>
      <c r="O4638" s="58">
        <v>107</v>
      </c>
      <c r="P4638" s="58">
        <v>0</v>
      </c>
      <c r="Q4638" s="58">
        <v>0</v>
      </c>
      <c r="R4638" s="59">
        <v>0</v>
      </c>
      <c r="S4638" s="59">
        <v>333.57249999999999</v>
      </c>
      <c r="T4638" s="59">
        <v>0</v>
      </c>
      <c r="U4638" s="59">
        <v>0</v>
      </c>
    </row>
    <row r="4639" spans="1:21" x14ac:dyDescent="0.3">
      <c r="A4639" s="61">
        <v>89920</v>
      </c>
      <c r="B4639" s="54">
        <v>1</v>
      </c>
      <c r="C4639" s="54" t="s">
        <v>78</v>
      </c>
      <c r="D4639" s="54" t="s">
        <v>94</v>
      </c>
      <c r="E4639" s="61" t="s">
        <v>4071</v>
      </c>
      <c r="F4639" s="61" t="s">
        <v>137</v>
      </c>
      <c r="G4639" s="54" t="s">
        <v>71</v>
      </c>
      <c r="H4639" s="54" t="s">
        <v>128</v>
      </c>
      <c r="I4639" s="54" t="s">
        <v>22</v>
      </c>
      <c r="J4639" s="54" t="s">
        <v>129</v>
      </c>
      <c r="K4639" s="56">
        <v>43456.869502314818</v>
      </c>
      <c r="L4639" s="56">
        <v>43456.912743055553</v>
      </c>
      <c r="M4639" s="57">
        <v>1.0377777770000001</v>
      </c>
      <c r="N4639" s="58">
        <v>0</v>
      </c>
      <c r="O4639" s="58">
        <v>1</v>
      </c>
      <c r="P4639" s="58">
        <v>0</v>
      </c>
      <c r="Q4639" s="58">
        <v>0</v>
      </c>
      <c r="R4639" s="59">
        <v>0</v>
      </c>
      <c r="S4639" s="59">
        <v>1.0377780000000001</v>
      </c>
      <c r="T4639" s="59">
        <v>0</v>
      </c>
      <c r="U4639" s="59">
        <v>0</v>
      </c>
    </row>
    <row r="4640" spans="1:21" x14ac:dyDescent="0.3">
      <c r="A4640" s="61">
        <v>89922</v>
      </c>
      <c r="B4640" s="54">
        <v>1</v>
      </c>
      <c r="C4640" s="54" t="s">
        <v>78</v>
      </c>
      <c r="D4640" s="54" t="s">
        <v>90</v>
      </c>
      <c r="E4640" s="61" t="s">
        <v>4072</v>
      </c>
      <c r="F4640" s="61" t="s">
        <v>130</v>
      </c>
      <c r="G4640" s="54" t="s">
        <v>71</v>
      </c>
      <c r="H4640" s="54" t="s">
        <v>128</v>
      </c>
      <c r="I4640" s="54" t="s">
        <v>22</v>
      </c>
      <c r="J4640" s="54" t="s">
        <v>129</v>
      </c>
      <c r="K4640" s="56">
        <v>43456.870983796296</v>
      </c>
      <c r="L4640" s="56">
        <v>43456.896967592591</v>
      </c>
      <c r="M4640" s="57">
        <v>0.623611111</v>
      </c>
      <c r="N4640" s="58">
        <v>0</v>
      </c>
      <c r="O4640" s="58">
        <v>11</v>
      </c>
      <c r="P4640" s="58">
        <v>0</v>
      </c>
      <c r="Q4640" s="58">
        <v>0</v>
      </c>
      <c r="R4640" s="59">
        <v>0</v>
      </c>
      <c r="S4640" s="59">
        <v>6.8597219999999997</v>
      </c>
      <c r="T4640" s="59">
        <v>0</v>
      </c>
      <c r="U4640" s="59">
        <v>0</v>
      </c>
    </row>
    <row r="4641" spans="1:21" x14ac:dyDescent="0.3">
      <c r="A4641" s="61">
        <v>89923</v>
      </c>
      <c r="B4641" s="54">
        <v>1</v>
      </c>
      <c r="C4641" s="54" t="s">
        <v>78</v>
      </c>
      <c r="D4641" s="54" t="s">
        <v>93</v>
      </c>
      <c r="E4641" s="61" t="s">
        <v>4073</v>
      </c>
      <c r="F4641" s="61" t="s">
        <v>159</v>
      </c>
      <c r="G4641" s="54" t="s">
        <v>71</v>
      </c>
      <c r="H4641" s="54" t="s">
        <v>128</v>
      </c>
      <c r="I4641" s="54" t="s">
        <v>22</v>
      </c>
      <c r="J4641" s="54" t="s">
        <v>129</v>
      </c>
      <c r="K4641" s="56">
        <v>43456.877905092595</v>
      </c>
      <c r="L4641" s="56">
        <v>43456.89571759259</v>
      </c>
      <c r="M4641" s="57">
        <v>0.42749999999999999</v>
      </c>
      <c r="N4641" s="58">
        <v>0</v>
      </c>
      <c r="O4641" s="58">
        <v>250</v>
      </c>
      <c r="P4641" s="58">
        <v>0</v>
      </c>
      <c r="Q4641" s="58">
        <v>0</v>
      </c>
      <c r="R4641" s="59">
        <v>0</v>
      </c>
      <c r="S4641" s="59">
        <v>106.875</v>
      </c>
      <c r="T4641" s="59">
        <v>0</v>
      </c>
      <c r="U4641" s="59">
        <v>0</v>
      </c>
    </row>
    <row r="4642" spans="1:21" x14ac:dyDescent="0.3">
      <c r="A4642" s="61">
        <v>89925</v>
      </c>
      <c r="B4642" s="54">
        <v>1</v>
      </c>
      <c r="C4642" s="54" t="s">
        <v>78</v>
      </c>
      <c r="D4642" s="54" t="s">
        <v>87</v>
      </c>
      <c r="E4642" s="61" t="s">
        <v>4074</v>
      </c>
      <c r="F4642" s="61" t="s">
        <v>156</v>
      </c>
      <c r="G4642" s="54" t="s">
        <v>71</v>
      </c>
      <c r="H4642" s="54" t="s">
        <v>128</v>
      </c>
      <c r="I4642" s="54" t="s">
        <v>22</v>
      </c>
      <c r="J4642" s="54" t="s">
        <v>129</v>
      </c>
      <c r="K4642" s="56">
        <v>43456.885821759257</v>
      </c>
      <c r="L4642" s="56">
        <v>43456.910185185188</v>
      </c>
      <c r="M4642" s="57">
        <v>0.58472222200000001</v>
      </c>
      <c r="N4642" s="58">
        <v>0</v>
      </c>
      <c r="O4642" s="58">
        <v>1</v>
      </c>
      <c r="P4642" s="58">
        <v>0</v>
      </c>
      <c r="Q4642" s="58">
        <v>0</v>
      </c>
      <c r="R4642" s="59">
        <v>0</v>
      </c>
      <c r="S4642" s="59">
        <v>0.58472199999999996</v>
      </c>
      <c r="T4642" s="59">
        <v>0</v>
      </c>
      <c r="U4642" s="59">
        <v>0</v>
      </c>
    </row>
    <row r="4643" spans="1:21" x14ac:dyDescent="0.3">
      <c r="A4643" s="61">
        <v>89927</v>
      </c>
      <c r="B4643" s="54">
        <v>1</v>
      </c>
      <c r="C4643" s="54" t="s">
        <v>78</v>
      </c>
      <c r="D4643" s="54" t="s">
        <v>85</v>
      </c>
      <c r="E4643" s="61" t="s">
        <v>430</v>
      </c>
      <c r="F4643" s="61" t="s">
        <v>274</v>
      </c>
      <c r="G4643" s="54" t="s">
        <v>71</v>
      </c>
      <c r="H4643" s="54" t="s">
        <v>128</v>
      </c>
      <c r="I4643" s="54" t="s">
        <v>22</v>
      </c>
      <c r="J4643" s="54" t="s">
        <v>129</v>
      </c>
      <c r="K4643" s="56">
        <v>43456.904421296298</v>
      </c>
      <c r="L4643" s="56">
        <v>43456.918194444443</v>
      </c>
      <c r="M4643" s="57">
        <v>0.330555555</v>
      </c>
      <c r="N4643" s="58">
        <v>0</v>
      </c>
      <c r="O4643" s="58">
        <v>304</v>
      </c>
      <c r="P4643" s="58">
        <v>0</v>
      </c>
      <c r="Q4643" s="58">
        <v>0</v>
      </c>
      <c r="R4643" s="59">
        <v>0</v>
      </c>
      <c r="S4643" s="59">
        <v>100.488889</v>
      </c>
      <c r="T4643" s="59">
        <v>0</v>
      </c>
      <c r="U4643" s="59">
        <v>0</v>
      </c>
    </row>
    <row r="4644" spans="1:21" x14ac:dyDescent="0.3">
      <c r="A4644" s="61">
        <v>89929</v>
      </c>
      <c r="B4644" s="54">
        <v>1</v>
      </c>
      <c r="C4644" s="54" t="s">
        <v>78</v>
      </c>
      <c r="D4644" s="54" t="s">
        <v>99</v>
      </c>
      <c r="E4644" s="61" t="s">
        <v>1969</v>
      </c>
      <c r="F4644" s="61" t="s">
        <v>141</v>
      </c>
      <c r="G4644" s="54" t="s">
        <v>71</v>
      </c>
      <c r="H4644" s="54" t="s">
        <v>128</v>
      </c>
      <c r="I4644" s="54" t="s">
        <v>22</v>
      </c>
      <c r="J4644" s="54" t="s">
        <v>129</v>
      </c>
      <c r="K4644" s="56">
        <v>43456.88486111111</v>
      </c>
      <c r="L4644" s="56">
        <v>43456.900150462963</v>
      </c>
      <c r="M4644" s="57">
        <v>0.36694444399999998</v>
      </c>
      <c r="N4644" s="58">
        <v>0</v>
      </c>
      <c r="O4644" s="58">
        <v>334</v>
      </c>
      <c r="P4644" s="58">
        <v>0</v>
      </c>
      <c r="Q4644" s="58">
        <v>0</v>
      </c>
      <c r="R4644" s="59">
        <v>0</v>
      </c>
      <c r="S4644" s="59">
        <v>122.559444</v>
      </c>
      <c r="T4644" s="59">
        <v>0</v>
      </c>
      <c r="U4644" s="59">
        <v>0</v>
      </c>
    </row>
    <row r="4645" spans="1:21" x14ac:dyDescent="0.3">
      <c r="A4645" s="61">
        <v>89931</v>
      </c>
      <c r="B4645" s="54">
        <v>1</v>
      </c>
      <c r="C4645" s="54" t="s">
        <v>79</v>
      </c>
      <c r="D4645" s="54" t="s">
        <v>111</v>
      </c>
      <c r="E4645" s="61" t="s">
        <v>4075</v>
      </c>
      <c r="F4645" s="61" t="s">
        <v>145</v>
      </c>
      <c r="G4645" s="54" t="s">
        <v>72</v>
      </c>
      <c r="H4645" s="54" t="s">
        <v>128</v>
      </c>
      <c r="I4645" s="54" t="s">
        <v>22</v>
      </c>
      <c r="J4645" s="54" t="s">
        <v>129</v>
      </c>
      <c r="K4645" s="56">
        <v>43456.740659722222</v>
      </c>
      <c r="L4645" s="56">
        <v>43456.926701388889</v>
      </c>
      <c r="M4645" s="57">
        <v>4.4649999999999999</v>
      </c>
      <c r="N4645" s="58">
        <v>0</v>
      </c>
      <c r="O4645" s="58">
        <v>0</v>
      </c>
      <c r="P4645" s="58">
        <v>0</v>
      </c>
      <c r="Q4645" s="58">
        <v>51</v>
      </c>
      <c r="R4645" s="59">
        <v>0</v>
      </c>
      <c r="S4645" s="59">
        <v>0</v>
      </c>
      <c r="T4645" s="59">
        <v>0</v>
      </c>
      <c r="U4645" s="59">
        <v>227.715</v>
      </c>
    </row>
    <row r="4646" spans="1:21" x14ac:dyDescent="0.3">
      <c r="A4646" s="61">
        <v>89934</v>
      </c>
      <c r="B4646" s="54">
        <v>1</v>
      </c>
      <c r="C4646" s="54" t="s">
        <v>79</v>
      </c>
      <c r="D4646" s="54" t="s">
        <v>108</v>
      </c>
      <c r="E4646" s="61" t="s">
        <v>4076</v>
      </c>
      <c r="F4646" s="61" t="s">
        <v>327</v>
      </c>
      <c r="G4646" s="54" t="s">
        <v>72</v>
      </c>
      <c r="H4646" s="54" t="s">
        <v>128</v>
      </c>
      <c r="I4646" s="54" t="s">
        <v>22</v>
      </c>
      <c r="J4646" s="54" t="s">
        <v>129</v>
      </c>
      <c r="K4646" s="56">
        <v>43456.724050925928</v>
      </c>
      <c r="L4646" s="56">
        <v>43456.928402777776</v>
      </c>
      <c r="M4646" s="57">
        <v>4.9044444440000001</v>
      </c>
      <c r="N4646" s="58">
        <v>0</v>
      </c>
      <c r="O4646" s="58">
        <v>19</v>
      </c>
      <c r="P4646" s="58">
        <v>0</v>
      </c>
      <c r="Q4646" s="58">
        <v>0</v>
      </c>
      <c r="R4646" s="59">
        <v>0</v>
      </c>
      <c r="S4646" s="59">
        <v>93.184443999999999</v>
      </c>
      <c r="T4646" s="59">
        <v>0</v>
      </c>
      <c r="U4646" s="59">
        <v>0</v>
      </c>
    </row>
    <row r="4647" spans="1:21" x14ac:dyDescent="0.3">
      <c r="A4647" s="61">
        <v>89936</v>
      </c>
      <c r="B4647" s="54">
        <v>1</v>
      </c>
      <c r="C4647" s="54" t="s">
        <v>79</v>
      </c>
      <c r="D4647" s="54" t="s">
        <v>108</v>
      </c>
      <c r="E4647" s="61" t="s">
        <v>4077</v>
      </c>
      <c r="F4647" s="61" t="s">
        <v>136</v>
      </c>
      <c r="G4647" s="54" t="s">
        <v>71</v>
      </c>
      <c r="H4647" s="54" t="s">
        <v>128</v>
      </c>
      <c r="I4647" s="54" t="s">
        <v>22</v>
      </c>
      <c r="J4647" s="54" t="s">
        <v>129</v>
      </c>
      <c r="K4647" s="56">
        <v>43456.767557870371</v>
      </c>
      <c r="L4647" s="56">
        <v>43456.926018518519</v>
      </c>
      <c r="M4647" s="57">
        <v>3.8030555549999998</v>
      </c>
      <c r="N4647" s="58">
        <v>0</v>
      </c>
      <c r="O4647" s="58">
        <v>1</v>
      </c>
      <c r="P4647" s="58">
        <v>0</v>
      </c>
      <c r="Q4647" s="58">
        <v>0</v>
      </c>
      <c r="R4647" s="59">
        <v>0</v>
      </c>
      <c r="S4647" s="59">
        <v>3.8030560000000002</v>
      </c>
      <c r="T4647" s="59">
        <v>0</v>
      </c>
      <c r="U4647" s="59">
        <v>0</v>
      </c>
    </row>
    <row r="4648" spans="1:21" x14ac:dyDescent="0.3">
      <c r="A4648" s="61">
        <v>89937</v>
      </c>
      <c r="B4648" s="54">
        <v>1</v>
      </c>
      <c r="C4648" s="54" t="s">
        <v>79</v>
      </c>
      <c r="D4648" s="54" t="s">
        <v>109</v>
      </c>
      <c r="E4648" s="61" t="s">
        <v>460</v>
      </c>
      <c r="F4648" s="61" t="s">
        <v>140</v>
      </c>
      <c r="G4648" s="54" t="s">
        <v>72</v>
      </c>
      <c r="H4648" s="54" t="s">
        <v>128</v>
      </c>
      <c r="I4648" s="54" t="s">
        <v>22</v>
      </c>
      <c r="J4648" s="54" t="s">
        <v>129</v>
      </c>
      <c r="K4648" s="56">
        <v>43456.663761574076</v>
      </c>
      <c r="L4648" s="56">
        <v>43456.944710648146</v>
      </c>
      <c r="M4648" s="57">
        <v>6.7427777769999997</v>
      </c>
      <c r="N4648" s="58">
        <v>1</v>
      </c>
      <c r="O4648" s="58">
        <v>675</v>
      </c>
      <c r="P4648" s="58">
        <v>6</v>
      </c>
      <c r="Q4648" s="58">
        <v>1659</v>
      </c>
      <c r="R4648" s="59">
        <v>6.7427780000000004</v>
      </c>
      <c r="S4648" s="59">
        <v>4551.3749989999997</v>
      </c>
      <c r="T4648" s="59">
        <v>40.456667000000003</v>
      </c>
      <c r="U4648" s="59">
        <v>11186.268332</v>
      </c>
    </row>
    <row r="4649" spans="1:21" x14ac:dyDescent="0.3">
      <c r="A4649" s="61">
        <v>89938</v>
      </c>
      <c r="B4649" s="54">
        <v>1</v>
      </c>
      <c r="C4649" s="54" t="s">
        <v>79</v>
      </c>
      <c r="D4649" s="54" t="s">
        <v>109</v>
      </c>
      <c r="E4649" s="61" t="s">
        <v>4078</v>
      </c>
      <c r="F4649" s="61" t="s">
        <v>137</v>
      </c>
      <c r="G4649" s="54" t="s">
        <v>71</v>
      </c>
      <c r="H4649" s="54" t="s">
        <v>128</v>
      </c>
      <c r="I4649" s="54" t="s">
        <v>22</v>
      </c>
      <c r="J4649" s="54" t="s">
        <v>129</v>
      </c>
      <c r="K4649" s="56">
        <v>43456.88181712963</v>
      </c>
      <c r="L4649" s="56">
        <v>43456.950787037036</v>
      </c>
      <c r="M4649" s="57">
        <v>1.655277777</v>
      </c>
      <c r="N4649" s="58">
        <v>0</v>
      </c>
      <c r="O4649" s="58">
        <v>0</v>
      </c>
      <c r="P4649" s="58">
        <v>0</v>
      </c>
      <c r="Q4649" s="58">
        <v>1</v>
      </c>
      <c r="R4649" s="59">
        <v>0</v>
      </c>
      <c r="S4649" s="59">
        <v>0</v>
      </c>
      <c r="T4649" s="59">
        <v>0</v>
      </c>
      <c r="U4649" s="59">
        <v>1.655278</v>
      </c>
    </row>
    <row r="4650" spans="1:21" x14ac:dyDescent="0.3">
      <c r="A4650" s="61">
        <v>89940</v>
      </c>
      <c r="B4650" s="54">
        <v>1</v>
      </c>
      <c r="C4650" s="54" t="s">
        <v>79</v>
      </c>
      <c r="D4650" s="54" t="s">
        <v>113</v>
      </c>
      <c r="E4650" s="61" t="s">
        <v>4079</v>
      </c>
      <c r="F4650" s="61" t="s">
        <v>156</v>
      </c>
      <c r="G4650" s="54" t="s">
        <v>71</v>
      </c>
      <c r="H4650" s="54" t="s">
        <v>128</v>
      </c>
      <c r="I4650" s="54" t="s">
        <v>22</v>
      </c>
      <c r="J4650" s="54" t="s">
        <v>129</v>
      </c>
      <c r="K4650" s="56">
        <v>43456.778680555552</v>
      </c>
      <c r="L4650" s="56">
        <v>43456.94395833333</v>
      </c>
      <c r="M4650" s="57">
        <v>3.9666666660000001</v>
      </c>
      <c r="N4650" s="58">
        <v>0</v>
      </c>
      <c r="O4650" s="58">
        <v>64</v>
      </c>
      <c r="P4650" s="58">
        <v>0</v>
      </c>
      <c r="Q4650" s="58">
        <v>0</v>
      </c>
      <c r="R4650" s="59">
        <v>0</v>
      </c>
      <c r="S4650" s="59">
        <v>253.86666700000001</v>
      </c>
      <c r="T4650" s="59">
        <v>0</v>
      </c>
      <c r="U4650" s="59">
        <v>0</v>
      </c>
    </row>
    <row r="4651" spans="1:21" x14ac:dyDescent="0.3">
      <c r="A4651" s="61">
        <v>89942</v>
      </c>
      <c r="B4651" s="54">
        <v>1</v>
      </c>
      <c r="C4651" s="54" t="s">
        <v>79</v>
      </c>
      <c r="D4651" s="54" t="s">
        <v>117</v>
      </c>
      <c r="E4651" s="61" t="s">
        <v>1517</v>
      </c>
      <c r="F4651" s="61" t="s">
        <v>145</v>
      </c>
      <c r="G4651" s="54" t="s">
        <v>72</v>
      </c>
      <c r="H4651" s="54" t="s">
        <v>128</v>
      </c>
      <c r="I4651" s="54" t="s">
        <v>22</v>
      </c>
      <c r="J4651" s="54" t="s">
        <v>129</v>
      </c>
      <c r="K4651" s="56">
        <v>43456.801099537035</v>
      </c>
      <c r="L4651" s="56">
        <v>43456.938657407409</v>
      </c>
      <c r="M4651" s="57">
        <v>3.301388888</v>
      </c>
      <c r="N4651" s="58">
        <v>0</v>
      </c>
      <c r="O4651" s="58">
        <v>4</v>
      </c>
      <c r="P4651" s="58">
        <v>0</v>
      </c>
      <c r="Q4651" s="58">
        <v>39</v>
      </c>
      <c r="R4651" s="59">
        <v>0</v>
      </c>
      <c r="S4651" s="59">
        <v>13.205556</v>
      </c>
      <c r="T4651" s="59">
        <v>0</v>
      </c>
      <c r="U4651" s="59">
        <v>128.754167</v>
      </c>
    </row>
    <row r="4652" spans="1:21" x14ac:dyDescent="0.3">
      <c r="A4652" s="61">
        <v>89943</v>
      </c>
      <c r="B4652" s="54">
        <v>1</v>
      </c>
      <c r="C4652" s="54" t="s">
        <v>78</v>
      </c>
      <c r="D4652" s="54" t="s">
        <v>91</v>
      </c>
      <c r="E4652" s="61" t="s">
        <v>4080</v>
      </c>
      <c r="F4652" s="61" t="s">
        <v>137</v>
      </c>
      <c r="G4652" s="54" t="s">
        <v>71</v>
      </c>
      <c r="H4652" s="54" t="s">
        <v>128</v>
      </c>
      <c r="I4652" s="54" t="s">
        <v>22</v>
      </c>
      <c r="J4652" s="54" t="s">
        <v>129</v>
      </c>
      <c r="K4652" s="56">
        <v>43456.746423611112</v>
      </c>
      <c r="L4652" s="56">
        <v>43456.770833333336</v>
      </c>
      <c r="M4652" s="57">
        <v>0.58583333299999996</v>
      </c>
      <c r="N4652" s="58">
        <v>0</v>
      </c>
      <c r="O4652" s="58">
        <v>0</v>
      </c>
      <c r="P4652" s="58">
        <v>0</v>
      </c>
      <c r="Q4652" s="58">
        <v>1</v>
      </c>
      <c r="R4652" s="59">
        <v>0</v>
      </c>
      <c r="S4652" s="59">
        <v>0</v>
      </c>
      <c r="T4652" s="59">
        <v>0</v>
      </c>
      <c r="U4652" s="59">
        <v>0.58583300000000005</v>
      </c>
    </row>
    <row r="4653" spans="1:21" x14ac:dyDescent="0.3">
      <c r="A4653" s="61">
        <v>89947</v>
      </c>
      <c r="B4653" s="54">
        <v>1</v>
      </c>
      <c r="C4653" s="54" t="s">
        <v>78</v>
      </c>
      <c r="D4653" s="54" t="s">
        <v>90</v>
      </c>
      <c r="E4653" s="61" t="s">
        <v>142</v>
      </c>
      <c r="F4653" s="61" t="s">
        <v>140</v>
      </c>
      <c r="G4653" s="54" t="s">
        <v>72</v>
      </c>
      <c r="H4653" s="54" t="s">
        <v>128</v>
      </c>
      <c r="I4653" s="54" t="s">
        <v>22</v>
      </c>
      <c r="J4653" s="54" t="s">
        <v>129</v>
      </c>
      <c r="K4653" s="56">
        <v>43456.93378472222</v>
      </c>
      <c r="L4653" s="56">
        <v>43456.963761574072</v>
      </c>
      <c r="M4653" s="57">
        <v>0.71944444399999996</v>
      </c>
      <c r="N4653" s="58">
        <v>2</v>
      </c>
      <c r="O4653" s="58">
        <v>25</v>
      </c>
      <c r="P4653" s="58">
        <v>0</v>
      </c>
      <c r="Q4653" s="58">
        <v>3</v>
      </c>
      <c r="R4653" s="59">
        <v>1.4388890000000001</v>
      </c>
      <c r="S4653" s="59">
        <v>17.986111000000001</v>
      </c>
      <c r="T4653" s="59">
        <v>0</v>
      </c>
      <c r="U4653" s="59">
        <v>2.1583329999999998</v>
      </c>
    </row>
    <row r="4654" spans="1:21" x14ac:dyDescent="0.3">
      <c r="A4654" s="61">
        <v>89948</v>
      </c>
      <c r="B4654" s="54">
        <v>1</v>
      </c>
      <c r="C4654" s="54" t="s">
        <v>78</v>
      </c>
      <c r="D4654" s="54" t="s">
        <v>106</v>
      </c>
      <c r="E4654" s="61" t="s">
        <v>4081</v>
      </c>
      <c r="F4654" s="61" t="s">
        <v>140</v>
      </c>
      <c r="G4654" s="54" t="s">
        <v>72</v>
      </c>
      <c r="H4654" s="54" t="s">
        <v>128</v>
      </c>
      <c r="I4654" s="54" t="s">
        <v>22</v>
      </c>
      <c r="J4654" s="54" t="s">
        <v>129</v>
      </c>
      <c r="K4654" s="56">
        <v>43456.712442129632</v>
      </c>
      <c r="L4654" s="56">
        <v>43456.962974537033</v>
      </c>
      <c r="M4654" s="57">
        <v>6.0127777770000002</v>
      </c>
      <c r="N4654" s="58">
        <v>5</v>
      </c>
      <c r="O4654" s="58">
        <v>2698</v>
      </c>
      <c r="P4654" s="58">
        <v>0</v>
      </c>
      <c r="Q4654" s="58">
        <v>3</v>
      </c>
      <c r="R4654" s="59">
        <v>30.063889</v>
      </c>
      <c r="S4654" s="59">
        <v>16222.474442000001</v>
      </c>
      <c r="T4654" s="59">
        <v>0</v>
      </c>
      <c r="U4654" s="59">
        <v>18.038333000000002</v>
      </c>
    </row>
    <row r="4655" spans="1:21" x14ac:dyDescent="0.3">
      <c r="A4655" s="61">
        <v>89952</v>
      </c>
      <c r="B4655" s="54">
        <v>1</v>
      </c>
      <c r="C4655" s="54" t="s">
        <v>78</v>
      </c>
      <c r="D4655" s="54" t="s">
        <v>106</v>
      </c>
      <c r="E4655" s="61" t="s">
        <v>4082</v>
      </c>
      <c r="F4655" s="61" t="s">
        <v>137</v>
      </c>
      <c r="G4655" s="54" t="s">
        <v>71</v>
      </c>
      <c r="H4655" s="54" t="s">
        <v>128</v>
      </c>
      <c r="I4655" s="54" t="s">
        <v>22</v>
      </c>
      <c r="J4655" s="54" t="s">
        <v>129</v>
      </c>
      <c r="K4655" s="56">
        <v>43456.736504629633</v>
      </c>
      <c r="L4655" s="56">
        <v>43456.990590277775</v>
      </c>
      <c r="M4655" s="57">
        <v>6.0980555550000002</v>
      </c>
      <c r="N4655" s="58">
        <v>0</v>
      </c>
      <c r="O4655" s="58">
        <v>1</v>
      </c>
      <c r="P4655" s="58">
        <v>0</v>
      </c>
      <c r="Q4655" s="58">
        <v>0</v>
      </c>
      <c r="R4655" s="59">
        <v>0</v>
      </c>
      <c r="S4655" s="59">
        <v>6.0980559999999997</v>
      </c>
      <c r="T4655" s="59">
        <v>0</v>
      </c>
      <c r="U4655" s="59">
        <v>0</v>
      </c>
    </row>
    <row r="4656" spans="1:21" x14ac:dyDescent="0.3">
      <c r="A4656" s="61">
        <v>89953</v>
      </c>
      <c r="B4656" s="54">
        <v>1</v>
      </c>
      <c r="C4656" s="54" t="s">
        <v>78</v>
      </c>
      <c r="D4656" s="54" t="s">
        <v>82</v>
      </c>
      <c r="E4656" s="61" t="s">
        <v>4083</v>
      </c>
      <c r="F4656" s="61" t="s">
        <v>156</v>
      </c>
      <c r="G4656" s="54" t="s">
        <v>71</v>
      </c>
      <c r="H4656" s="54" t="s">
        <v>128</v>
      </c>
      <c r="I4656" s="54" t="s">
        <v>22</v>
      </c>
      <c r="J4656" s="54" t="s">
        <v>129</v>
      </c>
      <c r="K4656" s="56">
        <v>43456.942743055552</v>
      </c>
      <c r="L4656" s="56">
        <v>43457.025370370371</v>
      </c>
      <c r="M4656" s="57">
        <v>1.983055555</v>
      </c>
      <c r="N4656" s="58">
        <v>0</v>
      </c>
      <c r="O4656" s="58">
        <v>4</v>
      </c>
      <c r="P4656" s="58">
        <v>0</v>
      </c>
      <c r="Q4656" s="58">
        <v>0</v>
      </c>
      <c r="R4656" s="59">
        <v>0</v>
      </c>
      <c r="S4656" s="59">
        <v>7.9322220000000003</v>
      </c>
      <c r="T4656" s="59">
        <v>0</v>
      </c>
      <c r="U4656" s="59">
        <v>0</v>
      </c>
    </row>
    <row r="4657" spans="1:21" x14ac:dyDescent="0.3">
      <c r="A4657" s="61">
        <v>89959</v>
      </c>
      <c r="B4657" s="54">
        <v>1</v>
      </c>
      <c r="C4657" s="54" t="s">
        <v>78</v>
      </c>
      <c r="D4657" s="54" t="s">
        <v>86</v>
      </c>
      <c r="E4657" s="61" t="s">
        <v>4084</v>
      </c>
      <c r="F4657" s="61" t="s">
        <v>137</v>
      </c>
      <c r="G4657" s="54" t="s">
        <v>71</v>
      </c>
      <c r="H4657" s="54" t="s">
        <v>128</v>
      </c>
      <c r="I4657" s="54" t="s">
        <v>22</v>
      </c>
      <c r="J4657" s="54" t="s">
        <v>129</v>
      </c>
      <c r="K4657" s="56">
        <v>43456.998437499999</v>
      </c>
      <c r="L4657" s="56">
        <v>43457.041064814817</v>
      </c>
      <c r="M4657" s="57">
        <v>1.023055555</v>
      </c>
      <c r="N4657" s="58">
        <v>0</v>
      </c>
      <c r="O4657" s="58">
        <v>3</v>
      </c>
      <c r="P4657" s="58">
        <v>0</v>
      </c>
      <c r="Q4657" s="58">
        <v>0</v>
      </c>
      <c r="R4657" s="59">
        <v>0</v>
      </c>
      <c r="S4657" s="59">
        <v>3.0691670000000002</v>
      </c>
      <c r="T4657" s="59">
        <v>0</v>
      </c>
      <c r="U4657" s="59">
        <v>0</v>
      </c>
    </row>
    <row r="4658" spans="1:21" x14ac:dyDescent="0.3">
      <c r="A4658" s="61">
        <v>89961</v>
      </c>
      <c r="B4658" s="54">
        <v>1</v>
      </c>
      <c r="C4658" s="54" t="s">
        <v>79</v>
      </c>
      <c r="D4658" s="54" t="s">
        <v>118</v>
      </c>
      <c r="E4658" s="61" t="s">
        <v>4085</v>
      </c>
      <c r="F4658" s="61" t="s">
        <v>156</v>
      </c>
      <c r="G4658" s="54" t="s">
        <v>71</v>
      </c>
      <c r="H4658" s="54" t="s">
        <v>128</v>
      </c>
      <c r="I4658" s="54" t="s">
        <v>22</v>
      </c>
      <c r="J4658" s="54" t="s">
        <v>129</v>
      </c>
      <c r="K4658" s="56">
        <v>43457.037233796298</v>
      </c>
      <c r="L4658" s="56">
        <v>43457.055613425924</v>
      </c>
      <c r="M4658" s="57">
        <v>0.441111111</v>
      </c>
      <c r="N4658" s="58">
        <v>0</v>
      </c>
      <c r="O4658" s="58">
        <v>10</v>
      </c>
      <c r="P4658" s="58">
        <v>0</v>
      </c>
      <c r="Q4658" s="58">
        <v>0</v>
      </c>
      <c r="R4658" s="59">
        <v>0</v>
      </c>
      <c r="S4658" s="59">
        <v>4.411111</v>
      </c>
      <c r="T4658" s="59">
        <v>0</v>
      </c>
      <c r="U4658" s="59">
        <v>0</v>
      </c>
    </row>
    <row r="4659" spans="1:21" x14ac:dyDescent="0.3">
      <c r="A4659" s="61">
        <v>89962</v>
      </c>
      <c r="B4659" s="54">
        <v>1</v>
      </c>
      <c r="C4659" s="54" t="s">
        <v>79</v>
      </c>
      <c r="D4659" s="54" t="s">
        <v>118</v>
      </c>
      <c r="E4659" s="61" t="s">
        <v>4086</v>
      </c>
      <c r="F4659" s="61" t="s">
        <v>137</v>
      </c>
      <c r="G4659" s="54" t="s">
        <v>71</v>
      </c>
      <c r="H4659" s="54" t="s">
        <v>128</v>
      </c>
      <c r="I4659" s="54" t="s">
        <v>22</v>
      </c>
      <c r="J4659" s="54" t="s">
        <v>129</v>
      </c>
      <c r="K4659" s="56">
        <v>43457.036712962959</v>
      </c>
      <c r="L4659" s="56">
        <v>43457.080358796295</v>
      </c>
      <c r="M4659" s="57">
        <v>1.0475000000000001</v>
      </c>
      <c r="N4659" s="58">
        <v>0</v>
      </c>
      <c r="O4659" s="58">
        <v>4</v>
      </c>
      <c r="P4659" s="58">
        <v>0</v>
      </c>
      <c r="Q4659" s="58">
        <v>0</v>
      </c>
      <c r="R4659" s="59">
        <v>0</v>
      </c>
      <c r="S4659" s="59">
        <v>4.1900000000000004</v>
      </c>
      <c r="T4659" s="59">
        <v>0</v>
      </c>
      <c r="U4659" s="59">
        <v>0</v>
      </c>
    </row>
    <row r="4660" spans="1:21" x14ac:dyDescent="0.3">
      <c r="A4660" s="61">
        <v>89963</v>
      </c>
      <c r="B4660" s="54">
        <v>1</v>
      </c>
      <c r="C4660" s="54" t="s">
        <v>78</v>
      </c>
      <c r="D4660" s="54" t="s">
        <v>125</v>
      </c>
      <c r="E4660" s="61" t="s">
        <v>4087</v>
      </c>
      <c r="F4660" s="61" t="s">
        <v>127</v>
      </c>
      <c r="G4660" s="54" t="s">
        <v>72</v>
      </c>
      <c r="H4660" s="54" t="s">
        <v>138</v>
      </c>
      <c r="I4660" s="54" t="s">
        <v>22</v>
      </c>
      <c r="J4660" s="54" t="s">
        <v>129</v>
      </c>
      <c r="K4660" s="56">
        <v>43457.043032407411</v>
      </c>
      <c r="L4660" s="56">
        <v>43457.043055555558</v>
      </c>
      <c r="M4660" s="57">
        <v>5.55555E-4</v>
      </c>
      <c r="N4660" s="58">
        <v>3</v>
      </c>
      <c r="O4660" s="58">
        <v>6718</v>
      </c>
      <c r="P4660" s="58">
        <v>0</v>
      </c>
      <c r="Q4660" s="58">
        <v>1</v>
      </c>
      <c r="R4660" s="59">
        <v>1.6670000000000001E-3</v>
      </c>
      <c r="S4660" s="59">
        <v>3.732218</v>
      </c>
      <c r="T4660" s="59">
        <v>0</v>
      </c>
      <c r="U4660" s="59">
        <v>5.5599999999999996E-4</v>
      </c>
    </row>
    <row r="4661" spans="1:21" x14ac:dyDescent="0.3">
      <c r="A4661" s="61">
        <v>89964</v>
      </c>
      <c r="B4661" s="54">
        <v>1</v>
      </c>
      <c r="C4661" s="54" t="s">
        <v>78</v>
      </c>
      <c r="D4661" s="54" t="s">
        <v>125</v>
      </c>
      <c r="E4661" s="61" t="s">
        <v>4088</v>
      </c>
      <c r="F4661" s="61" t="s">
        <v>127</v>
      </c>
      <c r="G4661" s="54" t="s">
        <v>72</v>
      </c>
      <c r="H4661" s="54" t="s">
        <v>138</v>
      </c>
      <c r="I4661" s="54" t="s">
        <v>22</v>
      </c>
      <c r="J4661" s="54" t="s">
        <v>129</v>
      </c>
      <c r="K4661" s="56">
        <v>43457.047164351854</v>
      </c>
      <c r="L4661" s="56">
        <v>43457.047916666663</v>
      </c>
      <c r="M4661" s="57">
        <v>1.8055555000000001E-2</v>
      </c>
      <c r="N4661" s="58">
        <v>2</v>
      </c>
      <c r="O4661" s="58">
        <v>4241</v>
      </c>
      <c r="P4661" s="58">
        <v>0</v>
      </c>
      <c r="Q4661" s="58">
        <v>0</v>
      </c>
      <c r="R4661" s="59">
        <v>3.6110999999999997E-2</v>
      </c>
      <c r="S4661" s="59">
        <v>76.573609000000005</v>
      </c>
      <c r="T4661" s="59">
        <v>0</v>
      </c>
      <c r="U4661" s="59">
        <v>0</v>
      </c>
    </row>
    <row r="4662" spans="1:21" x14ac:dyDescent="0.3">
      <c r="A4662" s="61">
        <v>89965</v>
      </c>
      <c r="B4662" s="54">
        <v>1</v>
      </c>
      <c r="C4662" s="54" t="s">
        <v>78</v>
      </c>
      <c r="D4662" s="54" t="s">
        <v>125</v>
      </c>
      <c r="E4662" s="61" t="s">
        <v>4089</v>
      </c>
      <c r="F4662" s="61" t="s">
        <v>127</v>
      </c>
      <c r="G4662" s="54" t="s">
        <v>72</v>
      </c>
      <c r="H4662" s="54" t="s">
        <v>138</v>
      </c>
      <c r="I4662" s="54" t="s">
        <v>22</v>
      </c>
      <c r="J4662" s="54" t="s">
        <v>129</v>
      </c>
      <c r="K4662" s="56">
        <v>43457.058333333334</v>
      </c>
      <c r="L4662" s="56">
        <v>43457.059027777781</v>
      </c>
      <c r="M4662" s="57">
        <v>1.6666666E-2</v>
      </c>
      <c r="N4662" s="58">
        <v>3</v>
      </c>
      <c r="O4662" s="58">
        <v>3308</v>
      </c>
      <c r="P4662" s="58">
        <v>0</v>
      </c>
      <c r="Q4662" s="58">
        <v>0</v>
      </c>
      <c r="R4662" s="59">
        <v>0.05</v>
      </c>
      <c r="S4662" s="59">
        <v>55.133330999999998</v>
      </c>
      <c r="T4662" s="59">
        <v>0</v>
      </c>
      <c r="U4662" s="59">
        <v>0</v>
      </c>
    </row>
    <row r="4663" spans="1:21" x14ac:dyDescent="0.3">
      <c r="A4663" s="61">
        <v>89967</v>
      </c>
      <c r="B4663" s="54">
        <v>1</v>
      </c>
      <c r="C4663" s="54" t="s">
        <v>78</v>
      </c>
      <c r="D4663" s="54" t="s">
        <v>125</v>
      </c>
      <c r="E4663" s="61" t="s">
        <v>4090</v>
      </c>
      <c r="F4663" s="61" t="s">
        <v>127</v>
      </c>
      <c r="G4663" s="54" t="s">
        <v>72</v>
      </c>
      <c r="H4663" s="54" t="s">
        <v>138</v>
      </c>
      <c r="I4663" s="54" t="s">
        <v>22</v>
      </c>
      <c r="J4663" s="54" t="s">
        <v>129</v>
      </c>
      <c r="K4663" s="56">
        <v>43457.077777777777</v>
      </c>
      <c r="L4663" s="56">
        <v>43457.079166666663</v>
      </c>
      <c r="M4663" s="57">
        <v>3.3333333E-2</v>
      </c>
      <c r="N4663" s="58">
        <v>0</v>
      </c>
      <c r="O4663" s="58">
        <v>5215</v>
      </c>
      <c r="P4663" s="58">
        <v>0</v>
      </c>
      <c r="Q4663" s="58">
        <v>21</v>
      </c>
      <c r="R4663" s="59">
        <v>0</v>
      </c>
      <c r="S4663" s="59">
        <v>173.83333200000001</v>
      </c>
      <c r="T4663" s="59">
        <v>0</v>
      </c>
      <c r="U4663" s="59">
        <v>0.7</v>
      </c>
    </row>
    <row r="4664" spans="1:21" x14ac:dyDescent="0.3">
      <c r="A4664" s="61">
        <v>89968</v>
      </c>
      <c r="B4664" s="54">
        <v>1</v>
      </c>
      <c r="C4664" s="54" t="s">
        <v>78</v>
      </c>
      <c r="D4664" s="54" t="s">
        <v>125</v>
      </c>
      <c r="E4664" s="61" t="s">
        <v>4091</v>
      </c>
      <c r="F4664" s="61" t="s">
        <v>127</v>
      </c>
      <c r="G4664" s="54" t="s">
        <v>72</v>
      </c>
      <c r="H4664" s="54" t="s">
        <v>138</v>
      </c>
      <c r="I4664" s="54" t="s">
        <v>22</v>
      </c>
      <c r="J4664" s="54" t="s">
        <v>129</v>
      </c>
      <c r="K4664" s="56">
        <v>43457.074907407405</v>
      </c>
      <c r="L4664" s="56">
        <v>43457.074999999997</v>
      </c>
      <c r="M4664" s="57">
        <v>2.2222219999999998E-3</v>
      </c>
      <c r="N4664" s="58">
        <v>8</v>
      </c>
      <c r="O4664" s="58">
        <v>6061</v>
      </c>
      <c r="P4664" s="58">
        <v>0</v>
      </c>
      <c r="Q4664" s="58">
        <v>0</v>
      </c>
      <c r="R4664" s="59">
        <v>1.7777999999999999E-2</v>
      </c>
      <c r="S4664" s="59">
        <v>13.468888</v>
      </c>
      <c r="T4664" s="59">
        <v>0</v>
      </c>
      <c r="U4664" s="59">
        <v>0</v>
      </c>
    </row>
    <row r="4665" spans="1:21" x14ac:dyDescent="0.3">
      <c r="A4665" s="61">
        <v>89969</v>
      </c>
      <c r="B4665" s="54">
        <v>1</v>
      </c>
      <c r="C4665" s="54" t="s">
        <v>78</v>
      </c>
      <c r="D4665" s="54" t="s">
        <v>125</v>
      </c>
      <c r="E4665" s="61" t="s">
        <v>4092</v>
      </c>
      <c r="F4665" s="61" t="s">
        <v>127</v>
      </c>
      <c r="G4665" s="54" t="s">
        <v>72</v>
      </c>
      <c r="H4665" s="54" t="s">
        <v>138</v>
      </c>
      <c r="I4665" s="54" t="s">
        <v>22</v>
      </c>
      <c r="J4665" s="54" t="s">
        <v>129</v>
      </c>
      <c r="K4665" s="56">
        <v>43457.080960648149</v>
      </c>
      <c r="L4665" s="56">
        <v>43457.081250000003</v>
      </c>
      <c r="M4665" s="57">
        <v>6.9444440000000001E-3</v>
      </c>
      <c r="N4665" s="58">
        <v>27</v>
      </c>
      <c r="O4665" s="58">
        <v>5618</v>
      </c>
      <c r="P4665" s="58">
        <v>0</v>
      </c>
      <c r="Q4665" s="58">
        <v>0</v>
      </c>
      <c r="R4665" s="59">
        <v>0.1875</v>
      </c>
      <c r="S4665" s="59">
        <v>39.013885999999999</v>
      </c>
      <c r="T4665" s="59">
        <v>0</v>
      </c>
      <c r="U4665" s="59">
        <v>0</v>
      </c>
    </row>
    <row r="4666" spans="1:21" x14ac:dyDescent="0.3">
      <c r="A4666" s="61">
        <v>89970</v>
      </c>
      <c r="B4666" s="54">
        <v>1</v>
      </c>
      <c r="C4666" s="54" t="s">
        <v>78</v>
      </c>
      <c r="D4666" s="54" t="s">
        <v>125</v>
      </c>
      <c r="E4666" s="61" t="s">
        <v>4093</v>
      </c>
      <c r="F4666" s="61" t="s">
        <v>127</v>
      </c>
      <c r="G4666" s="54" t="s">
        <v>72</v>
      </c>
      <c r="H4666" s="54" t="s">
        <v>138</v>
      </c>
      <c r="I4666" s="54" t="s">
        <v>22</v>
      </c>
      <c r="J4666" s="54" t="s">
        <v>129</v>
      </c>
      <c r="K4666" s="56">
        <v>43457.085543981484</v>
      </c>
      <c r="L4666" s="56">
        <v>43457.086111111108</v>
      </c>
      <c r="M4666" s="57">
        <v>1.3611111E-2</v>
      </c>
      <c r="N4666" s="58">
        <v>2</v>
      </c>
      <c r="O4666" s="58">
        <v>2289</v>
      </c>
      <c r="P4666" s="58">
        <v>0</v>
      </c>
      <c r="Q4666" s="58">
        <v>0</v>
      </c>
      <c r="R4666" s="59">
        <v>2.7222E-2</v>
      </c>
      <c r="S4666" s="59">
        <v>31.155833000000001</v>
      </c>
      <c r="T4666" s="59">
        <v>0</v>
      </c>
      <c r="U4666" s="59">
        <v>0</v>
      </c>
    </row>
    <row r="4667" spans="1:21" x14ac:dyDescent="0.3">
      <c r="A4667" s="61">
        <v>89971</v>
      </c>
      <c r="B4667" s="54">
        <v>1</v>
      </c>
      <c r="C4667" s="54" t="s">
        <v>78</v>
      </c>
      <c r="D4667" s="54" t="s">
        <v>125</v>
      </c>
      <c r="E4667" s="61" t="s">
        <v>4094</v>
      </c>
      <c r="F4667" s="61" t="s">
        <v>127</v>
      </c>
      <c r="G4667" s="54" t="s">
        <v>72</v>
      </c>
      <c r="H4667" s="54" t="s">
        <v>138</v>
      </c>
      <c r="I4667" s="54" t="s">
        <v>22</v>
      </c>
      <c r="J4667" s="54" t="s">
        <v>129</v>
      </c>
      <c r="K4667" s="56">
        <v>43457.09134259259</v>
      </c>
      <c r="L4667" s="56">
        <v>43457.091666666667</v>
      </c>
      <c r="M4667" s="57">
        <v>7.7777769999999996E-3</v>
      </c>
      <c r="N4667" s="58">
        <v>0</v>
      </c>
      <c r="O4667" s="58">
        <v>2364</v>
      </c>
      <c r="P4667" s="58">
        <v>0</v>
      </c>
      <c r="Q4667" s="58">
        <v>0</v>
      </c>
      <c r="R4667" s="59">
        <v>0</v>
      </c>
      <c r="S4667" s="59">
        <v>18.386665000000001</v>
      </c>
      <c r="T4667" s="59">
        <v>0</v>
      </c>
      <c r="U4667" s="59">
        <v>0</v>
      </c>
    </row>
    <row r="4668" spans="1:21" x14ac:dyDescent="0.3">
      <c r="A4668" s="61">
        <v>89972</v>
      </c>
      <c r="B4668" s="54">
        <v>1</v>
      </c>
      <c r="C4668" s="54" t="s">
        <v>78</v>
      </c>
      <c r="D4668" s="54" t="s">
        <v>125</v>
      </c>
      <c r="E4668" s="61" t="s">
        <v>4095</v>
      </c>
      <c r="F4668" s="61" t="s">
        <v>127</v>
      </c>
      <c r="G4668" s="54" t="s">
        <v>72</v>
      </c>
      <c r="H4668" s="54" t="s">
        <v>138</v>
      </c>
      <c r="I4668" s="54" t="s">
        <v>22</v>
      </c>
      <c r="J4668" s="54" t="s">
        <v>129</v>
      </c>
      <c r="K4668" s="56">
        <v>43457.100694444445</v>
      </c>
      <c r="L4668" s="56">
        <v>43457.101388888892</v>
      </c>
      <c r="M4668" s="57">
        <v>1.6666666E-2</v>
      </c>
      <c r="N4668" s="58">
        <v>2</v>
      </c>
      <c r="O4668" s="58">
        <v>4950</v>
      </c>
      <c r="P4668" s="58">
        <v>0</v>
      </c>
      <c r="Q4668" s="58">
        <v>1</v>
      </c>
      <c r="R4668" s="59">
        <v>3.3333000000000002E-2</v>
      </c>
      <c r="S4668" s="59">
        <v>82.499996999999993</v>
      </c>
      <c r="T4668" s="59">
        <v>0</v>
      </c>
      <c r="U4668" s="59">
        <v>1.6667000000000001E-2</v>
      </c>
    </row>
    <row r="4669" spans="1:21" x14ac:dyDescent="0.3">
      <c r="A4669" s="61">
        <v>89973</v>
      </c>
      <c r="B4669" s="54">
        <v>1</v>
      </c>
      <c r="C4669" s="54" t="s">
        <v>78</v>
      </c>
      <c r="D4669" s="54" t="s">
        <v>125</v>
      </c>
      <c r="E4669" s="61" t="s">
        <v>379</v>
      </c>
      <c r="F4669" s="61" t="s">
        <v>127</v>
      </c>
      <c r="G4669" s="54" t="s">
        <v>72</v>
      </c>
      <c r="H4669" s="54" t="s">
        <v>138</v>
      </c>
      <c r="I4669" s="54" t="s">
        <v>22</v>
      </c>
      <c r="J4669" s="54" t="s">
        <v>129</v>
      </c>
      <c r="K4669" s="56">
        <v>43457.115497685183</v>
      </c>
      <c r="L4669" s="56">
        <v>43457.116666666669</v>
      </c>
      <c r="M4669" s="57">
        <v>2.8055554999999999E-2</v>
      </c>
      <c r="N4669" s="58">
        <v>0</v>
      </c>
      <c r="O4669" s="58">
        <v>3850</v>
      </c>
      <c r="P4669" s="58">
        <v>0</v>
      </c>
      <c r="Q4669" s="58">
        <v>0</v>
      </c>
      <c r="R4669" s="59">
        <v>0</v>
      </c>
      <c r="S4669" s="59">
        <v>108.013887</v>
      </c>
      <c r="T4669" s="59">
        <v>0</v>
      </c>
      <c r="U4669" s="59">
        <v>0</v>
      </c>
    </row>
    <row r="4670" spans="1:21" x14ac:dyDescent="0.3">
      <c r="A4670" s="61">
        <v>89975</v>
      </c>
      <c r="B4670" s="54">
        <v>1</v>
      </c>
      <c r="C4670" s="54" t="s">
        <v>78</v>
      </c>
      <c r="D4670" s="54" t="s">
        <v>125</v>
      </c>
      <c r="E4670" s="61" t="s">
        <v>4096</v>
      </c>
      <c r="F4670" s="61" t="s">
        <v>127</v>
      </c>
      <c r="G4670" s="54" t="s">
        <v>72</v>
      </c>
      <c r="H4670" s="54" t="s">
        <v>138</v>
      </c>
      <c r="I4670" s="54" t="s">
        <v>22</v>
      </c>
      <c r="J4670" s="54" t="s">
        <v>129</v>
      </c>
      <c r="K4670" s="56">
        <v>43457.112500000003</v>
      </c>
      <c r="L4670" s="56">
        <v>43457.113888888889</v>
      </c>
      <c r="M4670" s="57">
        <v>3.3333333E-2</v>
      </c>
      <c r="N4670" s="58">
        <v>0</v>
      </c>
      <c r="O4670" s="58">
        <v>992</v>
      </c>
      <c r="P4670" s="58">
        <v>0</v>
      </c>
      <c r="Q4670" s="58">
        <v>0</v>
      </c>
      <c r="R4670" s="59">
        <v>0</v>
      </c>
      <c r="S4670" s="59">
        <v>33.066665999999998</v>
      </c>
      <c r="T4670" s="59">
        <v>0</v>
      </c>
      <c r="U4670" s="59">
        <v>0</v>
      </c>
    </row>
    <row r="4671" spans="1:21" x14ac:dyDescent="0.3">
      <c r="A4671" s="61">
        <v>89976</v>
      </c>
      <c r="B4671" s="54">
        <v>1</v>
      </c>
      <c r="C4671" s="54" t="s">
        <v>78</v>
      </c>
      <c r="D4671" s="54" t="s">
        <v>81</v>
      </c>
      <c r="E4671" s="61" t="s">
        <v>4097</v>
      </c>
      <c r="F4671" s="61" t="s">
        <v>127</v>
      </c>
      <c r="G4671" s="54" t="s">
        <v>72</v>
      </c>
      <c r="H4671" s="54" t="s">
        <v>138</v>
      </c>
      <c r="I4671" s="54" t="s">
        <v>22</v>
      </c>
      <c r="J4671" s="54" t="s">
        <v>129</v>
      </c>
      <c r="K4671" s="56">
        <v>43457.118055555555</v>
      </c>
      <c r="L4671" s="56">
        <v>43457.118750000001</v>
      </c>
      <c r="M4671" s="57">
        <v>1.6666666E-2</v>
      </c>
      <c r="N4671" s="58">
        <v>0</v>
      </c>
      <c r="O4671" s="58">
        <v>3322</v>
      </c>
      <c r="P4671" s="58">
        <v>0</v>
      </c>
      <c r="Q4671" s="58">
        <v>0</v>
      </c>
      <c r="R4671" s="59">
        <v>0</v>
      </c>
      <c r="S4671" s="59">
        <v>55.366664</v>
      </c>
      <c r="T4671" s="59">
        <v>0</v>
      </c>
      <c r="U4671" s="59">
        <v>0</v>
      </c>
    </row>
    <row r="4672" spans="1:21" x14ac:dyDescent="0.3">
      <c r="A4672" s="61">
        <v>89977</v>
      </c>
      <c r="B4672" s="54">
        <v>1</v>
      </c>
      <c r="C4672" s="54" t="s">
        <v>79</v>
      </c>
      <c r="D4672" s="54" t="s">
        <v>108</v>
      </c>
      <c r="E4672" s="61" t="s">
        <v>4098</v>
      </c>
      <c r="F4672" s="61" t="s">
        <v>136</v>
      </c>
      <c r="G4672" s="54" t="s">
        <v>71</v>
      </c>
      <c r="H4672" s="54" t="s">
        <v>128</v>
      </c>
      <c r="I4672" s="54" t="s">
        <v>22</v>
      </c>
      <c r="J4672" s="54" t="s">
        <v>129</v>
      </c>
      <c r="K4672" s="56">
        <v>43457.122650462959</v>
      </c>
      <c r="L4672" s="56">
        <v>43457.140763888892</v>
      </c>
      <c r="M4672" s="57">
        <v>0.43472222199999999</v>
      </c>
      <c r="N4672" s="58">
        <v>0</v>
      </c>
      <c r="O4672" s="58">
        <v>3</v>
      </c>
      <c r="P4672" s="58">
        <v>0</v>
      </c>
      <c r="Q4672" s="58">
        <v>0</v>
      </c>
      <c r="R4672" s="59">
        <v>0</v>
      </c>
      <c r="S4672" s="59">
        <v>1.3041670000000001</v>
      </c>
      <c r="T4672" s="59">
        <v>0</v>
      </c>
      <c r="U4672" s="59">
        <v>0</v>
      </c>
    </row>
    <row r="4673" spans="1:21" x14ac:dyDescent="0.3">
      <c r="A4673" s="61">
        <v>89978</v>
      </c>
      <c r="B4673" s="54">
        <v>1</v>
      </c>
      <c r="C4673" s="54" t="s">
        <v>78</v>
      </c>
      <c r="D4673" s="54" t="s">
        <v>88</v>
      </c>
      <c r="E4673" s="61" t="s">
        <v>3241</v>
      </c>
      <c r="F4673" s="61" t="s">
        <v>136</v>
      </c>
      <c r="G4673" s="54" t="s">
        <v>71</v>
      </c>
      <c r="H4673" s="54" t="s">
        <v>128</v>
      </c>
      <c r="I4673" s="54" t="s">
        <v>22</v>
      </c>
      <c r="J4673" s="54" t="s">
        <v>129</v>
      </c>
      <c r="K4673" s="56">
        <v>43457.139502314814</v>
      </c>
      <c r="L4673" s="56">
        <v>43457.177986111114</v>
      </c>
      <c r="M4673" s="57">
        <v>0.92361111100000004</v>
      </c>
      <c r="N4673" s="58">
        <v>0</v>
      </c>
      <c r="O4673" s="58">
        <v>19</v>
      </c>
      <c r="P4673" s="58">
        <v>0</v>
      </c>
      <c r="Q4673" s="58">
        <v>0</v>
      </c>
      <c r="R4673" s="59">
        <v>0</v>
      </c>
      <c r="S4673" s="59">
        <v>17.548611000000001</v>
      </c>
      <c r="T4673" s="59">
        <v>0</v>
      </c>
      <c r="U4673" s="59">
        <v>0</v>
      </c>
    </row>
    <row r="4674" spans="1:21" x14ac:dyDescent="0.3">
      <c r="A4674" s="61">
        <v>89979</v>
      </c>
      <c r="B4674" s="54">
        <v>1</v>
      </c>
      <c r="C4674" s="54" t="s">
        <v>78</v>
      </c>
      <c r="D4674" s="54" t="s">
        <v>80</v>
      </c>
      <c r="E4674" s="61" t="s">
        <v>4099</v>
      </c>
      <c r="F4674" s="61" t="s">
        <v>127</v>
      </c>
      <c r="G4674" s="54" t="s">
        <v>72</v>
      </c>
      <c r="H4674" s="54" t="s">
        <v>128</v>
      </c>
      <c r="I4674" s="54" t="s">
        <v>22</v>
      </c>
      <c r="J4674" s="54" t="s">
        <v>129</v>
      </c>
      <c r="K4674" s="56">
        <v>43457.170729166668</v>
      </c>
      <c r="L4674" s="56">
        <v>43457.175000000003</v>
      </c>
      <c r="M4674" s="57">
        <v>0.10249999999999999</v>
      </c>
      <c r="N4674" s="58">
        <v>1</v>
      </c>
      <c r="O4674" s="58">
        <v>1779</v>
      </c>
      <c r="P4674" s="58">
        <v>0</v>
      </c>
      <c r="Q4674" s="58">
        <v>0</v>
      </c>
      <c r="R4674" s="59">
        <v>0.10249999999999999</v>
      </c>
      <c r="S4674" s="59">
        <v>182.3475</v>
      </c>
      <c r="T4674" s="59">
        <v>0</v>
      </c>
      <c r="U4674" s="59">
        <v>0</v>
      </c>
    </row>
    <row r="4675" spans="1:21" x14ac:dyDescent="0.3">
      <c r="A4675" s="61">
        <v>89981</v>
      </c>
      <c r="B4675" s="54">
        <v>1</v>
      </c>
      <c r="C4675" s="54" t="s">
        <v>78</v>
      </c>
      <c r="D4675" s="54" t="s">
        <v>81</v>
      </c>
      <c r="E4675" s="61" t="s">
        <v>4100</v>
      </c>
      <c r="F4675" s="61" t="s">
        <v>145</v>
      </c>
      <c r="G4675" s="54" t="s">
        <v>72</v>
      </c>
      <c r="H4675" s="54" t="s">
        <v>128</v>
      </c>
      <c r="I4675" s="54" t="s">
        <v>22</v>
      </c>
      <c r="J4675" s="54" t="s">
        <v>129</v>
      </c>
      <c r="K4675" s="56">
        <v>43457.264618055553</v>
      </c>
      <c r="L4675" s="56">
        <v>43457.268750000003</v>
      </c>
      <c r="M4675" s="57">
        <v>9.9166666000000001E-2</v>
      </c>
      <c r="N4675" s="58">
        <v>0</v>
      </c>
      <c r="O4675" s="58">
        <v>203</v>
      </c>
      <c r="P4675" s="58">
        <v>0</v>
      </c>
      <c r="Q4675" s="58">
        <v>265</v>
      </c>
      <c r="R4675" s="59">
        <v>0</v>
      </c>
      <c r="S4675" s="59">
        <v>20.130832999999999</v>
      </c>
      <c r="T4675" s="59">
        <v>0</v>
      </c>
      <c r="U4675" s="59">
        <v>26.279166</v>
      </c>
    </row>
    <row r="4676" spans="1:21" x14ac:dyDescent="0.3">
      <c r="A4676" s="61">
        <v>89982</v>
      </c>
      <c r="B4676" s="54">
        <v>1</v>
      </c>
      <c r="C4676" s="54" t="s">
        <v>78</v>
      </c>
      <c r="D4676" s="54" t="s">
        <v>80</v>
      </c>
      <c r="E4676" s="61" t="s">
        <v>3829</v>
      </c>
      <c r="F4676" s="61" t="s">
        <v>136</v>
      </c>
      <c r="G4676" s="54" t="s">
        <v>71</v>
      </c>
      <c r="H4676" s="54" t="s">
        <v>128</v>
      </c>
      <c r="I4676" s="54" t="s">
        <v>22</v>
      </c>
      <c r="J4676" s="54" t="s">
        <v>129</v>
      </c>
      <c r="K4676" s="56">
        <v>43457.265648148146</v>
      </c>
      <c r="L4676" s="56">
        <v>43457.315555555557</v>
      </c>
      <c r="M4676" s="57">
        <v>1.197777777</v>
      </c>
      <c r="N4676" s="58">
        <v>0</v>
      </c>
      <c r="O4676" s="58">
        <v>80</v>
      </c>
      <c r="P4676" s="58">
        <v>0</v>
      </c>
      <c r="Q4676" s="58">
        <v>0</v>
      </c>
      <c r="R4676" s="59">
        <v>0</v>
      </c>
      <c r="S4676" s="59">
        <v>95.822221999999996</v>
      </c>
      <c r="T4676" s="59">
        <v>0</v>
      </c>
      <c r="U4676" s="59">
        <v>0</v>
      </c>
    </row>
    <row r="4677" spans="1:21" x14ac:dyDescent="0.3">
      <c r="A4677" s="61">
        <v>89984</v>
      </c>
      <c r="B4677" s="54">
        <v>1</v>
      </c>
      <c r="C4677" s="54" t="s">
        <v>78</v>
      </c>
      <c r="D4677" s="54" t="s">
        <v>80</v>
      </c>
      <c r="E4677" s="61" t="s">
        <v>3829</v>
      </c>
      <c r="F4677" s="61" t="s">
        <v>136</v>
      </c>
      <c r="G4677" s="54" t="s">
        <v>71</v>
      </c>
      <c r="H4677" s="54" t="s">
        <v>128</v>
      </c>
      <c r="I4677" s="54" t="s">
        <v>22</v>
      </c>
      <c r="J4677" s="54" t="s">
        <v>129</v>
      </c>
      <c r="K4677" s="56">
        <v>43457.318379629629</v>
      </c>
      <c r="L4677" s="56">
        <v>43457.336342592593</v>
      </c>
      <c r="M4677" s="57">
        <v>0.43111111099999999</v>
      </c>
      <c r="N4677" s="58">
        <v>0</v>
      </c>
      <c r="O4677" s="58">
        <v>80</v>
      </c>
      <c r="P4677" s="58">
        <v>0</v>
      </c>
      <c r="Q4677" s="58">
        <v>0</v>
      </c>
      <c r="R4677" s="59">
        <v>0</v>
      </c>
      <c r="S4677" s="59">
        <v>34.488889</v>
      </c>
      <c r="T4677" s="59">
        <v>0</v>
      </c>
      <c r="U4677" s="59">
        <v>0</v>
      </c>
    </row>
    <row r="4678" spans="1:21" x14ac:dyDescent="0.3">
      <c r="A4678" s="61">
        <v>89985</v>
      </c>
      <c r="B4678" s="54">
        <v>1</v>
      </c>
      <c r="C4678" s="54" t="s">
        <v>78</v>
      </c>
      <c r="D4678" s="54" t="s">
        <v>97</v>
      </c>
      <c r="E4678" s="61" t="s">
        <v>662</v>
      </c>
      <c r="F4678" s="61" t="s">
        <v>156</v>
      </c>
      <c r="G4678" s="54" t="s">
        <v>71</v>
      </c>
      <c r="H4678" s="54" t="s">
        <v>128</v>
      </c>
      <c r="I4678" s="54" t="s">
        <v>22</v>
      </c>
      <c r="J4678" s="54" t="s">
        <v>129</v>
      </c>
      <c r="K4678" s="56">
        <v>43457.330462962964</v>
      </c>
      <c r="L4678" s="56">
        <v>43457.368657407409</v>
      </c>
      <c r="M4678" s="57">
        <v>0.91666666600000002</v>
      </c>
      <c r="N4678" s="58">
        <v>0</v>
      </c>
      <c r="O4678" s="58">
        <v>239</v>
      </c>
      <c r="P4678" s="58">
        <v>0</v>
      </c>
      <c r="Q4678" s="58">
        <v>0</v>
      </c>
      <c r="R4678" s="59">
        <v>0</v>
      </c>
      <c r="S4678" s="59">
        <v>219.08333300000001</v>
      </c>
      <c r="T4678" s="59">
        <v>0</v>
      </c>
      <c r="U4678" s="59">
        <v>0</v>
      </c>
    </row>
    <row r="4679" spans="1:21" x14ac:dyDescent="0.3">
      <c r="A4679" s="61">
        <v>89986</v>
      </c>
      <c r="B4679" s="54">
        <v>1</v>
      </c>
      <c r="C4679" s="54" t="s">
        <v>79</v>
      </c>
      <c r="D4679" s="54" t="s">
        <v>108</v>
      </c>
      <c r="E4679" s="61" t="s">
        <v>4101</v>
      </c>
      <c r="F4679" s="61" t="s">
        <v>150</v>
      </c>
      <c r="G4679" s="54" t="s">
        <v>72</v>
      </c>
      <c r="H4679" s="54" t="s">
        <v>128</v>
      </c>
      <c r="I4679" s="54" t="s">
        <v>22</v>
      </c>
      <c r="J4679" s="54" t="s">
        <v>147</v>
      </c>
      <c r="K4679" s="56">
        <v>43457.329259259262</v>
      </c>
      <c r="L4679" s="56">
        <v>43457.397928090279</v>
      </c>
      <c r="M4679" s="57">
        <v>1.648051666</v>
      </c>
      <c r="N4679" s="58">
        <v>9</v>
      </c>
      <c r="O4679" s="58">
        <v>7569</v>
      </c>
      <c r="P4679" s="58">
        <v>31</v>
      </c>
      <c r="Q4679" s="58">
        <v>9304</v>
      </c>
      <c r="R4679" s="59">
        <v>14.832464999999999</v>
      </c>
      <c r="S4679" s="59">
        <v>12474.103059999999</v>
      </c>
      <c r="T4679" s="59">
        <v>51.089601999999999</v>
      </c>
      <c r="U4679" s="59">
        <v>15333.4727</v>
      </c>
    </row>
    <row r="4680" spans="1:21" x14ac:dyDescent="0.3">
      <c r="A4680" s="61">
        <v>89988</v>
      </c>
      <c r="B4680" s="54">
        <v>1</v>
      </c>
      <c r="C4680" s="54" t="s">
        <v>78</v>
      </c>
      <c r="D4680" s="54" t="s">
        <v>81</v>
      </c>
      <c r="E4680" s="61" t="s">
        <v>4102</v>
      </c>
      <c r="F4680" s="61" t="s">
        <v>131</v>
      </c>
      <c r="G4680" s="54" t="s">
        <v>71</v>
      </c>
      <c r="H4680" s="54" t="s">
        <v>128</v>
      </c>
      <c r="I4680" s="54" t="s">
        <v>22</v>
      </c>
      <c r="J4680" s="54" t="s">
        <v>129</v>
      </c>
      <c r="K4680" s="56">
        <v>43457.336805555555</v>
      </c>
      <c r="L4680" s="56">
        <v>43457.485810185186</v>
      </c>
      <c r="M4680" s="57">
        <v>3.5761111109999999</v>
      </c>
      <c r="N4680" s="58">
        <v>0</v>
      </c>
      <c r="O4680" s="58">
        <v>51</v>
      </c>
      <c r="P4680" s="58">
        <v>0</v>
      </c>
      <c r="Q4680" s="58">
        <v>0</v>
      </c>
      <c r="R4680" s="59">
        <v>0</v>
      </c>
      <c r="S4680" s="59">
        <v>182.38166699999999</v>
      </c>
      <c r="T4680" s="59">
        <v>0</v>
      </c>
      <c r="U4680" s="59">
        <v>0</v>
      </c>
    </row>
    <row r="4681" spans="1:21" x14ac:dyDescent="0.3">
      <c r="A4681" s="61">
        <v>89990</v>
      </c>
      <c r="B4681" s="54">
        <v>1</v>
      </c>
      <c r="C4681" s="54" t="s">
        <v>78</v>
      </c>
      <c r="D4681" s="54" t="s">
        <v>102</v>
      </c>
      <c r="E4681" s="61" t="s">
        <v>530</v>
      </c>
      <c r="F4681" s="61" t="s">
        <v>172</v>
      </c>
      <c r="G4681" s="54" t="s">
        <v>71</v>
      </c>
      <c r="H4681" s="54" t="s">
        <v>128</v>
      </c>
      <c r="I4681" s="54" t="s">
        <v>22</v>
      </c>
      <c r="J4681" s="54" t="s">
        <v>129</v>
      </c>
      <c r="K4681" s="56">
        <v>43457.314120370371</v>
      </c>
      <c r="L4681" s="56">
        <v>43457.374155092592</v>
      </c>
      <c r="M4681" s="57">
        <v>1.440833333</v>
      </c>
      <c r="N4681" s="58">
        <v>0</v>
      </c>
      <c r="O4681" s="58">
        <v>1203</v>
      </c>
      <c r="P4681" s="58">
        <v>0</v>
      </c>
      <c r="Q4681" s="58">
        <v>0</v>
      </c>
      <c r="R4681" s="59">
        <v>0</v>
      </c>
      <c r="S4681" s="59">
        <v>1733.3225</v>
      </c>
      <c r="T4681" s="59">
        <v>0</v>
      </c>
      <c r="U4681" s="59">
        <v>0</v>
      </c>
    </row>
    <row r="4682" spans="1:21" x14ac:dyDescent="0.3">
      <c r="A4682" s="61">
        <v>89991</v>
      </c>
      <c r="B4682" s="54">
        <v>1</v>
      </c>
      <c r="C4682" s="54" t="s">
        <v>78</v>
      </c>
      <c r="D4682" s="54" t="s">
        <v>106</v>
      </c>
      <c r="E4682" s="61" t="s">
        <v>2843</v>
      </c>
      <c r="F4682" s="61" t="s">
        <v>148</v>
      </c>
      <c r="G4682" s="54" t="s">
        <v>72</v>
      </c>
      <c r="H4682" s="54" t="s">
        <v>128</v>
      </c>
      <c r="I4682" s="54" t="s">
        <v>22</v>
      </c>
      <c r="J4682" s="54" t="s">
        <v>147</v>
      </c>
      <c r="K4682" s="56">
        <v>43457.367361111108</v>
      </c>
      <c r="L4682" s="56">
        <v>43457.715358796297</v>
      </c>
      <c r="M4682" s="57">
        <v>8.3519444440000008</v>
      </c>
      <c r="N4682" s="58">
        <v>0</v>
      </c>
      <c r="O4682" s="58">
        <v>113</v>
      </c>
      <c r="P4682" s="58">
        <v>0</v>
      </c>
      <c r="Q4682" s="58">
        <v>0</v>
      </c>
      <c r="R4682" s="59">
        <v>0</v>
      </c>
      <c r="S4682" s="59">
        <v>943.769722</v>
      </c>
      <c r="T4682" s="59">
        <v>0</v>
      </c>
      <c r="U4682" s="59">
        <v>0</v>
      </c>
    </row>
    <row r="4683" spans="1:21" x14ac:dyDescent="0.3">
      <c r="A4683" s="61">
        <v>89992</v>
      </c>
      <c r="B4683" s="54">
        <v>1</v>
      </c>
      <c r="C4683" s="54" t="s">
        <v>78</v>
      </c>
      <c r="D4683" s="54" t="s">
        <v>103</v>
      </c>
      <c r="E4683" s="61" t="s">
        <v>4103</v>
      </c>
      <c r="F4683" s="61" t="s">
        <v>181</v>
      </c>
      <c r="G4683" s="54" t="s">
        <v>71</v>
      </c>
      <c r="H4683" s="54" t="s">
        <v>128</v>
      </c>
      <c r="I4683" s="54" t="s">
        <v>22</v>
      </c>
      <c r="J4683" s="54" t="s">
        <v>129</v>
      </c>
      <c r="K4683" s="56">
        <v>43457.368090277778</v>
      </c>
      <c r="L4683" s="56">
        <v>43457.415509259255</v>
      </c>
      <c r="M4683" s="57">
        <v>1.138055555</v>
      </c>
      <c r="N4683" s="58">
        <v>0</v>
      </c>
      <c r="O4683" s="58">
        <v>42</v>
      </c>
      <c r="P4683" s="58">
        <v>0</v>
      </c>
      <c r="Q4683" s="58">
        <v>0</v>
      </c>
      <c r="R4683" s="59">
        <v>0</v>
      </c>
      <c r="S4683" s="59">
        <v>47.798333</v>
      </c>
      <c r="T4683" s="59">
        <v>0</v>
      </c>
      <c r="U4683" s="59">
        <v>0</v>
      </c>
    </row>
    <row r="4684" spans="1:21" x14ac:dyDescent="0.3">
      <c r="A4684" s="61">
        <v>89995</v>
      </c>
      <c r="B4684" s="54">
        <v>1</v>
      </c>
      <c r="C4684" s="54" t="s">
        <v>78</v>
      </c>
      <c r="D4684" s="54" t="s">
        <v>80</v>
      </c>
      <c r="E4684" s="61" t="s">
        <v>3829</v>
      </c>
      <c r="F4684" s="61" t="s">
        <v>136</v>
      </c>
      <c r="G4684" s="54" t="s">
        <v>71</v>
      </c>
      <c r="H4684" s="54" t="s">
        <v>128</v>
      </c>
      <c r="I4684" s="54" t="s">
        <v>22</v>
      </c>
      <c r="J4684" s="54" t="s">
        <v>129</v>
      </c>
      <c r="K4684" s="56">
        <v>43457.368009259262</v>
      </c>
      <c r="L4684" s="56">
        <v>43457.377129629633</v>
      </c>
      <c r="M4684" s="57">
        <v>0.218888888</v>
      </c>
      <c r="N4684" s="58">
        <v>0</v>
      </c>
      <c r="O4684" s="58">
        <v>80</v>
      </c>
      <c r="P4684" s="58">
        <v>0</v>
      </c>
      <c r="Q4684" s="58">
        <v>0</v>
      </c>
      <c r="R4684" s="59">
        <v>0</v>
      </c>
      <c r="S4684" s="59">
        <v>17.511111</v>
      </c>
      <c r="T4684" s="59">
        <v>0</v>
      </c>
      <c r="U4684" s="59">
        <v>0</v>
      </c>
    </row>
    <row r="4685" spans="1:21" x14ac:dyDescent="0.3">
      <c r="A4685" s="61">
        <v>89996</v>
      </c>
      <c r="B4685" s="54">
        <v>1</v>
      </c>
      <c r="C4685" s="54" t="s">
        <v>78</v>
      </c>
      <c r="D4685" s="54" t="s">
        <v>80</v>
      </c>
      <c r="E4685" s="61" t="s">
        <v>3268</v>
      </c>
      <c r="F4685" s="61" t="s">
        <v>136</v>
      </c>
      <c r="G4685" s="54" t="s">
        <v>71</v>
      </c>
      <c r="H4685" s="54" t="s">
        <v>128</v>
      </c>
      <c r="I4685" s="54" t="s">
        <v>22</v>
      </c>
      <c r="J4685" s="54" t="s">
        <v>129</v>
      </c>
      <c r="K4685" s="56">
        <v>43457.369791666664</v>
      </c>
      <c r="L4685" s="56">
        <v>43457.398773148147</v>
      </c>
      <c r="M4685" s="57">
        <v>0.69555555499999999</v>
      </c>
      <c r="N4685" s="58">
        <v>0</v>
      </c>
      <c r="O4685" s="58">
        <v>160</v>
      </c>
      <c r="P4685" s="58">
        <v>0</v>
      </c>
      <c r="Q4685" s="58">
        <v>0</v>
      </c>
      <c r="R4685" s="59">
        <v>0</v>
      </c>
      <c r="S4685" s="59">
        <v>111.288889</v>
      </c>
      <c r="T4685" s="59">
        <v>0</v>
      </c>
      <c r="U4685" s="59">
        <v>0</v>
      </c>
    </row>
    <row r="4686" spans="1:21" x14ac:dyDescent="0.3">
      <c r="A4686" s="61">
        <v>89997</v>
      </c>
      <c r="B4686" s="54">
        <v>1</v>
      </c>
      <c r="C4686" s="54" t="s">
        <v>78</v>
      </c>
      <c r="D4686" s="54" t="s">
        <v>89</v>
      </c>
      <c r="E4686" s="61" t="s">
        <v>436</v>
      </c>
      <c r="F4686" s="61" t="s">
        <v>162</v>
      </c>
      <c r="G4686" s="54" t="s">
        <v>72</v>
      </c>
      <c r="H4686" s="54" t="s">
        <v>128</v>
      </c>
      <c r="I4686" s="54" t="s">
        <v>22</v>
      </c>
      <c r="J4686" s="54" t="s">
        <v>129</v>
      </c>
      <c r="K4686" s="56">
        <v>43457.376388888886</v>
      </c>
      <c r="L4686" s="56">
        <v>43457.388159722221</v>
      </c>
      <c r="M4686" s="57">
        <v>0.28249999999999997</v>
      </c>
      <c r="N4686" s="58">
        <v>0</v>
      </c>
      <c r="O4686" s="58">
        <v>7</v>
      </c>
      <c r="P4686" s="58">
        <v>1</v>
      </c>
      <c r="Q4686" s="58">
        <v>16</v>
      </c>
      <c r="R4686" s="59">
        <v>0</v>
      </c>
      <c r="S4686" s="59">
        <v>1.9775</v>
      </c>
      <c r="T4686" s="59">
        <v>0.28249999999999997</v>
      </c>
      <c r="U4686" s="59">
        <v>4.5199999999999996</v>
      </c>
    </row>
    <row r="4687" spans="1:21" x14ac:dyDescent="0.3">
      <c r="A4687" s="61">
        <v>89998</v>
      </c>
      <c r="B4687" s="54">
        <v>1</v>
      </c>
      <c r="C4687" s="54" t="s">
        <v>79</v>
      </c>
      <c r="D4687" s="54" t="s">
        <v>114</v>
      </c>
      <c r="E4687" s="61" t="s">
        <v>2918</v>
      </c>
      <c r="F4687" s="61" t="s">
        <v>159</v>
      </c>
      <c r="G4687" s="54" t="s">
        <v>71</v>
      </c>
      <c r="H4687" s="54" t="s">
        <v>128</v>
      </c>
      <c r="I4687" s="54" t="s">
        <v>22</v>
      </c>
      <c r="J4687" s="54" t="s">
        <v>129</v>
      </c>
      <c r="K4687" s="56">
        <v>43457.376388888886</v>
      </c>
      <c r="L4687" s="56">
        <v>43457.462708333333</v>
      </c>
      <c r="M4687" s="57">
        <v>2.071666666</v>
      </c>
      <c r="N4687" s="58">
        <v>0</v>
      </c>
      <c r="O4687" s="58">
        <v>49</v>
      </c>
      <c r="P4687" s="58">
        <v>0</v>
      </c>
      <c r="Q4687" s="58">
        <v>0</v>
      </c>
      <c r="R4687" s="59">
        <v>0</v>
      </c>
      <c r="S4687" s="59">
        <v>101.511667</v>
      </c>
      <c r="T4687" s="59">
        <v>0</v>
      </c>
      <c r="U4687" s="59">
        <v>0</v>
      </c>
    </row>
    <row r="4688" spans="1:21" x14ac:dyDescent="0.3">
      <c r="A4688" s="61">
        <v>90000</v>
      </c>
      <c r="B4688" s="54">
        <v>1</v>
      </c>
      <c r="C4688" s="54" t="s">
        <v>79</v>
      </c>
      <c r="D4688" s="54" t="s">
        <v>109</v>
      </c>
      <c r="E4688" s="61" t="s">
        <v>359</v>
      </c>
      <c r="F4688" s="61" t="s">
        <v>150</v>
      </c>
      <c r="G4688" s="54" t="s">
        <v>72</v>
      </c>
      <c r="H4688" s="54" t="s">
        <v>128</v>
      </c>
      <c r="I4688" s="54" t="s">
        <v>22</v>
      </c>
      <c r="J4688" s="54" t="s">
        <v>147</v>
      </c>
      <c r="K4688" s="56">
        <v>43457.37327546296</v>
      </c>
      <c r="L4688" s="56">
        <v>43457.474479166667</v>
      </c>
      <c r="M4688" s="57">
        <v>2.4288888879999999</v>
      </c>
      <c r="N4688" s="58">
        <v>2</v>
      </c>
      <c r="O4688" s="58">
        <v>1161</v>
      </c>
      <c r="P4688" s="58">
        <v>18</v>
      </c>
      <c r="Q4688" s="58">
        <v>1678</v>
      </c>
      <c r="R4688" s="59">
        <v>4.8577779999999997</v>
      </c>
      <c r="S4688" s="59">
        <v>2819.9399990000002</v>
      </c>
      <c r="T4688" s="59">
        <v>43.72</v>
      </c>
      <c r="U4688" s="59">
        <v>4075.6755539999999</v>
      </c>
    </row>
    <row r="4689" spans="1:21" x14ac:dyDescent="0.3">
      <c r="A4689" s="61">
        <v>90001</v>
      </c>
      <c r="B4689" s="54">
        <v>1</v>
      </c>
      <c r="C4689" s="54" t="s">
        <v>79</v>
      </c>
      <c r="D4689" s="54" t="s">
        <v>112</v>
      </c>
      <c r="E4689" s="61" t="s">
        <v>4104</v>
      </c>
      <c r="F4689" s="61" t="s">
        <v>145</v>
      </c>
      <c r="G4689" s="54" t="s">
        <v>72</v>
      </c>
      <c r="H4689" s="54" t="s">
        <v>128</v>
      </c>
      <c r="I4689" s="54" t="s">
        <v>22</v>
      </c>
      <c r="J4689" s="54" t="s">
        <v>129</v>
      </c>
      <c r="K4689" s="56">
        <v>43457.376967592594</v>
      </c>
      <c r="L4689" s="56">
        <v>43457.443206018521</v>
      </c>
      <c r="M4689" s="57">
        <v>1.589722222</v>
      </c>
      <c r="N4689" s="58">
        <v>0</v>
      </c>
      <c r="O4689" s="58">
        <v>53</v>
      </c>
      <c r="P4689" s="58">
        <v>0</v>
      </c>
      <c r="Q4689" s="58">
        <v>0</v>
      </c>
      <c r="R4689" s="59">
        <v>0</v>
      </c>
      <c r="S4689" s="59">
        <v>84.255278000000004</v>
      </c>
      <c r="T4689" s="59">
        <v>0</v>
      </c>
      <c r="U4689" s="59">
        <v>0</v>
      </c>
    </row>
    <row r="4690" spans="1:21" x14ac:dyDescent="0.3">
      <c r="A4690" s="61">
        <v>90002</v>
      </c>
      <c r="B4690" s="54">
        <v>1</v>
      </c>
      <c r="C4690" s="54" t="s">
        <v>78</v>
      </c>
      <c r="D4690" s="54" t="s">
        <v>102</v>
      </c>
      <c r="E4690" s="61" t="s">
        <v>392</v>
      </c>
      <c r="F4690" s="61" t="s">
        <v>148</v>
      </c>
      <c r="G4690" s="54" t="s">
        <v>71</v>
      </c>
      <c r="H4690" s="54" t="s">
        <v>128</v>
      </c>
      <c r="I4690" s="54" t="s">
        <v>22</v>
      </c>
      <c r="J4690" s="54" t="s">
        <v>147</v>
      </c>
      <c r="K4690" s="56">
        <v>43457.470034722224</v>
      </c>
      <c r="L4690" s="56">
        <v>43457.702083333337</v>
      </c>
      <c r="M4690" s="57">
        <v>5.5691666660000001</v>
      </c>
      <c r="N4690" s="58">
        <v>0</v>
      </c>
      <c r="O4690" s="58">
        <v>284</v>
      </c>
      <c r="P4690" s="58">
        <v>0</v>
      </c>
      <c r="Q4690" s="58">
        <v>0</v>
      </c>
      <c r="R4690" s="59">
        <v>0</v>
      </c>
      <c r="S4690" s="59">
        <v>1581.643333</v>
      </c>
      <c r="T4690" s="59">
        <v>0</v>
      </c>
      <c r="U4690" s="59">
        <v>0</v>
      </c>
    </row>
    <row r="4691" spans="1:21" x14ac:dyDescent="0.3">
      <c r="A4691" s="61">
        <v>90003</v>
      </c>
      <c r="B4691" s="54">
        <v>1</v>
      </c>
      <c r="C4691" s="54" t="s">
        <v>78</v>
      </c>
      <c r="D4691" s="54" t="s">
        <v>91</v>
      </c>
      <c r="E4691" s="61" t="s">
        <v>2329</v>
      </c>
      <c r="F4691" s="61" t="s">
        <v>148</v>
      </c>
      <c r="G4691" s="54" t="s">
        <v>71</v>
      </c>
      <c r="H4691" s="54" t="s">
        <v>128</v>
      </c>
      <c r="I4691" s="54" t="s">
        <v>22</v>
      </c>
      <c r="J4691" s="54" t="s">
        <v>147</v>
      </c>
      <c r="K4691" s="56">
        <v>43457.38071759259</v>
      </c>
      <c r="L4691" s="56">
        <v>43457.731539351851</v>
      </c>
      <c r="M4691" s="57">
        <v>8.4197222220000008</v>
      </c>
      <c r="N4691" s="58">
        <v>0</v>
      </c>
      <c r="O4691" s="58">
        <v>393</v>
      </c>
      <c r="P4691" s="58">
        <v>0</v>
      </c>
      <c r="Q4691" s="58">
        <v>0</v>
      </c>
      <c r="R4691" s="59">
        <v>0</v>
      </c>
      <c r="S4691" s="59">
        <v>3308.9508329999999</v>
      </c>
      <c r="T4691" s="59">
        <v>0</v>
      </c>
      <c r="U4691" s="59">
        <v>0</v>
      </c>
    </row>
    <row r="4692" spans="1:21" x14ac:dyDescent="0.3">
      <c r="A4692" s="61">
        <v>90004</v>
      </c>
      <c r="B4692" s="54">
        <v>1</v>
      </c>
      <c r="C4692" s="54" t="s">
        <v>78</v>
      </c>
      <c r="D4692" s="54" t="s">
        <v>90</v>
      </c>
      <c r="E4692" s="61" t="s">
        <v>4065</v>
      </c>
      <c r="F4692" s="61" t="s">
        <v>150</v>
      </c>
      <c r="G4692" s="54" t="s">
        <v>71</v>
      </c>
      <c r="H4692" s="54" t="s">
        <v>128</v>
      </c>
      <c r="I4692" s="54" t="s">
        <v>22</v>
      </c>
      <c r="J4692" s="54" t="s">
        <v>147</v>
      </c>
      <c r="K4692" s="56">
        <v>43457.430023148147</v>
      </c>
      <c r="L4692" s="56">
        <v>43457.560590277775</v>
      </c>
      <c r="M4692" s="57">
        <v>3.133611111</v>
      </c>
      <c r="N4692" s="58">
        <v>0</v>
      </c>
      <c r="O4692" s="58">
        <v>196</v>
      </c>
      <c r="P4692" s="58">
        <v>0</v>
      </c>
      <c r="Q4692" s="58">
        <v>0</v>
      </c>
      <c r="R4692" s="59">
        <v>0</v>
      </c>
      <c r="S4692" s="59">
        <v>614.18777799999998</v>
      </c>
      <c r="T4692" s="59">
        <v>0</v>
      </c>
      <c r="U4692" s="59">
        <v>0</v>
      </c>
    </row>
    <row r="4693" spans="1:21" x14ac:dyDescent="0.3">
      <c r="A4693" s="61">
        <v>90005</v>
      </c>
      <c r="B4693" s="54">
        <v>1</v>
      </c>
      <c r="C4693" s="54" t="s">
        <v>78</v>
      </c>
      <c r="D4693" s="54" t="s">
        <v>104</v>
      </c>
      <c r="E4693" s="61" t="s">
        <v>2663</v>
      </c>
      <c r="F4693" s="61" t="s">
        <v>148</v>
      </c>
      <c r="G4693" s="54" t="s">
        <v>72</v>
      </c>
      <c r="H4693" s="54" t="s">
        <v>128</v>
      </c>
      <c r="I4693" s="54" t="s">
        <v>22</v>
      </c>
      <c r="J4693" s="54" t="s">
        <v>147</v>
      </c>
      <c r="K4693" s="56">
        <v>43457.378125000003</v>
      </c>
      <c r="L4693" s="56">
        <v>43457.721755011575</v>
      </c>
      <c r="M4693" s="57">
        <v>8.2471202770000005</v>
      </c>
      <c r="N4693" s="58">
        <v>0</v>
      </c>
      <c r="O4693" s="58">
        <v>0</v>
      </c>
      <c r="P4693" s="58">
        <v>0</v>
      </c>
      <c r="Q4693" s="58">
        <v>60</v>
      </c>
      <c r="R4693" s="59">
        <v>0</v>
      </c>
      <c r="S4693" s="59">
        <v>0</v>
      </c>
      <c r="T4693" s="59">
        <v>0</v>
      </c>
      <c r="U4693" s="59">
        <v>494.82721700000002</v>
      </c>
    </row>
    <row r="4694" spans="1:21" x14ac:dyDescent="0.3">
      <c r="A4694" s="61">
        <v>90006</v>
      </c>
      <c r="B4694" s="54">
        <v>1</v>
      </c>
      <c r="C4694" s="54" t="s">
        <v>79</v>
      </c>
      <c r="D4694" s="54" t="s">
        <v>114</v>
      </c>
      <c r="E4694" s="61" t="s">
        <v>3496</v>
      </c>
      <c r="F4694" s="61" t="s">
        <v>148</v>
      </c>
      <c r="G4694" s="54" t="s">
        <v>72</v>
      </c>
      <c r="H4694" s="54" t="s">
        <v>128</v>
      </c>
      <c r="I4694" s="54" t="s">
        <v>22</v>
      </c>
      <c r="J4694" s="54" t="s">
        <v>147</v>
      </c>
      <c r="K4694" s="56">
        <v>43457.380740740744</v>
      </c>
      <c r="L4694" s="56">
        <v>43457.62232638889</v>
      </c>
      <c r="M4694" s="57">
        <v>5.7980555550000004</v>
      </c>
      <c r="N4694" s="58">
        <v>0</v>
      </c>
      <c r="O4694" s="58">
        <v>991</v>
      </c>
      <c r="P4694" s="58">
        <v>1</v>
      </c>
      <c r="Q4694" s="58">
        <v>62</v>
      </c>
      <c r="R4694" s="59">
        <v>0</v>
      </c>
      <c r="S4694" s="59">
        <v>5745.873055</v>
      </c>
      <c r="T4694" s="59">
        <v>5.7980559999999999</v>
      </c>
      <c r="U4694" s="59">
        <v>359.479444</v>
      </c>
    </row>
    <row r="4695" spans="1:21" x14ac:dyDescent="0.3">
      <c r="A4695" s="61">
        <v>90007</v>
      </c>
      <c r="B4695" s="54">
        <v>1</v>
      </c>
      <c r="C4695" s="54" t="s">
        <v>79</v>
      </c>
      <c r="D4695" s="54" t="s">
        <v>108</v>
      </c>
      <c r="E4695" s="61" t="s">
        <v>4105</v>
      </c>
      <c r="F4695" s="61" t="s">
        <v>171</v>
      </c>
      <c r="G4695" s="54" t="s">
        <v>72</v>
      </c>
      <c r="H4695" s="54" t="s">
        <v>128</v>
      </c>
      <c r="I4695" s="54" t="s">
        <v>22</v>
      </c>
      <c r="J4695" s="54" t="s">
        <v>129</v>
      </c>
      <c r="K4695" s="56">
        <v>43457.385520833333</v>
      </c>
      <c r="L4695" s="56">
        <v>43457.429432870369</v>
      </c>
      <c r="M4695" s="57">
        <v>1.0538888879999999</v>
      </c>
      <c r="N4695" s="58">
        <v>0</v>
      </c>
      <c r="O4695" s="58">
        <v>20</v>
      </c>
      <c r="P4695" s="58">
        <v>0</v>
      </c>
      <c r="Q4695" s="58">
        <v>1</v>
      </c>
      <c r="R4695" s="59">
        <v>0</v>
      </c>
      <c r="S4695" s="59">
        <v>21.077777999999999</v>
      </c>
      <c r="T4695" s="59">
        <v>0</v>
      </c>
      <c r="U4695" s="59">
        <v>1.0538890000000001</v>
      </c>
    </row>
    <row r="4696" spans="1:21" x14ac:dyDescent="0.3">
      <c r="A4696" s="61">
        <v>90008</v>
      </c>
      <c r="B4696" s="54">
        <v>1</v>
      </c>
      <c r="C4696" s="54" t="s">
        <v>78</v>
      </c>
      <c r="D4696" s="54" t="s">
        <v>101</v>
      </c>
      <c r="E4696" s="61" t="s">
        <v>270</v>
      </c>
      <c r="F4696" s="61" t="s">
        <v>162</v>
      </c>
      <c r="G4696" s="54" t="s">
        <v>72</v>
      </c>
      <c r="H4696" s="54" t="s">
        <v>128</v>
      </c>
      <c r="I4696" s="54" t="s">
        <v>22</v>
      </c>
      <c r="J4696" s="54" t="s">
        <v>147</v>
      </c>
      <c r="K4696" s="56">
        <v>43457.388333333336</v>
      </c>
      <c r="L4696" s="56">
        <v>43457.479212962964</v>
      </c>
      <c r="M4696" s="57">
        <v>2.1811111109999999</v>
      </c>
      <c r="N4696" s="58">
        <v>3</v>
      </c>
      <c r="O4696" s="58">
        <v>0</v>
      </c>
      <c r="P4696" s="58">
        <v>0</v>
      </c>
      <c r="Q4696" s="58">
        <v>0</v>
      </c>
      <c r="R4696" s="59">
        <v>6.5433329999999996</v>
      </c>
      <c r="S4696" s="59">
        <v>0</v>
      </c>
      <c r="T4696" s="59">
        <v>0</v>
      </c>
      <c r="U4696" s="59">
        <v>0</v>
      </c>
    </row>
    <row r="4697" spans="1:21" x14ac:dyDescent="0.3">
      <c r="A4697" s="61">
        <v>90010</v>
      </c>
      <c r="B4697" s="54">
        <v>1</v>
      </c>
      <c r="C4697" s="54" t="s">
        <v>78</v>
      </c>
      <c r="D4697" s="54" t="s">
        <v>91</v>
      </c>
      <c r="E4697" s="61" t="s">
        <v>389</v>
      </c>
      <c r="F4697" s="61" t="s">
        <v>148</v>
      </c>
      <c r="G4697" s="54" t="s">
        <v>72</v>
      </c>
      <c r="H4697" s="54" t="s">
        <v>128</v>
      </c>
      <c r="I4697" s="54" t="s">
        <v>22</v>
      </c>
      <c r="J4697" s="54" t="s">
        <v>147</v>
      </c>
      <c r="K4697" s="56">
        <v>43457.397476851853</v>
      </c>
      <c r="L4697" s="56">
        <v>43457.726053240738</v>
      </c>
      <c r="M4697" s="57">
        <v>7.8858333329999999</v>
      </c>
      <c r="N4697" s="58">
        <v>0</v>
      </c>
      <c r="O4697" s="58">
        <v>1</v>
      </c>
      <c r="P4697" s="58">
        <v>5</v>
      </c>
      <c r="Q4697" s="58">
        <v>472</v>
      </c>
      <c r="R4697" s="59">
        <v>0</v>
      </c>
      <c r="S4697" s="59">
        <v>7.8858329999999999</v>
      </c>
      <c r="T4697" s="59">
        <v>39.429167</v>
      </c>
      <c r="U4697" s="59">
        <v>3722.1133329999998</v>
      </c>
    </row>
    <row r="4698" spans="1:21" x14ac:dyDescent="0.3">
      <c r="A4698" s="61">
        <v>90012</v>
      </c>
      <c r="B4698" s="54">
        <v>1</v>
      </c>
      <c r="C4698" s="54" t="s">
        <v>78</v>
      </c>
      <c r="D4698" s="54" t="s">
        <v>125</v>
      </c>
      <c r="E4698" s="61" t="s">
        <v>4087</v>
      </c>
      <c r="F4698" s="61" t="s">
        <v>127</v>
      </c>
      <c r="G4698" s="54" t="s">
        <v>72</v>
      </c>
      <c r="H4698" s="54" t="s">
        <v>128</v>
      </c>
      <c r="I4698" s="54" t="s">
        <v>22</v>
      </c>
      <c r="J4698" s="54" t="s">
        <v>129</v>
      </c>
      <c r="K4698" s="56">
        <v>43457.382233796299</v>
      </c>
      <c r="L4698" s="56">
        <v>43457.397222222222</v>
      </c>
      <c r="M4698" s="57">
        <v>0.35972222199999998</v>
      </c>
      <c r="N4698" s="58">
        <v>3</v>
      </c>
      <c r="O4698" s="58">
        <v>6718</v>
      </c>
      <c r="P4698" s="58">
        <v>0</v>
      </c>
      <c r="Q4698" s="58">
        <v>1</v>
      </c>
      <c r="R4698" s="59">
        <v>1.079167</v>
      </c>
      <c r="S4698" s="59">
        <v>2416.613887</v>
      </c>
      <c r="T4698" s="59">
        <v>0</v>
      </c>
      <c r="U4698" s="59">
        <v>0.35972199999999999</v>
      </c>
    </row>
    <row r="4699" spans="1:21" x14ac:dyDescent="0.3">
      <c r="A4699" s="61">
        <v>90018</v>
      </c>
      <c r="B4699" s="54">
        <v>1</v>
      </c>
      <c r="C4699" s="54" t="s">
        <v>78</v>
      </c>
      <c r="D4699" s="54" t="s">
        <v>80</v>
      </c>
      <c r="E4699" s="61" t="s">
        <v>3829</v>
      </c>
      <c r="F4699" s="61" t="s">
        <v>136</v>
      </c>
      <c r="G4699" s="54" t="s">
        <v>71</v>
      </c>
      <c r="H4699" s="54" t="s">
        <v>128</v>
      </c>
      <c r="I4699" s="54" t="s">
        <v>22</v>
      </c>
      <c r="J4699" s="54" t="s">
        <v>129</v>
      </c>
      <c r="K4699" s="56">
        <v>43457.412592592591</v>
      </c>
      <c r="L4699" s="56">
        <v>43457.456284722226</v>
      </c>
      <c r="M4699" s="57">
        <v>1.048611111</v>
      </c>
      <c r="N4699" s="58">
        <v>0</v>
      </c>
      <c r="O4699" s="58">
        <v>80</v>
      </c>
      <c r="P4699" s="58">
        <v>0</v>
      </c>
      <c r="Q4699" s="58">
        <v>0</v>
      </c>
      <c r="R4699" s="59">
        <v>0</v>
      </c>
      <c r="S4699" s="59">
        <v>83.888889000000006</v>
      </c>
      <c r="T4699" s="59">
        <v>0</v>
      </c>
      <c r="U4699" s="59">
        <v>0</v>
      </c>
    </row>
    <row r="4700" spans="1:21" x14ac:dyDescent="0.3">
      <c r="A4700" s="61">
        <v>90019</v>
      </c>
      <c r="B4700" s="54">
        <v>1</v>
      </c>
      <c r="C4700" s="54" t="s">
        <v>79</v>
      </c>
      <c r="D4700" s="54" t="s">
        <v>120</v>
      </c>
      <c r="E4700" s="61" t="s">
        <v>4106</v>
      </c>
      <c r="F4700" s="61" t="s">
        <v>150</v>
      </c>
      <c r="G4700" s="54" t="s">
        <v>71</v>
      </c>
      <c r="H4700" s="54" t="s">
        <v>128</v>
      </c>
      <c r="I4700" s="54" t="s">
        <v>22</v>
      </c>
      <c r="J4700" s="54" t="s">
        <v>147</v>
      </c>
      <c r="K4700" s="56">
        <v>43457.44740740741</v>
      </c>
      <c r="L4700" s="56">
        <v>43457.456238425926</v>
      </c>
      <c r="M4700" s="57">
        <v>0.21194444400000001</v>
      </c>
      <c r="N4700" s="58">
        <v>0</v>
      </c>
      <c r="O4700" s="58">
        <v>124</v>
      </c>
      <c r="P4700" s="58">
        <v>0</v>
      </c>
      <c r="Q4700" s="58">
        <v>30</v>
      </c>
      <c r="R4700" s="59">
        <v>0</v>
      </c>
      <c r="S4700" s="59">
        <v>26.281110999999999</v>
      </c>
      <c r="T4700" s="59">
        <v>0</v>
      </c>
      <c r="U4700" s="59">
        <v>6.358333</v>
      </c>
    </row>
    <row r="4701" spans="1:21" x14ac:dyDescent="0.3">
      <c r="A4701" s="61">
        <v>90020</v>
      </c>
      <c r="B4701" s="54">
        <v>1</v>
      </c>
      <c r="C4701" s="54" t="s">
        <v>78</v>
      </c>
      <c r="D4701" s="54" t="s">
        <v>89</v>
      </c>
      <c r="E4701" s="61" t="s">
        <v>4107</v>
      </c>
      <c r="F4701" s="61" t="s">
        <v>148</v>
      </c>
      <c r="G4701" s="54" t="s">
        <v>71</v>
      </c>
      <c r="H4701" s="54" t="s">
        <v>128</v>
      </c>
      <c r="I4701" s="54" t="s">
        <v>22</v>
      </c>
      <c r="J4701" s="54" t="s">
        <v>147</v>
      </c>
      <c r="K4701" s="56">
        <v>43457.415972222225</v>
      </c>
      <c r="L4701" s="56">
        <v>43457.596817129626</v>
      </c>
      <c r="M4701" s="57">
        <v>4.3402777769999998</v>
      </c>
      <c r="N4701" s="58">
        <v>0</v>
      </c>
      <c r="O4701" s="58">
        <v>70</v>
      </c>
      <c r="P4701" s="58">
        <v>0</v>
      </c>
      <c r="Q4701" s="58">
        <v>0</v>
      </c>
      <c r="R4701" s="59">
        <v>0</v>
      </c>
      <c r="S4701" s="59">
        <v>303.81944399999998</v>
      </c>
      <c r="T4701" s="59">
        <v>0</v>
      </c>
      <c r="U4701" s="59">
        <v>0</v>
      </c>
    </row>
    <row r="4702" spans="1:21" x14ac:dyDescent="0.3">
      <c r="A4702" s="61">
        <v>90023</v>
      </c>
      <c r="B4702" s="54">
        <v>1</v>
      </c>
      <c r="C4702" s="54" t="s">
        <v>78</v>
      </c>
      <c r="D4702" s="54" t="s">
        <v>96</v>
      </c>
      <c r="E4702" s="61" t="s">
        <v>4108</v>
      </c>
      <c r="F4702" s="61" t="s">
        <v>148</v>
      </c>
      <c r="G4702" s="54" t="s">
        <v>72</v>
      </c>
      <c r="H4702" s="54" t="s">
        <v>128</v>
      </c>
      <c r="I4702" s="54" t="s">
        <v>22</v>
      </c>
      <c r="J4702" s="54" t="s">
        <v>147</v>
      </c>
      <c r="K4702" s="56">
        <v>43457.388101851851</v>
      </c>
      <c r="L4702" s="56">
        <v>43457.747192048613</v>
      </c>
      <c r="M4702" s="57">
        <v>8.6181647219999995</v>
      </c>
      <c r="N4702" s="58">
        <v>0</v>
      </c>
      <c r="O4702" s="58">
        <v>37</v>
      </c>
      <c r="P4702" s="58">
        <v>0</v>
      </c>
      <c r="Q4702" s="58">
        <v>0</v>
      </c>
      <c r="R4702" s="59">
        <v>0</v>
      </c>
      <c r="S4702" s="59">
        <v>318.872095</v>
      </c>
      <c r="T4702" s="59">
        <v>0</v>
      </c>
      <c r="U4702" s="59">
        <v>0</v>
      </c>
    </row>
    <row r="4703" spans="1:21" x14ac:dyDescent="0.3">
      <c r="A4703" s="61">
        <v>90024</v>
      </c>
      <c r="B4703" s="54">
        <v>1</v>
      </c>
      <c r="C4703" s="54" t="s">
        <v>78</v>
      </c>
      <c r="D4703" s="54" t="s">
        <v>88</v>
      </c>
      <c r="E4703" s="61" t="s">
        <v>4109</v>
      </c>
      <c r="F4703" s="61" t="s">
        <v>137</v>
      </c>
      <c r="G4703" s="54" t="s">
        <v>71</v>
      </c>
      <c r="H4703" s="54" t="s">
        <v>128</v>
      </c>
      <c r="I4703" s="54" t="s">
        <v>22</v>
      </c>
      <c r="J4703" s="54" t="s">
        <v>129</v>
      </c>
      <c r="K4703" s="56">
        <v>43457.40488425926</v>
      </c>
      <c r="L4703" s="56">
        <v>43457.435601851852</v>
      </c>
      <c r="M4703" s="57">
        <v>0.73722222199999998</v>
      </c>
      <c r="N4703" s="58">
        <v>0</v>
      </c>
      <c r="O4703" s="58">
        <v>1</v>
      </c>
      <c r="P4703" s="58">
        <v>0</v>
      </c>
      <c r="Q4703" s="58">
        <v>0</v>
      </c>
      <c r="R4703" s="59">
        <v>0</v>
      </c>
      <c r="S4703" s="59">
        <v>0.73722200000000004</v>
      </c>
      <c r="T4703" s="59">
        <v>0</v>
      </c>
      <c r="U4703" s="59">
        <v>0</v>
      </c>
    </row>
    <row r="4704" spans="1:21" x14ac:dyDescent="0.3">
      <c r="A4704" s="61">
        <v>90025</v>
      </c>
      <c r="B4704" s="54">
        <v>1</v>
      </c>
      <c r="C4704" s="54" t="s">
        <v>78</v>
      </c>
      <c r="D4704" s="54" t="s">
        <v>97</v>
      </c>
      <c r="E4704" s="61" t="s">
        <v>4110</v>
      </c>
      <c r="F4704" s="61" t="s">
        <v>130</v>
      </c>
      <c r="G4704" s="54" t="s">
        <v>71</v>
      </c>
      <c r="H4704" s="54" t="s">
        <v>128</v>
      </c>
      <c r="I4704" s="54" t="s">
        <v>22</v>
      </c>
      <c r="J4704" s="54" t="s">
        <v>129</v>
      </c>
      <c r="K4704" s="56">
        <v>43457.415671296294</v>
      </c>
      <c r="L4704" s="56">
        <v>43457.455891203703</v>
      </c>
      <c r="M4704" s="57">
        <v>0.96527777699999995</v>
      </c>
      <c r="N4704" s="58">
        <v>0</v>
      </c>
      <c r="O4704" s="58">
        <v>141</v>
      </c>
      <c r="P4704" s="58">
        <v>0</v>
      </c>
      <c r="Q4704" s="58">
        <v>0</v>
      </c>
      <c r="R4704" s="59">
        <v>0</v>
      </c>
      <c r="S4704" s="59">
        <v>136.10416699999999</v>
      </c>
      <c r="T4704" s="59">
        <v>0</v>
      </c>
      <c r="U4704" s="59">
        <v>0</v>
      </c>
    </row>
    <row r="4705" spans="1:21" x14ac:dyDescent="0.3">
      <c r="A4705" s="61">
        <v>90026</v>
      </c>
      <c r="B4705" s="54">
        <v>1</v>
      </c>
      <c r="C4705" s="54" t="s">
        <v>78</v>
      </c>
      <c r="D4705" s="54" t="s">
        <v>96</v>
      </c>
      <c r="E4705" s="61" t="s">
        <v>4111</v>
      </c>
      <c r="F4705" s="61" t="s">
        <v>162</v>
      </c>
      <c r="G4705" s="54" t="s">
        <v>72</v>
      </c>
      <c r="H4705" s="54" t="s">
        <v>128</v>
      </c>
      <c r="I4705" s="54" t="s">
        <v>22</v>
      </c>
      <c r="J4705" s="54" t="s">
        <v>129</v>
      </c>
      <c r="K4705" s="56">
        <v>43457.408622685187</v>
      </c>
      <c r="L4705" s="56">
        <v>43457.418749999997</v>
      </c>
      <c r="M4705" s="57">
        <v>0.24305555500000001</v>
      </c>
      <c r="N4705" s="58">
        <v>0</v>
      </c>
      <c r="O4705" s="58">
        <v>289</v>
      </c>
      <c r="P4705" s="58">
        <v>0</v>
      </c>
      <c r="Q4705" s="58">
        <v>0</v>
      </c>
      <c r="R4705" s="59">
        <v>0</v>
      </c>
      <c r="S4705" s="59">
        <v>70.243054999999998</v>
      </c>
      <c r="T4705" s="59">
        <v>0</v>
      </c>
      <c r="U4705" s="59">
        <v>0</v>
      </c>
    </row>
    <row r="4706" spans="1:21" x14ac:dyDescent="0.3">
      <c r="A4706" s="61">
        <v>90027</v>
      </c>
      <c r="B4706" s="54">
        <v>1</v>
      </c>
      <c r="C4706" s="54" t="s">
        <v>79</v>
      </c>
      <c r="D4706" s="54" t="s">
        <v>119</v>
      </c>
      <c r="E4706" s="61" t="s">
        <v>4112</v>
      </c>
      <c r="F4706" s="61" t="s">
        <v>387</v>
      </c>
      <c r="G4706" s="54" t="s">
        <v>71</v>
      </c>
      <c r="H4706" s="54" t="s">
        <v>128</v>
      </c>
      <c r="I4706" s="54" t="s">
        <v>22</v>
      </c>
      <c r="J4706" s="54" t="s">
        <v>129</v>
      </c>
      <c r="K4706" s="56">
        <v>43457.419444444444</v>
      </c>
      <c r="L4706" s="56">
        <v>43457.493043981478</v>
      </c>
      <c r="M4706" s="57">
        <v>1.766388888</v>
      </c>
      <c r="N4706" s="58">
        <v>0</v>
      </c>
      <c r="O4706" s="58">
        <v>29</v>
      </c>
      <c r="P4706" s="58">
        <v>0</v>
      </c>
      <c r="Q4706" s="58">
        <v>6</v>
      </c>
      <c r="R4706" s="59">
        <v>0</v>
      </c>
      <c r="S4706" s="59">
        <v>51.225278000000003</v>
      </c>
      <c r="T4706" s="59">
        <v>0</v>
      </c>
      <c r="U4706" s="59">
        <v>10.598333</v>
      </c>
    </row>
    <row r="4707" spans="1:21" x14ac:dyDescent="0.3">
      <c r="A4707" s="61">
        <v>90029</v>
      </c>
      <c r="B4707" s="54">
        <v>1</v>
      </c>
      <c r="C4707" s="54" t="s">
        <v>78</v>
      </c>
      <c r="D4707" s="54" t="s">
        <v>82</v>
      </c>
      <c r="E4707" s="61" t="s">
        <v>4113</v>
      </c>
      <c r="F4707" s="61" t="s">
        <v>156</v>
      </c>
      <c r="G4707" s="54" t="s">
        <v>71</v>
      </c>
      <c r="H4707" s="54" t="s">
        <v>128</v>
      </c>
      <c r="I4707" s="54" t="s">
        <v>22</v>
      </c>
      <c r="J4707" s="54" t="s">
        <v>129</v>
      </c>
      <c r="K4707" s="56">
        <v>43457.396944444445</v>
      </c>
      <c r="L4707" s="56">
        <v>43457.464212962965</v>
      </c>
      <c r="M4707" s="57">
        <v>1.6144444440000001</v>
      </c>
      <c r="N4707" s="58">
        <v>0</v>
      </c>
      <c r="O4707" s="58">
        <v>25</v>
      </c>
      <c r="P4707" s="58">
        <v>0</v>
      </c>
      <c r="Q4707" s="58">
        <v>0</v>
      </c>
      <c r="R4707" s="59">
        <v>0</v>
      </c>
      <c r="S4707" s="59">
        <v>40.361111000000001</v>
      </c>
      <c r="T4707" s="59">
        <v>0</v>
      </c>
      <c r="U4707" s="59">
        <v>0</v>
      </c>
    </row>
    <row r="4708" spans="1:21" x14ac:dyDescent="0.3">
      <c r="A4708" s="61">
        <v>90030</v>
      </c>
      <c r="B4708" s="54">
        <v>1</v>
      </c>
      <c r="C4708" s="54" t="s">
        <v>78</v>
      </c>
      <c r="D4708" s="54" t="s">
        <v>101</v>
      </c>
      <c r="E4708" s="61" t="s">
        <v>191</v>
      </c>
      <c r="F4708" s="61" t="s">
        <v>148</v>
      </c>
      <c r="G4708" s="54" t="s">
        <v>71</v>
      </c>
      <c r="H4708" s="54" t="s">
        <v>128</v>
      </c>
      <c r="I4708" s="54" t="s">
        <v>22</v>
      </c>
      <c r="J4708" s="54" t="s">
        <v>147</v>
      </c>
      <c r="K4708" s="56">
        <v>43457.422916666663</v>
      </c>
      <c r="L4708" s="56">
        <v>43457.759467592594</v>
      </c>
      <c r="M4708" s="57">
        <v>8.0772222219999996</v>
      </c>
      <c r="N4708" s="58">
        <v>0</v>
      </c>
      <c r="O4708" s="58">
        <v>248</v>
      </c>
      <c r="P4708" s="58">
        <v>0</v>
      </c>
      <c r="Q4708" s="58">
        <v>0</v>
      </c>
      <c r="R4708" s="59">
        <v>0</v>
      </c>
      <c r="S4708" s="59">
        <v>2003.1511109999999</v>
      </c>
      <c r="T4708" s="59">
        <v>0</v>
      </c>
      <c r="U4708" s="59">
        <v>0</v>
      </c>
    </row>
    <row r="4709" spans="1:21" x14ac:dyDescent="0.3">
      <c r="A4709" s="61">
        <v>90031</v>
      </c>
      <c r="B4709" s="54">
        <v>1</v>
      </c>
      <c r="C4709" s="54" t="s">
        <v>79</v>
      </c>
      <c r="D4709" s="54" t="s">
        <v>112</v>
      </c>
      <c r="E4709" s="61" t="s">
        <v>1091</v>
      </c>
      <c r="F4709" s="61" t="s">
        <v>140</v>
      </c>
      <c r="G4709" s="54" t="s">
        <v>72</v>
      </c>
      <c r="H4709" s="54" t="s">
        <v>128</v>
      </c>
      <c r="I4709" s="54" t="s">
        <v>22</v>
      </c>
      <c r="J4709" s="54" t="s">
        <v>129</v>
      </c>
      <c r="K4709" s="56">
        <v>43457.417604166665</v>
      </c>
      <c r="L4709" s="56">
        <v>43457.455972222218</v>
      </c>
      <c r="M4709" s="57">
        <v>0.92083333300000003</v>
      </c>
      <c r="N4709" s="58">
        <v>1</v>
      </c>
      <c r="O4709" s="58">
        <v>3165</v>
      </c>
      <c r="P4709" s="58">
        <v>0</v>
      </c>
      <c r="Q4709" s="58">
        <v>0</v>
      </c>
      <c r="R4709" s="59">
        <v>0.92083300000000001</v>
      </c>
      <c r="S4709" s="59">
        <v>2914.4374990000001</v>
      </c>
      <c r="T4709" s="59">
        <v>0</v>
      </c>
      <c r="U4709" s="59">
        <v>0</v>
      </c>
    </row>
    <row r="4710" spans="1:21" x14ac:dyDescent="0.3">
      <c r="A4710" s="61">
        <v>90034</v>
      </c>
      <c r="B4710" s="54">
        <v>1</v>
      </c>
      <c r="C4710" s="54" t="s">
        <v>78</v>
      </c>
      <c r="D4710" s="54" t="s">
        <v>92</v>
      </c>
      <c r="E4710" s="61" t="s">
        <v>4114</v>
      </c>
      <c r="F4710" s="61" t="s">
        <v>149</v>
      </c>
      <c r="G4710" s="54" t="s">
        <v>71</v>
      </c>
      <c r="H4710" s="54" t="s">
        <v>128</v>
      </c>
      <c r="I4710" s="54" t="s">
        <v>22</v>
      </c>
      <c r="J4710" s="54" t="s">
        <v>129</v>
      </c>
      <c r="K4710" s="56">
        <v>43457.427083333336</v>
      </c>
      <c r="L4710" s="56">
        <v>43457.438194444447</v>
      </c>
      <c r="M4710" s="57">
        <v>0.266666666</v>
      </c>
      <c r="N4710" s="58">
        <v>0</v>
      </c>
      <c r="O4710" s="58">
        <v>243</v>
      </c>
      <c r="P4710" s="58">
        <v>0</v>
      </c>
      <c r="Q4710" s="58">
        <v>0</v>
      </c>
      <c r="R4710" s="59">
        <v>0</v>
      </c>
      <c r="S4710" s="59">
        <v>64.8</v>
      </c>
      <c r="T4710" s="59">
        <v>0</v>
      </c>
      <c r="U4710" s="59">
        <v>0</v>
      </c>
    </row>
    <row r="4711" spans="1:21" x14ac:dyDescent="0.3">
      <c r="A4711" s="61">
        <v>90035</v>
      </c>
      <c r="B4711" s="54">
        <v>1</v>
      </c>
      <c r="C4711" s="54" t="s">
        <v>78</v>
      </c>
      <c r="D4711" s="54" t="s">
        <v>102</v>
      </c>
      <c r="E4711" s="61" t="s">
        <v>4115</v>
      </c>
      <c r="F4711" s="61" t="s">
        <v>148</v>
      </c>
      <c r="G4711" s="54" t="s">
        <v>72</v>
      </c>
      <c r="H4711" s="54" t="s">
        <v>128</v>
      </c>
      <c r="I4711" s="54" t="s">
        <v>22</v>
      </c>
      <c r="J4711" s="54" t="s">
        <v>147</v>
      </c>
      <c r="K4711" s="56">
        <v>43457.429861111108</v>
      </c>
      <c r="L4711" s="56">
        <v>43457.434027777781</v>
      </c>
      <c r="M4711" s="57">
        <v>0.1</v>
      </c>
      <c r="N4711" s="58">
        <v>0</v>
      </c>
      <c r="O4711" s="58">
        <v>12</v>
      </c>
      <c r="P4711" s="58">
        <v>10</v>
      </c>
      <c r="Q4711" s="58">
        <v>89</v>
      </c>
      <c r="R4711" s="59">
        <v>0</v>
      </c>
      <c r="S4711" s="59">
        <v>1.2</v>
      </c>
      <c r="T4711" s="59">
        <v>1</v>
      </c>
      <c r="U4711" s="59">
        <v>8.9</v>
      </c>
    </row>
    <row r="4712" spans="1:21" x14ac:dyDescent="0.3">
      <c r="A4712" s="61">
        <v>90036</v>
      </c>
      <c r="B4712" s="54">
        <v>1</v>
      </c>
      <c r="C4712" s="54" t="s">
        <v>78</v>
      </c>
      <c r="D4712" s="54" t="s">
        <v>91</v>
      </c>
      <c r="E4712" s="61" t="s">
        <v>4116</v>
      </c>
      <c r="F4712" s="61" t="s">
        <v>137</v>
      </c>
      <c r="G4712" s="54" t="s">
        <v>71</v>
      </c>
      <c r="H4712" s="54" t="s">
        <v>128</v>
      </c>
      <c r="I4712" s="54" t="s">
        <v>22</v>
      </c>
      <c r="J4712" s="54" t="s">
        <v>129</v>
      </c>
      <c r="K4712" s="56">
        <v>43457.429016203707</v>
      </c>
      <c r="L4712" s="56">
        <v>43457.448587962965</v>
      </c>
      <c r="M4712" s="57">
        <v>0.46972222200000002</v>
      </c>
      <c r="N4712" s="58">
        <v>0</v>
      </c>
      <c r="O4712" s="58">
        <v>0</v>
      </c>
      <c r="P4712" s="58">
        <v>0</v>
      </c>
      <c r="Q4712" s="58">
        <v>2</v>
      </c>
      <c r="R4712" s="59">
        <v>0</v>
      </c>
      <c r="S4712" s="59">
        <v>0</v>
      </c>
      <c r="T4712" s="59">
        <v>0</v>
      </c>
      <c r="U4712" s="59">
        <v>0.93944399999999995</v>
      </c>
    </row>
    <row r="4713" spans="1:21" x14ac:dyDescent="0.3">
      <c r="A4713" s="61">
        <v>90037</v>
      </c>
      <c r="B4713" s="54">
        <v>1</v>
      </c>
      <c r="C4713" s="54" t="s">
        <v>79</v>
      </c>
      <c r="D4713" s="54" t="s">
        <v>117</v>
      </c>
      <c r="E4713" s="61" t="s">
        <v>4117</v>
      </c>
      <c r="F4713" s="61" t="s">
        <v>140</v>
      </c>
      <c r="G4713" s="54" t="s">
        <v>72</v>
      </c>
      <c r="H4713" s="54" t="s">
        <v>128</v>
      </c>
      <c r="I4713" s="54" t="s">
        <v>22</v>
      </c>
      <c r="J4713" s="54" t="s">
        <v>129</v>
      </c>
      <c r="K4713" s="56">
        <v>43457.43167824074</v>
      </c>
      <c r="L4713" s="56">
        <v>43457.461493055554</v>
      </c>
      <c r="M4713" s="57">
        <v>0.71555555500000001</v>
      </c>
      <c r="N4713" s="58">
        <v>0</v>
      </c>
      <c r="O4713" s="58">
        <v>7</v>
      </c>
      <c r="P4713" s="58">
        <v>11</v>
      </c>
      <c r="Q4713" s="58">
        <v>430</v>
      </c>
      <c r="R4713" s="59">
        <v>0</v>
      </c>
      <c r="S4713" s="59">
        <v>5.0088889999999999</v>
      </c>
      <c r="T4713" s="59">
        <v>7.871111</v>
      </c>
      <c r="U4713" s="59">
        <v>307.68888900000002</v>
      </c>
    </row>
    <row r="4714" spans="1:21" x14ac:dyDescent="0.3">
      <c r="A4714" s="61">
        <v>90038</v>
      </c>
      <c r="B4714" s="54">
        <v>1</v>
      </c>
      <c r="C4714" s="54" t="s">
        <v>78</v>
      </c>
      <c r="D4714" s="54" t="s">
        <v>102</v>
      </c>
      <c r="E4714" s="61" t="s">
        <v>2876</v>
      </c>
      <c r="F4714" s="61" t="s">
        <v>150</v>
      </c>
      <c r="G4714" s="54" t="s">
        <v>72</v>
      </c>
      <c r="H4714" s="54" t="s">
        <v>128</v>
      </c>
      <c r="I4714" s="54" t="s">
        <v>22</v>
      </c>
      <c r="J4714" s="54" t="s">
        <v>147</v>
      </c>
      <c r="K4714" s="56">
        <v>43457.448391203703</v>
      </c>
      <c r="L4714" s="56">
        <v>43457.614583333336</v>
      </c>
      <c r="M4714" s="57">
        <v>3.988611111</v>
      </c>
      <c r="N4714" s="58">
        <v>0</v>
      </c>
      <c r="O4714" s="58">
        <v>0</v>
      </c>
      <c r="P4714" s="58">
        <v>0</v>
      </c>
      <c r="Q4714" s="58">
        <v>20</v>
      </c>
      <c r="R4714" s="59">
        <v>0</v>
      </c>
      <c r="S4714" s="59">
        <v>0</v>
      </c>
      <c r="T4714" s="59">
        <v>0</v>
      </c>
      <c r="U4714" s="59">
        <v>79.772221999999999</v>
      </c>
    </row>
    <row r="4715" spans="1:21" x14ac:dyDescent="0.3">
      <c r="A4715" s="61">
        <v>90041</v>
      </c>
      <c r="B4715" s="54">
        <v>1</v>
      </c>
      <c r="C4715" s="54" t="s">
        <v>79</v>
      </c>
      <c r="D4715" s="54" t="s">
        <v>112</v>
      </c>
      <c r="E4715" s="61" t="s">
        <v>3290</v>
      </c>
      <c r="F4715" s="61" t="s">
        <v>148</v>
      </c>
      <c r="G4715" s="54" t="s">
        <v>72</v>
      </c>
      <c r="H4715" s="54" t="s">
        <v>128</v>
      </c>
      <c r="I4715" s="54" t="s">
        <v>22</v>
      </c>
      <c r="J4715" s="54" t="s">
        <v>147</v>
      </c>
      <c r="K4715" s="56">
        <v>43457.673888888887</v>
      </c>
      <c r="L4715" s="56">
        <v>43457.743761574071</v>
      </c>
      <c r="M4715" s="57">
        <v>1.6769444440000001</v>
      </c>
      <c r="N4715" s="58">
        <v>2</v>
      </c>
      <c r="O4715" s="58">
        <v>0</v>
      </c>
      <c r="P4715" s="58">
        <v>0</v>
      </c>
      <c r="Q4715" s="58">
        <v>0</v>
      </c>
      <c r="R4715" s="59">
        <v>3.3538890000000001</v>
      </c>
      <c r="S4715" s="59">
        <v>0</v>
      </c>
      <c r="T4715" s="59">
        <v>0</v>
      </c>
      <c r="U4715" s="59">
        <v>0</v>
      </c>
    </row>
    <row r="4716" spans="1:21" x14ac:dyDescent="0.3">
      <c r="A4716" s="61">
        <v>90043</v>
      </c>
      <c r="B4716" s="54">
        <v>1</v>
      </c>
      <c r="C4716" s="54" t="s">
        <v>79</v>
      </c>
      <c r="D4716" s="54" t="s">
        <v>123</v>
      </c>
      <c r="E4716" s="61" t="s">
        <v>4118</v>
      </c>
      <c r="F4716" s="61" t="s">
        <v>148</v>
      </c>
      <c r="G4716" s="54" t="s">
        <v>72</v>
      </c>
      <c r="H4716" s="54" t="s">
        <v>128</v>
      </c>
      <c r="I4716" s="54" t="s">
        <v>22</v>
      </c>
      <c r="J4716" s="54" t="s">
        <v>147</v>
      </c>
      <c r="K4716" s="56">
        <v>43457.442939814813</v>
      </c>
      <c r="L4716" s="56">
        <v>43457.476724537039</v>
      </c>
      <c r="M4716" s="57">
        <v>0.81083333300000004</v>
      </c>
      <c r="N4716" s="58">
        <v>4</v>
      </c>
      <c r="O4716" s="58">
        <v>9</v>
      </c>
      <c r="P4716" s="58">
        <v>0</v>
      </c>
      <c r="Q4716" s="58">
        <v>5</v>
      </c>
      <c r="R4716" s="59">
        <v>3.2433329999999998</v>
      </c>
      <c r="S4716" s="59">
        <v>7.2975000000000003</v>
      </c>
      <c r="T4716" s="59">
        <v>0</v>
      </c>
      <c r="U4716" s="59">
        <v>4.0541669999999996</v>
      </c>
    </row>
    <row r="4717" spans="1:21" x14ac:dyDescent="0.3">
      <c r="A4717" s="61">
        <v>90045</v>
      </c>
      <c r="B4717" s="54">
        <v>1</v>
      </c>
      <c r="C4717" s="54" t="s">
        <v>78</v>
      </c>
      <c r="D4717" s="54" t="s">
        <v>125</v>
      </c>
      <c r="E4717" s="61" t="s">
        <v>4091</v>
      </c>
      <c r="F4717" s="61" t="s">
        <v>140</v>
      </c>
      <c r="G4717" s="54" t="s">
        <v>72</v>
      </c>
      <c r="H4717" s="54" t="s">
        <v>128</v>
      </c>
      <c r="I4717" s="54" t="s">
        <v>22</v>
      </c>
      <c r="J4717" s="54" t="s">
        <v>129</v>
      </c>
      <c r="K4717" s="56">
        <v>43457.442361111112</v>
      </c>
      <c r="L4717" s="56">
        <v>43457.479166666664</v>
      </c>
      <c r="M4717" s="57">
        <v>0.88333333300000005</v>
      </c>
      <c r="N4717" s="58">
        <v>8</v>
      </c>
      <c r="O4717" s="58">
        <v>6061</v>
      </c>
      <c r="P4717" s="58">
        <v>0</v>
      </c>
      <c r="Q4717" s="58">
        <v>0</v>
      </c>
      <c r="R4717" s="59">
        <v>7.0666669999999998</v>
      </c>
      <c r="S4717" s="59">
        <v>5353.883331</v>
      </c>
      <c r="T4717" s="59">
        <v>0</v>
      </c>
      <c r="U4717" s="59">
        <v>0</v>
      </c>
    </row>
    <row r="4718" spans="1:21" x14ac:dyDescent="0.3">
      <c r="A4718" s="61">
        <v>90046</v>
      </c>
      <c r="B4718" s="54">
        <v>1</v>
      </c>
      <c r="C4718" s="54" t="s">
        <v>78</v>
      </c>
      <c r="D4718" s="54" t="s">
        <v>104</v>
      </c>
      <c r="E4718" s="61" t="s">
        <v>4119</v>
      </c>
      <c r="F4718" s="61" t="s">
        <v>137</v>
      </c>
      <c r="G4718" s="54" t="s">
        <v>71</v>
      </c>
      <c r="H4718" s="54" t="s">
        <v>128</v>
      </c>
      <c r="I4718" s="54" t="s">
        <v>22</v>
      </c>
      <c r="J4718" s="54" t="s">
        <v>129</v>
      </c>
      <c r="K4718" s="56">
        <v>43457.416851851849</v>
      </c>
      <c r="L4718" s="56">
        <v>43457.446527777778</v>
      </c>
      <c r="M4718" s="57">
        <v>0.71222222199999996</v>
      </c>
      <c r="N4718" s="58">
        <v>0</v>
      </c>
      <c r="O4718" s="58">
        <v>1</v>
      </c>
      <c r="P4718" s="58">
        <v>0</v>
      </c>
      <c r="Q4718" s="58">
        <v>0</v>
      </c>
      <c r="R4718" s="59">
        <v>0</v>
      </c>
      <c r="S4718" s="59">
        <v>0.71222200000000002</v>
      </c>
      <c r="T4718" s="59">
        <v>0</v>
      </c>
      <c r="U4718" s="59">
        <v>0</v>
      </c>
    </row>
    <row r="4719" spans="1:21" x14ac:dyDescent="0.3">
      <c r="A4719" s="61">
        <v>90048</v>
      </c>
      <c r="B4719" s="54">
        <v>1</v>
      </c>
      <c r="C4719" s="54" t="s">
        <v>78</v>
      </c>
      <c r="D4719" s="54" t="s">
        <v>98</v>
      </c>
      <c r="E4719" s="61" t="s">
        <v>4120</v>
      </c>
      <c r="F4719" s="61" t="s">
        <v>140</v>
      </c>
      <c r="G4719" s="54" t="s">
        <v>72</v>
      </c>
      <c r="H4719" s="54" t="s">
        <v>128</v>
      </c>
      <c r="I4719" s="54" t="s">
        <v>22</v>
      </c>
      <c r="J4719" s="54" t="s">
        <v>129</v>
      </c>
      <c r="K4719" s="56">
        <v>43457.437939814816</v>
      </c>
      <c r="L4719" s="56">
        <v>43457.466990740737</v>
      </c>
      <c r="M4719" s="57">
        <v>0.69722222199999995</v>
      </c>
      <c r="N4719" s="58">
        <v>0</v>
      </c>
      <c r="O4719" s="58">
        <v>16</v>
      </c>
      <c r="P4719" s="58">
        <v>0</v>
      </c>
      <c r="Q4719" s="58">
        <v>0</v>
      </c>
      <c r="R4719" s="59">
        <v>0</v>
      </c>
      <c r="S4719" s="59">
        <v>11.155556000000001</v>
      </c>
      <c r="T4719" s="59">
        <v>0</v>
      </c>
      <c r="U4719" s="59">
        <v>0</v>
      </c>
    </row>
    <row r="4720" spans="1:21" x14ac:dyDescent="0.3">
      <c r="A4720" s="61">
        <v>90049</v>
      </c>
      <c r="B4720" s="54">
        <v>1</v>
      </c>
      <c r="C4720" s="54" t="s">
        <v>79</v>
      </c>
      <c r="D4720" s="54" t="s">
        <v>108</v>
      </c>
      <c r="E4720" s="61" t="s">
        <v>4121</v>
      </c>
      <c r="F4720" s="61" t="s">
        <v>209</v>
      </c>
      <c r="G4720" s="54" t="s">
        <v>71</v>
      </c>
      <c r="H4720" s="54" t="s">
        <v>128</v>
      </c>
      <c r="I4720" s="54" t="s">
        <v>22</v>
      </c>
      <c r="J4720" s="54" t="s">
        <v>129</v>
      </c>
      <c r="K4720" s="56">
        <v>43457.43949074074</v>
      </c>
      <c r="L4720" s="56">
        <v>43457.52847222222</v>
      </c>
      <c r="M4720" s="57">
        <v>2.1355555549999998</v>
      </c>
      <c r="N4720" s="58">
        <v>0</v>
      </c>
      <c r="O4720" s="58">
        <v>53</v>
      </c>
      <c r="P4720" s="58">
        <v>0</v>
      </c>
      <c r="Q4720" s="58">
        <v>0</v>
      </c>
      <c r="R4720" s="59">
        <v>0</v>
      </c>
      <c r="S4720" s="59">
        <v>113.184444</v>
      </c>
      <c r="T4720" s="59">
        <v>0</v>
      </c>
      <c r="U4720" s="59">
        <v>0</v>
      </c>
    </row>
    <row r="4721" spans="1:21" x14ac:dyDescent="0.3">
      <c r="A4721" s="61">
        <v>90054</v>
      </c>
      <c r="B4721" s="54">
        <v>1</v>
      </c>
      <c r="C4721" s="54" t="s">
        <v>79</v>
      </c>
      <c r="D4721" s="54" t="s">
        <v>117</v>
      </c>
      <c r="E4721" s="61" t="s">
        <v>4122</v>
      </c>
      <c r="F4721" s="61" t="s">
        <v>145</v>
      </c>
      <c r="G4721" s="54" t="s">
        <v>72</v>
      </c>
      <c r="H4721" s="54" t="s">
        <v>128</v>
      </c>
      <c r="I4721" s="54" t="s">
        <v>22</v>
      </c>
      <c r="J4721" s="54" t="s">
        <v>129</v>
      </c>
      <c r="K4721" s="56">
        <v>43457.45385416667</v>
      </c>
      <c r="L4721" s="56">
        <v>43457.499166666668</v>
      </c>
      <c r="M4721" s="57">
        <v>1.0874999999999999</v>
      </c>
      <c r="N4721" s="58">
        <v>0</v>
      </c>
      <c r="O4721" s="58">
        <v>0</v>
      </c>
      <c r="P4721" s="58">
        <v>3</v>
      </c>
      <c r="Q4721" s="58">
        <v>13</v>
      </c>
      <c r="R4721" s="59">
        <v>0</v>
      </c>
      <c r="S4721" s="59">
        <v>0</v>
      </c>
      <c r="T4721" s="59">
        <v>3.2625000000000002</v>
      </c>
      <c r="U4721" s="59">
        <v>14.137499999999999</v>
      </c>
    </row>
    <row r="4722" spans="1:21" x14ac:dyDescent="0.3">
      <c r="A4722" s="61">
        <v>90056</v>
      </c>
      <c r="B4722" s="54">
        <v>1</v>
      </c>
      <c r="C4722" s="54" t="s">
        <v>78</v>
      </c>
      <c r="D4722" s="54" t="s">
        <v>82</v>
      </c>
      <c r="E4722" s="61" t="s">
        <v>4123</v>
      </c>
      <c r="F4722" s="61" t="s">
        <v>137</v>
      </c>
      <c r="G4722" s="54" t="s">
        <v>71</v>
      </c>
      <c r="H4722" s="54" t="s">
        <v>128</v>
      </c>
      <c r="I4722" s="54" t="s">
        <v>22</v>
      </c>
      <c r="J4722" s="54" t="s">
        <v>129</v>
      </c>
      <c r="K4722" s="56">
        <v>43457.450879629629</v>
      </c>
      <c r="L4722" s="56">
        <v>43457.487476851849</v>
      </c>
      <c r="M4722" s="57">
        <v>0.87833333300000005</v>
      </c>
      <c r="N4722" s="58">
        <v>0</v>
      </c>
      <c r="O4722" s="58">
        <v>30</v>
      </c>
      <c r="P4722" s="58">
        <v>0</v>
      </c>
      <c r="Q4722" s="58">
        <v>0</v>
      </c>
      <c r="R4722" s="59">
        <v>0</v>
      </c>
      <c r="S4722" s="59">
        <v>26.35</v>
      </c>
      <c r="T4722" s="59">
        <v>0</v>
      </c>
      <c r="U4722" s="59">
        <v>0</v>
      </c>
    </row>
    <row r="4723" spans="1:21" x14ac:dyDescent="0.3">
      <c r="A4723" s="61">
        <v>90057</v>
      </c>
      <c r="B4723" s="54">
        <v>1</v>
      </c>
      <c r="C4723" s="54" t="s">
        <v>79</v>
      </c>
      <c r="D4723" s="54" t="s">
        <v>113</v>
      </c>
      <c r="E4723" s="61" t="s">
        <v>4124</v>
      </c>
      <c r="F4723" s="61" t="s">
        <v>172</v>
      </c>
      <c r="G4723" s="54" t="s">
        <v>71</v>
      </c>
      <c r="H4723" s="54" t="s">
        <v>128</v>
      </c>
      <c r="I4723" s="54" t="s">
        <v>22</v>
      </c>
      <c r="J4723" s="54" t="s">
        <v>129</v>
      </c>
      <c r="K4723" s="56">
        <v>43457.45952546296</v>
      </c>
      <c r="L4723" s="56">
        <v>43457.545555555553</v>
      </c>
      <c r="M4723" s="57">
        <v>2.0647222219999999</v>
      </c>
      <c r="N4723" s="58">
        <v>0</v>
      </c>
      <c r="O4723" s="58">
        <v>0</v>
      </c>
      <c r="P4723" s="58">
        <v>0</v>
      </c>
      <c r="Q4723" s="58">
        <v>109</v>
      </c>
      <c r="R4723" s="59">
        <v>0</v>
      </c>
      <c r="S4723" s="59">
        <v>0</v>
      </c>
      <c r="T4723" s="59">
        <v>0</v>
      </c>
      <c r="U4723" s="59">
        <v>225.054722</v>
      </c>
    </row>
    <row r="4724" spans="1:21" x14ac:dyDescent="0.3">
      <c r="A4724" s="61">
        <v>90059</v>
      </c>
      <c r="B4724" s="54">
        <v>1</v>
      </c>
      <c r="C4724" s="54" t="s">
        <v>79</v>
      </c>
      <c r="D4724" s="54" t="s">
        <v>119</v>
      </c>
      <c r="E4724" s="61" t="s">
        <v>4125</v>
      </c>
      <c r="F4724" s="61" t="s">
        <v>145</v>
      </c>
      <c r="G4724" s="54" t="s">
        <v>72</v>
      </c>
      <c r="H4724" s="54" t="s">
        <v>128</v>
      </c>
      <c r="I4724" s="54" t="s">
        <v>22</v>
      </c>
      <c r="J4724" s="54" t="s">
        <v>129</v>
      </c>
      <c r="K4724" s="56">
        <v>43457.394502314812</v>
      </c>
      <c r="L4724" s="56">
        <v>43457.50571759259</v>
      </c>
      <c r="M4724" s="57">
        <v>2.6691666660000002</v>
      </c>
      <c r="N4724" s="58">
        <v>0</v>
      </c>
      <c r="O4724" s="58">
        <v>11</v>
      </c>
      <c r="P4724" s="58">
        <v>0</v>
      </c>
      <c r="Q4724" s="58">
        <v>0</v>
      </c>
      <c r="R4724" s="59">
        <v>0</v>
      </c>
      <c r="S4724" s="59">
        <v>29.360833</v>
      </c>
      <c r="T4724" s="59">
        <v>0</v>
      </c>
      <c r="U4724" s="59">
        <v>0</v>
      </c>
    </row>
    <row r="4725" spans="1:21" x14ac:dyDescent="0.3">
      <c r="A4725" s="61">
        <v>90064</v>
      </c>
      <c r="B4725" s="54">
        <v>1</v>
      </c>
      <c r="C4725" s="54" t="s">
        <v>78</v>
      </c>
      <c r="D4725" s="54" t="s">
        <v>80</v>
      </c>
      <c r="E4725" s="61" t="s">
        <v>3829</v>
      </c>
      <c r="F4725" s="61" t="s">
        <v>136</v>
      </c>
      <c r="G4725" s="54" t="s">
        <v>71</v>
      </c>
      <c r="H4725" s="54" t="s">
        <v>128</v>
      </c>
      <c r="I4725" s="54" t="s">
        <v>22</v>
      </c>
      <c r="J4725" s="54" t="s">
        <v>129</v>
      </c>
      <c r="K4725" s="56">
        <v>43457.46465277778</v>
      </c>
      <c r="L4725" s="56">
        <v>43457.505995370368</v>
      </c>
      <c r="M4725" s="57">
        <v>0.99222222199999999</v>
      </c>
      <c r="N4725" s="58">
        <v>0</v>
      </c>
      <c r="O4725" s="58">
        <v>80</v>
      </c>
      <c r="P4725" s="58">
        <v>0</v>
      </c>
      <c r="Q4725" s="58">
        <v>0</v>
      </c>
      <c r="R4725" s="59">
        <v>0</v>
      </c>
      <c r="S4725" s="59">
        <v>79.377778000000006</v>
      </c>
      <c r="T4725" s="59">
        <v>0</v>
      </c>
      <c r="U4725" s="59">
        <v>0</v>
      </c>
    </row>
    <row r="4726" spans="1:21" x14ac:dyDescent="0.3">
      <c r="A4726" s="61">
        <v>90065</v>
      </c>
      <c r="B4726" s="54">
        <v>1</v>
      </c>
      <c r="C4726" s="54" t="s">
        <v>78</v>
      </c>
      <c r="D4726" s="54" t="s">
        <v>97</v>
      </c>
      <c r="E4726" s="61" t="s">
        <v>4110</v>
      </c>
      <c r="F4726" s="61" t="s">
        <v>144</v>
      </c>
      <c r="G4726" s="54" t="s">
        <v>71</v>
      </c>
      <c r="H4726" s="54" t="s">
        <v>128</v>
      </c>
      <c r="I4726" s="54" t="s">
        <v>22</v>
      </c>
      <c r="J4726" s="54" t="s">
        <v>129</v>
      </c>
      <c r="K4726" s="56">
        <v>43457.471516203703</v>
      </c>
      <c r="L4726" s="56">
        <v>43457.548842592594</v>
      </c>
      <c r="M4726" s="57">
        <v>1.8558333330000001</v>
      </c>
      <c r="N4726" s="58">
        <v>0</v>
      </c>
      <c r="O4726" s="58">
        <v>141</v>
      </c>
      <c r="P4726" s="58">
        <v>0</v>
      </c>
      <c r="Q4726" s="58">
        <v>0</v>
      </c>
      <c r="R4726" s="59">
        <v>0</v>
      </c>
      <c r="S4726" s="59">
        <v>261.67250000000001</v>
      </c>
      <c r="T4726" s="59">
        <v>0</v>
      </c>
      <c r="U4726" s="59">
        <v>0</v>
      </c>
    </row>
    <row r="4727" spans="1:21" x14ac:dyDescent="0.3">
      <c r="A4727" s="61">
        <v>90066</v>
      </c>
      <c r="B4727" s="54">
        <v>1</v>
      </c>
      <c r="C4727" s="54" t="s">
        <v>78</v>
      </c>
      <c r="D4727" s="54" t="s">
        <v>101</v>
      </c>
      <c r="E4727" s="61" t="s">
        <v>4126</v>
      </c>
      <c r="F4727" s="61" t="s">
        <v>136</v>
      </c>
      <c r="G4727" s="54" t="s">
        <v>71</v>
      </c>
      <c r="H4727" s="54" t="s">
        <v>128</v>
      </c>
      <c r="I4727" s="54" t="s">
        <v>22</v>
      </c>
      <c r="J4727" s="54" t="s">
        <v>129</v>
      </c>
      <c r="K4727" s="56">
        <v>43457.47315972222</v>
      </c>
      <c r="L4727" s="56">
        <v>43457.495393518519</v>
      </c>
      <c r="M4727" s="57">
        <v>0.53361111100000003</v>
      </c>
      <c r="N4727" s="58">
        <v>0</v>
      </c>
      <c r="O4727" s="58">
        <v>31</v>
      </c>
      <c r="P4727" s="58">
        <v>0</v>
      </c>
      <c r="Q4727" s="58">
        <v>0</v>
      </c>
      <c r="R4727" s="59">
        <v>0</v>
      </c>
      <c r="S4727" s="59">
        <v>16.541944000000001</v>
      </c>
      <c r="T4727" s="59">
        <v>0</v>
      </c>
      <c r="U4727" s="59">
        <v>0</v>
      </c>
    </row>
    <row r="4728" spans="1:21" x14ac:dyDescent="0.3">
      <c r="A4728" s="61">
        <v>90068</v>
      </c>
      <c r="B4728" s="54">
        <v>1</v>
      </c>
      <c r="C4728" s="54" t="s">
        <v>78</v>
      </c>
      <c r="D4728" s="54" t="s">
        <v>90</v>
      </c>
      <c r="E4728" s="61" t="s">
        <v>4127</v>
      </c>
      <c r="F4728" s="61" t="s">
        <v>145</v>
      </c>
      <c r="G4728" s="54" t="s">
        <v>72</v>
      </c>
      <c r="H4728" s="54" t="s">
        <v>128</v>
      </c>
      <c r="I4728" s="54" t="s">
        <v>22</v>
      </c>
      <c r="J4728" s="54" t="s">
        <v>129</v>
      </c>
      <c r="K4728" s="56">
        <v>43457.489675925928</v>
      </c>
      <c r="L4728" s="56">
        <v>43457.659537037034</v>
      </c>
      <c r="M4728" s="57">
        <v>4.0766666660000004</v>
      </c>
      <c r="N4728" s="58">
        <v>1</v>
      </c>
      <c r="O4728" s="58">
        <v>88</v>
      </c>
      <c r="P4728" s="58">
        <v>0</v>
      </c>
      <c r="Q4728" s="58">
        <v>2</v>
      </c>
      <c r="R4728" s="59">
        <v>4.0766669999999996</v>
      </c>
      <c r="S4728" s="59">
        <v>358.746667</v>
      </c>
      <c r="T4728" s="59">
        <v>0</v>
      </c>
      <c r="U4728" s="59">
        <v>8.1533329999999999</v>
      </c>
    </row>
    <row r="4729" spans="1:21" x14ac:dyDescent="0.3">
      <c r="A4729" s="61">
        <v>90071</v>
      </c>
      <c r="B4729" s="54">
        <v>1</v>
      </c>
      <c r="C4729" s="54" t="s">
        <v>78</v>
      </c>
      <c r="D4729" s="54" t="s">
        <v>90</v>
      </c>
      <c r="E4729" s="61" t="s">
        <v>4128</v>
      </c>
      <c r="F4729" s="61" t="s">
        <v>145</v>
      </c>
      <c r="G4729" s="54" t="s">
        <v>72</v>
      </c>
      <c r="H4729" s="54" t="s">
        <v>128</v>
      </c>
      <c r="I4729" s="54" t="s">
        <v>22</v>
      </c>
      <c r="J4729" s="54" t="s">
        <v>129</v>
      </c>
      <c r="K4729" s="56">
        <v>43457.495289351849</v>
      </c>
      <c r="L4729" s="56">
        <v>43457.630266203705</v>
      </c>
      <c r="M4729" s="57">
        <v>3.2394444440000001</v>
      </c>
      <c r="N4729" s="58">
        <v>0</v>
      </c>
      <c r="O4729" s="58">
        <v>23</v>
      </c>
      <c r="P4729" s="58">
        <v>0</v>
      </c>
      <c r="Q4729" s="58">
        <v>0</v>
      </c>
      <c r="R4729" s="59">
        <v>0</v>
      </c>
      <c r="S4729" s="59">
        <v>74.507221999999999</v>
      </c>
      <c r="T4729" s="59">
        <v>0</v>
      </c>
      <c r="U4729" s="59">
        <v>0</v>
      </c>
    </row>
    <row r="4730" spans="1:21" x14ac:dyDescent="0.3">
      <c r="A4730" s="61">
        <v>90075</v>
      </c>
      <c r="B4730" s="54">
        <v>1</v>
      </c>
      <c r="C4730" s="54" t="s">
        <v>79</v>
      </c>
      <c r="D4730" s="54" t="s">
        <v>116</v>
      </c>
      <c r="E4730" s="61" t="s">
        <v>4129</v>
      </c>
      <c r="F4730" s="61" t="s">
        <v>137</v>
      </c>
      <c r="G4730" s="54" t="s">
        <v>71</v>
      </c>
      <c r="H4730" s="54" t="s">
        <v>128</v>
      </c>
      <c r="I4730" s="54" t="s">
        <v>22</v>
      </c>
      <c r="J4730" s="54" t="s">
        <v>129</v>
      </c>
      <c r="K4730" s="56">
        <v>43457.48847222222</v>
      </c>
      <c r="L4730" s="56">
        <v>43457.569108796299</v>
      </c>
      <c r="M4730" s="57">
        <v>1.935277777</v>
      </c>
      <c r="N4730" s="58">
        <v>0</v>
      </c>
      <c r="O4730" s="58">
        <v>123</v>
      </c>
      <c r="P4730" s="58">
        <v>0</v>
      </c>
      <c r="Q4730" s="58">
        <v>0</v>
      </c>
      <c r="R4730" s="59">
        <v>0</v>
      </c>
      <c r="S4730" s="59">
        <v>238.03916699999999</v>
      </c>
      <c r="T4730" s="59">
        <v>0</v>
      </c>
      <c r="U4730" s="59">
        <v>0</v>
      </c>
    </row>
    <row r="4731" spans="1:21" x14ac:dyDescent="0.3">
      <c r="A4731" s="61">
        <v>90078</v>
      </c>
      <c r="B4731" s="54">
        <v>1</v>
      </c>
      <c r="C4731" s="54" t="s">
        <v>78</v>
      </c>
      <c r="D4731" s="54" t="s">
        <v>125</v>
      </c>
      <c r="E4731" s="61" t="s">
        <v>4096</v>
      </c>
      <c r="F4731" s="61" t="s">
        <v>127</v>
      </c>
      <c r="G4731" s="54" t="s">
        <v>72</v>
      </c>
      <c r="H4731" s="54" t="s">
        <v>128</v>
      </c>
      <c r="I4731" s="54" t="s">
        <v>22</v>
      </c>
      <c r="J4731" s="54" t="s">
        <v>129</v>
      </c>
      <c r="K4731" s="56">
        <v>43457.479745370372</v>
      </c>
      <c r="L4731" s="56">
        <v>43457.534768518519</v>
      </c>
      <c r="M4731" s="57">
        <v>1.3205555550000001</v>
      </c>
      <c r="N4731" s="58">
        <v>0</v>
      </c>
      <c r="O4731" s="58">
        <v>992</v>
      </c>
      <c r="P4731" s="58">
        <v>0</v>
      </c>
      <c r="Q4731" s="58">
        <v>0</v>
      </c>
      <c r="R4731" s="59">
        <v>0</v>
      </c>
      <c r="S4731" s="59">
        <v>1309.991111</v>
      </c>
      <c r="T4731" s="59">
        <v>0</v>
      </c>
      <c r="U4731" s="59">
        <v>0</v>
      </c>
    </row>
    <row r="4732" spans="1:21" x14ac:dyDescent="0.3">
      <c r="A4732" s="61">
        <v>90079</v>
      </c>
      <c r="B4732" s="54">
        <v>1</v>
      </c>
      <c r="C4732" s="54" t="s">
        <v>78</v>
      </c>
      <c r="D4732" s="54" t="s">
        <v>81</v>
      </c>
      <c r="E4732" s="61" t="s">
        <v>4130</v>
      </c>
      <c r="F4732" s="61" t="s">
        <v>150</v>
      </c>
      <c r="G4732" s="54" t="s">
        <v>71</v>
      </c>
      <c r="H4732" s="54" t="s">
        <v>128</v>
      </c>
      <c r="I4732" s="54" t="s">
        <v>22</v>
      </c>
      <c r="J4732" s="54" t="s">
        <v>147</v>
      </c>
      <c r="K4732" s="56">
        <v>43457.505914351852</v>
      </c>
      <c r="L4732" s="56">
        <v>43457.625</v>
      </c>
      <c r="M4732" s="57">
        <v>2.858055555</v>
      </c>
      <c r="N4732" s="58">
        <v>0</v>
      </c>
      <c r="O4732" s="58">
        <v>26</v>
      </c>
      <c r="P4732" s="58">
        <v>0</v>
      </c>
      <c r="Q4732" s="58">
        <v>0</v>
      </c>
      <c r="R4732" s="59">
        <v>0</v>
      </c>
      <c r="S4732" s="59">
        <v>74.309443999999999</v>
      </c>
      <c r="T4732" s="59">
        <v>0</v>
      </c>
      <c r="U4732" s="59">
        <v>0</v>
      </c>
    </row>
    <row r="4733" spans="1:21" x14ac:dyDescent="0.3">
      <c r="A4733" s="61">
        <v>90081</v>
      </c>
      <c r="B4733" s="54">
        <v>1</v>
      </c>
      <c r="C4733" s="54" t="s">
        <v>78</v>
      </c>
      <c r="D4733" s="54" t="s">
        <v>88</v>
      </c>
      <c r="E4733" s="61" t="s">
        <v>4131</v>
      </c>
      <c r="F4733" s="61" t="s">
        <v>137</v>
      </c>
      <c r="G4733" s="54" t="s">
        <v>71</v>
      </c>
      <c r="H4733" s="54" t="s">
        <v>128</v>
      </c>
      <c r="I4733" s="54" t="s">
        <v>22</v>
      </c>
      <c r="J4733" s="54" t="s">
        <v>129</v>
      </c>
      <c r="K4733" s="56">
        <v>43457.504965277782</v>
      </c>
      <c r="L4733" s="56">
        <v>43457.528437499997</v>
      </c>
      <c r="M4733" s="57">
        <v>0.56333333299999999</v>
      </c>
      <c r="N4733" s="58">
        <v>0</v>
      </c>
      <c r="O4733" s="58">
        <v>1</v>
      </c>
      <c r="P4733" s="58">
        <v>0</v>
      </c>
      <c r="Q4733" s="58">
        <v>0</v>
      </c>
      <c r="R4733" s="59">
        <v>0</v>
      </c>
      <c r="S4733" s="59">
        <v>0.56333299999999997</v>
      </c>
      <c r="T4733" s="59">
        <v>0</v>
      </c>
      <c r="U4733" s="59">
        <v>0</v>
      </c>
    </row>
    <row r="4734" spans="1:21" x14ac:dyDescent="0.3">
      <c r="A4734" s="61">
        <v>90082</v>
      </c>
      <c r="B4734" s="54">
        <v>1</v>
      </c>
      <c r="C4734" s="54" t="s">
        <v>78</v>
      </c>
      <c r="D4734" s="54" t="s">
        <v>94</v>
      </c>
      <c r="E4734" s="61" t="s">
        <v>4132</v>
      </c>
      <c r="F4734" s="61" t="s">
        <v>137</v>
      </c>
      <c r="G4734" s="54" t="s">
        <v>71</v>
      </c>
      <c r="H4734" s="54" t="s">
        <v>128</v>
      </c>
      <c r="I4734" s="54" t="s">
        <v>22</v>
      </c>
      <c r="J4734" s="54" t="s">
        <v>129</v>
      </c>
      <c r="K4734" s="56">
        <v>43457.504270833335</v>
      </c>
      <c r="L4734" s="56">
        <v>43457.558425925927</v>
      </c>
      <c r="M4734" s="57">
        <v>1.299722222</v>
      </c>
      <c r="N4734" s="58">
        <v>0</v>
      </c>
      <c r="O4734" s="58">
        <v>1</v>
      </c>
      <c r="P4734" s="58">
        <v>0</v>
      </c>
      <c r="Q4734" s="58">
        <v>0</v>
      </c>
      <c r="R4734" s="59">
        <v>0</v>
      </c>
      <c r="S4734" s="59">
        <v>1.299722</v>
      </c>
      <c r="T4734" s="59">
        <v>0</v>
      </c>
      <c r="U4734" s="59">
        <v>0</v>
      </c>
    </row>
    <row r="4735" spans="1:21" x14ac:dyDescent="0.3">
      <c r="A4735" s="61">
        <v>90083</v>
      </c>
      <c r="B4735" s="54">
        <v>1</v>
      </c>
      <c r="C4735" s="54" t="s">
        <v>78</v>
      </c>
      <c r="D4735" s="54" t="s">
        <v>94</v>
      </c>
      <c r="E4735" s="61" t="s">
        <v>4133</v>
      </c>
      <c r="F4735" s="61" t="s">
        <v>181</v>
      </c>
      <c r="G4735" s="54" t="s">
        <v>71</v>
      </c>
      <c r="H4735" s="54" t="s">
        <v>128</v>
      </c>
      <c r="I4735" s="54" t="s">
        <v>22</v>
      </c>
      <c r="J4735" s="54" t="s">
        <v>129</v>
      </c>
      <c r="K4735" s="56">
        <v>43457.503865740742</v>
      </c>
      <c r="L4735" s="56">
        <v>43457.553622685184</v>
      </c>
      <c r="M4735" s="57">
        <v>1.1941666660000001</v>
      </c>
      <c r="N4735" s="58">
        <v>0</v>
      </c>
      <c r="O4735" s="58">
        <v>22</v>
      </c>
      <c r="P4735" s="58">
        <v>0</v>
      </c>
      <c r="Q4735" s="58">
        <v>0</v>
      </c>
      <c r="R4735" s="59">
        <v>0</v>
      </c>
      <c r="S4735" s="59">
        <v>26.271667000000001</v>
      </c>
      <c r="T4735" s="59">
        <v>0</v>
      </c>
      <c r="U4735" s="59">
        <v>0</v>
      </c>
    </row>
    <row r="4736" spans="1:21" x14ac:dyDescent="0.3">
      <c r="A4736" s="61">
        <v>90084</v>
      </c>
      <c r="B4736" s="54">
        <v>1</v>
      </c>
      <c r="C4736" s="54" t="s">
        <v>78</v>
      </c>
      <c r="D4736" s="54" t="s">
        <v>105</v>
      </c>
      <c r="E4736" s="61" t="s">
        <v>4134</v>
      </c>
      <c r="F4736" s="61" t="s">
        <v>130</v>
      </c>
      <c r="G4736" s="54" t="s">
        <v>71</v>
      </c>
      <c r="H4736" s="54" t="s">
        <v>128</v>
      </c>
      <c r="I4736" s="54" t="s">
        <v>22</v>
      </c>
      <c r="J4736" s="54" t="s">
        <v>129</v>
      </c>
      <c r="K4736" s="56">
        <v>43457.475636574076</v>
      </c>
      <c r="L4736" s="56">
        <v>43457.531481481477</v>
      </c>
      <c r="M4736" s="57">
        <v>1.3402777770000001</v>
      </c>
      <c r="N4736" s="58">
        <v>0</v>
      </c>
      <c r="O4736" s="58">
        <v>1</v>
      </c>
      <c r="P4736" s="58">
        <v>0</v>
      </c>
      <c r="Q4736" s="58">
        <v>0</v>
      </c>
      <c r="R4736" s="59">
        <v>0</v>
      </c>
      <c r="S4736" s="59">
        <v>1.3402780000000001</v>
      </c>
      <c r="T4736" s="59">
        <v>0</v>
      </c>
      <c r="U4736" s="59">
        <v>0</v>
      </c>
    </row>
    <row r="4737" spans="1:21" x14ac:dyDescent="0.3">
      <c r="A4737" s="61">
        <v>90088</v>
      </c>
      <c r="B4737" s="54">
        <v>1</v>
      </c>
      <c r="C4737" s="54" t="s">
        <v>78</v>
      </c>
      <c r="D4737" s="54" t="s">
        <v>101</v>
      </c>
      <c r="E4737" s="61" t="s">
        <v>4135</v>
      </c>
      <c r="F4737" s="61" t="s">
        <v>130</v>
      </c>
      <c r="G4737" s="54" t="s">
        <v>71</v>
      </c>
      <c r="H4737" s="54" t="s">
        <v>128</v>
      </c>
      <c r="I4737" s="54" t="s">
        <v>22</v>
      </c>
      <c r="J4737" s="54" t="s">
        <v>129</v>
      </c>
      <c r="K4737" s="56">
        <v>43457.517974537041</v>
      </c>
      <c r="L4737" s="56">
        <v>43457.532118055555</v>
      </c>
      <c r="M4737" s="57">
        <v>0.33944444400000001</v>
      </c>
      <c r="N4737" s="58">
        <v>0</v>
      </c>
      <c r="O4737" s="58">
        <v>108</v>
      </c>
      <c r="P4737" s="58">
        <v>0</v>
      </c>
      <c r="Q4737" s="58">
        <v>2</v>
      </c>
      <c r="R4737" s="59">
        <v>0</v>
      </c>
      <c r="S4737" s="59">
        <v>36.659999999999997</v>
      </c>
      <c r="T4737" s="59">
        <v>0</v>
      </c>
      <c r="U4737" s="59">
        <v>0.67888899999999996</v>
      </c>
    </row>
    <row r="4738" spans="1:21" x14ac:dyDescent="0.3">
      <c r="A4738" s="61">
        <v>90090</v>
      </c>
      <c r="B4738" s="54">
        <v>1</v>
      </c>
      <c r="C4738" s="54" t="s">
        <v>78</v>
      </c>
      <c r="D4738" s="54" t="s">
        <v>101</v>
      </c>
      <c r="E4738" s="61" t="s">
        <v>1295</v>
      </c>
      <c r="F4738" s="61" t="s">
        <v>172</v>
      </c>
      <c r="G4738" s="54" t="s">
        <v>71</v>
      </c>
      <c r="H4738" s="54" t="s">
        <v>128</v>
      </c>
      <c r="I4738" s="54" t="s">
        <v>22</v>
      </c>
      <c r="J4738" s="54" t="s">
        <v>129</v>
      </c>
      <c r="K4738" s="56">
        <v>43457.515682870369</v>
      </c>
      <c r="L4738" s="56">
        <v>43457.613877314812</v>
      </c>
      <c r="M4738" s="57">
        <v>2.3566666660000002</v>
      </c>
      <c r="N4738" s="58">
        <v>0</v>
      </c>
      <c r="O4738" s="58">
        <v>192</v>
      </c>
      <c r="P4738" s="58">
        <v>0</v>
      </c>
      <c r="Q4738" s="58">
        <v>2</v>
      </c>
      <c r="R4738" s="59">
        <v>0</v>
      </c>
      <c r="S4738" s="59">
        <v>452.48</v>
      </c>
      <c r="T4738" s="59">
        <v>0</v>
      </c>
      <c r="U4738" s="59">
        <v>4.7133330000000004</v>
      </c>
    </row>
    <row r="4739" spans="1:21" x14ac:dyDescent="0.3">
      <c r="A4739" s="61">
        <v>90092</v>
      </c>
      <c r="B4739" s="54">
        <v>1</v>
      </c>
      <c r="C4739" s="54" t="s">
        <v>79</v>
      </c>
      <c r="D4739" s="54" t="s">
        <v>111</v>
      </c>
      <c r="E4739" s="61" t="s">
        <v>4136</v>
      </c>
      <c r="F4739" s="61" t="s">
        <v>145</v>
      </c>
      <c r="G4739" s="54" t="s">
        <v>72</v>
      </c>
      <c r="H4739" s="54" t="s">
        <v>128</v>
      </c>
      <c r="I4739" s="54" t="s">
        <v>22</v>
      </c>
      <c r="J4739" s="54" t="s">
        <v>129</v>
      </c>
      <c r="K4739" s="56">
        <v>43457.524328703701</v>
      </c>
      <c r="L4739" s="56">
        <v>43457.582199074073</v>
      </c>
      <c r="M4739" s="57">
        <v>1.3888888880000001</v>
      </c>
      <c r="N4739" s="58">
        <v>0</v>
      </c>
      <c r="O4739" s="58">
        <v>0</v>
      </c>
      <c r="P4739" s="58">
        <v>0</v>
      </c>
      <c r="Q4739" s="58">
        <v>45</v>
      </c>
      <c r="R4739" s="59">
        <v>0</v>
      </c>
      <c r="S4739" s="59">
        <v>0</v>
      </c>
      <c r="T4739" s="59">
        <v>0</v>
      </c>
      <c r="U4739" s="59">
        <v>62.5</v>
      </c>
    </row>
    <row r="4740" spans="1:21" x14ac:dyDescent="0.3">
      <c r="A4740" s="61">
        <v>90095</v>
      </c>
      <c r="B4740" s="54">
        <v>1</v>
      </c>
      <c r="C4740" s="54" t="s">
        <v>78</v>
      </c>
      <c r="D4740" s="54" t="s">
        <v>80</v>
      </c>
      <c r="E4740" s="61" t="s">
        <v>4137</v>
      </c>
      <c r="F4740" s="61" t="s">
        <v>137</v>
      </c>
      <c r="G4740" s="54" t="s">
        <v>71</v>
      </c>
      <c r="H4740" s="54" t="s">
        <v>128</v>
      </c>
      <c r="I4740" s="54" t="s">
        <v>22</v>
      </c>
      <c r="J4740" s="54" t="s">
        <v>129</v>
      </c>
      <c r="K4740" s="56">
        <v>43457.525104166663</v>
      </c>
      <c r="L4740" s="56">
        <v>43457.781134259261</v>
      </c>
      <c r="M4740" s="57">
        <v>6.1447222220000004</v>
      </c>
      <c r="N4740" s="58">
        <v>0</v>
      </c>
      <c r="O4740" s="58">
        <v>1</v>
      </c>
      <c r="P4740" s="58">
        <v>0</v>
      </c>
      <c r="Q4740" s="58">
        <v>0</v>
      </c>
      <c r="R4740" s="59">
        <v>0</v>
      </c>
      <c r="S4740" s="59">
        <v>6.1447219999999998</v>
      </c>
      <c r="T4740" s="59">
        <v>0</v>
      </c>
      <c r="U4740" s="59">
        <v>0</v>
      </c>
    </row>
    <row r="4741" spans="1:21" x14ac:dyDescent="0.3">
      <c r="A4741" s="61">
        <v>90097</v>
      </c>
      <c r="B4741" s="54">
        <v>1</v>
      </c>
      <c r="C4741" s="54" t="s">
        <v>78</v>
      </c>
      <c r="D4741" s="54" t="s">
        <v>94</v>
      </c>
      <c r="E4741" s="61" t="s">
        <v>1943</v>
      </c>
      <c r="F4741" s="61" t="s">
        <v>137</v>
      </c>
      <c r="G4741" s="54" t="s">
        <v>71</v>
      </c>
      <c r="H4741" s="54" t="s">
        <v>128</v>
      </c>
      <c r="I4741" s="54" t="s">
        <v>22</v>
      </c>
      <c r="J4741" s="54" t="s">
        <v>129</v>
      </c>
      <c r="K4741" s="56">
        <v>43457.528379629628</v>
      </c>
      <c r="L4741" s="56">
        <v>43457.644965277781</v>
      </c>
      <c r="M4741" s="57">
        <v>2.7980555549999999</v>
      </c>
      <c r="N4741" s="58">
        <v>0</v>
      </c>
      <c r="O4741" s="58">
        <v>1</v>
      </c>
      <c r="P4741" s="58">
        <v>0</v>
      </c>
      <c r="Q4741" s="58">
        <v>0</v>
      </c>
      <c r="R4741" s="59">
        <v>0</v>
      </c>
      <c r="S4741" s="59">
        <v>2.7980559999999999</v>
      </c>
      <c r="T4741" s="59">
        <v>0</v>
      </c>
      <c r="U4741" s="59">
        <v>0</v>
      </c>
    </row>
    <row r="4742" spans="1:21" x14ac:dyDescent="0.3">
      <c r="A4742" s="61">
        <v>90098</v>
      </c>
      <c r="B4742" s="54">
        <v>1</v>
      </c>
      <c r="C4742" s="54" t="s">
        <v>79</v>
      </c>
      <c r="D4742" s="54" t="s">
        <v>124</v>
      </c>
      <c r="E4742" s="61" t="s">
        <v>4138</v>
      </c>
      <c r="F4742" s="61" t="s">
        <v>145</v>
      </c>
      <c r="G4742" s="54" t="s">
        <v>72</v>
      </c>
      <c r="H4742" s="54" t="s">
        <v>128</v>
      </c>
      <c r="I4742" s="54" t="s">
        <v>22</v>
      </c>
      <c r="J4742" s="54" t="s">
        <v>129</v>
      </c>
      <c r="K4742" s="56">
        <v>43457.514699074076</v>
      </c>
      <c r="L4742" s="56">
        <v>43457.592511574076</v>
      </c>
      <c r="M4742" s="57">
        <v>1.8674999999999999</v>
      </c>
      <c r="N4742" s="58">
        <v>0</v>
      </c>
      <c r="O4742" s="58">
        <v>24</v>
      </c>
      <c r="P4742" s="58">
        <v>0</v>
      </c>
      <c r="Q4742" s="58">
        <v>81</v>
      </c>
      <c r="R4742" s="59">
        <v>0</v>
      </c>
      <c r="S4742" s="59">
        <v>44.82</v>
      </c>
      <c r="T4742" s="59">
        <v>0</v>
      </c>
      <c r="U4742" s="59">
        <v>151.26750000000001</v>
      </c>
    </row>
    <row r="4743" spans="1:21" x14ac:dyDescent="0.3">
      <c r="A4743" s="61">
        <v>90101</v>
      </c>
      <c r="B4743" s="54">
        <v>1</v>
      </c>
      <c r="C4743" s="54" t="s">
        <v>78</v>
      </c>
      <c r="D4743" s="54" t="s">
        <v>93</v>
      </c>
      <c r="E4743" s="61" t="s">
        <v>4139</v>
      </c>
      <c r="F4743" s="61" t="s">
        <v>137</v>
      </c>
      <c r="G4743" s="54" t="s">
        <v>71</v>
      </c>
      <c r="H4743" s="54" t="s">
        <v>128</v>
      </c>
      <c r="I4743" s="54" t="s">
        <v>22</v>
      </c>
      <c r="J4743" s="54" t="s">
        <v>129</v>
      </c>
      <c r="K4743" s="56">
        <v>43457.53628472222</v>
      </c>
      <c r="L4743" s="56">
        <v>43457.601990740739</v>
      </c>
      <c r="M4743" s="57">
        <v>1.576944444</v>
      </c>
      <c r="N4743" s="58">
        <v>0</v>
      </c>
      <c r="O4743" s="58">
        <v>5</v>
      </c>
      <c r="P4743" s="58">
        <v>0</v>
      </c>
      <c r="Q4743" s="58">
        <v>0</v>
      </c>
      <c r="R4743" s="59">
        <v>0</v>
      </c>
      <c r="S4743" s="59">
        <v>7.884722</v>
      </c>
      <c r="T4743" s="59">
        <v>0</v>
      </c>
      <c r="U4743" s="59">
        <v>0</v>
      </c>
    </row>
    <row r="4744" spans="1:21" x14ac:dyDescent="0.3">
      <c r="A4744" s="61">
        <v>90103</v>
      </c>
      <c r="B4744" s="54">
        <v>1</v>
      </c>
      <c r="C4744" s="54" t="s">
        <v>78</v>
      </c>
      <c r="D4744" s="54" t="s">
        <v>103</v>
      </c>
      <c r="E4744" s="61" t="s">
        <v>362</v>
      </c>
      <c r="F4744" s="61" t="s">
        <v>140</v>
      </c>
      <c r="G4744" s="54" t="s">
        <v>72</v>
      </c>
      <c r="H4744" s="54" t="s">
        <v>128</v>
      </c>
      <c r="I4744" s="54" t="s">
        <v>22</v>
      </c>
      <c r="J4744" s="54" t="s">
        <v>129</v>
      </c>
      <c r="K4744" s="56">
        <v>43457.534571759257</v>
      </c>
      <c r="L4744" s="56">
        <v>43457.609247685185</v>
      </c>
      <c r="M4744" s="57">
        <v>1.7922222219999999</v>
      </c>
      <c r="N4744" s="58">
        <v>1</v>
      </c>
      <c r="O4744" s="58">
        <v>0</v>
      </c>
      <c r="P4744" s="58">
        <v>0</v>
      </c>
      <c r="Q4744" s="58">
        <v>58</v>
      </c>
      <c r="R4744" s="59">
        <v>1.792222</v>
      </c>
      <c r="S4744" s="59">
        <v>0</v>
      </c>
      <c r="T4744" s="59">
        <v>0</v>
      </c>
      <c r="U4744" s="59">
        <v>103.94888899999999</v>
      </c>
    </row>
    <row r="4745" spans="1:21" x14ac:dyDescent="0.3">
      <c r="A4745" s="61">
        <v>90104</v>
      </c>
      <c r="B4745" s="54">
        <v>1</v>
      </c>
      <c r="C4745" s="54" t="s">
        <v>78</v>
      </c>
      <c r="D4745" s="54" t="s">
        <v>80</v>
      </c>
      <c r="E4745" s="61" t="s">
        <v>3829</v>
      </c>
      <c r="F4745" s="61" t="s">
        <v>136</v>
      </c>
      <c r="G4745" s="54" t="s">
        <v>71</v>
      </c>
      <c r="H4745" s="54" t="s">
        <v>128</v>
      </c>
      <c r="I4745" s="54" t="s">
        <v>22</v>
      </c>
      <c r="J4745" s="54" t="s">
        <v>129</v>
      </c>
      <c r="K4745" s="56">
        <v>43457.535752314812</v>
      </c>
      <c r="L4745" s="56">
        <v>43457.593587962961</v>
      </c>
      <c r="M4745" s="57">
        <v>1.388055555</v>
      </c>
      <c r="N4745" s="58">
        <v>0</v>
      </c>
      <c r="O4745" s="58">
        <v>80</v>
      </c>
      <c r="P4745" s="58">
        <v>0</v>
      </c>
      <c r="Q4745" s="58">
        <v>0</v>
      </c>
      <c r="R4745" s="59">
        <v>0</v>
      </c>
      <c r="S4745" s="59">
        <v>111.044444</v>
      </c>
      <c r="T4745" s="59">
        <v>0</v>
      </c>
      <c r="U4745" s="59">
        <v>0</v>
      </c>
    </row>
    <row r="4746" spans="1:21" x14ac:dyDescent="0.3">
      <c r="A4746" s="61">
        <v>90106</v>
      </c>
      <c r="B4746" s="54">
        <v>1</v>
      </c>
      <c r="C4746" s="54" t="s">
        <v>78</v>
      </c>
      <c r="D4746" s="54" t="s">
        <v>93</v>
      </c>
      <c r="E4746" s="61" t="s">
        <v>4140</v>
      </c>
      <c r="F4746" s="61" t="s">
        <v>137</v>
      </c>
      <c r="G4746" s="54" t="s">
        <v>71</v>
      </c>
      <c r="H4746" s="54" t="s">
        <v>128</v>
      </c>
      <c r="I4746" s="54" t="s">
        <v>22</v>
      </c>
      <c r="J4746" s="54" t="s">
        <v>129</v>
      </c>
      <c r="K4746" s="56">
        <v>43457.547581018516</v>
      </c>
      <c r="L4746" s="56">
        <v>43457.630231481482</v>
      </c>
      <c r="M4746" s="57">
        <v>1.9836111110000001</v>
      </c>
      <c r="N4746" s="58">
        <v>0</v>
      </c>
      <c r="O4746" s="58">
        <v>0</v>
      </c>
      <c r="P4746" s="58">
        <v>0</v>
      </c>
      <c r="Q4746" s="58">
        <v>1</v>
      </c>
      <c r="R4746" s="59">
        <v>0</v>
      </c>
      <c r="S4746" s="59">
        <v>0</v>
      </c>
      <c r="T4746" s="59">
        <v>0</v>
      </c>
      <c r="U4746" s="59">
        <v>1.983611</v>
      </c>
    </row>
    <row r="4747" spans="1:21" x14ac:dyDescent="0.3">
      <c r="A4747" s="61">
        <v>90107</v>
      </c>
      <c r="B4747" s="54">
        <v>1</v>
      </c>
      <c r="C4747" s="54" t="s">
        <v>79</v>
      </c>
      <c r="D4747" s="54" t="s">
        <v>117</v>
      </c>
      <c r="E4747" s="61" t="s">
        <v>2228</v>
      </c>
      <c r="F4747" s="61" t="s">
        <v>131</v>
      </c>
      <c r="G4747" s="54" t="s">
        <v>71</v>
      </c>
      <c r="H4747" s="54" t="s">
        <v>128</v>
      </c>
      <c r="I4747" s="54" t="s">
        <v>22</v>
      </c>
      <c r="J4747" s="54" t="s">
        <v>129</v>
      </c>
      <c r="K4747" s="56">
        <v>43457.545856481483</v>
      </c>
      <c r="L4747" s="56">
        <v>43457.647395833337</v>
      </c>
      <c r="M4747" s="57">
        <v>2.4369444439999999</v>
      </c>
      <c r="N4747" s="58">
        <v>0</v>
      </c>
      <c r="O4747" s="58">
        <v>0</v>
      </c>
      <c r="P4747" s="58">
        <v>0</v>
      </c>
      <c r="Q4747" s="58">
        <v>24</v>
      </c>
      <c r="R4747" s="59">
        <v>0</v>
      </c>
      <c r="S4747" s="59">
        <v>0</v>
      </c>
      <c r="T4747" s="59">
        <v>0</v>
      </c>
      <c r="U4747" s="59">
        <v>58.486666999999997</v>
      </c>
    </row>
    <row r="4748" spans="1:21" x14ac:dyDescent="0.3">
      <c r="A4748" s="61">
        <v>90113</v>
      </c>
      <c r="B4748" s="54">
        <v>1</v>
      </c>
      <c r="C4748" s="54" t="s">
        <v>78</v>
      </c>
      <c r="D4748" s="54" t="s">
        <v>82</v>
      </c>
      <c r="E4748" s="61" t="s">
        <v>4141</v>
      </c>
      <c r="F4748" s="61" t="s">
        <v>184</v>
      </c>
      <c r="G4748" s="54" t="s">
        <v>71</v>
      </c>
      <c r="H4748" s="54" t="s">
        <v>128</v>
      </c>
      <c r="I4748" s="54" t="s">
        <v>22</v>
      </c>
      <c r="J4748" s="54" t="s">
        <v>129</v>
      </c>
      <c r="K4748" s="56">
        <v>43457.553460648145</v>
      </c>
      <c r="L4748" s="56">
        <v>43457.597905092596</v>
      </c>
      <c r="M4748" s="57">
        <v>1.0666666659999999</v>
      </c>
      <c r="N4748" s="58">
        <v>0</v>
      </c>
      <c r="O4748" s="58">
        <v>267</v>
      </c>
      <c r="P4748" s="58">
        <v>0</v>
      </c>
      <c r="Q4748" s="58">
        <v>0</v>
      </c>
      <c r="R4748" s="59">
        <v>0</v>
      </c>
      <c r="S4748" s="59">
        <v>284.8</v>
      </c>
      <c r="T4748" s="59">
        <v>0</v>
      </c>
      <c r="U4748" s="59">
        <v>0</v>
      </c>
    </row>
    <row r="4749" spans="1:21" x14ac:dyDescent="0.3">
      <c r="A4749" s="61">
        <v>90117</v>
      </c>
      <c r="B4749" s="54">
        <v>1</v>
      </c>
      <c r="C4749" s="54" t="s">
        <v>79</v>
      </c>
      <c r="D4749" s="54" t="s">
        <v>116</v>
      </c>
      <c r="E4749" s="61" t="s">
        <v>434</v>
      </c>
      <c r="F4749" s="61" t="s">
        <v>137</v>
      </c>
      <c r="G4749" s="54" t="s">
        <v>71</v>
      </c>
      <c r="H4749" s="54" t="s">
        <v>128</v>
      </c>
      <c r="I4749" s="54" t="s">
        <v>22</v>
      </c>
      <c r="J4749" s="54" t="s">
        <v>129</v>
      </c>
      <c r="K4749" s="56">
        <v>43457.537986111114</v>
      </c>
      <c r="L4749" s="56">
        <v>43457.670023148152</v>
      </c>
      <c r="M4749" s="57">
        <v>3.1688888880000001</v>
      </c>
      <c r="N4749" s="58">
        <v>0</v>
      </c>
      <c r="O4749" s="58">
        <v>125</v>
      </c>
      <c r="P4749" s="58">
        <v>0</v>
      </c>
      <c r="Q4749" s="58">
        <v>0</v>
      </c>
      <c r="R4749" s="59">
        <v>0</v>
      </c>
      <c r="S4749" s="59">
        <v>396.11111099999999</v>
      </c>
      <c r="T4749" s="59">
        <v>0</v>
      </c>
      <c r="U4749" s="59">
        <v>0</v>
      </c>
    </row>
    <row r="4750" spans="1:21" x14ac:dyDescent="0.3">
      <c r="A4750" s="61">
        <v>90118</v>
      </c>
      <c r="B4750" s="54">
        <v>1</v>
      </c>
      <c r="C4750" s="54" t="s">
        <v>78</v>
      </c>
      <c r="D4750" s="54" t="s">
        <v>96</v>
      </c>
      <c r="E4750" s="61" t="s">
        <v>3683</v>
      </c>
      <c r="F4750" s="61" t="s">
        <v>150</v>
      </c>
      <c r="G4750" s="54" t="s">
        <v>71</v>
      </c>
      <c r="H4750" s="54" t="s">
        <v>128</v>
      </c>
      <c r="I4750" s="54" t="s">
        <v>22</v>
      </c>
      <c r="J4750" s="54" t="s">
        <v>147</v>
      </c>
      <c r="K4750" s="56">
        <v>43457.55972222222</v>
      </c>
      <c r="L4750" s="56">
        <v>43457.613194444442</v>
      </c>
      <c r="M4750" s="57">
        <v>1.2833333330000001</v>
      </c>
      <c r="N4750" s="58">
        <v>0</v>
      </c>
      <c r="O4750" s="58">
        <v>81</v>
      </c>
      <c r="P4750" s="58">
        <v>0</v>
      </c>
      <c r="Q4750" s="58">
        <v>0</v>
      </c>
      <c r="R4750" s="59">
        <v>0</v>
      </c>
      <c r="S4750" s="59">
        <v>103.95</v>
      </c>
      <c r="T4750" s="59">
        <v>0</v>
      </c>
      <c r="U4750" s="59">
        <v>0</v>
      </c>
    </row>
    <row r="4751" spans="1:21" x14ac:dyDescent="0.3">
      <c r="A4751" s="61">
        <v>90120</v>
      </c>
      <c r="B4751" s="54">
        <v>1</v>
      </c>
      <c r="C4751" s="54" t="s">
        <v>78</v>
      </c>
      <c r="D4751" s="54" t="s">
        <v>100</v>
      </c>
      <c r="E4751" s="61" t="s">
        <v>4142</v>
      </c>
      <c r="F4751" s="61" t="s">
        <v>137</v>
      </c>
      <c r="G4751" s="54" t="s">
        <v>71</v>
      </c>
      <c r="H4751" s="54" t="s">
        <v>128</v>
      </c>
      <c r="I4751" s="54" t="s">
        <v>22</v>
      </c>
      <c r="J4751" s="54" t="s">
        <v>129</v>
      </c>
      <c r="K4751" s="56">
        <v>43457.555937500001</v>
      </c>
      <c r="L4751" s="56">
        <v>43457.605925925927</v>
      </c>
      <c r="M4751" s="57">
        <v>1.1997222219999999</v>
      </c>
      <c r="N4751" s="58">
        <v>0</v>
      </c>
      <c r="O4751" s="58">
        <v>1</v>
      </c>
      <c r="P4751" s="58">
        <v>0</v>
      </c>
      <c r="Q4751" s="58">
        <v>0</v>
      </c>
      <c r="R4751" s="59">
        <v>0</v>
      </c>
      <c r="S4751" s="59">
        <v>1.199722</v>
      </c>
      <c r="T4751" s="59">
        <v>0</v>
      </c>
      <c r="U4751" s="59">
        <v>0</v>
      </c>
    </row>
    <row r="4752" spans="1:21" x14ac:dyDescent="0.3">
      <c r="A4752" s="61">
        <v>90121</v>
      </c>
      <c r="B4752" s="54">
        <v>1</v>
      </c>
      <c r="C4752" s="54" t="s">
        <v>78</v>
      </c>
      <c r="D4752" s="54" t="s">
        <v>86</v>
      </c>
      <c r="E4752" s="61" t="s">
        <v>4064</v>
      </c>
      <c r="F4752" s="61" t="s">
        <v>144</v>
      </c>
      <c r="G4752" s="54" t="s">
        <v>71</v>
      </c>
      <c r="H4752" s="54" t="s">
        <v>128</v>
      </c>
      <c r="I4752" s="54" t="s">
        <v>22</v>
      </c>
      <c r="J4752" s="54" t="s">
        <v>129</v>
      </c>
      <c r="K4752" s="56">
        <v>43457.528749999998</v>
      </c>
      <c r="L4752" s="56">
        <v>43457.599282407406</v>
      </c>
      <c r="M4752" s="57">
        <v>1.6927777770000001</v>
      </c>
      <c r="N4752" s="58">
        <v>0</v>
      </c>
      <c r="O4752" s="58">
        <v>21</v>
      </c>
      <c r="P4752" s="58">
        <v>0</v>
      </c>
      <c r="Q4752" s="58">
        <v>0</v>
      </c>
      <c r="R4752" s="59">
        <v>0</v>
      </c>
      <c r="S4752" s="59">
        <v>35.548333</v>
      </c>
      <c r="T4752" s="59">
        <v>0</v>
      </c>
      <c r="U4752" s="59">
        <v>0</v>
      </c>
    </row>
    <row r="4753" spans="1:21" x14ac:dyDescent="0.3">
      <c r="A4753" s="61">
        <v>90125</v>
      </c>
      <c r="B4753" s="54">
        <v>1</v>
      </c>
      <c r="C4753" s="54" t="s">
        <v>78</v>
      </c>
      <c r="D4753" s="54" t="s">
        <v>125</v>
      </c>
      <c r="E4753" s="61" t="s">
        <v>4091</v>
      </c>
      <c r="F4753" s="61" t="s">
        <v>127</v>
      </c>
      <c r="G4753" s="54" t="s">
        <v>72</v>
      </c>
      <c r="H4753" s="54" t="s">
        <v>128</v>
      </c>
      <c r="I4753" s="54" t="s">
        <v>22</v>
      </c>
      <c r="J4753" s="54" t="s">
        <v>129</v>
      </c>
      <c r="K4753" s="56">
        <v>43457.587685185186</v>
      </c>
      <c r="L4753" s="56">
        <v>43457.596273148149</v>
      </c>
      <c r="M4753" s="57">
        <v>0.20611111100000001</v>
      </c>
      <c r="N4753" s="58">
        <v>8</v>
      </c>
      <c r="O4753" s="58">
        <v>6061</v>
      </c>
      <c r="P4753" s="58">
        <v>0</v>
      </c>
      <c r="Q4753" s="58">
        <v>0</v>
      </c>
      <c r="R4753" s="59">
        <v>1.648889</v>
      </c>
      <c r="S4753" s="59">
        <v>1249.239444</v>
      </c>
      <c r="T4753" s="59">
        <v>0</v>
      </c>
      <c r="U4753" s="59">
        <v>0</v>
      </c>
    </row>
    <row r="4754" spans="1:21" x14ac:dyDescent="0.3">
      <c r="A4754" s="61">
        <v>90127</v>
      </c>
      <c r="B4754" s="54">
        <v>1</v>
      </c>
      <c r="C4754" s="54" t="s">
        <v>78</v>
      </c>
      <c r="D4754" s="54" t="s">
        <v>97</v>
      </c>
      <c r="E4754" s="61" t="s">
        <v>4143</v>
      </c>
      <c r="F4754" s="61" t="s">
        <v>137</v>
      </c>
      <c r="G4754" s="54" t="s">
        <v>71</v>
      </c>
      <c r="H4754" s="54" t="s">
        <v>128</v>
      </c>
      <c r="I4754" s="54" t="s">
        <v>22</v>
      </c>
      <c r="J4754" s="54" t="s">
        <v>129</v>
      </c>
      <c r="K4754" s="56">
        <v>43457.571400462963</v>
      </c>
      <c r="L4754" s="56">
        <v>43457.597361111111</v>
      </c>
      <c r="M4754" s="57">
        <v>0.62305555499999998</v>
      </c>
      <c r="N4754" s="58">
        <v>0</v>
      </c>
      <c r="O4754" s="58">
        <v>1</v>
      </c>
      <c r="P4754" s="58">
        <v>0</v>
      </c>
      <c r="Q4754" s="58">
        <v>0</v>
      </c>
      <c r="R4754" s="59">
        <v>0</v>
      </c>
      <c r="S4754" s="59">
        <v>0.62305600000000005</v>
      </c>
      <c r="T4754" s="59">
        <v>0</v>
      </c>
      <c r="U4754" s="59">
        <v>0</v>
      </c>
    </row>
    <row r="4755" spans="1:21" x14ac:dyDescent="0.3">
      <c r="A4755" s="61">
        <v>90129</v>
      </c>
      <c r="B4755" s="54">
        <v>1</v>
      </c>
      <c r="C4755" s="54" t="s">
        <v>78</v>
      </c>
      <c r="D4755" s="54" t="s">
        <v>95</v>
      </c>
      <c r="E4755" s="61" t="s">
        <v>4144</v>
      </c>
      <c r="F4755" s="61" t="s">
        <v>151</v>
      </c>
      <c r="G4755" s="54" t="s">
        <v>71</v>
      </c>
      <c r="H4755" s="54" t="s">
        <v>128</v>
      </c>
      <c r="I4755" s="54" t="s">
        <v>22</v>
      </c>
      <c r="J4755" s="54" t="s">
        <v>129</v>
      </c>
      <c r="K4755" s="56">
        <v>43457.572222222225</v>
      </c>
      <c r="L4755" s="56">
        <v>43457.61509259259</v>
      </c>
      <c r="M4755" s="57">
        <v>1.028888888</v>
      </c>
      <c r="N4755" s="58">
        <v>0</v>
      </c>
      <c r="O4755" s="58">
        <v>4</v>
      </c>
      <c r="P4755" s="58">
        <v>0</v>
      </c>
      <c r="Q4755" s="58">
        <v>0</v>
      </c>
      <c r="R4755" s="59">
        <v>0</v>
      </c>
      <c r="S4755" s="59">
        <v>4.1155559999999998</v>
      </c>
      <c r="T4755" s="59">
        <v>0</v>
      </c>
      <c r="U4755" s="59">
        <v>0</v>
      </c>
    </row>
    <row r="4756" spans="1:21" x14ac:dyDescent="0.3">
      <c r="A4756" s="61">
        <v>90131</v>
      </c>
      <c r="B4756" s="54">
        <v>1</v>
      </c>
      <c r="C4756" s="54" t="s">
        <v>78</v>
      </c>
      <c r="D4756" s="54" t="s">
        <v>91</v>
      </c>
      <c r="E4756" s="61" t="s">
        <v>2751</v>
      </c>
      <c r="F4756" s="61" t="s">
        <v>136</v>
      </c>
      <c r="G4756" s="54" t="s">
        <v>71</v>
      </c>
      <c r="H4756" s="54" t="s">
        <v>128</v>
      </c>
      <c r="I4756" s="54" t="s">
        <v>22</v>
      </c>
      <c r="J4756" s="54" t="s">
        <v>129</v>
      </c>
      <c r="K4756" s="56">
        <v>43457.581145833334</v>
      </c>
      <c r="L4756" s="56">
        <v>43457.628784722219</v>
      </c>
      <c r="M4756" s="57">
        <v>1.143333333</v>
      </c>
      <c r="N4756" s="58">
        <v>0</v>
      </c>
      <c r="O4756" s="58">
        <v>0</v>
      </c>
      <c r="P4756" s="58">
        <v>0</v>
      </c>
      <c r="Q4756" s="58">
        <v>4</v>
      </c>
      <c r="R4756" s="59">
        <v>0</v>
      </c>
      <c r="S4756" s="59">
        <v>0</v>
      </c>
      <c r="T4756" s="59">
        <v>0</v>
      </c>
      <c r="U4756" s="59">
        <v>4.5733329999999999</v>
      </c>
    </row>
    <row r="4757" spans="1:21" x14ac:dyDescent="0.3">
      <c r="A4757" s="61">
        <v>90132</v>
      </c>
      <c r="B4757" s="54">
        <v>1</v>
      </c>
      <c r="C4757" s="54" t="s">
        <v>78</v>
      </c>
      <c r="D4757" s="54" t="s">
        <v>80</v>
      </c>
      <c r="E4757" s="61" t="s">
        <v>4145</v>
      </c>
      <c r="F4757" s="61" t="s">
        <v>156</v>
      </c>
      <c r="G4757" s="54" t="s">
        <v>71</v>
      </c>
      <c r="H4757" s="54" t="s">
        <v>128</v>
      </c>
      <c r="I4757" s="54" t="s">
        <v>22</v>
      </c>
      <c r="J4757" s="54" t="s">
        <v>129</v>
      </c>
      <c r="K4757" s="56">
        <v>43457.58394675926</v>
      </c>
      <c r="L4757" s="56">
        <v>43457.613344907411</v>
      </c>
      <c r="M4757" s="57">
        <v>0.705555555</v>
      </c>
      <c r="N4757" s="58">
        <v>15</v>
      </c>
      <c r="O4757" s="58">
        <v>1372</v>
      </c>
      <c r="P4757" s="58">
        <v>0</v>
      </c>
      <c r="Q4757" s="58">
        <v>0</v>
      </c>
      <c r="R4757" s="59">
        <v>10.583333</v>
      </c>
      <c r="S4757" s="59">
        <v>968.02222099999994</v>
      </c>
      <c r="T4757" s="59">
        <v>0</v>
      </c>
      <c r="U4757" s="59">
        <v>0</v>
      </c>
    </row>
    <row r="4758" spans="1:21" x14ac:dyDescent="0.3">
      <c r="A4758" s="61">
        <v>90136</v>
      </c>
      <c r="B4758" s="54">
        <v>1</v>
      </c>
      <c r="C4758" s="54" t="s">
        <v>78</v>
      </c>
      <c r="D4758" s="54" t="s">
        <v>102</v>
      </c>
      <c r="E4758" s="61" t="s">
        <v>4146</v>
      </c>
      <c r="F4758" s="61" t="s">
        <v>137</v>
      </c>
      <c r="G4758" s="54" t="s">
        <v>71</v>
      </c>
      <c r="H4758" s="54" t="s">
        <v>128</v>
      </c>
      <c r="I4758" s="54" t="s">
        <v>22</v>
      </c>
      <c r="J4758" s="54" t="s">
        <v>129</v>
      </c>
      <c r="K4758" s="56">
        <v>43457.601435185185</v>
      </c>
      <c r="L4758" s="56">
        <v>43457.625902777778</v>
      </c>
      <c r="M4758" s="57">
        <v>0.58722222199999996</v>
      </c>
      <c r="N4758" s="58">
        <v>0</v>
      </c>
      <c r="O4758" s="58">
        <v>0</v>
      </c>
      <c r="P4758" s="58">
        <v>0</v>
      </c>
      <c r="Q4758" s="58">
        <v>1</v>
      </c>
      <c r="R4758" s="59">
        <v>0</v>
      </c>
      <c r="S4758" s="59">
        <v>0</v>
      </c>
      <c r="T4758" s="59">
        <v>0</v>
      </c>
      <c r="U4758" s="59">
        <v>0.58722200000000002</v>
      </c>
    </row>
    <row r="4759" spans="1:21" x14ac:dyDescent="0.3">
      <c r="A4759" s="61">
        <v>90137</v>
      </c>
      <c r="B4759" s="54">
        <v>1</v>
      </c>
      <c r="C4759" s="54" t="s">
        <v>78</v>
      </c>
      <c r="D4759" s="54" t="s">
        <v>88</v>
      </c>
      <c r="E4759" s="61" t="s">
        <v>4147</v>
      </c>
      <c r="F4759" s="61" t="s">
        <v>137</v>
      </c>
      <c r="G4759" s="54" t="s">
        <v>71</v>
      </c>
      <c r="H4759" s="54" t="s">
        <v>128</v>
      </c>
      <c r="I4759" s="54" t="s">
        <v>22</v>
      </c>
      <c r="J4759" s="54" t="s">
        <v>129</v>
      </c>
      <c r="K4759" s="56">
        <v>43457.592118055552</v>
      </c>
      <c r="L4759" s="56">
        <v>43457.622858796298</v>
      </c>
      <c r="M4759" s="57">
        <v>0.73777777700000002</v>
      </c>
      <c r="N4759" s="58">
        <v>0</v>
      </c>
      <c r="O4759" s="58">
        <v>2</v>
      </c>
      <c r="P4759" s="58">
        <v>0</v>
      </c>
      <c r="Q4759" s="58">
        <v>0</v>
      </c>
      <c r="R4759" s="59">
        <v>0</v>
      </c>
      <c r="S4759" s="59">
        <v>1.4755560000000001</v>
      </c>
      <c r="T4759" s="59">
        <v>0</v>
      </c>
      <c r="U4759" s="59">
        <v>0</v>
      </c>
    </row>
    <row r="4760" spans="1:21" x14ac:dyDescent="0.3">
      <c r="A4760" s="61">
        <v>90139</v>
      </c>
      <c r="B4760" s="54">
        <v>1</v>
      </c>
      <c r="C4760" s="54" t="s">
        <v>79</v>
      </c>
      <c r="D4760" s="54" t="s">
        <v>114</v>
      </c>
      <c r="E4760" s="61" t="s">
        <v>4148</v>
      </c>
      <c r="F4760" s="61" t="s">
        <v>140</v>
      </c>
      <c r="G4760" s="54" t="s">
        <v>72</v>
      </c>
      <c r="H4760" s="54" t="s">
        <v>128</v>
      </c>
      <c r="I4760" s="54" t="s">
        <v>22</v>
      </c>
      <c r="J4760" s="54" t="s">
        <v>129</v>
      </c>
      <c r="K4760" s="56">
        <v>43457.587743055556</v>
      </c>
      <c r="L4760" s="56">
        <v>43457.621793981481</v>
      </c>
      <c r="M4760" s="57">
        <v>0.81722222200000005</v>
      </c>
      <c r="N4760" s="58">
        <v>6</v>
      </c>
      <c r="O4760" s="58">
        <v>385</v>
      </c>
      <c r="P4760" s="58">
        <v>0</v>
      </c>
      <c r="Q4760" s="58">
        <v>1631</v>
      </c>
      <c r="R4760" s="59">
        <v>4.9033329999999999</v>
      </c>
      <c r="S4760" s="59">
        <v>314.63055500000002</v>
      </c>
      <c r="T4760" s="59">
        <v>0</v>
      </c>
      <c r="U4760" s="59">
        <v>1332.8894439999999</v>
      </c>
    </row>
    <row r="4761" spans="1:21" x14ac:dyDescent="0.3">
      <c r="A4761" s="61">
        <v>90140</v>
      </c>
      <c r="B4761" s="54">
        <v>1</v>
      </c>
      <c r="C4761" s="54" t="s">
        <v>78</v>
      </c>
      <c r="D4761" s="54" t="s">
        <v>91</v>
      </c>
      <c r="E4761" s="61" t="s">
        <v>4149</v>
      </c>
      <c r="F4761" s="61" t="s">
        <v>136</v>
      </c>
      <c r="G4761" s="54" t="s">
        <v>71</v>
      </c>
      <c r="H4761" s="54" t="s">
        <v>128</v>
      </c>
      <c r="I4761" s="54" t="s">
        <v>22</v>
      </c>
      <c r="J4761" s="54" t="s">
        <v>129</v>
      </c>
      <c r="K4761" s="56">
        <v>43457.593715277777</v>
      </c>
      <c r="L4761" s="56">
        <v>43457.750509259262</v>
      </c>
      <c r="M4761" s="57">
        <v>3.7630555550000002</v>
      </c>
      <c r="N4761" s="58">
        <v>0</v>
      </c>
      <c r="O4761" s="58">
        <v>0</v>
      </c>
      <c r="P4761" s="58">
        <v>0</v>
      </c>
      <c r="Q4761" s="58">
        <v>10</v>
      </c>
      <c r="R4761" s="59">
        <v>0</v>
      </c>
      <c r="S4761" s="59">
        <v>0</v>
      </c>
      <c r="T4761" s="59">
        <v>0</v>
      </c>
      <c r="U4761" s="59">
        <v>37.630555999999999</v>
      </c>
    </row>
    <row r="4762" spans="1:21" x14ac:dyDescent="0.3">
      <c r="A4762" s="61">
        <v>90144</v>
      </c>
      <c r="B4762" s="54">
        <v>1</v>
      </c>
      <c r="C4762" s="54" t="s">
        <v>78</v>
      </c>
      <c r="D4762" s="54" t="s">
        <v>100</v>
      </c>
      <c r="E4762" s="61" t="s">
        <v>4150</v>
      </c>
      <c r="F4762" s="61" t="s">
        <v>168</v>
      </c>
      <c r="G4762" s="54" t="s">
        <v>72</v>
      </c>
      <c r="H4762" s="54" t="s">
        <v>128</v>
      </c>
      <c r="I4762" s="54" t="s">
        <v>22</v>
      </c>
      <c r="J4762" s="54" t="s">
        <v>129</v>
      </c>
      <c r="K4762" s="56">
        <v>43457.597893518519</v>
      </c>
      <c r="L4762" s="56">
        <v>43457.646018518521</v>
      </c>
      <c r="M4762" s="57">
        <v>1.155</v>
      </c>
      <c r="N4762" s="58">
        <v>0</v>
      </c>
      <c r="O4762" s="58">
        <v>74</v>
      </c>
      <c r="P4762" s="58">
        <v>0</v>
      </c>
      <c r="Q4762" s="58">
        <v>1</v>
      </c>
      <c r="R4762" s="59">
        <v>0</v>
      </c>
      <c r="S4762" s="59">
        <v>85.47</v>
      </c>
      <c r="T4762" s="59">
        <v>0</v>
      </c>
      <c r="U4762" s="59">
        <v>1.155</v>
      </c>
    </row>
    <row r="4763" spans="1:21" x14ac:dyDescent="0.3">
      <c r="A4763" s="61">
        <v>90145</v>
      </c>
      <c r="B4763" s="54">
        <v>1</v>
      </c>
      <c r="C4763" s="54" t="s">
        <v>78</v>
      </c>
      <c r="D4763" s="54" t="s">
        <v>83</v>
      </c>
      <c r="E4763" s="61" t="s">
        <v>4151</v>
      </c>
      <c r="F4763" s="61" t="s">
        <v>202</v>
      </c>
      <c r="G4763" s="54" t="s">
        <v>71</v>
      </c>
      <c r="H4763" s="54" t="s">
        <v>128</v>
      </c>
      <c r="I4763" s="54" t="s">
        <v>22</v>
      </c>
      <c r="J4763" s="54" t="s">
        <v>129</v>
      </c>
      <c r="K4763" s="56">
        <v>43457.594837962963</v>
      </c>
      <c r="L4763" s="56">
        <v>43457.633715277778</v>
      </c>
      <c r="M4763" s="57">
        <v>0.93305555500000004</v>
      </c>
      <c r="N4763" s="58">
        <v>0</v>
      </c>
      <c r="O4763" s="58">
        <v>79</v>
      </c>
      <c r="P4763" s="58">
        <v>0</v>
      </c>
      <c r="Q4763" s="58">
        <v>0</v>
      </c>
      <c r="R4763" s="59">
        <v>0</v>
      </c>
      <c r="S4763" s="59">
        <v>73.711388999999997</v>
      </c>
      <c r="T4763" s="59">
        <v>0</v>
      </c>
      <c r="U4763" s="59">
        <v>0</v>
      </c>
    </row>
    <row r="4764" spans="1:21" x14ac:dyDescent="0.3">
      <c r="A4764" s="61">
        <v>90149</v>
      </c>
      <c r="B4764" s="54">
        <v>1</v>
      </c>
      <c r="C4764" s="54" t="s">
        <v>78</v>
      </c>
      <c r="D4764" s="54" t="s">
        <v>80</v>
      </c>
      <c r="E4764" s="61" t="s">
        <v>3829</v>
      </c>
      <c r="F4764" s="61" t="s">
        <v>204</v>
      </c>
      <c r="G4764" s="54" t="s">
        <v>71</v>
      </c>
      <c r="H4764" s="54" t="s">
        <v>128</v>
      </c>
      <c r="I4764" s="54" t="s">
        <v>22</v>
      </c>
      <c r="J4764" s="54" t="s">
        <v>129</v>
      </c>
      <c r="K4764" s="56">
        <v>43457.607534722221</v>
      </c>
      <c r="L4764" s="56">
        <v>43457.751400462963</v>
      </c>
      <c r="M4764" s="57">
        <v>3.4527777770000001</v>
      </c>
      <c r="N4764" s="58">
        <v>0</v>
      </c>
      <c r="O4764" s="58">
        <v>80</v>
      </c>
      <c r="P4764" s="58">
        <v>0</v>
      </c>
      <c r="Q4764" s="58">
        <v>0</v>
      </c>
      <c r="R4764" s="59">
        <v>0</v>
      </c>
      <c r="S4764" s="59">
        <v>276.22222199999999</v>
      </c>
      <c r="T4764" s="59">
        <v>0</v>
      </c>
      <c r="U4764" s="59">
        <v>0</v>
      </c>
    </row>
    <row r="4765" spans="1:21" x14ac:dyDescent="0.3">
      <c r="A4765" s="61">
        <v>90151</v>
      </c>
      <c r="B4765" s="54">
        <v>1</v>
      </c>
      <c r="C4765" s="54" t="s">
        <v>79</v>
      </c>
      <c r="D4765" s="54" t="s">
        <v>119</v>
      </c>
      <c r="E4765" s="61" t="s">
        <v>4152</v>
      </c>
      <c r="F4765" s="61" t="s">
        <v>199</v>
      </c>
      <c r="G4765" s="54" t="s">
        <v>71</v>
      </c>
      <c r="H4765" s="54" t="s">
        <v>128</v>
      </c>
      <c r="I4765" s="54" t="s">
        <v>22</v>
      </c>
      <c r="J4765" s="54" t="s">
        <v>129</v>
      </c>
      <c r="K4765" s="56">
        <v>43457.61105324074</v>
      </c>
      <c r="L4765" s="56">
        <v>43457.641898148147</v>
      </c>
      <c r="M4765" s="57">
        <v>0.74027777699999997</v>
      </c>
      <c r="N4765" s="58">
        <v>0</v>
      </c>
      <c r="O4765" s="58">
        <v>16</v>
      </c>
      <c r="P4765" s="58">
        <v>0</v>
      </c>
      <c r="Q4765" s="58">
        <v>0</v>
      </c>
      <c r="R4765" s="59">
        <v>0</v>
      </c>
      <c r="S4765" s="59">
        <v>11.844443999999999</v>
      </c>
      <c r="T4765" s="59">
        <v>0</v>
      </c>
      <c r="U4765" s="59">
        <v>0</v>
      </c>
    </row>
    <row r="4766" spans="1:21" x14ac:dyDescent="0.3">
      <c r="A4766" s="61">
        <v>90153</v>
      </c>
      <c r="B4766" s="54">
        <v>1</v>
      </c>
      <c r="C4766" s="54" t="s">
        <v>78</v>
      </c>
      <c r="D4766" s="54" t="s">
        <v>91</v>
      </c>
      <c r="E4766" s="61" t="s">
        <v>4153</v>
      </c>
      <c r="F4766" s="61" t="s">
        <v>137</v>
      </c>
      <c r="G4766" s="54" t="s">
        <v>71</v>
      </c>
      <c r="H4766" s="54" t="s">
        <v>128</v>
      </c>
      <c r="I4766" s="54" t="s">
        <v>22</v>
      </c>
      <c r="J4766" s="54" t="s">
        <v>129</v>
      </c>
      <c r="K4766" s="56">
        <v>43457.619641203702</v>
      </c>
      <c r="L4766" s="56">
        <v>43457.661238425928</v>
      </c>
      <c r="M4766" s="57">
        <v>0.99833333300000004</v>
      </c>
      <c r="N4766" s="58">
        <v>0</v>
      </c>
      <c r="O4766" s="58">
        <v>0</v>
      </c>
      <c r="P4766" s="58">
        <v>0</v>
      </c>
      <c r="Q4766" s="58">
        <v>1</v>
      </c>
      <c r="R4766" s="59">
        <v>0</v>
      </c>
      <c r="S4766" s="59">
        <v>0</v>
      </c>
      <c r="T4766" s="59">
        <v>0</v>
      </c>
      <c r="U4766" s="59">
        <v>0.99833300000000003</v>
      </c>
    </row>
    <row r="4767" spans="1:21" x14ac:dyDescent="0.3">
      <c r="A4767" s="61">
        <v>90155</v>
      </c>
      <c r="B4767" s="54">
        <v>1</v>
      </c>
      <c r="C4767" s="54" t="s">
        <v>78</v>
      </c>
      <c r="D4767" s="54" t="s">
        <v>82</v>
      </c>
      <c r="E4767" s="61" t="s">
        <v>4154</v>
      </c>
      <c r="F4767" s="61" t="s">
        <v>137</v>
      </c>
      <c r="G4767" s="54" t="s">
        <v>71</v>
      </c>
      <c r="H4767" s="54" t="s">
        <v>128</v>
      </c>
      <c r="I4767" s="54" t="s">
        <v>22</v>
      </c>
      <c r="J4767" s="54" t="s">
        <v>129</v>
      </c>
      <c r="K4767" s="56">
        <v>43457.626770833333</v>
      </c>
      <c r="L4767" s="56">
        <v>43457.692743055552</v>
      </c>
      <c r="M4767" s="57">
        <v>1.5833333329999999</v>
      </c>
      <c r="N4767" s="58">
        <v>0</v>
      </c>
      <c r="O4767" s="58">
        <v>6</v>
      </c>
      <c r="P4767" s="58">
        <v>0</v>
      </c>
      <c r="Q4767" s="58">
        <v>0</v>
      </c>
      <c r="R4767" s="59">
        <v>0</v>
      </c>
      <c r="S4767" s="59">
        <v>9.5</v>
      </c>
      <c r="T4767" s="59">
        <v>0</v>
      </c>
      <c r="U4767" s="59">
        <v>0</v>
      </c>
    </row>
    <row r="4768" spans="1:21" x14ac:dyDescent="0.3">
      <c r="A4768" s="61">
        <v>90156</v>
      </c>
      <c r="B4768" s="54">
        <v>1</v>
      </c>
      <c r="C4768" s="54" t="s">
        <v>79</v>
      </c>
      <c r="D4768" s="54" t="s">
        <v>114</v>
      </c>
      <c r="E4768" s="61" t="s">
        <v>4155</v>
      </c>
      <c r="F4768" s="61" t="s">
        <v>159</v>
      </c>
      <c r="G4768" s="54" t="s">
        <v>71</v>
      </c>
      <c r="H4768" s="54" t="s">
        <v>128</v>
      </c>
      <c r="I4768" s="54" t="s">
        <v>22</v>
      </c>
      <c r="J4768" s="54" t="s">
        <v>129</v>
      </c>
      <c r="K4768" s="56">
        <v>43457.627800925926</v>
      </c>
      <c r="L4768" s="56">
        <v>43457.662731481483</v>
      </c>
      <c r="M4768" s="57">
        <v>0.83833333300000001</v>
      </c>
      <c r="N4768" s="58">
        <v>0</v>
      </c>
      <c r="O4768" s="58">
        <v>3</v>
      </c>
      <c r="P4768" s="58">
        <v>0</v>
      </c>
      <c r="Q4768" s="58">
        <v>0</v>
      </c>
      <c r="R4768" s="59">
        <v>0</v>
      </c>
      <c r="S4768" s="59">
        <v>2.5150000000000001</v>
      </c>
      <c r="T4768" s="59">
        <v>0</v>
      </c>
      <c r="U4768" s="59">
        <v>0</v>
      </c>
    </row>
    <row r="4769" spans="1:21" x14ac:dyDescent="0.3">
      <c r="A4769" s="61">
        <v>90157</v>
      </c>
      <c r="B4769" s="54">
        <v>1</v>
      </c>
      <c r="C4769" s="54" t="s">
        <v>78</v>
      </c>
      <c r="D4769" s="54" t="s">
        <v>80</v>
      </c>
      <c r="E4769" s="61" t="s">
        <v>332</v>
      </c>
      <c r="F4769" s="61" t="s">
        <v>204</v>
      </c>
      <c r="G4769" s="54" t="s">
        <v>71</v>
      </c>
      <c r="H4769" s="54" t="s">
        <v>128</v>
      </c>
      <c r="I4769" s="54" t="s">
        <v>22</v>
      </c>
      <c r="J4769" s="54" t="s">
        <v>129</v>
      </c>
      <c r="K4769" s="56">
        <v>43457.636562500003</v>
      </c>
      <c r="L4769" s="56">
        <v>43457.7105787037</v>
      </c>
      <c r="M4769" s="57">
        <v>1.7763888880000001</v>
      </c>
      <c r="N4769" s="58">
        <v>0</v>
      </c>
      <c r="O4769" s="58">
        <v>118</v>
      </c>
      <c r="P4769" s="58">
        <v>0</v>
      </c>
      <c r="Q4769" s="58">
        <v>0</v>
      </c>
      <c r="R4769" s="59">
        <v>0</v>
      </c>
      <c r="S4769" s="59">
        <v>209.613889</v>
      </c>
      <c r="T4769" s="59">
        <v>0</v>
      </c>
      <c r="U4769" s="59">
        <v>0</v>
      </c>
    </row>
    <row r="4770" spans="1:21" x14ac:dyDescent="0.3">
      <c r="A4770" s="61">
        <v>90159</v>
      </c>
      <c r="B4770" s="54">
        <v>1</v>
      </c>
      <c r="C4770" s="54" t="s">
        <v>79</v>
      </c>
      <c r="D4770" s="54" t="s">
        <v>120</v>
      </c>
      <c r="E4770" s="61" t="s">
        <v>588</v>
      </c>
      <c r="F4770" s="61" t="s">
        <v>172</v>
      </c>
      <c r="G4770" s="54" t="s">
        <v>71</v>
      </c>
      <c r="H4770" s="54" t="s">
        <v>128</v>
      </c>
      <c r="I4770" s="54" t="s">
        <v>22</v>
      </c>
      <c r="J4770" s="54" t="s">
        <v>129</v>
      </c>
      <c r="K4770" s="56">
        <v>43457.639791666668</v>
      </c>
      <c r="L4770" s="56">
        <v>43457.651493055557</v>
      </c>
      <c r="M4770" s="57">
        <v>0.28083333300000002</v>
      </c>
      <c r="N4770" s="58">
        <v>0</v>
      </c>
      <c r="O4770" s="58">
        <v>88</v>
      </c>
      <c r="P4770" s="58">
        <v>0</v>
      </c>
      <c r="Q4770" s="58">
        <v>46</v>
      </c>
      <c r="R4770" s="59">
        <v>0</v>
      </c>
      <c r="S4770" s="59">
        <v>24.713332999999999</v>
      </c>
      <c r="T4770" s="59">
        <v>0</v>
      </c>
      <c r="U4770" s="59">
        <v>12.918333000000001</v>
      </c>
    </row>
    <row r="4771" spans="1:21" x14ac:dyDescent="0.3">
      <c r="A4771" s="61">
        <v>90162</v>
      </c>
      <c r="B4771" s="54">
        <v>1</v>
      </c>
      <c r="C4771" s="54" t="s">
        <v>78</v>
      </c>
      <c r="D4771" s="54" t="s">
        <v>80</v>
      </c>
      <c r="E4771" s="61" t="s">
        <v>3393</v>
      </c>
      <c r="F4771" s="61" t="s">
        <v>136</v>
      </c>
      <c r="G4771" s="54" t="s">
        <v>71</v>
      </c>
      <c r="H4771" s="54" t="s">
        <v>128</v>
      </c>
      <c r="I4771" s="54" t="s">
        <v>22</v>
      </c>
      <c r="J4771" s="54" t="s">
        <v>129</v>
      </c>
      <c r="K4771" s="56">
        <v>43457.652766203704</v>
      </c>
      <c r="L4771" s="56">
        <v>43457.725648148145</v>
      </c>
      <c r="M4771" s="57">
        <v>1.749166666</v>
      </c>
      <c r="N4771" s="58">
        <v>0</v>
      </c>
      <c r="O4771" s="58">
        <v>161</v>
      </c>
      <c r="P4771" s="58">
        <v>0</v>
      </c>
      <c r="Q4771" s="58">
        <v>0</v>
      </c>
      <c r="R4771" s="59">
        <v>0</v>
      </c>
      <c r="S4771" s="59">
        <v>281.61583300000001</v>
      </c>
      <c r="T4771" s="59">
        <v>0</v>
      </c>
      <c r="U4771" s="59">
        <v>0</v>
      </c>
    </row>
    <row r="4772" spans="1:21" x14ac:dyDescent="0.3">
      <c r="A4772" s="61">
        <v>90163</v>
      </c>
      <c r="B4772" s="54">
        <v>1</v>
      </c>
      <c r="C4772" s="54" t="s">
        <v>78</v>
      </c>
      <c r="D4772" s="54" t="s">
        <v>90</v>
      </c>
      <c r="E4772" s="61" t="s">
        <v>4156</v>
      </c>
      <c r="F4772" s="61" t="s">
        <v>137</v>
      </c>
      <c r="G4772" s="54" t="s">
        <v>71</v>
      </c>
      <c r="H4772" s="54" t="s">
        <v>128</v>
      </c>
      <c r="I4772" s="54" t="s">
        <v>22</v>
      </c>
      <c r="J4772" s="54" t="s">
        <v>129</v>
      </c>
      <c r="K4772" s="56">
        <v>43457.634745370371</v>
      </c>
      <c r="L4772" s="56">
        <v>43457.701840277776</v>
      </c>
      <c r="M4772" s="57">
        <v>1.6102777770000001</v>
      </c>
      <c r="N4772" s="58">
        <v>1</v>
      </c>
      <c r="O4772" s="58">
        <v>0</v>
      </c>
      <c r="P4772" s="58">
        <v>0</v>
      </c>
      <c r="Q4772" s="58">
        <v>0</v>
      </c>
      <c r="R4772" s="59">
        <v>1.6102780000000001</v>
      </c>
      <c r="S4772" s="59">
        <v>0</v>
      </c>
      <c r="T4772" s="59">
        <v>0</v>
      </c>
      <c r="U4772" s="59">
        <v>0</v>
      </c>
    </row>
    <row r="4773" spans="1:21" x14ac:dyDescent="0.3">
      <c r="A4773" s="61">
        <v>90165</v>
      </c>
      <c r="B4773" s="54">
        <v>1</v>
      </c>
      <c r="C4773" s="54" t="s">
        <v>79</v>
      </c>
      <c r="D4773" s="54" t="s">
        <v>108</v>
      </c>
      <c r="E4773" s="61" t="s">
        <v>4157</v>
      </c>
      <c r="F4773" s="61" t="s">
        <v>136</v>
      </c>
      <c r="G4773" s="54" t="s">
        <v>71</v>
      </c>
      <c r="H4773" s="54" t="s">
        <v>128</v>
      </c>
      <c r="I4773" s="54" t="s">
        <v>22</v>
      </c>
      <c r="J4773" s="54" t="s">
        <v>129</v>
      </c>
      <c r="K4773" s="56">
        <v>43457.651412037041</v>
      </c>
      <c r="L4773" s="56">
        <v>43457.690763888888</v>
      </c>
      <c r="M4773" s="57">
        <v>0.94444444400000005</v>
      </c>
      <c r="N4773" s="58">
        <v>0</v>
      </c>
      <c r="O4773" s="58">
        <v>15</v>
      </c>
      <c r="P4773" s="58">
        <v>0</v>
      </c>
      <c r="Q4773" s="58">
        <v>0</v>
      </c>
      <c r="R4773" s="59">
        <v>0</v>
      </c>
      <c r="S4773" s="59">
        <v>14.166667</v>
      </c>
      <c r="T4773" s="59">
        <v>0</v>
      </c>
      <c r="U4773" s="59">
        <v>0</v>
      </c>
    </row>
    <row r="4774" spans="1:21" x14ac:dyDescent="0.3">
      <c r="A4774" s="61">
        <v>90166</v>
      </c>
      <c r="B4774" s="54">
        <v>1</v>
      </c>
      <c r="C4774" s="54" t="s">
        <v>79</v>
      </c>
      <c r="D4774" s="54" t="s">
        <v>118</v>
      </c>
      <c r="E4774" s="61" t="s">
        <v>4158</v>
      </c>
      <c r="F4774" s="61" t="s">
        <v>136</v>
      </c>
      <c r="G4774" s="54" t="s">
        <v>71</v>
      </c>
      <c r="H4774" s="54" t="s">
        <v>128</v>
      </c>
      <c r="I4774" s="54" t="s">
        <v>22</v>
      </c>
      <c r="J4774" s="54" t="s">
        <v>129</v>
      </c>
      <c r="K4774" s="56">
        <v>43457.646249999998</v>
      </c>
      <c r="L4774" s="56">
        <v>43457.696793981479</v>
      </c>
      <c r="M4774" s="57">
        <v>1.213055555</v>
      </c>
      <c r="N4774" s="58">
        <v>0</v>
      </c>
      <c r="O4774" s="58">
        <v>26</v>
      </c>
      <c r="P4774" s="58">
        <v>0</v>
      </c>
      <c r="Q4774" s="58">
        <v>0</v>
      </c>
      <c r="R4774" s="59">
        <v>0</v>
      </c>
      <c r="S4774" s="59">
        <v>31.539444</v>
      </c>
      <c r="T4774" s="59">
        <v>0</v>
      </c>
      <c r="U4774" s="59">
        <v>0</v>
      </c>
    </row>
    <row r="4775" spans="1:21" x14ac:dyDescent="0.3">
      <c r="A4775" s="61">
        <v>90167</v>
      </c>
      <c r="B4775" s="54">
        <v>1</v>
      </c>
      <c r="C4775" s="54" t="s">
        <v>78</v>
      </c>
      <c r="D4775" s="54" t="s">
        <v>80</v>
      </c>
      <c r="E4775" s="61" t="s">
        <v>4159</v>
      </c>
      <c r="F4775" s="61" t="s">
        <v>137</v>
      </c>
      <c r="G4775" s="54" t="s">
        <v>71</v>
      </c>
      <c r="H4775" s="54" t="s">
        <v>128</v>
      </c>
      <c r="I4775" s="54" t="s">
        <v>22</v>
      </c>
      <c r="J4775" s="54" t="s">
        <v>129</v>
      </c>
      <c r="K4775" s="56">
        <v>43457.662638888891</v>
      </c>
      <c r="L4775" s="56">
        <v>43457.764722222222</v>
      </c>
      <c r="M4775" s="57">
        <v>2.4500000000000002</v>
      </c>
      <c r="N4775" s="58">
        <v>0</v>
      </c>
      <c r="O4775" s="58">
        <v>6</v>
      </c>
      <c r="P4775" s="58">
        <v>0</v>
      </c>
      <c r="Q4775" s="58">
        <v>0</v>
      </c>
      <c r="R4775" s="59">
        <v>0</v>
      </c>
      <c r="S4775" s="59">
        <v>14.7</v>
      </c>
      <c r="T4775" s="59">
        <v>0</v>
      </c>
      <c r="U4775" s="59">
        <v>0</v>
      </c>
    </row>
    <row r="4776" spans="1:21" x14ac:dyDescent="0.3">
      <c r="A4776" s="61">
        <v>90172</v>
      </c>
      <c r="B4776" s="54">
        <v>1</v>
      </c>
      <c r="C4776" s="54" t="s">
        <v>78</v>
      </c>
      <c r="D4776" s="54" t="s">
        <v>105</v>
      </c>
      <c r="E4776" s="61" t="s">
        <v>4160</v>
      </c>
      <c r="F4776" s="61" t="s">
        <v>140</v>
      </c>
      <c r="G4776" s="54" t="s">
        <v>72</v>
      </c>
      <c r="H4776" s="54" t="s">
        <v>128</v>
      </c>
      <c r="I4776" s="54" t="s">
        <v>22</v>
      </c>
      <c r="J4776" s="54" t="s">
        <v>129</v>
      </c>
      <c r="K4776" s="56">
        <v>43457.664733796293</v>
      </c>
      <c r="L4776" s="56">
        <v>43457.716956018521</v>
      </c>
      <c r="M4776" s="57">
        <v>1.253333333</v>
      </c>
      <c r="N4776" s="58">
        <v>0</v>
      </c>
      <c r="O4776" s="58">
        <v>82</v>
      </c>
      <c r="P4776" s="58">
        <v>0</v>
      </c>
      <c r="Q4776" s="58">
        <v>0</v>
      </c>
      <c r="R4776" s="59">
        <v>0</v>
      </c>
      <c r="S4776" s="59">
        <v>102.77333299999999</v>
      </c>
      <c r="T4776" s="59">
        <v>0</v>
      </c>
      <c r="U4776" s="59">
        <v>0</v>
      </c>
    </row>
    <row r="4777" spans="1:21" x14ac:dyDescent="0.3">
      <c r="A4777" s="61">
        <v>90173</v>
      </c>
      <c r="B4777" s="54">
        <v>1</v>
      </c>
      <c r="C4777" s="54" t="s">
        <v>78</v>
      </c>
      <c r="D4777" s="54" t="s">
        <v>95</v>
      </c>
      <c r="E4777" s="61" t="s">
        <v>4161</v>
      </c>
      <c r="F4777" s="61" t="s">
        <v>151</v>
      </c>
      <c r="G4777" s="54" t="s">
        <v>71</v>
      </c>
      <c r="H4777" s="54" t="s">
        <v>128</v>
      </c>
      <c r="I4777" s="54" t="s">
        <v>22</v>
      </c>
      <c r="J4777" s="54" t="s">
        <v>129</v>
      </c>
      <c r="K4777" s="56">
        <v>43457.655706018515</v>
      </c>
      <c r="L4777" s="56">
        <v>43457.733831018515</v>
      </c>
      <c r="M4777" s="57">
        <v>1.875</v>
      </c>
      <c r="N4777" s="58">
        <v>0</v>
      </c>
      <c r="O4777" s="58">
        <v>34</v>
      </c>
      <c r="P4777" s="58">
        <v>0</v>
      </c>
      <c r="Q4777" s="58">
        <v>0</v>
      </c>
      <c r="R4777" s="59">
        <v>0</v>
      </c>
      <c r="S4777" s="59">
        <v>63.75</v>
      </c>
      <c r="T4777" s="59">
        <v>0</v>
      </c>
      <c r="U4777" s="59">
        <v>0</v>
      </c>
    </row>
    <row r="4778" spans="1:21" x14ac:dyDescent="0.3">
      <c r="A4778" s="61">
        <v>90178</v>
      </c>
      <c r="B4778" s="54">
        <v>1</v>
      </c>
      <c r="C4778" s="54" t="s">
        <v>78</v>
      </c>
      <c r="D4778" s="54" t="s">
        <v>83</v>
      </c>
      <c r="E4778" s="61" t="s">
        <v>4162</v>
      </c>
      <c r="F4778" s="61" t="s">
        <v>130</v>
      </c>
      <c r="G4778" s="54" t="s">
        <v>71</v>
      </c>
      <c r="H4778" s="54" t="s">
        <v>128</v>
      </c>
      <c r="I4778" s="54" t="s">
        <v>22</v>
      </c>
      <c r="J4778" s="54" t="s">
        <v>129</v>
      </c>
      <c r="K4778" s="56">
        <v>43457.652881944443</v>
      </c>
      <c r="L4778" s="56">
        <v>43457.776307870372</v>
      </c>
      <c r="M4778" s="57">
        <v>2.9622222219999998</v>
      </c>
      <c r="N4778" s="58">
        <v>0</v>
      </c>
      <c r="O4778" s="58">
        <v>6</v>
      </c>
      <c r="P4778" s="58">
        <v>0</v>
      </c>
      <c r="Q4778" s="58">
        <v>0</v>
      </c>
      <c r="R4778" s="59">
        <v>0</v>
      </c>
      <c r="S4778" s="59">
        <v>17.773333000000001</v>
      </c>
      <c r="T4778" s="59">
        <v>0</v>
      </c>
      <c r="U4778" s="59">
        <v>0</v>
      </c>
    </row>
    <row r="4779" spans="1:21" x14ac:dyDescent="0.3">
      <c r="A4779" s="61">
        <v>90179</v>
      </c>
      <c r="B4779" s="54">
        <v>1</v>
      </c>
      <c r="C4779" s="54" t="s">
        <v>78</v>
      </c>
      <c r="D4779" s="54" t="s">
        <v>94</v>
      </c>
      <c r="E4779" s="61" t="s">
        <v>4163</v>
      </c>
      <c r="F4779" s="61" t="s">
        <v>137</v>
      </c>
      <c r="G4779" s="54" t="s">
        <v>71</v>
      </c>
      <c r="H4779" s="54" t="s">
        <v>128</v>
      </c>
      <c r="I4779" s="54" t="s">
        <v>22</v>
      </c>
      <c r="J4779" s="54" t="s">
        <v>129</v>
      </c>
      <c r="K4779" s="56">
        <v>43457.6408912037</v>
      </c>
      <c r="L4779" s="56">
        <v>43457.691319444442</v>
      </c>
      <c r="M4779" s="57">
        <v>1.2102777769999999</v>
      </c>
      <c r="N4779" s="58">
        <v>0</v>
      </c>
      <c r="O4779" s="58">
        <v>7</v>
      </c>
      <c r="P4779" s="58">
        <v>0</v>
      </c>
      <c r="Q4779" s="58">
        <v>0</v>
      </c>
      <c r="R4779" s="59">
        <v>0</v>
      </c>
      <c r="S4779" s="59">
        <v>8.4719440000000006</v>
      </c>
      <c r="T4779" s="59">
        <v>0</v>
      </c>
      <c r="U4779" s="59">
        <v>0</v>
      </c>
    </row>
    <row r="4780" spans="1:21" x14ac:dyDescent="0.3">
      <c r="A4780" s="61">
        <v>90181</v>
      </c>
      <c r="B4780" s="54">
        <v>1</v>
      </c>
      <c r="C4780" s="54" t="s">
        <v>78</v>
      </c>
      <c r="D4780" s="54" t="s">
        <v>94</v>
      </c>
      <c r="E4780" s="61" t="s">
        <v>4164</v>
      </c>
      <c r="F4780" s="61" t="s">
        <v>137</v>
      </c>
      <c r="G4780" s="54" t="s">
        <v>71</v>
      </c>
      <c r="H4780" s="54" t="s">
        <v>128</v>
      </c>
      <c r="I4780" s="54" t="s">
        <v>22</v>
      </c>
      <c r="J4780" s="54" t="s">
        <v>129</v>
      </c>
      <c r="K4780" s="56">
        <v>43457.634918981479</v>
      </c>
      <c r="L4780" s="56">
        <v>43457.69809027778</v>
      </c>
      <c r="M4780" s="57">
        <v>1.5161111110000001</v>
      </c>
      <c r="N4780" s="58">
        <v>0</v>
      </c>
      <c r="O4780" s="58">
        <v>1</v>
      </c>
      <c r="P4780" s="58">
        <v>0</v>
      </c>
      <c r="Q4780" s="58">
        <v>0</v>
      </c>
      <c r="R4780" s="59">
        <v>0</v>
      </c>
      <c r="S4780" s="59">
        <v>1.516111</v>
      </c>
      <c r="T4780" s="59">
        <v>0</v>
      </c>
      <c r="U4780" s="59">
        <v>0</v>
      </c>
    </row>
    <row r="4781" spans="1:21" x14ac:dyDescent="0.3">
      <c r="A4781" s="61">
        <v>90182</v>
      </c>
      <c r="B4781" s="54">
        <v>1</v>
      </c>
      <c r="C4781" s="54" t="s">
        <v>78</v>
      </c>
      <c r="D4781" s="54" t="s">
        <v>88</v>
      </c>
      <c r="E4781" s="61" t="s">
        <v>3241</v>
      </c>
      <c r="F4781" s="61" t="s">
        <v>136</v>
      </c>
      <c r="G4781" s="54" t="s">
        <v>71</v>
      </c>
      <c r="H4781" s="54" t="s">
        <v>128</v>
      </c>
      <c r="I4781" s="54" t="s">
        <v>22</v>
      </c>
      <c r="J4781" s="54" t="s">
        <v>129</v>
      </c>
      <c r="K4781" s="56">
        <v>43457.681273148148</v>
      </c>
      <c r="L4781" s="56">
        <v>43457.715856481482</v>
      </c>
      <c r="M4781" s="57">
        <v>0.83</v>
      </c>
      <c r="N4781" s="58">
        <v>0</v>
      </c>
      <c r="O4781" s="58">
        <v>19</v>
      </c>
      <c r="P4781" s="58">
        <v>0</v>
      </c>
      <c r="Q4781" s="58">
        <v>0</v>
      </c>
      <c r="R4781" s="59">
        <v>0</v>
      </c>
      <c r="S4781" s="59">
        <v>15.77</v>
      </c>
      <c r="T4781" s="59">
        <v>0</v>
      </c>
      <c r="U4781" s="59">
        <v>0</v>
      </c>
    </row>
    <row r="4782" spans="1:21" x14ac:dyDescent="0.3">
      <c r="A4782" s="61">
        <v>90183</v>
      </c>
      <c r="B4782" s="54">
        <v>1</v>
      </c>
      <c r="C4782" s="54" t="s">
        <v>78</v>
      </c>
      <c r="D4782" s="54" t="s">
        <v>82</v>
      </c>
      <c r="E4782" s="61" t="s">
        <v>316</v>
      </c>
      <c r="F4782" s="61" t="s">
        <v>137</v>
      </c>
      <c r="G4782" s="54" t="s">
        <v>71</v>
      </c>
      <c r="H4782" s="54" t="s">
        <v>128</v>
      </c>
      <c r="I4782" s="54" t="s">
        <v>22</v>
      </c>
      <c r="J4782" s="54" t="s">
        <v>129</v>
      </c>
      <c r="K4782" s="56">
        <v>43457.648032407407</v>
      </c>
      <c r="L4782" s="56">
        <v>43457.715532407405</v>
      </c>
      <c r="M4782" s="57">
        <v>1.62</v>
      </c>
      <c r="N4782" s="58">
        <v>0</v>
      </c>
      <c r="O4782" s="58">
        <v>1</v>
      </c>
      <c r="P4782" s="58">
        <v>0</v>
      </c>
      <c r="Q4782" s="58">
        <v>0</v>
      </c>
      <c r="R4782" s="59">
        <v>0</v>
      </c>
      <c r="S4782" s="59">
        <v>1.62</v>
      </c>
      <c r="T4782" s="59">
        <v>0</v>
      </c>
      <c r="U4782" s="59">
        <v>0</v>
      </c>
    </row>
    <row r="4783" spans="1:21" x14ac:dyDescent="0.3">
      <c r="A4783" s="61">
        <v>90184</v>
      </c>
      <c r="B4783" s="54">
        <v>1</v>
      </c>
      <c r="C4783" s="54" t="s">
        <v>79</v>
      </c>
      <c r="D4783" s="54" t="s">
        <v>118</v>
      </c>
      <c r="E4783" s="61" t="s">
        <v>4165</v>
      </c>
      <c r="F4783" s="61" t="s">
        <v>156</v>
      </c>
      <c r="G4783" s="54" t="s">
        <v>71</v>
      </c>
      <c r="H4783" s="54" t="s">
        <v>128</v>
      </c>
      <c r="I4783" s="54" t="s">
        <v>22</v>
      </c>
      <c r="J4783" s="54" t="s">
        <v>129</v>
      </c>
      <c r="K4783" s="56">
        <v>43457.673483796294</v>
      </c>
      <c r="L4783" s="56">
        <v>43457.718877314815</v>
      </c>
      <c r="M4783" s="57">
        <v>1.089444444</v>
      </c>
      <c r="N4783" s="58">
        <v>0</v>
      </c>
      <c r="O4783" s="58">
        <v>218</v>
      </c>
      <c r="P4783" s="58">
        <v>0</v>
      </c>
      <c r="Q4783" s="58">
        <v>0</v>
      </c>
      <c r="R4783" s="59">
        <v>0</v>
      </c>
      <c r="S4783" s="59">
        <v>237.49888899999999</v>
      </c>
      <c r="T4783" s="59">
        <v>0</v>
      </c>
      <c r="U4783" s="59">
        <v>0</v>
      </c>
    </row>
    <row r="4784" spans="1:21" x14ac:dyDescent="0.3">
      <c r="A4784" s="61">
        <v>90189</v>
      </c>
      <c r="B4784" s="54">
        <v>1</v>
      </c>
      <c r="C4784" s="54" t="s">
        <v>78</v>
      </c>
      <c r="D4784" s="54" t="s">
        <v>106</v>
      </c>
      <c r="E4784" s="61" t="s">
        <v>4166</v>
      </c>
      <c r="F4784" s="61" t="s">
        <v>136</v>
      </c>
      <c r="G4784" s="54" t="s">
        <v>71</v>
      </c>
      <c r="H4784" s="54" t="s">
        <v>128</v>
      </c>
      <c r="I4784" s="54" t="s">
        <v>22</v>
      </c>
      <c r="J4784" s="54" t="s">
        <v>129</v>
      </c>
      <c r="K4784" s="56">
        <v>43457.649756944447</v>
      </c>
      <c r="L4784" s="56">
        <v>43457.757766203707</v>
      </c>
      <c r="M4784" s="57">
        <v>2.5922222220000002</v>
      </c>
      <c r="N4784" s="58">
        <v>0</v>
      </c>
      <c r="O4784" s="58">
        <v>19</v>
      </c>
      <c r="P4784" s="58">
        <v>0</v>
      </c>
      <c r="Q4784" s="58">
        <v>1</v>
      </c>
      <c r="R4784" s="59">
        <v>0</v>
      </c>
      <c r="S4784" s="59">
        <v>49.252222000000003</v>
      </c>
      <c r="T4784" s="59">
        <v>0</v>
      </c>
      <c r="U4784" s="59">
        <v>2.592222</v>
      </c>
    </row>
    <row r="4785" spans="1:21" x14ac:dyDescent="0.3">
      <c r="A4785" s="61">
        <v>90190</v>
      </c>
      <c r="B4785" s="54">
        <v>1</v>
      </c>
      <c r="C4785" s="54" t="s">
        <v>78</v>
      </c>
      <c r="D4785" s="54" t="s">
        <v>81</v>
      </c>
      <c r="E4785" s="61" t="s">
        <v>4167</v>
      </c>
      <c r="F4785" s="61" t="s">
        <v>137</v>
      </c>
      <c r="G4785" s="54" t="s">
        <v>71</v>
      </c>
      <c r="H4785" s="54" t="s">
        <v>128</v>
      </c>
      <c r="I4785" s="54" t="s">
        <v>22</v>
      </c>
      <c r="J4785" s="54" t="s">
        <v>129</v>
      </c>
      <c r="K4785" s="56">
        <v>43457.637060185181</v>
      </c>
      <c r="L4785" s="56">
        <v>43457.70684027778</v>
      </c>
      <c r="M4785" s="57">
        <v>1.674722222</v>
      </c>
      <c r="N4785" s="58">
        <v>0</v>
      </c>
      <c r="O4785" s="58">
        <v>0</v>
      </c>
      <c r="P4785" s="58">
        <v>0</v>
      </c>
      <c r="Q4785" s="58">
        <v>1</v>
      </c>
      <c r="R4785" s="59">
        <v>0</v>
      </c>
      <c r="S4785" s="59">
        <v>0</v>
      </c>
      <c r="T4785" s="59">
        <v>0</v>
      </c>
      <c r="U4785" s="59">
        <v>1.674722</v>
      </c>
    </row>
    <row r="4786" spans="1:21" x14ac:dyDescent="0.3">
      <c r="A4786" s="61">
        <v>90191</v>
      </c>
      <c r="B4786" s="54">
        <v>1</v>
      </c>
      <c r="C4786" s="54" t="s">
        <v>79</v>
      </c>
      <c r="D4786" s="54" t="s">
        <v>119</v>
      </c>
      <c r="E4786" s="61" t="s">
        <v>4168</v>
      </c>
      <c r="F4786" s="61" t="s">
        <v>130</v>
      </c>
      <c r="G4786" s="54" t="s">
        <v>71</v>
      </c>
      <c r="H4786" s="54" t="s">
        <v>128</v>
      </c>
      <c r="I4786" s="54" t="s">
        <v>22</v>
      </c>
      <c r="J4786" s="54" t="s">
        <v>129</v>
      </c>
      <c r="K4786" s="56">
        <v>43457.691087962965</v>
      </c>
      <c r="L4786" s="56">
        <v>43457.774976851855</v>
      </c>
      <c r="M4786" s="57">
        <v>2.0133333329999998</v>
      </c>
      <c r="N4786" s="58">
        <v>0</v>
      </c>
      <c r="O4786" s="58">
        <v>185</v>
      </c>
      <c r="P4786" s="58">
        <v>0</v>
      </c>
      <c r="Q4786" s="58">
        <v>0</v>
      </c>
      <c r="R4786" s="59">
        <v>0</v>
      </c>
      <c r="S4786" s="59">
        <v>372.46666699999997</v>
      </c>
      <c r="T4786" s="59">
        <v>0</v>
      </c>
      <c r="U4786" s="59">
        <v>0</v>
      </c>
    </row>
    <row r="4787" spans="1:21" x14ac:dyDescent="0.3">
      <c r="A4787" s="61">
        <v>90192</v>
      </c>
      <c r="B4787" s="54">
        <v>1</v>
      </c>
      <c r="C4787" s="54" t="s">
        <v>78</v>
      </c>
      <c r="D4787" s="54" t="s">
        <v>93</v>
      </c>
      <c r="E4787" s="61" t="s">
        <v>720</v>
      </c>
      <c r="F4787" s="61" t="s">
        <v>140</v>
      </c>
      <c r="G4787" s="54" t="s">
        <v>72</v>
      </c>
      <c r="H4787" s="54" t="s">
        <v>128</v>
      </c>
      <c r="I4787" s="54" t="s">
        <v>22</v>
      </c>
      <c r="J4787" s="54" t="s">
        <v>129</v>
      </c>
      <c r="K4787" s="56">
        <v>43457.692372685182</v>
      </c>
      <c r="L4787" s="56">
        <v>43457.715636574074</v>
      </c>
      <c r="M4787" s="57">
        <v>0.55833333299999999</v>
      </c>
      <c r="N4787" s="58">
        <v>1</v>
      </c>
      <c r="O4787" s="58">
        <v>332</v>
      </c>
      <c r="P4787" s="58">
        <v>1</v>
      </c>
      <c r="Q4787" s="58">
        <v>287</v>
      </c>
      <c r="R4787" s="59">
        <v>0.55833299999999997</v>
      </c>
      <c r="S4787" s="59">
        <v>185.36666700000001</v>
      </c>
      <c r="T4787" s="59">
        <v>0.55833299999999997</v>
      </c>
      <c r="U4787" s="59">
        <v>160.24166700000001</v>
      </c>
    </row>
    <row r="4788" spans="1:21" x14ac:dyDescent="0.3">
      <c r="A4788" s="61">
        <v>90196</v>
      </c>
      <c r="B4788" s="54">
        <v>1</v>
      </c>
      <c r="C4788" s="54" t="s">
        <v>78</v>
      </c>
      <c r="D4788" s="54" t="s">
        <v>82</v>
      </c>
      <c r="E4788" s="61" t="s">
        <v>4169</v>
      </c>
      <c r="F4788" s="61" t="s">
        <v>130</v>
      </c>
      <c r="G4788" s="54" t="s">
        <v>71</v>
      </c>
      <c r="H4788" s="54" t="s">
        <v>128</v>
      </c>
      <c r="I4788" s="54" t="s">
        <v>22</v>
      </c>
      <c r="J4788" s="54" t="s">
        <v>129</v>
      </c>
      <c r="K4788" s="56">
        <v>43457.715879629628</v>
      </c>
      <c r="L4788" s="56">
        <v>43457.746087962965</v>
      </c>
      <c r="M4788" s="57">
        <v>0.72499999999999998</v>
      </c>
      <c r="N4788" s="58">
        <v>0</v>
      </c>
      <c r="O4788" s="58">
        <v>1</v>
      </c>
      <c r="P4788" s="58">
        <v>0</v>
      </c>
      <c r="Q4788" s="58">
        <v>0</v>
      </c>
      <c r="R4788" s="59">
        <v>0</v>
      </c>
      <c r="S4788" s="59">
        <v>0.72499999999999998</v>
      </c>
      <c r="T4788" s="59">
        <v>0</v>
      </c>
      <c r="U4788" s="59">
        <v>0</v>
      </c>
    </row>
    <row r="4789" spans="1:21" x14ac:dyDescent="0.3">
      <c r="A4789" s="61">
        <v>90198</v>
      </c>
      <c r="B4789" s="54">
        <v>1</v>
      </c>
      <c r="C4789" s="54" t="s">
        <v>78</v>
      </c>
      <c r="D4789" s="54" t="s">
        <v>86</v>
      </c>
      <c r="E4789" s="61" t="s">
        <v>4064</v>
      </c>
      <c r="F4789" s="61" t="s">
        <v>144</v>
      </c>
      <c r="G4789" s="54" t="s">
        <v>71</v>
      </c>
      <c r="H4789" s="54" t="s">
        <v>128</v>
      </c>
      <c r="I4789" s="54" t="s">
        <v>22</v>
      </c>
      <c r="J4789" s="54" t="s">
        <v>129</v>
      </c>
      <c r="K4789" s="56">
        <v>43457.711851851855</v>
      </c>
      <c r="L4789" s="56">
        <v>43457.873564814814</v>
      </c>
      <c r="M4789" s="57">
        <v>3.8811111110000001</v>
      </c>
      <c r="N4789" s="58">
        <v>0</v>
      </c>
      <c r="O4789" s="58">
        <v>21</v>
      </c>
      <c r="P4789" s="58">
        <v>0</v>
      </c>
      <c r="Q4789" s="58">
        <v>0</v>
      </c>
      <c r="R4789" s="59">
        <v>0</v>
      </c>
      <c r="S4789" s="59">
        <v>81.503332999999998</v>
      </c>
      <c r="T4789" s="59">
        <v>0</v>
      </c>
      <c r="U4789" s="59">
        <v>0</v>
      </c>
    </row>
    <row r="4790" spans="1:21" x14ac:dyDescent="0.3">
      <c r="A4790" s="61">
        <v>90203</v>
      </c>
      <c r="B4790" s="54">
        <v>1</v>
      </c>
      <c r="C4790" s="54" t="s">
        <v>78</v>
      </c>
      <c r="D4790" s="54" t="s">
        <v>96</v>
      </c>
      <c r="E4790" s="61" t="s">
        <v>4170</v>
      </c>
      <c r="F4790" s="61" t="s">
        <v>127</v>
      </c>
      <c r="G4790" s="54" t="s">
        <v>72</v>
      </c>
      <c r="H4790" s="54" t="s">
        <v>128</v>
      </c>
      <c r="I4790" s="54" t="s">
        <v>22</v>
      </c>
      <c r="J4790" s="54" t="s">
        <v>129</v>
      </c>
      <c r="K4790" s="56">
        <v>43457.718472222223</v>
      </c>
      <c r="L4790" s="56">
        <v>43457.734027777777</v>
      </c>
      <c r="M4790" s="57">
        <v>0.37333333299999999</v>
      </c>
      <c r="N4790" s="58">
        <v>13</v>
      </c>
      <c r="O4790" s="58">
        <v>3132</v>
      </c>
      <c r="P4790" s="58">
        <v>2</v>
      </c>
      <c r="Q4790" s="58">
        <v>168</v>
      </c>
      <c r="R4790" s="59">
        <v>4.8533330000000001</v>
      </c>
      <c r="S4790" s="59">
        <v>1169.2799990000001</v>
      </c>
      <c r="T4790" s="59">
        <v>0.74666699999999997</v>
      </c>
      <c r="U4790" s="59">
        <v>62.72</v>
      </c>
    </row>
    <row r="4791" spans="1:21" x14ac:dyDescent="0.3">
      <c r="A4791" s="61">
        <v>90204</v>
      </c>
      <c r="B4791" s="54">
        <v>1</v>
      </c>
      <c r="C4791" s="54" t="s">
        <v>79</v>
      </c>
      <c r="D4791" s="54" t="s">
        <v>119</v>
      </c>
      <c r="E4791" s="61" t="s">
        <v>1958</v>
      </c>
      <c r="F4791" s="61" t="s">
        <v>136</v>
      </c>
      <c r="G4791" s="54" t="s">
        <v>71</v>
      </c>
      <c r="H4791" s="54" t="s">
        <v>128</v>
      </c>
      <c r="I4791" s="54" t="s">
        <v>22</v>
      </c>
      <c r="J4791" s="54" t="s">
        <v>129</v>
      </c>
      <c r="K4791" s="56">
        <v>43457.730682870373</v>
      </c>
      <c r="L4791" s="56">
        <v>43457.753587962965</v>
      </c>
      <c r="M4791" s="57">
        <v>0.54972222199999998</v>
      </c>
      <c r="N4791" s="58">
        <v>0</v>
      </c>
      <c r="O4791" s="58">
        <v>3</v>
      </c>
      <c r="P4791" s="58">
        <v>0</v>
      </c>
      <c r="Q4791" s="58">
        <v>9</v>
      </c>
      <c r="R4791" s="59">
        <v>0</v>
      </c>
      <c r="S4791" s="59">
        <v>1.649167</v>
      </c>
      <c r="T4791" s="59">
        <v>0</v>
      </c>
      <c r="U4791" s="59">
        <v>4.9474999999999998</v>
      </c>
    </row>
    <row r="4792" spans="1:21" x14ac:dyDescent="0.3">
      <c r="A4792" s="61">
        <v>90205</v>
      </c>
      <c r="B4792" s="54">
        <v>1</v>
      </c>
      <c r="C4792" s="54" t="s">
        <v>78</v>
      </c>
      <c r="D4792" s="54" t="s">
        <v>89</v>
      </c>
      <c r="E4792" s="61" t="s">
        <v>4171</v>
      </c>
      <c r="F4792" s="61" t="s">
        <v>137</v>
      </c>
      <c r="G4792" s="54" t="s">
        <v>71</v>
      </c>
      <c r="H4792" s="54" t="s">
        <v>128</v>
      </c>
      <c r="I4792" s="54" t="s">
        <v>22</v>
      </c>
      <c r="J4792" s="54" t="s">
        <v>129</v>
      </c>
      <c r="K4792" s="56">
        <v>43457.734768518516</v>
      </c>
      <c r="L4792" s="56">
        <v>43457.764444444445</v>
      </c>
      <c r="M4792" s="57">
        <v>0.71222222199999996</v>
      </c>
      <c r="N4792" s="58">
        <v>0</v>
      </c>
      <c r="O4792" s="58">
        <v>14</v>
      </c>
      <c r="P4792" s="58">
        <v>0</v>
      </c>
      <c r="Q4792" s="58">
        <v>159</v>
      </c>
      <c r="R4792" s="59">
        <v>0</v>
      </c>
      <c r="S4792" s="59">
        <v>9.9711110000000005</v>
      </c>
      <c r="T4792" s="59">
        <v>0</v>
      </c>
      <c r="U4792" s="59">
        <v>113.24333300000001</v>
      </c>
    </row>
    <row r="4793" spans="1:21" x14ac:dyDescent="0.3">
      <c r="A4793" s="61">
        <v>90206</v>
      </c>
      <c r="B4793" s="54">
        <v>1</v>
      </c>
      <c r="C4793" s="54" t="s">
        <v>78</v>
      </c>
      <c r="D4793" s="54" t="s">
        <v>93</v>
      </c>
      <c r="E4793" s="61" t="s">
        <v>949</v>
      </c>
      <c r="F4793" s="61" t="s">
        <v>140</v>
      </c>
      <c r="G4793" s="54" t="s">
        <v>72</v>
      </c>
      <c r="H4793" s="54" t="s">
        <v>128</v>
      </c>
      <c r="I4793" s="54" t="s">
        <v>22</v>
      </c>
      <c r="J4793" s="54" t="s">
        <v>129</v>
      </c>
      <c r="K4793" s="56">
        <v>43457.731805555552</v>
      </c>
      <c r="L4793" s="56">
        <v>43457.755196759259</v>
      </c>
      <c r="M4793" s="57">
        <v>0.56138888799999997</v>
      </c>
      <c r="N4793" s="58">
        <v>24</v>
      </c>
      <c r="O4793" s="58">
        <v>13708</v>
      </c>
      <c r="P4793" s="58">
        <v>5</v>
      </c>
      <c r="Q4793" s="58">
        <v>2267</v>
      </c>
      <c r="R4793" s="59">
        <v>13.473333</v>
      </c>
      <c r="S4793" s="59">
        <v>7695.5188770000004</v>
      </c>
      <c r="T4793" s="59">
        <v>2.8069440000000001</v>
      </c>
      <c r="U4793" s="59">
        <v>1272.6686090000001</v>
      </c>
    </row>
    <row r="4794" spans="1:21" x14ac:dyDescent="0.3">
      <c r="A4794" s="61">
        <v>90208</v>
      </c>
      <c r="B4794" s="54">
        <v>1</v>
      </c>
      <c r="C4794" s="54" t="s">
        <v>78</v>
      </c>
      <c r="D4794" s="54" t="s">
        <v>80</v>
      </c>
      <c r="E4794" s="61" t="s">
        <v>4172</v>
      </c>
      <c r="F4794" s="61" t="s">
        <v>137</v>
      </c>
      <c r="G4794" s="54" t="s">
        <v>71</v>
      </c>
      <c r="H4794" s="54" t="s">
        <v>128</v>
      </c>
      <c r="I4794" s="54" t="s">
        <v>22</v>
      </c>
      <c r="J4794" s="54" t="s">
        <v>129</v>
      </c>
      <c r="K4794" s="56">
        <v>43457.738611111112</v>
      </c>
      <c r="L4794" s="56">
        <v>43457.808912037035</v>
      </c>
      <c r="M4794" s="57">
        <v>1.6872222219999999</v>
      </c>
      <c r="N4794" s="58">
        <v>0</v>
      </c>
      <c r="O4794" s="58">
        <v>2</v>
      </c>
      <c r="P4794" s="58">
        <v>0</v>
      </c>
      <c r="Q4794" s="58">
        <v>0</v>
      </c>
      <c r="R4794" s="59">
        <v>0</v>
      </c>
      <c r="S4794" s="59">
        <v>3.374444</v>
      </c>
      <c r="T4794" s="59">
        <v>0</v>
      </c>
      <c r="U4794" s="59">
        <v>0</v>
      </c>
    </row>
    <row r="4795" spans="1:21" x14ac:dyDescent="0.3">
      <c r="A4795" s="61">
        <v>90209</v>
      </c>
      <c r="B4795" s="54">
        <v>1</v>
      </c>
      <c r="C4795" s="54" t="s">
        <v>78</v>
      </c>
      <c r="D4795" s="54" t="s">
        <v>92</v>
      </c>
      <c r="E4795" s="61" t="s">
        <v>4173</v>
      </c>
      <c r="F4795" s="61" t="s">
        <v>140</v>
      </c>
      <c r="G4795" s="54" t="s">
        <v>72</v>
      </c>
      <c r="H4795" s="54" t="s">
        <v>128</v>
      </c>
      <c r="I4795" s="54" t="s">
        <v>22</v>
      </c>
      <c r="J4795" s="54" t="s">
        <v>129</v>
      </c>
      <c r="K4795" s="56">
        <v>43457.715578703705</v>
      </c>
      <c r="L4795" s="56">
        <v>43457.800092592595</v>
      </c>
      <c r="M4795" s="57">
        <v>2.028333333</v>
      </c>
      <c r="N4795" s="58">
        <v>0</v>
      </c>
      <c r="O4795" s="58">
        <v>0</v>
      </c>
      <c r="P4795" s="58">
        <v>0</v>
      </c>
      <c r="Q4795" s="58">
        <v>4</v>
      </c>
      <c r="R4795" s="59">
        <v>0</v>
      </c>
      <c r="S4795" s="59">
        <v>0</v>
      </c>
      <c r="T4795" s="59">
        <v>0</v>
      </c>
      <c r="U4795" s="59">
        <v>8.1133330000000008</v>
      </c>
    </row>
    <row r="4796" spans="1:21" x14ac:dyDescent="0.3">
      <c r="A4796" s="61">
        <v>90211</v>
      </c>
      <c r="B4796" s="54">
        <v>1</v>
      </c>
      <c r="C4796" s="54" t="s">
        <v>78</v>
      </c>
      <c r="D4796" s="54" t="s">
        <v>96</v>
      </c>
      <c r="E4796" s="61" t="s">
        <v>4174</v>
      </c>
      <c r="F4796" s="61" t="s">
        <v>172</v>
      </c>
      <c r="G4796" s="54" t="s">
        <v>71</v>
      </c>
      <c r="H4796" s="54" t="s">
        <v>128</v>
      </c>
      <c r="I4796" s="54" t="s">
        <v>22</v>
      </c>
      <c r="J4796" s="54" t="s">
        <v>129</v>
      </c>
      <c r="K4796" s="56">
        <v>43457.482499999998</v>
      </c>
      <c r="L4796" s="56">
        <v>43457.755555555559</v>
      </c>
      <c r="M4796" s="57">
        <v>6.5533333330000003</v>
      </c>
      <c r="N4796" s="58">
        <v>0</v>
      </c>
      <c r="O4796" s="58">
        <v>4</v>
      </c>
      <c r="P4796" s="58">
        <v>0</v>
      </c>
      <c r="Q4796" s="58">
        <v>0</v>
      </c>
      <c r="R4796" s="59">
        <v>0</v>
      </c>
      <c r="S4796" s="59">
        <v>26.213332999999999</v>
      </c>
      <c r="T4796" s="59">
        <v>0</v>
      </c>
      <c r="U4796" s="59">
        <v>0</v>
      </c>
    </row>
    <row r="4797" spans="1:21" x14ac:dyDescent="0.3">
      <c r="A4797" s="61">
        <v>90213</v>
      </c>
      <c r="B4797" s="54">
        <v>1</v>
      </c>
      <c r="C4797" s="54" t="s">
        <v>78</v>
      </c>
      <c r="D4797" s="54" t="s">
        <v>94</v>
      </c>
      <c r="E4797" s="61" t="s">
        <v>4071</v>
      </c>
      <c r="F4797" s="61" t="s">
        <v>137</v>
      </c>
      <c r="G4797" s="54" t="s">
        <v>71</v>
      </c>
      <c r="H4797" s="54" t="s">
        <v>128</v>
      </c>
      <c r="I4797" s="54" t="s">
        <v>22</v>
      </c>
      <c r="J4797" s="54" t="s">
        <v>129</v>
      </c>
      <c r="K4797" s="56">
        <v>43457.760706018518</v>
      </c>
      <c r="L4797" s="56">
        <v>43457.826979166668</v>
      </c>
      <c r="M4797" s="57">
        <v>1.5905555549999999</v>
      </c>
      <c r="N4797" s="58">
        <v>0</v>
      </c>
      <c r="O4797" s="58">
        <v>1</v>
      </c>
      <c r="P4797" s="58">
        <v>0</v>
      </c>
      <c r="Q4797" s="58">
        <v>0</v>
      </c>
      <c r="R4797" s="59">
        <v>0</v>
      </c>
      <c r="S4797" s="59">
        <v>1.5905560000000001</v>
      </c>
      <c r="T4797" s="59">
        <v>0</v>
      </c>
      <c r="U4797" s="59">
        <v>0</v>
      </c>
    </row>
    <row r="4798" spans="1:21" x14ac:dyDescent="0.3">
      <c r="A4798" s="61">
        <v>90216</v>
      </c>
      <c r="B4798" s="54">
        <v>1</v>
      </c>
      <c r="C4798" s="54" t="s">
        <v>79</v>
      </c>
      <c r="D4798" s="54" t="s">
        <v>111</v>
      </c>
      <c r="E4798" s="61" t="s">
        <v>4175</v>
      </c>
      <c r="F4798" s="61" t="s">
        <v>136</v>
      </c>
      <c r="G4798" s="54" t="s">
        <v>71</v>
      </c>
      <c r="H4798" s="54" t="s">
        <v>128</v>
      </c>
      <c r="I4798" s="54" t="s">
        <v>22</v>
      </c>
      <c r="J4798" s="54" t="s">
        <v>129</v>
      </c>
      <c r="K4798" s="56">
        <v>43457.764236111114</v>
      </c>
      <c r="L4798" s="56">
        <v>43457.781574074077</v>
      </c>
      <c r="M4798" s="57">
        <v>0.41611111099999998</v>
      </c>
      <c r="N4798" s="58">
        <v>0</v>
      </c>
      <c r="O4798" s="58">
        <v>0</v>
      </c>
      <c r="P4798" s="58">
        <v>0</v>
      </c>
      <c r="Q4798" s="58">
        <v>2</v>
      </c>
      <c r="R4798" s="59">
        <v>0</v>
      </c>
      <c r="S4798" s="59">
        <v>0</v>
      </c>
      <c r="T4798" s="59">
        <v>0</v>
      </c>
      <c r="U4798" s="59">
        <v>0.83222200000000002</v>
      </c>
    </row>
    <row r="4799" spans="1:21" x14ac:dyDescent="0.3">
      <c r="A4799" s="61">
        <v>90217</v>
      </c>
      <c r="B4799" s="54">
        <v>1</v>
      </c>
      <c r="C4799" s="54" t="s">
        <v>78</v>
      </c>
      <c r="D4799" s="54" t="s">
        <v>88</v>
      </c>
      <c r="E4799" s="61" t="s">
        <v>4176</v>
      </c>
      <c r="F4799" s="61" t="s">
        <v>137</v>
      </c>
      <c r="G4799" s="54" t="s">
        <v>71</v>
      </c>
      <c r="H4799" s="54" t="s">
        <v>128</v>
      </c>
      <c r="I4799" s="54" t="s">
        <v>22</v>
      </c>
      <c r="J4799" s="54" t="s">
        <v>129</v>
      </c>
      <c r="K4799" s="56">
        <v>43457.770324074074</v>
      </c>
      <c r="L4799" s="56">
        <v>43457.822442129633</v>
      </c>
      <c r="M4799" s="57">
        <v>1.2508333330000001</v>
      </c>
      <c r="N4799" s="58">
        <v>0</v>
      </c>
      <c r="O4799" s="58">
        <v>1</v>
      </c>
      <c r="P4799" s="58">
        <v>0</v>
      </c>
      <c r="Q4799" s="58">
        <v>0</v>
      </c>
      <c r="R4799" s="59">
        <v>0</v>
      </c>
      <c r="S4799" s="59">
        <v>1.2508330000000001</v>
      </c>
      <c r="T4799" s="59">
        <v>0</v>
      </c>
      <c r="U4799" s="59">
        <v>0</v>
      </c>
    </row>
    <row r="4800" spans="1:21" x14ac:dyDescent="0.3">
      <c r="A4800" s="61">
        <v>90221</v>
      </c>
      <c r="B4800" s="54">
        <v>1</v>
      </c>
      <c r="C4800" s="54" t="s">
        <v>78</v>
      </c>
      <c r="D4800" s="54" t="s">
        <v>80</v>
      </c>
      <c r="E4800" s="61" t="s">
        <v>4177</v>
      </c>
      <c r="F4800" s="61" t="s">
        <v>184</v>
      </c>
      <c r="G4800" s="54" t="s">
        <v>71</v>
      </c>
      <c r="H4800" s="54" t="s">
        <v>128</v>
      </c>
      <c r="I4800" s="54" t="s">
        <v>22</v>
      </c>
      <c r="J4800" s="54" t="s">
        <v>129</v>
      </c>
      <c r="K4800" s="56">
        <v>43457.777222222219</v>
      </c>
      <c r="L4800" s="56">
        <v>43457.839085648149</v>
      </c>
      <c r="M4800" s="57">
        <v>1.484722222</v>
      </c>
      <c r="N4800" s="58">
        <v>0</v>
      </c>
      <c r="O4800" s="58">
        <v>4</v>
      </c>
      <c r="P4800" s="58">
        <v>0</v>
      </c>
      <c r="Q4800" s="58">
        <v>0</v>
      </c>
      <c r="R4800" s="59">
        <v>0</v>
      </c>
      <c r="S4800" s="59">
        <v>5.9388889999999996</v>
      </c>
      <c r="T4800" s="59">
        <v>0</v>
      </c>
      <c r="U4800" s="59">
        <v>0</v>
      </c>
    </row>
    <row r="4801" spans="1:21" x14ac:dyDescent="0.3">
      <c r="A4801" s="61">
        <v>90222</v>
      </c>
      <c r="B4801" s="54">
        <v>1</v>
      </c>
      <c r="C4801" s="54" t="s">
        <v>78</v>
      </c>
      <c r="D4801" s="54" t="s">
        <v>92</v>
      </c>
      <c r="E4801" s="61" t="s">
        <v>4178</v>
      </c>
      <c r="F4801" s="61" t="s">
        <v>176</v>
      </c>
      <c r="G4801" s="54" t="s">
        <v>71</v>
      </c>
      <c r="H4801" s="54" t="s">
        <v>128</v>
      </c>
      <c r="I4801" s="54" t="s">
        <v>22</v>
      </c>
      <c r="J4801" s="54" t="s">
        <v>129</v>
      </c>
      <c r="K4801" s="56">
        <v>43457.778321759259</v>
      </c>
      <c r="L4801" s="56">
        <v>43457.810520833336</v>
      </c>
      <c r="M4801" s="57">
        <v>0.77277777700000005</v>
      </c>
      <c r="N4801" s="58">
        <v>0</v>
      </c>
      <c r="O4801" s="58">
        <v>67</v>
      </c>
      <c r="P4801" s="58">
        <v>0</v>
      </c>
      <c r="Q4801" s="58">
        <v>0</v>
      </c>
      <c r="R4801" s="59">
        <v>0</v>
      </c>
      <c r="S4801" s="59">
        <v>51.776111</v>
      </c>
      <c r="T4801" s="59">
        <v>0</v>
      </c>
      <c r="U4801" s="59">
        <v>0</v>
      </c>
    </row>
    <row r="4802" spans="1:21" x14ac:dyDescent="0.3">
      <c r="A4802" s="61">
        <v>90223</v>
      </c>
      <c r="B4802" s="54">
        <v>1</v>
      </c>
      <c r="C4802" s="54" t="s">
        <v>78</v>
      </c>
      <c r="D4802" s="54" t="s">
        <v>102</v>
      </c>
      <c r="E4802" s="61" t="s">
        <v>4179</v>
      </c>
      <c r="F4802" s="61" t="s">
        <v>137</v>
      </c>
      <c r="G4802" s="54" t="s">
        <v>71</v>
      </c>
      <c r="H4802" s="54" t="s">
        <v>128</v>
      </c>
      <c r="I4802" s="54" t="s">
        <v>22</v>
      </c>
      <c r="J4802" s="54" t="s">
        <v>129</v>
      </c>
      <c r="K4802" s="56">
        <v>43457.782048611109</v>
      </c>
      <c r="L4802" s="56">
        <v>43457.839247685188</v>
      </c>
      <c r="M4802" s="57">
        <v>1.372777777</v>
      </c>
      <c r="N4802" s="58">
        <v>0</v>
      </c>
      <c r="O4802" s="58">
        <v>2</v>
      </c>
      <c r="P4802" s="58">
        <v>0</v>
      </c>
      <c r="Q4802" s="58">
        <v>0</v>
      </c>
      <c r="R4802" s="59">
        <v>0</v>
      </c>
      <c r="S4802" s="59">
        <v>2.7455560000000001</v>
      </c>
      <c r="T4802" s="59">
        <v>0</v>
      </c>
      <c r="U4802" s="59">
        <v>0</v>
      </c>
    </row>
    <row r="4803" spans="1:21" x14ac:dyDescent="0.3">
      <c r="A4803" s="61">
        <v>90224</v>
      </c>
      <c r="B4803" s="54">
        <v>1</v>
      </c>
      <c r="C4803" s="54" t="s">
        <v>79</v>
      </c>
      <c r="D4803" s="54" t="s">
        <v>111</v>
      </c>
      <c r="E4803" s="61" t="s">
        <v>3615</v>
      </c>
      <c r="F4803" s="61" t="s">
        <v>136</v>
      </c>
      <c r="G4803" s="54" t="s">
        <v>71</v>
      </c>
      <c r="H4803" s="54" t="s">
        <v>128</v>
      </c>
      <c r="I4803" s="54" t="s">
        <v>22</v>
      </c>
      <c r="J4803" s="54" t="s">
        <v>129</v>
      </c>
      <c r="K4803" s="56">
        <v>43457.784791666665</v>
      </c>
      <c r="L4803" s="56">
        <v>43457.816747685181</v>
      </c>
      <c r="M4803" s="57">
        <v>0.76694444399999995</v>
      </c>
      <c r="N4803" s="58">
        <v>0</v>
      </c>
      <c r="O4803" s="58">
        <v>0</v>
      </c>
      <c r="P4803" s="58">
        <v>0</v>
      </c>
      <c r="Q4803" s="58">
        <v>24</v>
      </c>
      <c r="R4803" s="59">
        <v>0</v>
      </c>
      <c r="S4803" s="59">
        <v>0</v>
      </c>
      <c r="T4803" s="59">
        <v>0</v>
      </c>
      <c r="U4803" s="59">
        <v>18.406666999999999</v>
      </c>
    </row>
    <row r="4804" spans="1:21" x14ac:dyDescent="0.3">
      <c r="A4804" s="61">
        <v>90228</v>
      </c>
      <c r="B4804" s="54">
        <v>1</v>
      </c>
      <c r="C4804" s="54" t="s">
        <v>78</v>
      </c>
      <c r="D4804" s="54" t="s">
        <v>95</v>
      </c>
      <c r="E4804" s="61" t="s">
        <v>4180</v>
      </c>
      <c r="F4804" s="61" t="s">
        <v>181</v>
      </c>
      <c r="G4804" s="54" t="s">
        <v>71</v>
      </c>
      <c r="H4804" s="54" t="s">
        <v>128</v>
      </c>
      <c r="I4804" s="54" t="s">
        <v>22</v>
      </c>
      <c r="J4804" s="54" t="s">
        <v>129</v>
      </c>
      <c r="K4804" s="56">
        <v>43457.785173611112</v>
      </c>
      <c r="L4804" s="56">
        <v>43457.822442129633</v>
      </c>
      <c r="M4804" s="57">
        <v>0.89444444400000001</v>
      </c>
      <c r="N4804" s="58">
        <v>0</v>
      </c>
      <c r="O4804" s="58">
        <v>61</v>
      </c>
      <c r="P4804" s="58">
        <v>0</v>
      </c>
      <c r="Q4804" s="58">
        <v>0</v>
      </c>
      <c r="R4804" s="59">
        <v>0</v>
      </c>
      <c r="S4804" s="59">
        <v>54.561110999999997</v>
      </c>
      <c r="T4804" s="59">
        <v>0</v>
      </c>
      <c r="U4804" s="59">
        <v>0</v>
      </c>
    </row>
    <row r="4805" spans="1:21" x14ac:dyDescent="0.3">
      <c r="A4805" s="61">
        <v>90233</v>
      </c>
      <c r="B4805" s="54">
        <v>1</v>
      </c>
      <c r="C4805" s="54" t="s">
        <v>79</v>
      </c>
      <c r="D4805" s="54" t="s">
        <v>120</v>
      </c>
      <c r="E4805" s="61" t="s">
        <v>4181</v>
      </c>
      <c r="F4805" s="61" t="s">
        <v>172</v>
      </c>
      <c r="G4805" s="54" t="s">
        <v>71</v>
      </c>
      <c r="H4805" s="54" t="s">
        <v>128</v>
      </c>
      <c r="I4805" s="54" t="s">
        <v>22</v>
      </c>
      <c r="J4805" s="54" t="s">
        <v>129</v>
      </c>
      <c r="K4805" s="56">
        <v>43457.797951388886</v>
      </c>
      <c r="L4805" s="56">
        <v>43457.814537037033</v>
      </c>
      <c r="M4805" s="57">
        <v>0.39805555500000001</v>
      </c>
      <c r="N4805" s="58">
        <v>0</v>
      </c>
      <c r="O4805" s="58">
        <v>137</v>
      </c>
      <c r="P4805" s="58">
        <v>0</v>
      </c>
      <c r="Q4805" s="58">
        <v>28</v>
      </c>
      <c r="R4805" s="59">
        <v>0</v>
      </c>
      <c r="S4805" s="59">
        <v>54.533611000000001</v>
      </c>
      <c r="T4805" s="59">
        <v>0</v>
      </c>
      <c r="U4805" s="59">
        <v>11.145555999999999</v>
      </c>
    </row>
    <row r="4806" spans="1:21" x14ac:dyDescent="0.3">
      <c r="A4806" s="61">
        <v>90235</v>
      </c>
      <c r="B4806" s="54">
        <v>1</v>
      </c>
      <c r="C4806" s="54" t="s">
        <v>79</v>
      </c>
      <c r="D4806" s="54" t="s">
        <v>116</v>
      </c>
      <c r="E4806" s="61" t="s">
        <v>395</v>
      </c>
      <c r="F4806" s="61" t="s">
        <v>136</v>
      </c>
      <c r="G4806" s="54" t="s">
        <v>71</v>
      </c>
      <c r="H4806" s="54" t="s">
        <v>128</v>
      </c>
      <c r="I4806" s="54" t="s">
        <v>22</v>
      </c>
      <c r="J4806" s="54" t="s">
        <v>129</v>
      </c>
      <c r="K4806" s="56">
        <v>43457.794675925928</v>
      </c>
      <c r="L4806" s="56">
        <v>43457.90115740741</v>
      </c>
      <c r="M4806" s="57">
        <v>2.5555555550000002</v>
      </c>
      <c r="N4806" s="58">
        <v>0</v>
      </c>
      <c r="O4806" s="58">
        <v>47</v>
      </c>
      <c r="P4806" s="58">
        <v>0</v>
      </c>
      <c r="Q4806" s="58">
        <v>0</v>
      </c>
      <c r="R4806" s="59">
        <v>0</v>
      </c>
      <c r="S4806" s="59">
        <v>120.11111099999999</v>
      </c>
      <c r="T4806" s="59">
        <v>0</v>
      </c>
      <c r="U4806" s="59">
        <v>0</v>
      </c>
    </row>
    <row r="4807" spans="1:21" x14ac:dyDescent="0.3">
      <c r="A4807" s="61">
        <v>90238</v>
      </c>
      <c r="B4807" s="54">
        <v>1</v>
      </c>
      <c r="C4807" s="54" t="s">
        <v>78</v>
      </c>
      <c r="D4807" s="54" t="s">
        <v>125</v>
      </c>
      <c r="E4807" s="61" t="s">
        <v>4182</v>
      </c>
      <c r="F4807" s="61" t="s">
        <v>137</v>
      </c>
      <c r="G4807" s="54" t="s">
        <v>71</v>
      </c>
      <c r="H4807" s="54" t="s">
        <v>128</v>
      </c>
      <c r="I4807" s="54" t="s">
        <v>22</v>
      </c>
      <c r="J4807" s="54" t="s">
        <v>129</v>
      </c>
      <c r="K4807" s="56">
        <v>43457.785798611112</v>
      </c>
      <c r="L4807" s="56">
        <v>43457.914976851855</v>
      </c>
      <c r="M4807" s="57">
        <v>3.1002777770000001</v>
      </c>
      <c r="N4807" s="58">
        <v>0</v>
      </c>
      <c r="O4807" s="58">
        <v>1</v>
      </c>
      <c r="P4807" s="58">
        <v>0</v>
      </c>
      <c r="Q4807" s="58">
        <v>0</v>
      </c>
      <c r="R4807" s="59">
        <v>0</v>
      </c>
      <c r="S4807" s="59">
        <v>3.1002779999999999</v>
      </c>
      <c r="T4807" s="59">
        <v>0</v>
      </c>
      <c r="U4807" s="59">
        <v>0</v>
      </c>
    </row>
    <row r="4808" spans="1:21" x14ac:dyDescent="0.3">
      <c r="A4808" s="61">
        <v>90239</v>
      </c>
      <c r="B4808" s="54">
        <v>1</v>
      </c>
      <c r="C4808" s="54" t="s">
        <v>79</v>
      </c>
      <c r="D4808" s="54" t="s">
        <v>116</v>
      </c>
      <c r="E4808" s="61" t="s">
        <v>4183</v>
      </c>
      <c r="F4808" s="61" t="s">
        <v>136</v>
      </c>
      <c r="G4808" s="54" t="s">
        <v>71</v>
      </c>
      <c r="H4808" s="54" t="s">
        <v>128</v>
      </c>
      <c r="I4808" s="54" t="s">
        <v>22</v>
      </c>
      <c r="J4808" s="54" t="s">
        <v>129</v>
      </c>
      <c r="K4808" s="56">
        <v>43457.799814814818</v>
      </c>
      <c r="L4808" s="56">
        <v>43457.831134259257</v>
      </c>
      <c r="M4808" s="57">
        <v>0.75166666599999998</v>
      </c>
      <c r="N4808" s="58">
        <v>0</v>
      </c>
      <c r="O4808" s="58">
        <v>74</v>
      </c>
      <c r="P4808" s="58">
        <v>0</v>
      </c>
      <c r="Q4808" s="58">
        <v>0</v>
      </c>
      <c r="R4808" s="59">
        <v>0</v>
      </c>
      <c r="S4808" s="59">
        <v>55.623333000000002</v>
      </c>
      <c r="T4808" s="59">
        <v>0</v>
      </c>
      <c r="U4808" s="59">
        <v>0</v>
      </c>
    </row>
    <row r="4809" spans="1:21" x14ac:dyDescent="0.3">
      <c r="A4809" s="61">
        <v>90241</v>
      </c>
      <c r="B4809" s="54">
        <v>1</v>
      </c>
      <c r="C4809" s="54" t="s">
        <v>78</v>
      </c>
      <c r="D4809" s="54" t="s">
        <v>82</v>
      </c>
      <c r="E4809" s="61" t="s">
        <v>4184</v>
      </c>
      <c r="F4809" s="61" t="s">
        <v>165</v>
      </c>
      <c r="G4809" s="54" t="s">
        <v>71</v>
      </c>
      <c r="H4809" s="54" t="s">
        <v>128</v>
      </c>
      <c r="I4809" s="54" t="s">
        <v>22</v>
      </c>
      <c r="J4809" s="54" t="s">
        <v>129</v>
      </c>
      <c r="K4809" s="56">
        <v>43457.806967592594</v>
      </c>
      <c r="L4809" s="56">
        <v>43457.883333333331</v>
      </c>
      <c r="M4809" s="57">
        <v>1.832777777</v>
      </c>
      <c r="N4809" s="58">
        <v>0</v>
      </c>
      <c r="O4809" s="58">
        <v>90</v>
      </c>
      <c r="P4809" s="58">
        <v>0</v>
      </c>
      <c r="Q4809" s="58">
        <v>0</v>
      </c>
      <c r="R4809" s="59">
        <v>0</v>
      </c>
      <c r="S4809" s="59">
        <v>164.95</v>
      </c>
      <c r="T4809" s="59">
        <v>0</v>
      </c>
      <c r="U4809" s="59">
        <v>0</v>
      </c>
    </row>
    <row r="4810" spans="1:21" x14ac:dyDescent="0.3">
      <c r="A4810" s="61">
        <v>90242</v>
      </c>
      <c r="B4810" s="54">
        <v>1</v>
      </c>
      <c r="C4810" s="54" t="s">
        <v>79</v>
      </c>
      <c r="D4810" s="54" t="s">
        <v>116</v>
      </c>
      <c r="E4810" s="61" t="s">
        <v>4185</v>
      </c>
      <c r="F4810" s="61" t="s">
        <v>136</v>
      </c>
      <c r="G4810" s="54" t="s">
        <v>71</v>
      </c>
      <c r="H4810" s="54" t="s">
        <v>128</v>
      </c>
      <c r="I4810" s="54" t="s">
        <v>22</v>
      </c>
      <c r="J4810" s="54" t="s">
        <v>129</v>
      </c>
      <c r="K4810" s="56">
        <v>43457.809386574074</v>
      </c>
      <c r="L4810" s="56">
        <v>43457.851365740738</v>
      </c>
      <c r="M4810" s="57">
        <v>1.0075000000000001</v>
      </c>
      <c r="N4810" s="58">
        <v>0</v>
      </c>
      <c r="O4810" s="58">
        <v>49</v>
      </c>
      <c r="P4810" s="58">
        <v>0</v>
      </c>
      <c r="Q4810" s="58">
        <v>0</v>
      </c>
      <c r="R4810" s="59">
        <v>0</v>
      </c>
      <c r="S4810" s="59">
        <v>49.3675</v>
      </c>
      <c r="T4810" s="59">
        <v>0</v>
      </c>
      <c r="U4810" s="59">
        <v>0</v>
      </c>
    </row>
    <row r="4811" spans="1:21" x14ac:dyDescent="0.3">
      <c r="A4811" s="61">
        <v>90243</v>
      </c>
      <c r="B4811" s="54">
        <v>1</v>
      </c>
      <c r="C4811" s="54" t="s">
        <v>78</v>
      </c>
      <c r="D4811" s="54" t="s">
        <v>88</v>
      </c>
      <c r="E4811" s="61" t="s">
        <v>4186</v>
      </c>
      <c r="F4811" s="61" t="s">
        <v>137</v>
      </c>
      <c r="G4811" s="54" t="s">
        <v>71</v>
      </c>
      <c r="H4811" s="54" t="s">
        <v>128</v>
      </c>
      <c r="I4811" s="54" t="s">
        <v>22</v>
      </c>
      <c r="J4811" s="54" t="s">
        <v>129</v>
      </c>
      <c r="K4811" s="56">
        <v>43457.814293981479</v>
      </c>
      <c r="L4811" s="56">
        <v>43457.833703703705</v>
      </c>
      <c r="M4811" s="57">
        <v>0.46583333300000002</v>
      </c>
      <c r="N4811" s="58">
        <v>0</v>
      </c>
      <c r="O4811" s="58">
        <v>1</v>
      </c>
      <c r="P4811" s="58">
        <v>0</v>
      </c>
      <c r="Q4811" s="58">
        <v>0</v>
      </c>
      <c r="R4811" s="59">
        <v>0</v>
      </c>
      <c r="S4811" s="59">
        <v>0.465833</v>
      </c>
      <c r="T4811" s="59">
        <v>0</v>
      </c>
      <c r="U4811" s="59">
        <v>0</v>
      </c>
    </row>
    <row r="4812" spans="1:21" x14ac:dyDescent="0.3">
      <c r="A4812" s="61">
        <v>90245</v>
      </c>
      <c r="B4812" s="54">
        <v>1</v>
      </c>
      <c r="C4812" s="54" t="s">
        <v>78</v>
      </c>
      <c r="D4812" s="54" t="s">
        <v>94</v>
      </c>
      <c r="E4812" s="61" t="s">
        <v>4187</v>
      </c>
      <c r="F4812" s="61" t="s">
        <v>137</v>
      </c>
      <c r="G4812" s="54" t="s">
        <v>71</v>
      </c>
      <c r="H4812" s="54" t="s">
        <v>128</v>
      </c>
      <c r="I4812" s="54" t="s">
        <v>22</v>
      </c>
      <c r="J4812" s="54" t="s">
        <v>129</v>
      </c>
      <c r="K4812" s="56">
        <v>43457.820613425924</v>
      </c>
      <c r="L4812" s="56">
        <v>43457.873506944445</v>
      </c>
      <c r="M4812" s="57">
        <v>1.2694444439999999</v>
      </c>
      <c r="N4812" s="58">
        <v>0</v>
      </c>
      <c r="O4812" s="58">
        <v>1</v>
      </c>
      <c r="P4812" s="58">
        <v>0</v>
      </c>
      <c r="Q4812" s="58">
        <v>0</v>
      </c>
      <c r="R4812" s="59">
        <v>0</v>
      </c>
      <c r="S4812" s="59">
        <v>1.269444</v>
      </c>
      <c r="T4812" s="59">
        <v>0</v>
      </c>
      <c r="U4812" s="59">
        <v>0</v>
      </c>
    </row>
    <row r="4813" spans="1:21" x14ac:dyDescent="0.3">
      <c r="A4813" s="61">
        <v>90247</v>
      </c>
      <c r="B4813" s="54">
        <v>1</v>
      </c>
      <c r="C4813" s="54" t="s">
        <v>78</v>
      </c>
      <c r="D4813" s="54" t="s">
        <v>102</v>
      </c>
      <c r="E4813" s="61" t="s">
        <v>4188</v>
      </c>
      <c r="F4813" s="61" t="s">
        <v>136</v>
      </c>
      <c r="G4813" s="54" t="s">
        <v>71</v>
      </c>
      <c r="H4813" s="54" t="s">
        <v>128</v>
      </c>
      <c r="I4813" s="54" t="s">
        <v>22</v>
      </c>
      <c r="J4813" s="54" t="s">
        <v>129</v>
      </c>
      <c r="K4813" s="56">
        <v>43457.816192129627</v>
      </c>
      <c r="L4813" s="56">
        <v>43457.845914351856</v>
      </c>
      <c r="M4813" s="57">
        <v>0.71333333300000001</v>
      </c>
      <c r="N4813" s="58">
        <v>0</v>
      </c>
      <c r="O4813" s="58">
        <v>121</v>
      </c>
      <c r="P4813" s="58">
        <v>0</v>
      </c>
      <c r="Q4813" s="58">
        <v>0</v>
      </c>
      <c r="R4813" s="59">
        <v>0</v>
      </c>
      <c r="S4813" s="59">
        <v>86.313333</v>
      </c>
      <c r="T4813" s="59">
        <v>0</v>
      </c>
      <c r="U4813" s="59">
        <v>0</v>
      </c>
    </row>
    <row r="4814" spans="1:21" x14ac:dyDescent="0.3">
      <c r="A4814" s="61">
        <v>90248</v>
      </c>
      <c r="B4814" s="54">
        <v>1</v>
      </c>
      <c r="C4814" s="54" t="s">
        <v>79</v>
      </c>
      <c r="D4814" s="54" t="s">
        <v>114</v>
      </c>
      <c r="E4814" s="61" t="s">
        <v>4189</v>
      </c>
      <c r="F4814" s="61" t="s">
        <v>145</v>
      </c>
      <c r="G4814" s="54" t="s">
        <v>72</v>
      </c>
      <c r="H4814" s="54" t="s">
        <v>128</v>
      </c>
      <c r="I4814" s="54" t="s">
        <v>22</v>
      </c>
      <c r="J4814" s="54" t="s">
        <v>129</v>
      </c>
      <c r="K4814" s="56">
        <v>43457.819189814814</v>
      </c>
      <c r="L4814" s="56">
        <v>43457.896400462967</v>
      </c>
      <c r="M4814" s="57">
        <v>1.8530555550000001</v>
      </c>
      <c r="N4814" s="58">
        <v>0</v>
      </c>
      <c r="O4814" s="58">
        <v>0</v>
      </c>
      <c r="P4814" s="58">
        <v>0</v>
      </c>
      <c r="Q4814" s="58">
        <v>48</v>
      </c>
      <c r="R4814" s="59">
        <v>0</v>
      </c>
      <c r="S4814" s="59">
        <v>0</v>
      </c>
      <c r="T4814" s="59">
        <v>0</v>
      </c>
      <c r="U4814" s="59">
        <v>88.946667000000005</v>
      </c>
    </row>
    <row r="4815" spans="1:21" x14ac:dyDescent="0.3">
      <c r="A4815" s="61">
        <v>90250</v>
      </c>
      <c r="B4815" s="54">
        <v>1</v>
      </c>
      <c r="C4815" s="54" t="s">
        <v>78</v>
      </c>
      <c r="D4815" s="54" t="s">
        <v>90</v>
      </c>
      <c r="E4815" s="61" t="s">
        <v>4190</v>
      </c>
      <c r="F4815" s="61" t="s">
        <v>137</v>
      </c>
      <c r="G4815" s="54" t="s">
        <v>71</v>
      </c>
      <c r="H4815" s="54" t="s">
        <v>128</v>
      </c>
      <c r="I4815" s="54" t="s">
        <v>22</v>
      </c>
      <c r="J4815" s="54" t="s">
        <v>129</v>
      </c>
      <c r="K4815" s="56">
        <v>43457.790763888886</v>
      </c>
      <c r="L4815" s="56">
        <v>43457.87777777778</v>
      </c>
      <c r="M4815" s="57">
        <v>2.088333333</v>
      </c>
      <c r="N4815" s="58">
        <v>0</v>
      </c>
      <c r="O4815" s="58">
        <v>1</v>
      </c>
      <c r="P4815" s="58">
        <v>0</v>
      </c>
      <c r="Q4815" s="58">
        <v>0</v>
      </c>
      <c r="R4815" s="59">
        <v>0</v>
      </c>
      <c r="S4815" s="59">
        <v>2.088333</v>
      </c>
      <c r="T4815" s="59">
        <v>0</v>
      </c>
      <c r="U4815" s="59">
        <v>0</v>
      </c>
    </row>
    <row r="4816" spans="1:21" x14ac:dyDescent="0.3">
      <c r="A4816" s="61">
        <v>90251</v>
      </c>
      <c r="B4816" s="54">
        <v>1</v>
      </c>
      <c r="C4816" s="54" t="s">
        <v>78</v>
      </c>
      <c r="D4816" s="54" t="s">
        <v>95</v>
      </c>
      <c r="E4816" s="61" t="s">
        <v>4191</v>
      </c>
      <c r="F4816" s="61" t="s">
        <v>136</v>
      </c>
      <c r="G4816" s="54" t="s">
        <v>71</v>
      </c>
      <c r="H4816" s="54" t="s">
        <v>128</v>
      </c>
      <c r="I4816" s="54" t="s">
        <v>22</v>
      </c>
      <c r="J4816" s="54" t="s">
        <v>129</v>
      </c>
      <c r="K4816" s="56">
        <v>43457.827638888892</v>
      </c>
      <c r="L4816" s="56">
        <v>43457.852870370371</v>
      </c>
      <c r="M4816" s="57">
        <v>0.60555555500000002</v>
      </c>
      <c r="N4816" s="58">
        <v>0</v>
      </c>
      <c r="O4816" s="58">
        <v>202</v>
      </c>
      <c r="P4816" s="58">
        <v>0</v>
      </c>
      <c r="Q4816" s="58">
        <v>0</v>
      </c>
      <c r="R4816" s="59">
        <v>0</v>
      </c>
      <c r="S4816" s="59">
        <v>122.322222</v>
      </c>
      <c r="T4816" s="59">
        <v>0</v>
      </c>
      <c r="U4816" s="59">
        <v>0</v>
      </c>
    </row>
    <row r="4817" spans="1:21" x14ac:dyDescent="0.3">
      <c r="A4817" s="61">
        <v>90252</v>
      </c>
      <c r="B4817" s="54">
        <v>1</v>
      </c>
      <c r="C4817" s="54" t="s">
        <v>78</v>
      </c>
      <c r="D4817" s="54" t="s">
        <v>91</v>
      </c>
      <c r="E4817" s="61" t="s">
        <v>4192</v>
      </c>
      <c r="F4817" s="61" t="s">
        <v>136</v>
      </c>
      <c r="G4817" s="54" t="s">
        <v>71</v>
      </c>
      <c r="H4817" s="54" t="s">
        <v>128</v>
      </c>
      <c r="I4817" s="54" t="s">
        <v>22</v>
      </c>
      <c r="J4817" s="54" t="s">
        <v>129</v>
      </c>
      <c r="K4817" s="56">
        <v>43457.828333333331</v>
      </c>
      <c r="L4817" s="56">
        <v>43457.851608796293</v>
      </c>
      <c r="M4817" s="57">
        <v>0.55861111100000005</v>
      </c>
      <c r="N4817" s="58">
        <v>0</v>
      </c>
      <c r="O4817" s="58">
        <v>22</v>
      </c>
      <c r="P4817" s="58">
        <v>0</v>
      </c>
      <c r="Q4817" s="58">
        <v>0</v>
      </c>
      <c r="R4817" s="59">
        <v>0</v>
      </c>
      <c r="S4817" s="59">
        <v>12.289444</v>
      </c>
      <c r="T4817" s="59">
        <v>0</v>
      </c>
      <c r="U4817" s="59">
        <v>0</v>
      </c>
    </row>
    <row r="4818" spans="1:21" x14ac:dyDescent="0.3">
      <c r="A4818" s="61">
        <v>90253</v>
      </c>
      <c r="B4818" s="54">
        <v>1</v>
      </c>
      <c r="C4818" s="54" t="s">
        <v>78</v>
      </c>
      <c r="D4818" s="54" t="s">
        <v>81</v>
      </c>
      <c r="E4818" s="61" t="s">
        <v>4193</v>
      </c>
      <c r="F4818" s="61" t="s">
        <v>137</v>
      </c>
      <c r="G4818" s="54" t="s">
        <v>71</v>
      </c>
      <c r="H4818" s="54" t="s">
        <v>128</v>
      </c>
      <c r="I4818" s="54" t="s">
        <v>22</v>
      </c>
      <c r="J4818" s="54" t="s">
        <v>129</v>
      </c>
      <c r="K4818" s="56">
        <v>43457.839560185188</v>
      </c>
      <c r="L4818" s="56">
        <v>43457.864236111112</v>
      </c>
      <c r="M4818" s="57">
        <v>0.59222222199999996</v>
      </c>
      <c r="N4818" s="58">
        <v>0</v>
      </c>
      <c r="O4818" s="58">
        <v>4</v>
      </c>
      <c r="P4818" s="58">
        <v>0</v>
      </c>
      <c r="Q4818" s="58">
        <v>0</v>
      </c>
      <c r="R4818" s="59">
        <v>0</v>
      </c>
      <c r="S4818" s="59">
        <v>2.3688889999999998</v>
      </c>
      <c r="T4818" s="59">
        <v>0</v>
      </c>
      <c r="U4818" s="59">
        <v>0</v>
      </c>
    </row>
    <row r="4819" spans="1:21" x14ac:dyDescent="0.3">
      <c r="A4819" s="61">
        <v>90254</v>
      </c>
      <c r="B4819" s="54">
        <v>1</v>
      </c>
      <c r="C4819" s="54" t="s">
        <v>78</v>
      </c>
      <c r="D4819" s="54" t="s">
        <v>91</v>
      </c>
      <c r="E4819" s="61" t="s">
        <v>4194</v>
      </c>
      <c r="F4819" s="61" t="s">
        <v>137</v>
      </c>
      <c r="G4819" s="54" t="s">
        <v>71</v>
      </c>
      <c r="H4819" s="54" t="s">
        <v>128</v>
      </c>
      <c r="I4819" s="54" t="s">
        <v>22</v>
      </c>
      <c r="J4819" s="54" t="s">
        <v>129</v>
      </c>
      <c r="K4819" s="56">
        <v>43457.826273148152</v>
      </c>
      <c r="L4819" s="56">
        <v>43458.04215277778</v>
      </c>
      <c r="M4819" s="57">
        <v>5.1811111109999999</v>
      </c>
      <c r="N4819" s="58">
        <v>0</v>
      </c>
      <c r="O4819" s="58">
        <v>4</v>
      </c>
      <c r="P4819" s="58">
        <v>0</v>
      </c>
      <c r="Q4819" s="58">
        <v>0</v>
      </c>
      <c r="R4819" s="59">
        <v>0</v>
      </c>
      <c r="S4819" s="59">
        <v>20.724443999999998</v>
      </c>
      <c r="T4819" s="59">
        <v>0</v>
      </c>
      <c r="U4819" s="59">
        <v>0</v>
      </c>
    </row>
    <row r="4820" spans="1:21" x14ac:dyDescent="0.3">
      <c r="A4820" s="61">
        <v>90256</v>
      </c>
      <c r="B4820" s="54">
        <v>1</v>
      </c>
      <c r="C4820" s="54" t="s">
        <v>78</v>
      </c>
      <c r="D4820" s="54" t="s">
        <v>98</v>
      </c>
      <c r="E4820" s="61" t="s">
        <v>4195</v>
      </c>
      <c r="F4820" s="61" t="s">
        <v>140</v>
      </c>
      <c r="G4820" s="54" t="s">
        <v>72</v>
      </c>
      <c r="H4820" s="54" t="s">
        <v>128</v>
      </c>
      <c r="I4820" s="54" t="s">
        <v>22</v>
      </c>
      <c r="J4820" s="54" t="s">
        <v>129</v>
      </c>
      <c r="K4820" s="56">
        <v>43457.846736111111</v>
      </c>
      <c r="L4820" s="56">
        <v>43457.887030324076</v>
      </c>
      <c r="M4820" s="57">
        <v>0.96706111100000003</v>
      </c>
      <c r="N4820" s="58">
        <v>0</v>
      </c>
      <c r="O4820" s="58">
        <v>429</v>
      </c>
      <c r="P4820" s="58">
        <v>0</v>
      </c>
      <c r="Q4820" s="58">
        <v>0</v>
      </c>
      <c r="R4820" s="59">
        <v>0</v>
      </c>
      <c r="S4820" s="59">
        <v>414.86921699999999</v>
      </c>
      <c r="T4820" s="59">
        <v>0</v>
      </c>
      <c r="U4820" s="59">
        <v>0</v>
      </c>
    </row>
    <row r="4821" spans="1:21" x14ac:dyDescent="0.3">
      <c r="A4821" s="61">
        <v>90259</v>
      </c>
      <c r="B4821" s="54">
        <v>1</v>
      </c>
      <c r="C4821" s="54" t="s">
        <v>78</v>
      </c>
      <c r="D4821" s="54" t="s">
        <v>94</v>
      </c>
      <c r="E4821" s="61" t="s">
        <v>4196</v>
      </c>
      <c r="F4821" s="61" t="s">
        <v>137</v>
      </c>
      <c r="G4821" s="54" t="s">
        <v>71</v>
      </c>
      <c r="H4821" s="54" t="s">
        <v>128</v>
      </c>
      <c r="I4821" s="54" t="s">
        <v>22</v>
      </c>
      <c r="J4821" s="54" t="s">
        <v>129</v>
      </c>
      <c r="K4821" s="56">
        <v>43457.851064814815</v>
      </c>
      <c r="L4821" s="56">
        <v>43457.886018518519</v>
      </c>
      <c r="M4821" s="57">
        <v>0.83888888800000005</v>
      </c>
      <c r="N4821" s="58">
        <v>0</v>
      </c>
      <c r="O4821" s="58">
        <v>1</v>
      </c>
      <c r="P4821" s="58">
        <v>0</v>
      </c>
      <c r="Q4821" s="58">
        <v>0</v>
      </c>
      <c r="R4821" s="59">
        <v>0</v>
      </c>
      <c r="S4821" s="59">
        <v>0.838889</v>
      </c>
      <c r="T4821" s="59">
        <v>0</v>
      </c>
      <c r="U4821" s="59">
        <v>0</v>
      </c>
    </row>
    <row r="4822" spans="1:21" x14ac:dyDescent="0.3">
      <c r="A4822" s="61">
        <v>90260</v>
      </c>
      <c r="B4822" s="54">
        <v>1</v>
      </c>
      <c r="C4822" s="54" t="s">
        <v>78</v>
      </c>
      <c r="D4822" s="54" t="s">
        <v>99</v>
      </c>
      <c r="E4822" s="61" t="s">
        <v>4197</v>
      </c>
      <c r="F4822" s="61" t="s">
        <v>137</v>
      </c>
      <c r="G4822" s="54" t="s">
        <v>71</v>
      </c>
      <c r="H4822" s="54" t="s">
        <v>128</v>
      </c>
      <c r="I4822" s="54" t="s">
        <v>22</v>
      </c>
      <c r="J4822" s="54" t="s">
        <v>129</v>
      </c>
      <c r="K4822" s="56">
        <v>43457.858680555553</v>
      </c>
      <c r="L4822" s="56">
        <v>43457.892395833333</v>
      </c>
      <c r="M4822" s="57">
        <v>0.80916666599999998</v>
      </c>
      <c r="N4822" s="58">
        <v>0</v>
      </c>
      <c r="O4822" s="58">
        <v>31</v>
      </c>
      <c r="P4822" s="58">
        <v>0</v>
      </c>
      <c r="Q4822" s="58">
        <v>0</v>
      </c>
      <c r="R4822" s="59">
        <v>0</v>
      </c>
      <c r="S4822" s="59">
        <v>25.084167000000001</v>
      </c>
      <c r="T4822" s="59">
        <v>0</v>
      </c>
      <c r="U4822" s="59">
        <v>0</v>
      </c>
    </row>
    <row r="4823" spans="1:21" x14ac:dyDescent="0.3">
      <c r="A4823" s="61">
        <v>90263</v>
      </c>
      <c r="B4823" s="54">
        <v>1</v>
      </c>
      <c r="C4823" s="54" t="s">
        <v>78</v>
      </c>
      <c r="D4823" s="54" t="s">
        <v>88</v>
      </c>
      <c r="E4823" s="61" t="s">
        <v>3241</v>
      </c>
      <c r="F4823" s="61" t="s">
        <v>136</v>
      </c>
      <c r="G4823" s="54" t="s">
        <v>71</v>
      </c>
      <c r="H4823" s="54" t="s">
        <v>128</v>
      </c>
      <c r="I4823" s="54" t="s">
        <v>22</v>
      </c>
      <c r="J4823" s="54" t="s">
        <v>129</v>
      </c>
      <c r="K4823" s="56">
        <v>43457.865254629629</v>
      </c>
      <c r="L4823" s="56">
        <v>43457.913483796299</v>
      </c>
      <c r="M4823" s="57">
        <v>1.1575</v>
      </c>
      <c r="N4823" s="58">
        <v>0</v>
      </c>
      <c r="O4823" s="58">
        <v>19</v>
      </c>
      <c r="P4823" s="58">
        <v>0</v>
      </c>
      <c r="Q4823" s="58">
        <v>0</v>
      </c>
      <c r="R4823" s="59">
        <v>0</v>
      </c>
      <c r="S4823" s="59">
        <v>21.9925</v>
      </c>
      <c r="T4823" s="59">
        <v>0</v>
      </c>
      <c r="U4823" s="59">
        <v>0</v>
      </c>
    </row>
    <row r="4824" spans="1:21" x14ac:dyDescent="0.3">
      <c r="A4824" s="61">
        <v>90266</v>
      </c>
      <c r="B4824" s="54">
        <v>1</v>
      </c>
      <c r="C4824" s="54" t="s">
        <v>78</v>
      </c>
      <c r="D4824" s="54" t="s">
        <v>98</v>
      </c>
      <c r="E4824" s="61" t="s">
        <v>4198</v>
      </c>
      <c r="F4824" s="61" t="s">
        <v>140</v>
      </c>
      <c r="G4824" s="54" t="s">
        <v>72</v>
      </c>
      <c r="H4824" s="54" t="s">
        <v>128</v>
      </c>
      <c r="I4824" s="54" t="s">
        <v>22</v>
      </c>
      <c r="J4824" s="54" t="s">
        <v>129</v>
      </c>
      <c r="K4824" s="56">
        <v>43457.874421296299</v>
      </c>
      <c r="L4824" s="56">
        <v>43457.947048611109</v>
      </c>
      <c r="M4824" s="57">
        <v>1.743055555</v>
      </c>
      <c r="N4824" s="58">
        <v>4</v>
      </c>
      <c r="O4824" s="58">
        <v>1595</v>
      </c>
      <c r="P4824" s="58">
        <v>0</v>
      </c>
      <c r="Q4824" s="58">
        <v>0</v>
      </c>
      <c r="R4824" s="59">
        <v>6.9722220000000004</v>
      </c>
      <c r="S4824" s="59">
        <v>2780.1736099999998</v>
      </c>
      <c r="T4824" s="59">
        <v>0</v>
      </c>
      <c r="U4824" s="59">
        <v>0</v>
      </c>
    </row>
    <row r="4825" spans="1:21" x14ac:dyDescent="0.3">
      <c r="A4825" s="61">
        <v>90269</v>
      </c>
      <c r="B4825" s="54">
        <v>1</v>
      </c>
      <c r="C4825" s="54" t="s">
        <v>78</v>
      </c>
      <c r="D4825" s="54" t="s">
        <v>91</v>
      </c>
      <c r="E4825" s="61" t="s">
        <v>4199</v>
      </c>
      <c r="F4825" s="61" t="s">
        <v>174</v>
      </c>
      <c r="G4825" s="54" t="s">
        <v>71</v>
      </c>
      <c r="H4825" s="54" t="s">
        <v>128</v>
      </c>
      <c r="I4825" s="54" t="s">
        <v>26</v>
      </c>
      <c r="J4825" s="54" t="s">
        <v>129</v>
      </c>
      <c r="K4825" s="56">
        <v>43457.882418981484</v>
      </c>
      <c r="L4825" s="56">
        <v>43458.00377314815</v>
      </c>
      <c r="M4825" s="57">
        <v>2.9125000000000001</v>
      </c>
      <c r="N4825" s="58">
        <v>0</v>
      </c>
      <c r="O4825" s="58">
        <v>0</v>
      </c>
      <c r="P4825" s="58">
        <v>0</v>
      </c>
      <c r="Q4825" s="58">
        <v>68</v>
      </c>
      <c r="R4825" s="59">
        <v>0</v>
      </c>
      <c r="S4825" s="59">
        <v>0</v>
      </c>
      <c r="T4825" s="59">
        <v>0</v>
      </c>
      <c r="U4825" s="59">
        <v>198.05</v>
      </c>
    </row>
    <row r="4826" spans="1:21" x14ac:dyDescent="0.3">
      <c r="A4826" s="61">
        <v>90270</v>
      </c>
      <c r="B4826" s="54">
        <v>1</v>
      </c>
      <c r="C4826" s="54" t="s">
        <v>78</v>
      </c>
      <c r="D4826" s="54" t="s">
        <v>90</v>
      </c>
      <c r="E4826" s="61" t="s">
        <v>4200</v>
      </c>
      <c r="F4826" s="61" t="s">
        <v>137</v>
      </c>
      <c r="G4826" s="54" t="s">
        <v>71</v>
      </c>
      <c r="H4826" s="54" t="s">
        <v>128</v>
      </c>
      <c r="I4826" s="54" t="s">
        <v>22</v>
      </c>
      <c r="J4826" s="54" t="s">
        <v>129</v>
      </c>
      <c r="K4826" s="56">
        <v>43457.881736111114</v>
      </c>
      <c r="L4826" s="56">
        <v>43457.946168981478</v>
      </c>
      <c r="M4826" s="57">
        <v>1.5463888880000001</v>
      </c>
      <c r="N4826" s="58">
        <v>0</v>
      </c>
      <c r="O4826" s="58">
        <v>64</v>
      </c>
      <c r="P4826" s="58">
        <v>0</v>
      </c>
      <c r="Q4826" s="58">
        <v>2</v>
      </c>
      <c r="R4826" s="59">
        <v>0</v>
      </c>
      <c r="S4826" s="59">
        <v>98.968889000000004</v>
      </c>
      <c r="T4826" s="59">
        <v>0</v>
      </c>
      <c r="U4826" s="59">
        <v>3.092778</v>
      </c>
    </row>
    <row r="4827" spans="1:21" x14ac:dyDescent="0.3">
      <c r="A4827" s="61">
        <v>90271</v>
      </c>
      <c r="B4827" s="54">
        <v>1</v>
      </c>
      <c r="C4827" s="54" t="s">
        <v>78</v>
      </c>
      <c r="D4827" s="54" t="s">
        <v>98</v>
      </c>
      <c r="E4827" s="61" t="s">
        <v>4201</v>
      </c>
      <c r="F4827" s="61" t="s">
        <v>186</v>
      </c>
      <c r="G4827" s="54" t="s">
        <v>72</v>
      </c>
      <c r="H4827" s="54" t="s">
        <v>128</v>
      </c>
      <c r="I4827" s="54" t="s">
        <v>22</v>
      </c>
      <c r="J4827" s="54" t="s">
        <v>129</v>
      </c>
      <c r="K4827" s="56">
        <v>43457.886631944442</v>
      </c>
      <c r="L4827" s="56">
        <v>43458.031145833331</v>
      </c>
      <c r="M4827" s="57">
        <v>3.4683333329999999</v>
      </c>
      <c r="N4827" s="58">
        <v>0</v>
      </c>
      <c r="O4827" s="58">
        <v>121</v>
      </c>
      <c r="P4827" s="58">
        <v>0</v>
      </c>
      <c r="Q4827" s="58">
        <v>0</v>
      </c>
      <c r="R4827" s="59">
        <v>0</v>
      </c>
      <c r="S4827" s="59">
        <v>419.66833300000002</v>
      </c>
      <c r="T4827" s="59">
        <v>0</v>
      </c>
      <c r="U4827" s="59">
        <v>0</v>
      </c>
    </row>
    <row r="4828" spans="1:21" x14ac:dyDescent="0.3">
      <c r="A4828" s="61">
        <v>90274</v>
      </c>
      <c r="B4828" s="54">
        <v>1</v>
      </c>
      <c r="C4828" s="54" t="s">
        <v>78</v>
      </c>
      <c r="D4828" s="54" t="s">
        <v>103</v>
      </c>
      <c r="E4828" s="61" t="s">
        <v>4000</v>
      </c>
      <c r="F4828" s="61" t="s">
        <v>145</v>
      </c>
      <c r="G4828" s="54" t="s">
        <v>72</v>
      </c>
      <c r="H4828" s="54" t="s">
        <v>128</v>
      </c>
      <c r="I4828" s="54" t="s">
        <v>22</v>
      </c>
      <c r="J4828" s="54" t="s">
        <v>129</v>
      </c>
      <c r="K4828" s="56">
        <v>43457.893530092595</v>
      </c>
      <c r="L4828" s="56">
        <v>43457.907685185186</v>
      </c>
      <c r="M4828" s="57">
        <v>0.33972222200000002</v>
      </c>
      <c r="N4828" s="58">
        <v>1</v>
      </c>
      <c r="O4828" s="58">
        <v>0</v>
      </c>
      <c r="P4828" s="58">
        <v>0</v>
      </c>
      <c r="Q4828" s="58">
        <v>49</v>
      </c>
      <c r="R4828" s="59">
        <v>0.33972200000000002</v>
      </c>
      <c r="S4828" s="59">
        <v>0</v>
      </c>
      <c r="T4828" s="59">
        <v>0</v>
      </c>
      <c r="U4828" s="59">
        <v>16.646388999999999</v>
      </c>
    </row>
    <row r="4829" spans="1:21" x14ac:dyDescent="0.3">
      <c r="A4829" s="61">
        <v>90275</v>
      </c>
      <c r="B4829" s="54">
        <v>1</v>
      </c>
      <c r="C4829" s="54" t="s">
        <v>78</v>
      </c>
      <c r="D4829" s="54" t="s">
        <v>125</v>
      </c>
      <c r="E4829" s="61" t="s">
        <v>4202</v>
      </c>
      <c r="F4829" s="61" t="s">
        <v>136</v>
      </c>
      <c r="G4829" s="54" t="s">
        <v>71</v>
      </c>
      <c r="H4829" s="54" t="s">
        <v>128</v>
      </c>
      <c r="I4829" s="54" t="s">
        <v>22</v>
      </c>
      <c r="J4829" s="54" t="s">
        <v>129</v>
      </c>
      <c r="K4829" s="56">
        <v>43457.893680555557</v>
      </c>
      <c r="L4829" s="56">
        <v>43457.924699074072</v>
      </c>
      <c r="M4829" s="57">
        <v>0.74444444399999998</v>
      </c>
      <c r="N4829" s="58">
        <v>0</v>
      </c>
      <c r="O4829" s="58">
        <v>59</v>
      </c>
      <c r="P4829" s="58">
        <v>0</v>
      </c>
      <c r="Q4829" s="58">
        <v>0</v>
      </c>
      <c r="R4829" s="59">
        <v>0</v>
      </c>
      <c r="S4829" s="59">
        <v>43.922221999999998</v>
      </c>
      <c r="T4829" s="59">
        <v>0</v>
      </c>
      <c r="U4829" s="59">
        <v>0</v>
      </c>
    </row>
    <row r="4830" spans="1:21" x14ac:dyDescent="0.3">
      <c r="A4830" s="61">
        <v>90277</v>
      </c>
      <c r="B4830" s="54">
        <v>1</v>
      </c>
      <c r="C4830" s="54" t="s">
        <v>79</v>
      </c>
      <c r="D4830" s="54" t="s">
        <v>118</v>
      </c>
      <c r="E4830" s="61" t="s">
        <v>4203</v>
      </c>
      <c r="F4830" s="61" t="s">
        <v>136</v>
      </c>
      <c r="G4830" s="54" t="s">
        <v>71</v>
      </c>
      <c r="H4830" s="54" t="s">
        <v>128</v>
      </c>
      <c r="I4830" s="54" t="s">
        <v>22</v>
      </c>
      <c r="J4830" s="54" t="s">
        <v>129</v>
      </c>
      <c r="K4830" s="56">
        <v>43457.900474537033</v>
      </c>
      <c r="L4830" s="56">
        <v>43457.917372685188</v>
      </c>
      <c r="M4830" s="57">
        <v>0.40555555500000001</v>
      </c>
      <c r="N4830" s="58">
        <v>0</v>
      </c>
      <c r="O4830" s="58">
        <v>255</v>
      </c>
      <c r="P4830" s="58">
        <v>0</v>
      </c>
      <c r="Q4830" s="58">
        <v>0</v>
      </c>
      <c r="R4830" s="59">
        <v>0</v>
      </c>
      <c r="S4830" s="59">
        <v>103.416667</v>
      </c>
      <c r="T4830" s="59">
        <v>0</v>
      </c>
      <c r="U4830" s="59">
        <v>0</v>
      </c>
    </row>
    <row r="4831" spans="1:21" x14ac:dyDescent="0.3">
      <c r="A4831" s="61">
        <v>90279</v>
      </c>
      <c r="B4831" s="54">
        <v>1</v>
      </c>
      <c r="C4831" s="54" t="s">
        <v>79</v>
      </c>
      <c r="D4831" s="54" t="s">
        <v>119</v>
      </c>
      <c r="E4831" s="61" t="s">
        <v>1187</v>
      </c>
      <c r="F4831" s="61" t="s">
        <v>136</v>
      </c>
      <c r="G4831" s="54" t="s">
        <v>71</v>
      </c>
      <c r="H4831" s="54" t="s">
        <v>128</v>
      </c>
      <c r="I4831" s="54" t="s">
        <v>22</v>
      </c>
      <c r="J4831" s="54" t="s">
        <v>129</v>
      </c>
      <c r="K4831" s="56">
        <v>43457.90525462963</v>
      </c>
      <c r="L4831" s="56">
        <v>43457.940555555557</v>
      </c>
      <c r="M4831" s="57">
        <v>0.84722222199999997</v>
      </c>
      <c r="N4831" s="58">
        <v>0</v>
      </c>
      <c r="O4831" s="58">
        <v>27</v>
      </c>
      <c r="P4831" s="58">
        <v>0</v>
      </c>
      <c r="Q4831" s="58">
        <v>5</v>
      </c>
      <c r="R4831" s="59">
        <v>0</v>
      </c>
      <c r="S4831" s="59">
        <v>22.875</v>
      </c>
      <c r="T4831" s="59">
        <v>0</v>
      </c>
      <c r="U4831" s="59">
        <v>4.2361110000000002</v>
      </c>
    </row>
    <row r="4832" spans="1:21" x14ac:dyDescent="0.3">
      <c r="A4832" s="61">
        <v>90282</v>
      </c>
      <c r="B4832" s="54">
        <v>1</v>
      </c>
      <c r="C4832" s="54" t="s">
        <v>78</v>
      </c>
      <c r="D4832" s="54" t="s">
        <v>95</v>
      </c>
      <c r="E4832" s="61" t="s">
        <v>4191</v>
      </c>
      <c r="F4832" s="61" t="s">
        <v>136</v>
      </c>
      <c r="G4832" s="54" t="s">
        <v>71</v>
      </c>
      <c r="H4832" s="54" t="s">
        <v>128</v>
      </c>
      <c r="I4832" s="54" t="s">
        <v>22</v>
      </c>
      <c r="J4832" s="54" t="s">
        <v>129</v>
      </c>
      <c r="K4832" s="56">
        <v>43457.914849537039</v>
      </c>
      <c r="L4832" s="56">
        <v>43457.947731481479</v>
      </c>
      <c r="M4832" s="57">
        <v>0.78916666599999996</v>
      </c>
      <c r="N4832" s="58">
        <v>0</v>
      </c>
      <c r="O4832" s="58">
        <v>202</v>
      </c>
      <c r="P4832" s="58">
        <v>0</v>
      </c>
      <c r="Q4832" s="58">
        <v>0</v>
      </c>
      <c r="R4832" s="59">
        <v>0</v>
      </c>
      <c r="S4832" s="59">
        <v>159.41166699999999</v>
      </c>
      <c r="T4832" s="59">
        <v>0</v>
      </c>
      <c r="U4832" s="59">
        <v>0</v>
      </c>
    </row>
    <row r="4833" spans="1:21" x14ac:dyDescent="0.3">
      <c r="A4833" s="61">
        <v>90283</v>
      </c>
      <c r="B4833" s="54">
        <v>1</v>
      </c>
      <c r="C4833" s="54" t="s">
        <v>79</v>
      </c>
      <c r="D4833" s="54" t="s">
        <v>114</v>
      </c>
      <c r="E4833" s="61" t="s">
        <v>4204</v>
      </c>
      <c r="F4833" s="61" t="s">
        <v>156</v>
      </c>
      <c r="G4833" s="54" t="s">
        <v>71</v>
      </c>
      <c r="H4833" s="54" t="s">
        <v>128</v>
      </c>
      <c r="I4833" s="54" t="s">
        <v>22</v>
      </c>
      <c r="J4833" s="54" t="s">
        <v>129</v>
      </c>
      <c r="K4833" s="56">
        <v>43457.915729166663</v>
      </c>
      <c r="L4833" s="56">
        <v>43457.94027777778</v>
      </c>
      <c r="M4833" s="57">
        <v>0.58916666600000001</v>
      </c>
      <c r="N4833" s="58">
        <v>0</v>
      </c>
      <c r="O4833" s="58">
        <v>177</v>
      </c>
      <c r="P4833" s="58">
        <v>0</v>
      </c>
      <c r="Q4833" s="58">
        <v>0</v>
      </c>
      <c r="R4833" s="59">
        <v>0</v>
      </c>
      <c r="S4833" s="59">
        <v>104.2825</v>
      </c>
      <c r="T4833" s="59">
        <v>0</v>
      </c>
      <c r="U4833" s="59">
        <v>0</v>
      </c>
    </row>
    <row r="4834" spans="1:21" x14ac:dyDescent="0.3">
      <c r="A4834" s="61">
        <v>90284</v>
      </c>
      <c r="B4834" s="54">
        <v>1</v>
      </c>
      <c r="C4834" s="54" t="s">
        <v>79</v>
      </c>
      <c r="D4834" s="54" t="s">
        <v>119</v>
      </c>
      <c r="E4834" s="61" t="s">
        <v>4205</v>
      </c>
      <c r="F4834" s="61" t="s">
        <v>202</v>
      </c>
      <c r="G4834" s="54" t="s">
        <v>71</v>
      </c>
      <c r="H4834" s="54" t="s">
        <v>128</v>
      </c>
      <c r="I4834" s="54" t="s">
        <v>22</v>
      </c>
      <c r="J4834" s="54" t="s">
        <v>129</v>
      </c>
      <c r="K4834" s="56">
        <v>43457.932881944442</v>
      </c>
      <c r="L4834" s="56">
        <v>43457.967326388891</v>
      </c>
      <c r="M4834" s="57">
        <v>0.82666666600000005</v>
      </c>
      <c r="N4834" s="58">
        <v>0</v>
      </c>
      <c r="O4834" s="58">
        <v>100</v>
      </c>
      <c r="P4834" s="58">
        <v>0</v>
      </c>
      <c r="Q4834" s="58">
        <v>28</v>
      </c>
      <c r="R4834" s="59">
        <v>0</v>
      </c>
      <c r="S4834" s="59">
        <v>82.666667000000004</v>
      </c>
      <c r="T4834" s="59">
        <v>0</v>
      </c>
      <c r="U4834" s="59">
        <v>23.146667000000001</v>
      </c>
    </row>
    <row r="4835" spans="1:21" x14ac:dyDescent="0.3">
      <c r="A4835" s="61">
        <v>90286</v>
      </c>
      <c r="B4835" s="54">
        <v>1</v>
      </c>
      <c r="C4835" s="54" t="s">
        <v>78</v>
      </c>
      <c r="D4835" s="54" t="s">
        <v>103</v>
      </c>
      <c r="E4835" s="61" t="s">
        <v>4206</v>
      </c>
      <c r="F4835" s="61" t="s">
        <v>172</v>
      </c>
      <c r="G4835" s="54" t="s">
        <v>71</v>
      </c>
      <c r="H4835" s="54" t="s">
        <v>128</v>
      </c>
      <c r="I4835" s="54" t="s">
        <v>22</v>
      </c>
      <c r="J4835" s="54" t="s">
        <v>129</v>
      </c>
      <c r="K4835" s="56">
        <v>43457.975729166668</v>
      </c>
      <c r="L4835" s="56">
        <v>43458.027777777781</v>
      </c>
      <c r="M4835" s="57">
        <v>1.249166666</v>
      </c>
      <c r="N4835" s="58">
        <v>0</v>
      </c>
      <c r="O4835" s="58">
        <v>80</v>
      </c>
      <c r="P4835" s="58">
        <v>0</v>
      </c>
      <c r="Q4835" s="58">
        <v>0</v>
      </c>
      <c r="R4835" s="59">
        <v>0</v>
      </c>
      <c r="S4835" s="59">
        <v>99.933333000000005</v>
      </c>
      <c r="T4835" s="59">
        <v>0</v>
      </c>
      <c r="U4835" s="59">
        <v>0</v>
      </c>
    </row>
    <row r="4836" spans="1:21" x14ac:dyDescent="0.3">
      <c r="A4836" s="61">
        <v>90288</v>
      </c>
      <c r="B4836" s="54">
        <v>1</v>
      </c>
      <c r="C4836" s="54" t="s">
        <v>78</v>
      </c>
      <c r="D4836" s="54" t="s">
        <v>125</v>
      </c>
      <c r="E4836" s="61" t="s">
        <v>3873</v>
      </c>
      <c r="F4836" s="61" t="s">
        <v>136</v>
      </c>
      <c r="G4836" s="54" t="s">
        <v>71</v>
      </c>
      <c r="H4836" s="54" t="s">
        <v>128</v>
      </c>
      <c r="I4836" s="54" t="s">
        <v>22</v>
      </c>
      <c r="J4836" s="54" t="s">
        <v>129</v>
      </c>
      <c r="K4836" s="56">
        <v>43457.935219907406</v>
      </c>
      <c r="L4836" s="56">
        <v>43458.003576388888</v>
      </c>
      <c r="M4836" s="57">
        <v>1.6405555549999999</v>
      </c>
      <c r="N4836" s="58">
        <v>0</v>
      </c>
      <c r="O4836" s="58">
        <v>205</v>
      </c>
      <c r="P4836" s="58">
        <v>0</v>
      </c>
      <c r="Q4836" s="58">
        <v>0</v>
      </c>
      <c r="R4836" s="59">
        <v>0</v>
      </c>
      <c r="S4836" s="59">
        <v>336.31388900000002</v>
      </c>
      <c r="T4836" s="59">
        <v>0</v>
      </c>
      <c r="U4836" s="59">
        <v>0</v>
      </c>
    </row>
    <row r="4837" spans="1:21" x14ac:dyDescent="0.3">
      <c r="A4837" s="61">
        <v>90289</v>
      </c>
      <c r="B4837" s="54">
        <v>1</v>
      </c>
      <c r="C4837" s="54" t="s">
        <v>78</v>
      </c>
      <c r="D4837" s="54" t="s">
        <v>80</v>
      </c>
      <c r="E4837" s="61" t="s">
        <v>1954</v>
      </c>
      <c r="F4837" s="61" t="s">
        <v>137</v>
      </c>
      <c r="G4837" s="54" t="s">
        <v>71</v>
      </c>
      <c r="H4837" s="54" t="s">
        <v>128</v>
      </c>
      <c r="I4837" s="54" t="s">
        <v>22</v>
      </c>
      <c r="J4837" s="54" t="s">
        <v>129</v>
      </c>
      <c r="K4837" s="56">
        <v>43457.994513888887</v>
      </c>
      <c r="L4837" s="56">
        <v>43458.02851851852</v>
      </c>
      <c r="M4837" s="57">
        <v>0.816111111</v>
      </c>
      <c r="N4837" s="58">
        <v>0</v>
      </c>
      <c r="O4837" s="58">
        <v>1</v>
      </c>
      <c r="P4837" s="58">
        <v>0</v>
      </c>
      <c r="Q4837" s="58">
        <v>0</v>
      </c>
      <c r="R4837" s="59">
        <v>0</v>
      </c>
      <c r="S4837" s="59">
        <v>0.81611100000000003</v>
      </c>
      <c r="T4837" s="59">
        <v>0</v>
      </c>
      <c r="U4837" s="59">
        <v>0</v>
      </c>
    </row>
    <row r="4838" spans="1:21" x14ac:dyDescent="0.3">
      <c r="A4838" s="61">
        <v>90291</v>
      </c>
      <c r="B4838" s="54">
        <v>1</v>
      </c>
      <c r="C4838" s="54" t="s">
        <v>79</v>
      </c>
      <c r="D4838" s="54" t="s">
        <v>123</v>
      </c>
      <c r="E4838" s="61" t="s">
        <v>4207</v>
      </c>
      <c r="F4838" s="61" t="s">
        <v>136</v>
      </c>
      <c r="G4838" s="54" t="s">
        <v>71</v>
      </c>
      <c r="H4838" s="54" t="s">
        <v>128</v>
      </c>
      <c r="I4838" s="54" t="s">
        <v>22</v>
      </c>
      <c r="J4838" s="54" t="s">
        <v>129</v>
      </c>
      <c r="K4838" s="56">
        <v>43457.99790509259</v>
      </c>
      <c r="L4838" s="56">
        <v>43458.01697916667</v>
      </c>
      <c r="M4838" s="57">
        <v>0.457777777</v>
      </c>
      <c r="N4838" s="58">
        <v>0</v>
      </c>
      <c r="O4838" s="58">
        <v>2</v>
      </c>
      <c r="P4838" s="58">
        <v>0</v>
      </c>
      <c r="Q4838" s="58">
        <v>22</v>
      </c>
      <c r="R4838" s="59">
        <v>0</v>
      </c>
      <c r="S4838" s="59">
        <v>0.91555600000000004</v>
      </c>
      <c r="T4838" s="59">
        <v>0</v>
      </c>
      <c r="U4838" s="59">
        <v>10.071111</v>
      </c>
    </row>
    <row r="4839" spans="1:21" x14ac:dyDescent="0.3">
      <c r="A4839" s="61">
        <v>90294</v>
      </c>
      <c r="B4839" s="54">
        <v>1</v>
      </c>
      <c r="C4839" s="54" t="s">
        <v>79</v>
      </c>
      <c r="D4839" s="54" t="s">
        <v>119</v>
      </c>
      <c r="E4839" s="61" t="s">
        <v>4208</v>
      </c>
      <c r="F4839" s="61" t="s">
        <v>140</v>
      </c>
      <c r="G4839" s="54" t="s">
        <v>72</v>
      </c>
      <c r="H4839" s="54" t="s">
        <v>128</v>
      </c>
      <c r="I4839" s="54" t="s">
        <v>22</v>
      </c>
      <c r="J4839" s="54" t="s">
        <v>129</v>
      </c>
      <c r="K4839" s="56">
        <v>43458.013344907406</v>
      </c>
      <c r="L4839" s="56">
        <v>43458.038124999999</v>
      </c>
      <c r="M4839" s="57">
        <v>0.59472222200000002</v>
      </c>
      <c r="N4839" s="58">
        <v>1</v>
      </c>
      <c r="O4839" s="58">
        <v>0</v>
      </c>
      <c r="P4839" s="58">
        <v>0</v>
      </c>
      <c r="Q4839" s="58">
        <v>0</v>
      </c>
      <c r="R4839" s="59">
        <v>0.59472199999999997</v>
      </c>
      <c r="S4839" s="59">
        <v>0</v>
      </c>
      <c r="T4839" s="59">
        <v>0</v>
      </c>
      <c r="U4839" s="59">
        <v>0</v>
      </c>
    </row>
    <row r="4840" spans="1:21" x14ac:dyDescent="0.3">
      <c r="A4840" s="61">
        <v>90296</v>
      </c>
      <c r="B4840" s="54">
        <v>1</v>
      </c>
      <c r="C4840" s="54" t="s">
        <v>78</v>
      </c>
      <c r="D4840" s="54" t="s">
        <v>125</v>
      </c>
      <c r="E4840" s="61" t="s">
        <v>4093</v>
      </c>
      <c r="F4840" s="61" t="s">
        <v>127</v>
      </c>
      <c r="G4840" s="54" t="s">
        <v>72</v>
      </c>
      <c r="H4840" s="54" t="s">
        <v>138</v>
      </c>
      <c r="I4840" s="54" t="s">
        <v>22</v>
      </c>
      <c r="J4840" s="54" t="s">
        <v>129</v>
      </c>
      <c r="K4840" s="56">
        <v>43458.039583333331</v>
      </c>
      <c r="L4840" s="56">
        <v>43458.040277777778</v>
      </c>
      <c r="M4840" s="57">
        <v>1.6666666E-2</v>
      </c>
      <c r="N4840" s="58">
        <v>2</v>
      </c>
      <c r="O4840" s="58">
        <v>2289</v>
      </c>
      <c r="P4840" s="58">
        <v>0</v>
      </c>
      <c r="Q4840" s="58">
        <v>0</v>
      </c>
      <c r="R4840" s="59">
        <v>3.3333000000000002E-2</v>
      </c>
      <c r="S4840" s="59">
        <v>38.149997999999997</v>
      </c>
      <c r="T4840" s="59">
        <v>0</v>
      </c>
      <c r="U4840" s="59">
        <v>0</v>
      </c>
    </row>
    <row r="4841" spans="1:21" x14ac:dyDescent="0.3">
      <c r="A4841" s="61">
        <v>90297</v>
      </c>
      <c r="B4841" s="54">
        <v>1</v>
      </c>
      <c r="C4841" s="54" t="s">
        <v>78</v>
      </c>
      <c r="D4841" s="54" t="s">
        <v>125</v>
      </c>
      <c r="E4841" s="61" t="s">
        <v>1070</v>
      </c>
      <c r="F4841" s="61" t="s">
        <v>136</v>
      </c>
      <c r="G4841" s="54" t="s">
        <v>71</v>
      </c>
      <c r="H4841" s="54" t="s">
        <v>128</v>
      </c>
      <c r="I4841" s="54" t="s">
        <v>22</v>
      </c>
      <c r="J4841" s="54" t="s">
        <v>129</v>
      </c>
      <c r="K4841" s="56">
        <v>43458.014340277776</v>
      </c>
      <c r="L4841" s="56">
        <v>43458.058333333334</v>
      </c>
      <c r="M4841" s="57">
        <v>1.055833333</v>
      </c>
      <c r="N4841" s="58">
        <v>0</v>
      </c>
      <c r="O4841" s="58">
        <v>261</v>
      </c>
      <c r="P4841" s="58">
        <v>0</v>
      </c>
      <c r="Q4841" s="58">
        <v>0</v>
      </c>
      <c r="R4841" s="59">
        <v>0</v>
      </c>
      <c r="S4841" s="59">
        <v>275.57249999999999</v>
      </c>
      <c r="T4841" s="59">
        <v>0</v>
      </c>
      <c r="U4841" s="59">
        <v>0</v>
      </c>
    </row>
    <row r="4842" spans="1:21" x14ac:dyDescent="0.3">
      <c r="A4842" s="61">
        <v>90302</v>
      </c>
      <c r="B4842" s="54">
        <v>1</v>
      </c>
      <c r="C4842" s="54" t="s">
        <v>78</v>
      </c>
      <c r="D4842" s="54" t="s">
        <v>80</v>
      </c>
      <c r="E4842" s="61" t="s">
        <v>4209</v>
      </c>
      <c r="F4842" s="61" t="s">
        <v>127</v>
      </c>
      <c r="G4842" s="54" t="s">
        <v>72</v>
      </c>
      <c r="H4842" s="54" t="s">
        <v>138</v>
      </c>
      <c r="I4842" s="54" t="s">
        <v>22</v>
      </c>
      <c r="J4842" s="54" t="s">
        <v>129</v>
      </c>
      <c r="K4842" s="56">
        <v>43458.053472222222</v>
      </c>
      <c r="L4842" s="56">
        <v>43458.054861111108</v>
      </c>
      <c r="M4842" s="57">
        <v>3.3333333E-2</v>
      </c>
      <c r="N4842" s="58">
        <v>0</v>
      </c>
      <c r="O4842" s="58">
        <v>1372</v>
      </c>
      <c r="P4842" s="58">
        <v>0</v>
      </c>
      <c r="Q4842" s="58">
        <v>0</v>
      </c>
      <c r="R4842" s="59">
        <v>0</v>
      </c>
      <c r="S4842" s="59">
        <v>45.733333000000002</v>
      </c>
      <c r="T4842" s="59">
        <v>0</v>
      </c>
      <c r="U4842" s="59">
        <v>0</v>
      </c>
    </row>
    <row r="4843" spans="1:21" x14ac:dyDescent="0.3">
      <c r="A4843" s="61">
        <v>90303</v>
      </c>
      <c r="B4843" s="54">
        <v>1</v>
      </c>
      <c r="C4843" s="54" t="s">
        <v>78</v>
      </c>
      <c r="D4843" s="54" t="s">
        <v>80</v>
      </c>
      <c r="E4843" s="61" t="s">
        <v>4210</v>
      </c>
      <c r="F4843" s="61" t="s">
        <v>127</v>
      </c>
      <c r="G4843" s="54" t="s">
        <v>72</v>
      </c>
      <c r="H4843" s="54" t="s">
        <v>138</v>
      </c>
      <c r="I4843" s="54" t="s">
        <v>22</v>
      </c>
      <c r="J4843" s="54" t="s">
        <v>129</v>
      </c>
      <c r="K4843" s="56">
        <v>43458.053993055553</v>
      </c>
      <c r="L4843" s="56">
        <v>43458.054861111108</v>
      </c>
      <c r="M4843" s="57">
        <v>2.0833332999999999E-2</v>
      </c>
      <c r="N4843" s="58">
        <v>1</v>
      </c>
      <c r="O4843" s="58">
        <v>614</v>
      </c>
      <c r="P4843" s="58">
        <v>0</v>
      </c>
      <c r="Q4843" s="58">
        <v>0</v>
      </c>
      <c r="R4843" s="59">
        <v>2.0833000000000001E-2</v>
      </c>
      <c r="S4843" s="59">
        <v>12.791665999999999</v>
      </c>
      <c r="T4843" s="59">
        <v>0</v>
      </c>
      <c r="U4843" s="59">
        <v>0</v>
      </c>
    </row>
    <row r="4844" spans="1:21" x14ac:dyDescent="0.3">
      <c r="A4844" s="61">
        <v>90305</v>
      </c>
      <c r="B4844" s="54">
        <v>1</v>
      </c>
      <c r="C4844" s="54" t="s">
        <v>78</v>
      </c>
      <c r="D4844" s="54" t="s">
        <v>80</v>
      </c>
      <c r="E4844" s="61" t="s">
        <v>4211</v>
      </c>
      <c r="F4844" s="61" t="s">
        <v>136</v>
      </c>
      <c r="G4844" s="54" t="s">
        <v>71</v>
      </c>
      <c r="H4844" s="54" t="s">
        <v>128</v>
      </c>
      <c r="I4844" s="54" t="s">
        <v>22</v>
      </c>
      <c r="J4844" s="54" t="s">
        <v>129</v>
      </c>
      <c r="K4844" s="56">
        <v>43458.126296296294</v>
      </c>
      <c r="L4844" s="56">
        <v>43458.180856481486</v>
      </c>
      <c r="M4844" s="57">
        <v>1.3094444439999999</v>
      </c>
      <c r="N4844" s="58">
        <v>0</v>
      </c>
      <c r="O4844" s="58">
        <v>222</v>
      </c>
      <c r="P4844" s="58">
        <v>0</v>
      </c>
      <c r="Q4844" s="58">
        <v>0</v>
      </c>
      <c r="R4844" s="59">
        <v>0</v>
      </c>
      <c r="S4844" s="59">
        <v>290.69666699999999</v>
      </c>
      <c r="T4844" s="59">
        <v>0</v>
      </c>
      <c r="U4844" s="59">
        <v>0</v>
      </c>
    </row>
    <row r="4845" spans="1:21" x14ac:dyDescent="0.3">
      <c r="A4845" s="61">
        <v>90306</v>
      </c>
      <c r="B4845" s="54">
        <v>1</v>
      </c>
      <c r="C4845" s="54" t="s">
        <v>78</v>
      </c>
      <c r="D4845" s="54" t="s">
        <v>88</v>
      </c>
      <c r="E4845" s="61" t="s">
        <v>3241</v>
      </c>
      <c r="F4845" s="61" t="s">
        <v>136</v>
      </c>
      <c r="G4845" s="54" t="s">
        <v>71</v>
      </c>
      <c r="H4845" s="54" t="s">
        <v>128</v>
      </c>
      <c r="I4845" s="54" t="s">
        <v>22</v>
      </c>
      <c r="J4845" s="54" t="s">
        <v>129</v>
      </c>
      <c r="K4845" s="56">
        <v>43458.153391203705</v>
      </c>
      <c r="L4845" s="56">
        <v>43458.173703703702</v>
      </c>
      <c r="M4845" s="57">
        <v>0.48749999999999999</v>
      </c>
      <c r="N4845" s="58">
        <v>0</v>
      </c>
      <c r="O4845" s="58">
        <v>19</v>
      </c>
      <c r="P4845" s="58">
        <v>0</v>
      </c>
      <c r="Q4845" s="58">
        <v>0</v>
      </c>
      <c r="R4845" s="59">
        <v>0</v>
      </c>
      <c r="S4845" s="59">
        <v>9.2624999999999993</v>
      </c>
      <c r="T4845" s="59">
        <v>0</v>
      </c>
      <c r="U4845" s="59">
        <v>0</v>
      </c>
    </row>
    <row r="4846" spans="1:21" x14ac:dyDescent="0.3">
      <c r="A4846" s="61">
        <v>90307</v>
      </c>
      <c r="B4846" s="54">
        <v>1</v>
      </c>
      <c r="C4846" s="54" t="s">
        <v>79</v>
      </c>
      <c r="D4846" s="54" t="s">
        <v>123</v>
      </c>
      <c r="E4846" s="61" t="s">
        <v>4212</v>
      </c>
      <c r="F4846" s="61" t="s">
        <v>140</v>
      </c>
      <c r="G4846" s="54" t="s">
        <v>72</v>
      </c>
      <c r="H4846" s="54" t="s">
        <v>128</v>
      </c>
      <c r="I4846" s="54" t="s">
        <v>22</v>
      </c>
      <c r="J4846" s="54" t="s">
        <v>129</v>
      </c>
      <c r="K4846" s="56">
        <v>43458.144583333335</v>
      </c>
      <c r="L4846" s="56">
        <v>43458.162800925929</v>
      </c>
      <c r="M4846" s="57">
        <v>0.43722222199999999</v>
      </c>
      <c r="N4846" s="58">
        <v>0</v>
      </c>
      <c r="O4846" s="58">
        <v>753</v>
      </c>
      <c r="P4846" s="58">
        <v>0</v>
      </c>
      <c r="Q4846" s="58">
        <v>0</v>
      </c>
      <c r="R4846" s="59">
        <v>0</v>
      </c>
      <c r="S4846" s="59">
        <v>329.22833300000002</v>
      </c>
      <c r="T4846" s="59">
        <v>0</v>
      </c>
      <c r="U4846" s="59">
        <v>0</v>
      </c>
    </row>
    <row r="4847" spans="1:21" x14ac:dyDescent="0.3">
      <c r="A4847" s="61">
        <v>90309</v>
      </c>
      <c r="B4847" s="54">
        <v>1</v>
      </c>
      <c r="C4847" s="54" t="s">
        <v>78</v>
      </c>
      <c r="D4847" s="54" t="s">
        <v>95</v>
      </c>
      <c r="E4847" s="61" t="s">
        <v>4001</v>
      </c>
      <c r="F4847" s="61" t="s">
        <v>136</v>
      </c>
      <c r="G4847" s="54" t="s">
        <v>71</v>
      </c>
      <c r="H4847" s="54" t="s">
        <v>128</v>
      </c>
      <c r="I4847" s="54" t="s">
        <v>22</v>
      </c>
      <c r="J4847" s="54" t="s">
        <v>129</v>
      </c>
      <c r="K4847" s="56">
        <v>43458.170451388891</v>
      </c>
      <c r="L4847" s="56">
        <v>43458.221446759257</v>
      </c>
      <c r="M4847" s="57">
        <v>1.2238888880000001</v>
      </c>
      <c r="N4847" s="58">
        <v>0</v>
      </c>
      <c r="O4847" s="58">
        <v>74</v>
      </c>
      <c r="P4847" s="58">
        <v>0</v>
      </c>
      <c r="Q4847" s="58">
        <v>0</v>
      </c>
      <c r="R4847" s="59">
        <v>0</v>
      </c>
      <c r="S4847" s="59">
        <v>90.567778000000004</v>
      </c>
      <c r="T4847" s="59">
        <v>0</v>
      </c>
      <c r="U4847" s="59">
        <v>0</v>
      </c>
    </row>
    <row r="4848" spans="1:21" x14ac:dyDescent="0.3">
      <c r="A4848" s="61">
        <v>90310</v>
      </c>
      <c r="B4848" s="54">
        <v>1</v>
      </c>
      <c r="C4848" s="54" t="s">
        <v>78</v>
      </c>
      <c r="D4848" s="54" t="s">
        <v>81</v>
      </c>
      <c r="E4848" s="61" t="s">
        <v>4213</v>
      </c>
      <c r="F4848" s="61" t="s">
        <v>145</v>
      </c>
      <c r="G4848" s="54" t="s">
        <v>72</v>
      </c>
      <c r="H4848" s="54" t="s">
        <v>128</v>
      </c>
      <c r="I4848" s="54" t="s">
        <v>22</v>
      </c>
      <c r="J4848" s="54" t="s">
        <v>129</v>
      </c>
      <c r="K4848" s="56">
        <v>43458.157997685186</v>
      </c>
      <c r="L4848" s="56">
        <v>43458.256944444445</v>
      </c>
      <c r="M4848" s="57">
        <v>2.3747222219999999</v>
      </c>
      <c r="N4848" s="58">
        <v>0</v>
      </c>
      <c r="O4848" s="58">
        <v>331</v>
      </c>
      <c r="P4848" s="58">
        <v>0</v>
      </c>
      <c r="Q4848" s="58">
        <v>0</v>
      </c>
      <c r="R4848" s="59">
        <v>0</v>
      </c>
      <c r="S4848" s="59">
        <v>786.03305499999999</v>
      </c>
      <c r="T4848" s="59">
        <v>0</v>
      </c>
      <c r="U4848" s="59">
        <v>0</v>
      </c>
    </row>
    <row r="4849" spans="1:21" x14ac:dyDescent="0.3">
      <c r="A4849" s="61">
        <v>90312</v>
      </c>
      <c r="B4849" s="54">
        <v>1</v>
      </c>
      <c r="C4849" s="54" t="s">
        <v>78</v>
      </c>
      <c r="D4849" s="54" t="s">
        <v>91</v>
      </c>
      <c r="E4849" s="61" t="s">
        <v>4214</v>
      </c>
      <c r="F4849" s="61" t="s">
        <v>145</v>
      </c>
      <c r="G4849" s="54" t="s">
        <v>72</v>
      </c>
      <c r="H4849" s="54" t="s">
        <v>128</v>
      </c>
      <c r="I4849" s="54" t="s">
        <v>22</v>
      </c>
      <c r="J4849" s="54" t="s">
        <v>129</v>
      </c>
      <c r="K4849" s="56">
        <v>43458.167997685188</v>
      </c>
      <c r="L4849" s="56">
        <v>43458.311694826392</v>
      </c>
      <c r="M4849" s="57">
        <v>3.4487313880000001</v>
      </c>
      <c r="N4849" s="58">
        <v>0</v>
      </c>
      <c r="O4849" s="58">
        <v>0</v>
      </c>
      <c r="P4849" s="58">
        <v>0</v>
      </c>
      <c r="Q4849" s="58">
        <v>28</v>
      </c>
      <c r="R4849" s="59">
        <v>0</v>
      </c>
      <c r="S4849" s="59">
        <v>0</v>
      </c>
      <c r="T4849" s="59">
        <v>0</v>
      </c>
      <c r="U4849" s="59">
        <v>96.564479000000006</v>
      </c>
    </row>
    <row r="4850" spans="1:21" x14ac:dyDescent="0.3">
      <c r="A4850" s="61">
        <v>90313</v>
      </c>
      <c r="B4850" s="54">
        <v>1</v>
      </c>
      <c r="C4850" s="54" t="s">
        <v>78</v>
      </c>
      <c r="D4850" s="54" t="s">
        <v>102</v>
      </c>
      <c r="E4850" s="61" t="s">
        <v>2876</v>
      </c>
      <c r="F4850" s="61" t="s">
        <v>140</v>
      </c>
      <c r="G4850" s="54" t="s">
        <v>72</v>
      </c>
      <c r="H4850" s="54" t="s">
        <v>128</v>
      </c>
      <c r="I4850" s="54" t="s">
        <v>22</v>
      </c>
      <c r="J4850" s="54" t="s">
        <v>129</v>
      </c>
      <c r="K4850" s="56">
        <v>43458.220659722225</v>
      </c>
      <c r="L4850" s="56">
        <v>43458.252083333333</v>
      </c>
      <c r="M4850" s="57">
        <v>0.75416666600000004</v>
      </c>
      <c r="N4850" s="58">
        <v>0</v>
      </c>
      <c r="O4850" s="58">
        <v>0</v>
      </c>
      <c r="P4850" s="58">
        <v>0</v>
      </c>
      <c r="Q4850" s="58">
        <v>20</v>
      </c>
      <c r="R4850" s="59">
        <v>0</v>
      </c>
      <c r="S4850" s="59">
        <v>0</v>
      </c>
      <c r="T4850" s="59">
        <v>0</v>
      </c>
      <c r="U4850" s="59">
        <v>15.083333</v>
      </c>
    </row>
    <row r="4851" spans="1:21" x14ac:dyDescent="0.3">
      <c r="A4851" s="61">
        <v>90315</v>
      </c>
      <c r="B4851" s="54">
        <v>1</v>
      </c>
      <c r="C4851" s="54" t="s">
        <v>78</v>
      </c>
      <c r="D4851" s="54" t="s">
        <v>88</v>
      </c>
      <c r="E4851" s="61" t="s">
        <v>4215</v>
      </c>
      <c r="F4851" s="61" t="s">
        <v>202</v>
      </c>
      <c r="G4851" s="54" t="s">
        <v>71</v>
      </c>
      <c r="H4851" s="54" t="s">
        <v>128</v>
      </c>
      <c r="I4851" s="54" t="s">
        <v>22</v>
      </c>
      <c r="J4851" s="54" t="s">
        <v>129</v>
      </c>
      <c r="K4851" s="56">
        <v>43458.30363425926</v>
      </c>
      <c r="L4851" s="56">
        <v>43458.410451388889</v>
      </c>
      <c r="M4851" s="57">
        <v>2.5636111110000002</v>
      </c>
      <c r="N4851" s="58">
        <v>42</v>
      </c>
      <c r="O4851" s="58">
        <v>580</v>
      </c>
      <c r="P4851" s="58">
        <v>0</v>
      </c>
      <c r="Q4851" s="58">
        <v>0</v>
      </c>
      <c r="R4851" s="59">
        <v>107.671667</v>
      </c>
      <c r="S4851" s="59">
        <v>1486.894444</v>
      </c>
      <c r="T4851" s="59">
        <v>0</v>
      </c>
      <c r="U4851" s="59">
        <v>0</v>
      </c>
    </row>
    <row r="4852" spans="1:21" x14ac:dyDescent="0.3">
      <c r="A4852" s="61">
        <v>90316</v>
      </c>
      <c r="B4852" s="54">
        <v>1</v>
      </c>
      <c r="C4852" s="54" t="s">
        <v>78</v>
      </c>
      <c r="D4852" s="54" t="s">
        <v>80</v>
      </c>
      <c r="E4852" s="61" t="s">
        <v>4216</v>
      </c>
      <c r="F4852" s="61" t="s">
        <v>136</v>
      </c>
      <c r="G4852" s="54" t="s">
        <v>71</v>
      </c>
      <c r="H4852" s="54" t="s">
        <v>128</v>
      </c>
      <c r="I4852" s="54" t="s">
        <v>22</v>
      </c>
      <c r="J4852" s="54" t="s">
        <v>129</v>
      </c>
      <c r="K4852" s="56">
        <v>43458.314837962964</v>
      </c>
      <c r="L4852" s="56">
        <v>43458.347141203703</v>
      </c>
      <c r="M4852" s="57">
        <v>0.775277777</v>
      </c>
      <c r="N4852" s="58">
        <v>0</v>
      </c>
      <c r="O4852" s="58">
        <v>69</v>
      </c>
      <c r="P4852" s="58">
        <v>0</v>
      </c>
      <c r="Q4852" s="58">
        <v>0</v>
      </c>
      <c r="R4852" s="59">
        <v>0</v>
      </c>
      <c r="S4852" s="59">
        <v>53.494166999999997</v>
      </c>
      <c r="T4852" s="59">
        <v>0</v>
      </c>
      <c r="U4852" s="59">
        <v>0</v>
      </c>
    </row>
    <row r="4853" spans="1:21" x14ac:dyDescent="0.3">
      <c r="A4853" s="61">
        <v>90318</v>
      </c>
      <c r="B4853" s="54">
        <v>1</v>
      </c>
      <c r="C4853" s="54" t="s">
        <v>78</v>
      </c>
      <c r="D4853" s="54" t="s">
        <v>102</v>
      </c>
      <c r="E4853" s="61" t="s">
        <v>4217</v>
      </c>
      <c r="F4853" s="61" t="s">
        <v>136</v>
      </c>
      <c r="G4853" s="54" t="s">
        <v>71</v>
      </c>
      <c r="H4853" s="54" t="s">
        <v>128</v>
      </c>
      <c r="I4853" s="54" t="s">
        <v>22</v>
      </c>
      <c r="J4853" s="54" t="s">
        <v>129</v>
      </c>
      <c r="K4853" s="56">
        <v>43458.307662037041</v>
      </c>
      <c r="L4853" s="56">
        <v>43458.383090277777</v>
      </c>
      <c r="M4853" s="57">
        <v>1.810277777</v>
      </c>
      <c r="N4853" s="58">
        <v>0</v>
      </c>
      <c r="O4853" s="58">
        <v>3</v>
      </c>
      <c r="P4853" s="58">
        <v>0</v>
      </c>
      <c r="Q4853" s="58">
        <v>0</v>
      </c>
      <c r="R4853" s="59">
        <v>0</v>
      </c>
      <c r="S4853" s="59">
        <v>5.4308329999999998</v>
      </c>
      <c r="T4853" s="59">
        <v>0</v>
      </c>
      <c r="U4853" s="59">
        <v>0</v>
      </c>
    </row>
    <row r="4854" spans="1:21" x14ac:dyDescent="0.3">
      <c r="A4854" s="61">
        <v>90320</v>
      </c>
      <c r="B4854" s="54">
        <v>1</v>
      </c>
      <c r="C4854" s="54" t="s">
        <v>79</v>
      </c>
      <c r="D4854" s="54" t="s">
        <v>120</v>
      </c>
      <c r="E4854" s="61" t="s">
        <v>4218</v>
      </c>
      <c r="F4854" s="61" t="s">
        <v>171</v>
      </c>
      <c r="G4854" s="54" t="s">
        <v>72</v>
      </c>
      <c r="H4854" s="54" t="s">
        <v>128</v>
      </c>
      <c r="I4854" s="54" t="s">
        <v>22</v>
      </c>
      <c r="J4854" s="54" t="s">
        <v>129</v>
      </c>
      <c r="K4854" s="56">
        <v>43458.329988425925</v>
      </c>
      <c r="L4854" s="56">
        <v>43458.3909837963</v>
      </c>
      <c r="M4854" s="57">
        <v>1.4638888880000001</v>
      </c>
      <c r="N4854" s="58">
        <v>0</v>
      </c>
      <c r="O4854" s="58">
        <v>55</v>
      </c>
      <c r="P4854" s="58">
        <v>0</v>
      </c>
      <c r="Q4854" s="58">
        <v>8</v>
      </c>
      <c r="R4854" s="59">
        <v>0</v>
      </c>
      <c r="S4854" s="59">
        <v>80.513889000000006</v>
      </c>
      <c r="T4854" s="59">
        <v>0</v>
      </c>
      <c r="U4854" s="59">
        <v>11.711111000000001</v>
      </c>
    </row>
    <row r="4855" spans="1:21" x14ac:dyDescent="0.3">
      <c r="A4855" s="61">
        <v>90322</v>
      </c>
      <c r="B4855" s="54">
        <v>1</v>
      </c>
      <c r="C4855" s="54" t="s">
        <v>78</v>
      </c>
      <c r="D4855" s="54" t="s">
        <v>81</v>
      </c>
      <c r="E4855" s="61" t="s">
        <v>4219</v>
      </c>
      <c r="F4855" s="61" t="s">
        <v>136</v>
      </c>
      <c r="G4855" s="54" t="s">
        <v>71</v>
      </c>
      <c r="H4855" s="54" t="s">
        <v>128</v>
      </c>
      <c r="I4855" s="54" t="s">
        <v>22</v>
      </c>
      <c r="J4855" s="54" t="s">
        <v>129</v>
      </c>
      <c r="K4855" s="56">
        <v>43458.342303240745</v>
      </c>
      <c r="L4855" s="56">
        <v>43458.3753587963</v>
      </c>
      <c r="M4855" s="57">
        <v>0.79333333299999997</v>
      </c>
      <c r="N4855" s="58">
        <v>0</v>
      </c>
      <c r="O4855" s="58">
        <v>184</v>
      </c>
      <c r="P4855" s="58">
        <v>0</v>
      </c>
      <c r="Q4855" s="58">
        <v>0</v>
      </c>
      <c r="R4855" s="59">
        <v>0</v>
      </c>
      <c r="S4855" s="59">
        <v>145.973333</v>
      </c>
      <c r="T4855" s="59">
        <v>0</v>
      </c>
      <c r="U4855" s="59">
        <v>0</v>
      </c>
    </row>
    <row r="4856" spans="1:21" x14ac:dyDescent="0.3">
      <c r="A4856" s="61">
        <v>90323</v>
      </c>
      <c r="B4856" s="54">
        <v>1</v>
      </c>
      <c r="C4856" s="54" t="s">
        <v>79</v>
      </c>
      <c r="D4856" s="54" t="s">
        <v>114</v>
      </c>
      <c r="E4856" s="61" t="s">
        <v>4220</v>
      </c>
      <c r="F4856" s="61" t="s">
        <v>151</v>
      </c>
      <c r="G4856" s="54" t="s">
        <v>71</v>
      </c>
      <c r="H4856" s="54" t="s">
        <v>128</v>
      </c>
      <c r="I4856" s="54" t="s">
        <v>22</v>
      </c>
      <c r="J4856" s="54" t="s">
        <v>129</v>
      </c>
      <c r="K4856" s="56">
        <v>43458.342349537037</v>
      </c>
      <c r="L4856" s="56">
        <v>43458.371504629627</v>
      </c>
      <c r="M4856" s="57">
        <v>0.699722222</v>
      </c>
      <c r="N4856" s="58">
        <v>0</v>
      </c>
      <c r="O4856" s="58">
        <v>19</v>
      </c>
      <c r="P4856" s="58">
        <v>0</v>
      </c>
      <c r="Q4856" s="58">
        <v>0</v>
      </c>
      <c r="R4856" s="59">
        <v>0</v>
      </c>
      <c r="S4856" s="59">
        <v>13.294722</v>
      </c>
      <c r="T4856" s="59">
        <v>0</v>
      </c>
      <c r="U4856" s="59">
        <v>0</v>
      </c>
    </row>
    <row r="4857" spans="1:21" x14ac:dyDescent="0.3">
      <c r="A4857" s="61">
        <v>90324</v>
      </c>
      <c r="B4857" s="54">
        <v>1</v>
      </c>
      <c r="C4857" s="54" t="s">
        <v>78</v>
      </c>
      <c r="D4857" s="54" t="s">
        <v>91</v>
      </c>
      <c r="E4857" s="61" t="s">
        <v>4221</v>
      </c>
      <c r="F4857" s="61" t="s">
        <v>145</v>
      </c>
      <c r="G4857" s="54" t="s">
        <v>72</v>
      </c>
      <c r="H4857" s="54" t="s">
        <v>128</v>
      </c>
      <c r="I4857" s="54" t="s">
        <v>22</v>
      </c>
      <c r="J4857" s="54" t="s">
        <v>129</v>
      </c>
      <c r="K4857" s="56">
        <v>43458.328090277777</v>
      </c>
      <c r="L4857" s="56">
        <v>43458.382152777776</v>
      </c>
      <c r="M4857" s="57">
        <v>1.2975000000000001</v>
      </c>
      <c r="N4857" s="58">
        <v>0</v>
      </c>
      <c r="O4857" s="58">
        <v>0</v>
      </c>
      <c r="P4857" s="58">
        <v>0</v>
      </c>
      <c r="Q4857" s="58">
        <v>66</v>
      </c>
      <c r="R4857" s="59">
        <v>0</v>
      </c>
      <c r="S4857" s="59">
        <v>0</v>
      </c>
      <c r="T4857" s="59">
        <v>0</v>
      </c>
      <c r="U4857" s="59">
        <v>85.635000000000005</v>
      </c>
    </row>
    <row r="4858" spans="1:21" x14ac:dyDescent="0.3">
      <c r="A4858" s="61">
        <v>90326</v>
      </c>
      <c r="B4858" s="54">
        <v>1</v>
      </c>
      <c r="C4858" s="54" t="s">
        <v>78</v>
      </c>
      <c r="D4858" s="54" t="s">
        <v>102</v>
      </c>
      <c r="E4858" s="61" t="s">
        <v>4222</v>
      </c>
      <c r="F4858" s="61" t="s">
        <v>145</v>
      </c>
      <c r="G4858" s="54" t="s">
        <v>72</v>
      </c>
      <c r="H4858" s="54" t="s">
        <v>128</v>
      </c>
      <c r="I4858" s="54" t="s">
        <v>22</v>
      </c>
      <c r="J4858" s="54" t="s">
        <v>129</v>
      </c>
      <c r="K4858" s="56">
        <v>43458.319270833337</v>
      </c>
      <c r="L4858" s="56">
        <v>43458.454560185186</v>
      </c>
      <c r="M4858" s="57">
        <v>3.2469444439999999</v>
      </c>
      <c r="N4858" s="58">
        <v>0</v>
      </c>
      <c r="O4858" s="58">
        <v>0</v>
      </c>
      <c r="P4858" s="58">
        <v>0</v>
      </c>
      <c r="Q4858" s="58">
        <v>4</v>
      </c>
      <c r="R4858" s="59">
        <v>0</v>
      </c>
      <c r="S4858" s="59">
        <v>0</v>
      </c>
      <c r="T4858" s="59">
        <v>0</v>
      </c>
      <c r="U4858" s="59">
        <v>12.987778</v>
      </c>
    </row>
    <row r="4859" spans="1:21" x14ac:dyDescent="0.3">
      <c r="A4859" s="61">
        <v>90327</v>
      </c>
      <c r="B4859" s="54">
        <v>1</v>
      </c>
      <c r="C4859" s="54" t="s">
        <v>78</v>
      </c>
      <c r="D4859" s="54" t="s">
        <v>103</v>
      </c>
      <c r="E4859" s="61" t="s">
        <v>4223</v>
      </c>
      <c r="F4859" s="61" t="s">
        <v>171</v>
      </c>
      <c r="G4859" s="54" t="s">
        <v>72</v>
      </c>
      <c r="H4859" s="54" t="s">
        <v>128</v>
      </c>
      <c r="I4859" s="54" t="s">
        <v>22</v>
      </c>
      <c r="J4859" s="54" t="s">
        <v>129</v>
      </c>
      <c r="K4859" s="56">
        <v>43458.36178240741</v>
      </c>
      <c r="L4859" s="56">
        <v>43458.438634259262</v>
      </c>
      <c r="M4859" s="57">
        <v>1.8444444440000001</v>
      </c>
      <c r="N4859" s="58">
        <v>0</v>
      </c>
      <c r="O4859" s="58">
        <v>0</v>
      </c>
      <c r="P4859" s="58">
        <v>0</v>
      </c>
      <c r="Q4859" s="58">
        <v>105</v>
      </c>
      <c r="R4859" s="59">
        <v>0</v>
      </c>
      <c r="S4859" s="59">
        <v>0</v>
      </c>
      <c r="T4859" s="59">
        <v>0</v>
      </c>
      <c r="U4859" s="59">
        <v>193.66666699999999</v>
      </c>
    </row>
    <row r="4860" spans="1:21" x14ac:dyDescent="0.3">
      <c r="A4860" s="61">
        <v>90328</v>
      </c>
      <c r="B4860" s="54">
        <v>1</v>
      </c>
      <c r="C4860" s="54" t="s">
        <v>78</v>
      </c>
      <c r="D4860" s="54" t="s">
        <v>106</v>
      </c>
      <c r="E4860" s="61" t="s">
        <v>2843</v>
      </c>
      <c r="F4860" s="61" t="s">
        <v>148</v>
      </c>
      <c r="G4860" s="54" t="s">
        <v>72</v>
      </c>
      <c r="H4860" s="54" t="s">
        <v>128</v>
      </c>
      <c r="I4860" s="54" t="s">
        <v>22</v>
      </c>
      <c r="J4860" s="54" t="s">
        <v>147</v>
      </c>
      <c r="K4860" s="56">
        <v>43458.365972222222</v>
      </c>
      <c r="L4860" s="56">
        <v>43458.708333333336</v>
      </c>
      <c r="M4860" s="57">
        <v>8.2166666660000001</v>
      </c>
      <c r="N4860" s="58">
        <v>0</v>
      </c>
      <c r="O4860" s="58">
        <v>113</v>
      </c>
      <c r="P4860" s="58">
        <v>0</v>
      </c>
      <c r="Q4860" s="58">
        <v>0</v>
      </c>
      <c r="R4860" s="59">
        <v>0</v>
      </c>
      <c r="S4860" s="59">
        <v>928.48333300000002</v>
      </c>
      <c r="T4860" s="59">
        <v>0</v>
      </c>
      <c r="U4860" s="59">
        <v>0</v>
      </c>
    </row>
    <row r="4861" spans="1:21" x14ac:dyDescent="0.3">
      <c r="A4861" s="61">
        <v>90329</v>
      </c>
      <c r="B4861" s="54">
        <v>1</v>
      </c>
      <c r="C4861" s="54" t="s">
        <v>78</v>
      </c>
      <c r="D4861" s="54" t="s">
        <v>101</v>
      </c>
      <c r="E4861" s="61" t="s">
        <v>2224</v>
      </c>
      <c r="F4861" s="61" t="s">
        <v>136</v>
      </c>
      <c r="G4861" s="54" t="s">
        <v>71</v>
      </c>
      <c r="H4861" s="54" t="s">
        <v>128</v>
      </c>
      <c r="I4861" s="54" t="s">
        <v>22</v>
      </c>
      <c r="J4861" s="54" t="s">
        <v>129</v>
      </c>
      <c r="K4861" s="56">
        <v>43458.352407407408</v>
      </c>
      <c r="L4861" s="56">
        <v>43458.391122685185</v>
      </c>
      <c r="M4861" s="57">
        <v>0.92916666599999997</v>
      </c>
      <c r="N4861" s="58">
        <v>0</v>
      </c>
      <c r="O4861" s="58">
        <v>137</v>
      </c>
      <c r="P4861" s="58">
        <v>0</v>
      </c>
      <c r="Q4861" s="58">
        <v>0</v>
      </c>
      <c r="R4861" s="59">
        <v>0</v>
      </c>
      <c r="S4861" s="59">
        <v>127.295833</v>
      </c>
      <c r="T4861" s="59">
        <v>0</v>
      </c>
      <c r="U4861" s="59">
        <v>0</v>
      </c>
    </row>
    <row r="4862" spans="1:21" x14ac:dyDescent="0.3">
      <c r="A4862" s="61">
        <v>90330</v>
      </c>
      <c r="B4862" s="54">
        <v>1</v>
      </c>
      <c r="C4862" s="54" t="s">
        <v>78</v>
      </c>
      <c r="D4862" s="54" t="s">
        <v>103</v>
      </c>
      <c r="E4862" s="61" t="s">
        <v>4224</v>
      </c>
      <c r="F4862" s="61" t="s">
        <v>153</v>
      </c>
      <c r="G4862" s="54" t="s">
        <v>72</v>
      </c>
      <c r="H4862" s="54" t="s">
        <v>128</v>
      </c>
      <c r="I4862" s="54" t="s">
        <v>22</v>
      </c>
      <c r="J4862" s="54" t="s">
        <v>129</v>
      </c>
      <c r="K4862" s="56">
        <v>43458.367777777778</v>
      </c>
      <c r="L4862" s="56">
        <v>43458.378622337965</v>
      </c>
      <c r="M4862" s="57">
        <v>0.26026944400000002</v>
      </c>
      <c r="N4862" s="58">
        <v>0</v>
      </c>
      <c r="O4862" s="58">
        <v>80</v>
      </c>
      <c r="P4862" s="58">
        <v>0</v>
      </c>
      <c r="Q4862" s="58">
        <v>0</v>
      </c>
      <c r="R4862" s="59">
        <v>0</v>
      </c>
      <c r="S4862" s="59">
        <v>20.821556000000001</v>
      </c>
      <c r="T4862" s="59">
        <v>0</v>
      </c>
      <c r="U4862" s="59">
        <v>0</v>
      </c>
    </row>
    <row r="4863" spans="1:21" x14ac:dyDescent="0.3">
      <c r="A4863" s="61">
        <v>90332</v>
      </c>
      <c r="B4863" s="54">
        <v>1</v>
      </c>
      <c r="C4863" s="54" t="s">
        <v>78</v>
      </c>
      <c r="D4863" s="54" t="s">
        <v>101</v>
      </c>
      <c r="E4863" s="61" t="s">
        <v>652</v>
      </c>
      <c r="F4863" s="61" t="s">
        <v>172</v>
      </c>
      <c r="G4863" s="54" t="s">
        <v>71</v>
      </c>
      <c r="H4863" s="54" t="s">
        <v>128</v>
      </c>
      <c r="I4863" s="54" t="s">
        <v>22</v>
      </c>
      <c r="J4863" s="54" t="s">
        <v>129</v>
      </c>
      <c r="K4863" s="56">
        <v>43458.356956018521</v>
      </c>
      <c r="L4863" s="56">
        <v>43458.388495370367</v>
      </c>
      <c r="M4863" s="57">
        <v>0.75694444400000005</v>
      </c>
      <c r="N4863" s="58">
        <v>0</v>
      </c>
      <c r="O4863" s="58">
        <v>72</v>
      </c>
      <c r="P4863" s="58">
        <v>0</v>
      </c>
      <c r="Q4863" s="58">
        <v>0</v>
      </c>
      <c r="R4863" s="59">
        <v>0</v>
      </c>
      <c r="S4863" s="59">
        <v>54.5</v>
      </c>
      <c r="T4863" s="59">
        <v>0</v>
      </c>
      <c r="U4863" s="59">
        <v>0</v>
      </c>
    </row>
    <row r="4864" spans="1:21" x14ac:dyDescent="0.3">
      <c r="A4864" s="61">
        <v>90333</v>
      </c>
      <c r="B4864" s="54">
        <v>1</v>
      </c>
      <c r="C4864" s="54" t="s">
        <v>78</v>
      </c>
      <c r="D4864" s="54" t="s">
        <v>84</v>
      </c>
      <c r="E4864" s="61" t="s">
        <v>4225</v>
      </c>
      <c r="F4864" s="61" t="s">
        <v>136</v>
      </c>
      <c r="G4864" s="54" t="s">
        <v>71</v>
      </c>
      <c r="H4864" s="54" t="s">
        <v>128</v>
      </c>
      <c r="I4864" s="54" t="s">
        <v>22</v>
      </c>
      <c r="J4864" s="54" t="s">
        <v>129</v>
      </c>
      <c r="K4864" s="56">
        <v>43458.366979166669</v>
      </c>
      <c r="L4864" s="56">
        <v>43458.421747685185</v>
      </c>
      <c r="M4864" s="57">
        <v>1.314444444</v>
      </c>
      <c r="N4864" s="58">
        <v>0</v>
      </c>
      <c r="O4864" s="58">
        <v>94</v>
      </c>
      <c r="P4864" s="58">
        <v>0</v>
      </c>
      <c r="Q4864" s="58">
        <v>0</v>
      </c>
      <c r="R4864" s="59">
        <v>0</v>
      </c>
      <c r="S4864" s="59">
        <v>123.557778</v>
      </c>
      <c r="T4864" s="59">
        <v>0</v>
      </c>
      <c r="U4864" s="59">
        <v>0</v>
      </c>
    </row>
    <row r="4865" spans="1:21" x14ac:dyDescent="0.3">
      <c r="A4865" s="61">
        <v>90334</v>
      </c>
      <c r="B4865" s="54">
        <v>1</v>
      </c>
      <c r="C4865" s="54" t="s">
        <v>78</v>
      </c>
      <c r="D4865" s="54" t="s">
        <v>80</v>
      </c>
      <c r="E4865" s="61" t="s">
        <v>330</v>
      </c>
      <c r="F4865" s="61" t="s">
        <v>184</v>
      </c>
      <c r="G4865" s="54" t="s">
        <v>71</v>
      </c>
      <c r="H4865" s="54" t="s">
        <v>128</v>
      </c>
      <c r="I4865" s="54" t="s">
        <v>22</v>
      </c>
      <c r="J4865" s="54" t="s">
        <v>129</v>
      </c>
      <c r="K4865" s="56">
        <v>43458.372546296298</v>
      </c>
      <c r="L4865" s="56">
        <v>43458.434027777781</v>
      </c>
      <c r="M4865" s="57">
        <v>1.4755555549999999</v>
      </c>
      <c r="N4865" s="58">
        <v>0</v>
      </c>
      <c r="O4865" s="58">
        <v>38</v>
      </c>
      <c r="P4865" s="58">
        <v>0</v>
      </c>
      <c r="Q4865" s="58">
        <v>0</v>
      </c>
      <c r="R4865" s="59">
        <v>0</v>
      </c>
      <c r="S4865" s="59">
        <v>56.071111000000002</v>
      </c>
      <c r="T4865" s="59">
        <v>0</v>
      </c>
      <c r="U4865" s="59">
        <v>0</v>
      </c>
    </row>
    <row r="4866" spans="1:21" x14ac:dyDescent="0.3">
      <c r="A4866" s="61">
        <v>90335</v>
      </c>
      <c r="B4866" s="54">
        <v>1</v>
      </c>
      <c r="C4866" s="54" t="s">
        <v>78</v>
      </c>
      <c r="D4866" s="54" t="s">
        <v>103</v>
      </c>
      <c r="E4866" s="61" t="s">
        <v>4226</v>
      </c>
      <c r="F4866" s="61" t="s">
        <v>148</v>
      </c>
      <c r="G4866" s="54" t="s">
        <v>72</v>
      </c>
      <c r="H4866" s="54" t="s">
        <v>128</v>
      </c>
      <c r="I4866" s="54" t="s">
        <v>22</v>
      </c>
      <c r="J4866" s="54" t="s">
        <v>147</v>
      </c>
      <c r="K4866" s="56">
        <v>43458.45784722222</v>
      </c>
      <c r="L4866" s="56">
        <v>43458.7269212963</v>
      </c>
      <c r="M4866" s="57">
        <v>6.4577777770000004</v>
      </c>
      <c r="N4866" s="58">
        <v>5</v>
      </c>
      <c r="O4866" s="58">
        <v>2</v>
      </c>
      <c r="P4866" s="58">
        <v>2</v>
      </c>
      <c r="Q4866" s="58">
        <v>746</v>
      </c>
      <c r="R4866" s="59">
        <v>32.288888999999998</v>
      </c>
      <c r="S4866" s="59">
        <v>12.915556</v>
      </c>
      <c r="T4866" s="59">
        <v>12.915556</v>
      </c>
      <c r="U4866" s="59">
        <v>4817.5022220000001</v>
      </c>
    </row>
    <row r="4867" spans="1:21" x14ac:dyDescent="0.3">
      <c r="A4867" s="61">
        <v>90341</v>
      </c>
      <c r="B4867" s="54">
        <v>1</v>
      </c>
      <c r="C4867" s="54" t="s">
        <v>78</v>
      </c>
      <c r="D4867" s="54" t="s">
        <v>96</v>
      </c>
      <c r="E4867" s="61" t="s">
        <v>4227</v>
      </c>
      <c r="F4867" s="61" t="s">
        <v>148</v>
      </c>
      <c r="G4867" s="54" t="s">
        <v>71</v>
      </c>
      <c r="H4867" s="54" t="s">
        <v>128</v>
      </c>
      <c r="I4867" s="54" t="s">
        <v>22</v>
      </c>
      <c r="J4867" s="54" t="s">
        <v>147</v>
      </c>
      <c r="K4867" s="56">
        <v>43458.381944444445</v>
      </c>
      <c r="L4867" s="56">
        <v>43458.725335648145</v>
      </c>
      <c r="M4867" s="57">
        <v>8.2413888879999995</v>
      </c>
      <c r="N4867" s="58">
        <v>0</v>
      </c>
      <c r="O4867" s="58">
        <v>52</v>
      </c>
      <c r="P4867" s="58">
        <v>0</v>
      </c>
      <c r="Q4867" s="58">
        <v>0</v>
      </c>
      <c r="R4867" s="59">
        <v>0</v>
      </c>
      <c r="S4867" s="59">
        <v>428.55222199999997</v>
      </c>
      <c r="T4867" s="59">
        <v>0</v>
      </c>
      <c r="U4867" s="59">
        <v>0</v>
      </c>
    </row>
    <row r="4868" spans="1:21" x14ac:dyDescent="0.3">
      <c r="A4868" s="61">
        <v>90342</v>
      </c>
      <c r="B4868" s="54">
        <v>1</v>
      </c>
      <c r="C4868" s="54" t="s">
        <v>78</v>
      </c>
      <c r="D4868" s="54" t="s">
        <v>96</v>
      </c>
      <c r="E4868" s="61" t="s">
        <v>4228</v>
      </c>
      <c r="F4868" s="61" t="s">
        <v>148</v>
      </c>
      <c r="G4868" s="54" t="s">
        <v>71</v>
      </c>
      <c r="H4868" s="54" t="s">
        <v>128</v>
      </c>
      <c r="I4868" s="54" t="s">
        <v>22</v>
      </c>
      <c r="J4868" s="54" t="s">
        <v>147</v>
      </c>
      <c r="K4868" s="56">
        <v>43458.382638888892</v>
      </c>
      <c r="L4868" s="56">
        <v>43458.733217592591</v>
      </c>
      <c r="M4868" s="57">
        <v>8.4138888880000007</v>
      </c>
      <c r="N4868" s="58">
        <v>0</v>
      </c>
      <c r="O4868" s="58">
        <v>41</v>
      </c>
      <c r="P4868" s="58">
        <v>0</v>
      </c>
      <c r="Q4868" s="58">
        <v>0</v>
      </c>
      <c r="R4868" s="59">
        <v>0</v>
      </c>
      <c r="S4868" s="59">
        <v>344.96944400000001</v>
      </c>
      <c r="T4868" s="59">
        <v>0</v>
      </c>
      <c r="U4868" s="59">
        <v>0</v>
      </c>
    </row>
    <row r="4869" spans="1:21" x14ac:dyDescent="0.3">
      <c r="A4869" s="61">
        <v>90345</v>
      </c>
      <c r="B4869" s="54">
        <v>1</v>
      </c>
      <c r="C4869" s="54" t="s">
        <v>78</v>
      </c>
      <c r="D4869" s="54" t="s">
        <v>91</v>
      </c>
      <c r="E4869" s="61" t="s">
        <v>1890</v>
      </c>
      <c r="F4869" s="61" t="s">
        <v>148</v>
      </c>
      <c r="G4869" s="54" t="s">
        <v>71</v>
      </c>
      <c r="H4869" s="54" t="s">
        <v>128</v>
      </c>
      <c r="I4869" s="54" t="s">
        <v>22</v>
      </c>
      <c r="J4869" s="54" t="s">
        <v>147</v>
      </c>
      <c r="K4869" s="56">
        <v>43458.40488425926</v>
      </c>
      <c r="L4869" s="56">
        <v>43458.725578703707</v>
      </c>
      <c r="M4869" s="57">
        <v>7.6966666659999996</v>
      </c>
      <c r="N4869" s="58">
        <v>0</v>
      </c>
      <c r="O4869" s="58">
        <v>470</v>
      </c>
      <c r="P4869" s="58">
        <v>0</v>
      </c>
      <c r="Q4869" s="58">
        <v>0</v>
      </c>
      <c r="R4869" s="59">
        <v>0</v>
      </c>
      <c r="S4869" s="59">
        <v>3617.4333329999999</v>
      </c>
      <c r="T4869" s="59">
        <v>0</v>
      </c>
      <c r="U4869" s="59">
        <v>0</v>
      </c>
    </row>
    <row r="4870" spans="1:21" x14ac:dyDescent="0.3">
      <c r="A4870" s="61">
        <v>90346</v>
      </c>
      <c r="B4870" s="54">
        <v>1</v>
      </c>
      <c r="C4870" s="54" t="s">
        <v>79</v>
      </c>
      <c r="D4870" s="54" t="s">
        <v>112</v>
      </c>
      <c r="E4870" s="61" t="s">
        <v>192</v>
      </c>
      <c r="F4870" s="61" t="s">
        <v>148</v>
      </c>
      <c r="G4870" s="54" t="s">
        <v>72</v>
      </c>
      <c r="H4870" s="54" t="s">
        <v>128</v>
      </c>
      <c r="I4870" s="54" t="s">
        <v>22</v>
      </c>
      <c r="J4870" s="54" t="s">
        <v>147</v>
      </c>
      <c r="K4870" s="56">
        <v>43458.528819444444</v>
      </c>
      <c r="L4870" s="56">
        <v>43458.741111111114</v>
      </c>
      <c r="M4870" s="57">
        <v>5.0949999999999998</v>
      </c>
      <c r="N4870" s="58">
        <v>0</v>
      </c>
      <c r="O4870" s="58">
        <v>258</v>
      </c>
      <c r="P4870" s="58">
        <v>7</v>
      </c>
      <c r="Q4870" s="58">
        <v>2</v>
      </c>
      <c r="R4870" s="59">
        <v>0</v>
      </c>
      <c r="S4870" s="59">
        <v>1314.51</v>
      </c>
      <c r="T4870" s="59">
        <v>35.664999999999999</v>
      </c>
      <c r="U4870" s="59">
        <v>10.19</v>
      </c>
    </row>
    <row r="4871" spans="1:21" x14ac:dyDescent="0.3">
      <c r="A4871" s="61">
        <v>90348</v>
      </c>
      <c r="B4871" s="54">
        <v>1</v>
      </c>
      <c r="C4871" s="54" t="s">
        <v>78</v>
      </c>
      <c r="D4871" s="54" t="s">
        <v>105</v>
      </c>
      <c r="E4871" s="61" t="s">
        <v>603</v>
      </c>
      <c r="F4871" s="61" t="s">
        <v>136</v>
      </c>
      <c r="G4871" s="54" t="s">
        <v>71</v>
      </c>
      <c r="H4871" s="54" t="s">
        <v>128</v>
      </c>
      <c r="I4871" s="54" t="s">
        <v>22</v>
      </c>
      <c r="J4871" s="54" t="s">
        <v>129</v>
      </c>
      <c r="K4871" s="56">
        <v>43458.39267361111</v>
      </c>
      <c r="L4871" s="56">
        <v>43458.433333333334</v>
      </c>
      <c r="M4871" s="57">
        <v>0.97583333299999997</v>
      </c>
      <c r="N4871" s="58">
        <v>0</v>
      </c>
      <c r="O4871" s="58">
        <v>107</v>
      </c>
      <c r="P4871" s="58">
        <v>0</v>
      </c>
      <c r="Q4871" s="58">
        <v>0</v>
      </c>
      <c r="R4871" s="59">
        <v>0</v>
      </c>
      <c r="S4871" s="59">
        <v>104.41416700000001</v>
      </c>
      <c r="T4871" s="59">
        <v>0</v>
      </c>
      <c r="U4871" s="59">
        <v>0</v>
      </c>
    </row>
    <row r="4872" spans="1:21" x14ac:dyDescent="0.3">
      <c r="A4872" s="61">
        <v>90349</v>
      </c>
      <c r="B4872" s="54">
        <v>1</v>
      </c>
      <c r="C4872" s="54" t="s">
        <v>79</v>
      </c>
      <c r="D4872" s="54" t="s">
        <v>108</v>
      </c>
      <c r="E4872" s="61" t="s">
        <v>485</v>
      </c>
      <c r="F4872" s="61" t="s">
        <v>150</v>
      </c>
      <c r="G4872" s="54" t="s">
        <v>72</v>
      </c>
      <c r="H4872" s="54" t="s">
        <v>128</v>
      </c>
      <c r="I4872" s="54" t="s">
        <v>22</v>
      </c>
      <c r="J4872" s="54" t="s">
        <v>147</v>
      </c>
      <c r="K4872" s="56">
        <v>43458.555208333331</v>
      </c>
      <c r="L4872" s="56">
        <v>43458.678124999999</v>
      </c>
      <c r="M4872" s="57">
        <v>2.95</v>
      </c>
      <c r="N4872" s="58">
        <v>0</v>
      </c>
      <c r="O4872" s="58">
        <v>31</v>
      </c>
      <c r="P4872" s="58">
        <v>0</v>
      </c>
      <c r="Q4872" s="58">
        <v>0</v>
      </c>
      <c r="R4872" s="59">
        <v>0</v>
      </c>
      <c r="S4872" s="59">
        <v>91.45</v>
      </c>
      <c r="T4872" s="59">
        <v>0</v>
      </c>
      <c r="U4872" s="59">
        <v>0</v>
      </c>
    </row>
    <row r="4873" spans="1:21" x14ac:dyDescent="0.3">
      <c r="A4873" s="61">
        <v>90352</v>
      </c>
      <c r="B4873" s="54">
        <v>1</v>
      </c>
      <c r="C4873" s="54" t="s">
        <v>79</v>
      </c>
      <c r="D4873" s="54" t="s">
        <v>113</v>
      </c>
      <c r="E4873" s="61" t="s">
        <v>4229</v>
      </c>
      <c r="F4873" s="61" t="s">
        <v>136</v>
      </c>
      <c r="G4873" s="54" t="s">
        <v>71</v>
      </c>
      <c r="H4873" s="54" t="s">
        <v>128</v>
      </c>
      <c r="I4873" s="54" t="s">
        <v>22</v>
      </c>
      <c r="J4873" s="54" t="s">
        <v>129</v>
      </c>
      <c r="K4873" s="56">
        <v>43458.379687499997</v>
      </c>
      <c r="L4873" s="56">
        <v>43458.422326388885</v>
      </c>
      <c r="M4873" s="57">
        <v>1.0233333330000001</v>
      </c>
      <c r="N4873" s="58">
        <v>0</v>
      </c>
      <c r="O4873" s="58">
        <v>0</v>
      </c>
      <c r="P4873" s="58">
        <v>0</v>
      </c>
      <c r="Q4873" s="58">
        <v>30</v>
      </c>
      <c r="R4873" s="59">
        <v>0</v>
      </c>
      <c r="S4873" s="59">
        <v>0</v>
      </c>
      <c r="T4873" s="59">
        <v>0</v>
      </c>
      <c r="U4873" s="59">
        <v>30.7</v>
      </c>
    </row>
    <row r="4874" spans="1:21" x14ac:dyDescent="0.3">
      <c r="A4874" s="61">
        <v>90354</v>
      </c>
      <c r="B4874" s="54">
        <v>1</v>
      </c>
      <c r="C4874" s="54" t="s">
        <v>78</v>
      </c>
      <c r="D4874" s="54" t="s">
        <v>102</v>
      </c>
      <c r="E4874" s="61" t="s">
        <v>1894</v>
      </c>
      <c r="F4874" s="61" t="s">
        <v>140</v>
      </c>
      <c r="G4874" s="54" t="s">
        <v>72</v>
      </c>
      <c r="H4874" s="54" t="s">
        <v>128</v>
      </c>
      <c r="I4874" s="54" t="s">
        <v>22</v>
      </c>
      <c r="J4874" s="54" t="s">
        <v>129</v>
      </c>
      <c r="K4874" s="56">
        <v>43458.376388888886</v>
      </c>
      <c r="L4874" s="56">
        <v>43458.431111111109</v>
      </c>
      <c r="M4874" s="57">
        <v>1.3133333330000001</v>
      </c>
      <c r="N4874" s="58">
        <v>0</v>
      </c>
      <c r="O4874" s="58">
        <v>0</v>
      </c>
      <c r="P4874" s="58">
        <v>17</v>
      </c>
      <c r="Q4874" s="58">
        <v>184</v>
      </c>
      <c r="R4874" s="59">
        <v>0</v>
      </c>
      <c r="S4874" s="59">
        <v>0</v>
      </c>
      <c r="T4874" s="59">
        <v>22.326667</v>
      </c>
      <c r="U4874" s="59">
        <v>241.653333</v>
      </c>
    </row>
    <row r="4875" spans="1:21" x14ac:dyDescent="0.3">
      <c r="A4875" s="61">
        <v>90355</v>
      </c>
      <c r="B4875" s="54">
        <v>1</v>
      </c>
      <c r="C4875" s="54" t="s">
        <v>78</v>
      </c>
      <c r="D4875" s="54" t="s">
        <v>87</v>
      </c>
      <c r="E4875" s="61" t="s">
        <v>4230</v>
      </c>
      <c r="F4875" s="61" t="s">
        <v>146</v>
      </c>
      <c r="G4875" s="54" t="s">
        <v>72</v>
      </c>
      <c r="H4875" s="54" t="s">
        <v>128</v>
      </c>
      <c r="I4875" s="54" t="s">
        <v>22</v>
      </c>
      <c r="J4875" s="54" t="s">
        <v>147</v>
      </c>
      <c r="K4875" s="56">
        <v>43458.539293981477</v>
      </c>
      <c r="L4875" s="56">
        <v>43458.606944444444</v>
      </c>
      <c r="M4875" s="57">
        <v>1.623611111</v>
      </c>
      <c r="N4875" s="58">
        <v>0</v>
      </c>
      <c r="O4875" s="58">
        <v>3</v>
      </c>
      <c r="P4875" s="58">
        <v>0</v>
      </c>
      <c r="Q4875" s="58">
        <v>1</v>
      </c>
      <c r="R4875" s="59">
        <v>0</v>
      </c>
      <c r="S4875" s="59">
        <v>4.8708330000000002</v>
      </c>
      <c r="T4875" s="59">
        <v>0</v>
      </c>
      <c r="U4875" s="59">
        <v>1.6236109999999999</v>
      </c>
    </row>
    <row r="4876" spans="1:21" x14ac:dyDescent="0.3">
      <c r="A4876" s="61">
        <v>90357</v>
      </c>
      <c r="B4876" s="54">
        <v>1</v>
      </c>
      <c r="C4876" s="54" t="s">
        <v>79</v>
      </c>
      <c r="D4876" s="54" t="s">
        <v>114</v>
      </c>
      <c r="E4876" s="61" t="s">
        <v>4231</v>
      </c>
      <c r="F4876" s="61" t="s">
        <v>148</v>
      </c>
      <c r="G4876" s="54" t="s">
        <v>72</v>
      </c>
      <c r="H4876" s="54" t="s">
        <v>128</v>
      </c>
      <c r="I4876" s="54" t="s">
        <v>22</v>
      </c>
      <c r="J4876" s="54" t="s">
        <v>147</v>
      </c>
      <c r="K4876" s="56">
        <v>43458.443645833337</v>
      </c>
      <c r="L4876" s="56">
        <v>43458.516585648147</v>
      </c>
      <c r="M4876" s="57">
        <v>1.750555555</v>
      </c>
      <c r="N4876" s="58">
        <v>0</v>
      </c>
      <c r="O4876" s="58">
        <v>0</v>
      </c>
      <c r="P4876" s="58">
        <v>0</v>
      </c>
      <c r="Q4876" s="58">
        <v>157</v>
      </c>
      <c r="R4876" s="59">
        <v>0</v>
      </c>
      <c r="S4876" s="59">
        <v>0</v>
      </c>
      <c r="T4876" s="59">
        <v>0</v>
      </c>
      <c r="U4876" s="59">
        <v>274.837222</v>
      </c>
    </row>
    <row r="4877" spans="1:21" x14ac:dyDescent="0.3">
      <c r="A4877" s="61">
        <v>90360</v>
      </c>
      <c r="B4877" s="54">
        <v>1</v>
      </c>
      <c r="C4877" s="54" t="s">
        <v>78</v>
      </c>
      <c r="D4877" s="54" t="s">
        <v>90</v>
      </c>
      <c r="E4877" s="61" t="s">
        <v>4232</v>
      </c>
      <c r="F4877" s="61" t="s">
        <v>146</v>
      </c>
      <c r="G4877" s="54" t="s">
        <v>71</v>
      </c>
      <c r="H4877" s="54" t="s">
        <v>128</v>
      </c>
      <c r="I4877" s="54" t="s">
        <v>22</v>
      </c>
      <c r="J4877" s="54" t="s">
        <v>147</v>
      </c>
      <c r="K4877" s="56">
        <v>43458.38998842593</v>
      </c>
      <c r="L4877" s="56">
        <v>43458.547685185185</v>
      </c>
      <c r="M4877" s="57">
        <v>3.7847222220000001</v>
      </c>
      <c r="N4877" s="58">
        <v>0</v>
      </c>
      <c r="O4877" s="58">
        <v>126</v>
      </c>
      <c r="P4877" s="58">
        <v>0</v>
      </c>
      <c r="Q4877" s="58">
        <v>0</v>
      </c>
      <c r="R4877" s="59">
        <v>0</v>
      </c>
      <c r="S4877" s="59">
        <v>476.875</v>
      </c>
      <c r="T4877" s="59">
        <v>0</v>
      </c>
      <c r="U4877" s="59">
        <v>0</v>
      </c>
    </row>
    <row r="4878" spans="1:21" x14ac:dyDescent="0.3">
      <c r="A4878" s="61">
        <v>90361</v>
      </c>
      <c r="B4878" s="54">
        <v>1</v>
      </c>
      <c r="C4878" s="54" t="s">
        <v>78</v>
      </c>
      <c r="D4878" s="54" t="s">
        <v>87</v>
      </c>
      <c r="E4878" s="61" t="s">
        <v>809</v>
      </c>
      <c r="F4878" s="61" t="s">
        <v>140</v>
      </c>
      <c r="G4878" s="54" t="s">
        <v>72</v>
      </c>
      <c r="H4878" s="54" t="s">
        <v>138</v>
      </c>
      <c r="I4878" s="54" t="s">
        <v>22</v>
      </c>
      <c r="J4878" s="54" t="s">
        <v>129</v>
      </c>
      <c r="K4878" s="56">
        <v>43458.399305555555</v>
      </c>
      <c r="L4878" s="56">
        <v>43458.401388888888</v>
      </c>
      <c r="M4878" s="57">
        <v>0.05</v>
      </c>
      <c r="N4878" s="58">
        <v>0</v>
      </c>
      <c r="O4878" s="58">
        <v>3795</v>
      </c>
      <c r="P4878" s="58">
        <v>0</v>
      </c>
      <c r="Q4878" s="58">
        <v>64</v>
      </c>
      <c r="R4878" s="59">
        <v>0</v>
      </c>
      <c r="S4878" s="59">
        <v>189.75</v>
      </c>
      <c r="T4878" s="59">
        <v>0</v>
      </c>
      <c r="U4878" s="59">
        <v>3.2</v>
      </c>
    </row>
    <row r="4879" spans="1:21" x14ac:dyDescent="0.3">
      <c r="A4879" s="61">
        <v>90369</v>
      </c>
      <c r="B4879" s="54">
        <v>1</v>
      </c>
      <c r="C4879" s="54" t="s">
        <v>78</v>
      </c>
      <c r="D4879" s="54" t="s">
        <v>106</v>
      </c>
      <c r="E4879" s="61" t="s">
        <v>314</v>
      </c>
      <c r="F4879" s="61" t="s">
        <v>150</v>
      </c>
      <c r="G4879" s="54" t="s">
        <v>72</v>
      </c>
      <c r="H4879" s="54" t="s">
        <v>128</v>
      </c>
      <c r="I4879" s="54" t="s">
        <v>22</v>
      </c>
      <c r="J4879" s="54" t="s">
        <v>147</v>
      </c>
      <c r="K4879" s="56">
        <v>43458.413194444445</v>
      </c>
      <c r="L4879" s="56">
        <v>43458.695138888892</v>
      </c>
      <c r="M4879" s="57">
        <v>6.7666666659999999</v>
      </c>
      <c r="N4879" s="58">
        <v>5</v>
      </c>
      <c r="O4879" s="58">
        <v>515</v>
      </c>
      <c r="P4879" s="58">
        <v>0</v>
      </c>
      <c r="Q4879" s="58">
        <v>7</v>
      </c>
      <c r="R4879" s="59">
        <v>33.833333000000003</v>
      </c>
      <c r="S4879" s="59">
        <v>3484.833333</v>
      </c>
      <c r="T4879" s="59">
        <v>0</v>
      </c>
      <c r="U4879" s="59">
        <v>47.366667</v>
      </c>
    </row>
    <row r="4880" spans="1:21" x14ac:dyDescent="0.3">
      <c r="A4880" s="61">
        <v>90371</v>
      </c>
      <c r="B4880" s="54">
        <v>1</v>
      </c>
      <c r="C4880" s="54" t="s">
        <v>78</v>
      </c>
      <c r="D4880" s="54" t="s">
        <v>94</v>
      </c>
      <c r="E4880" s="61" t="s">
        <v>4233</v>
      </c>
      <c r="F4880" s="61" t="s">
        <v>151</v>
      </c>
      <c r="G4880" s="54" t="s">
        <v>71</v>
      </c>
      <c r="H4880" s="54" t="s">
        <v>128</v>
      </c>
      <c r="I4880" s="54" t="s">
        <v>22</v>
      </c>
      <c r="J4880" s="54" t="s">
        <v>129</v>
      </c>
      <c r="K4880" s="56">
        <v>43458.412499999999</v>
      </c>
      <c r="L4880" s="56">
        <v>43458.42596064815</v>
      </c>
      <c r="M4880" s="57">
        <v>0.32305555499999999</v>
      </c>
      <c r="N4880" s="58">
        <v>0</v>
      </c>
      <c r="O4880" s="58">
        <v>120</v>
      </c>
      <c r="P4880" s="58">
        <v>0</v>
      </c>
      <c r="Q4880" s="58">
        <v>0</v>
      </c>
      <c r="R4880" s="59">
        <v>0</v>
      </c>
      <c r="S4880" s="59">
        <v>38.766666999999998</v>
      </c>
      <c r="T4880" s="59">
        <v>0</v>
      </c>
      <c r="U4880" s="59">
        <v>0</v>
      </c>
    </row>
    <row r="4881" spans="1:21" x14ac:dyDescent="0.3">
      <c r="A4881" s="61">
        <v>90372</v>
      </c>
      <c r="B4881" s="54">
        <v>1</v>
      </c>
      <c r="C4881" s="54" t="s">
        <v>78</v>
      </c>
      <c r="D4881" s="54" t="s">
        <v>100</v>
      </c>
      <c r="E4881" s="61" t="s">
        <v>155</v>
      </c>
      <c r="F4881" s="61" t="s">
        <v>145</v>
      </c>
      <c r="G4881" s="54" t="s">
        <v>72</v>
      </c>
      <c r="H4881" s="54" t="s">
        <v>128</v>
      </c>
      <c r="I4881" s="54" t="s">
        <v>22</v>
      </c>
      <c r="J4881" s="54" t="s">
        <v>129</v>
      </c>
      <c r="K4881" s="56">
        <v>43458.392696759256</v>
      </c>
      <c r="L4881" s="56">
        <v>43458.547916666663</v>
      </c>
      <c r="M4881" s="57">
        <v>3.7252777770000001</v>
      </c>
      <c r="N4881" s="58">
        <v>0</v>
      </c>
      <c r="O4881" s="58">
        <v>88</v>
      </c>
      <c r="P4881" s="58">
        <v>0</v>
      </c>
      <c r="Q4881" s="58">
        <v>0</v>
      </c>
      <c r="R4881" s="59">
        <v>0</v>
      </c>
      <c r="S4881" s="59">
        <v>327.82444400000003</v>
      </c>
      <c r="T4881" s="59">
        <v>0</v>
      </c>
      <c r="U4881" s="59">
        <v>0</v>
      </c>
    </row>
    <row r="4882" spans="1:21" x14ac:dyDescent="0.3">
      <c r="A4882" s="61">
        <v>90373</v>
      </c>
      <c r="B4882" s="54">
        <v>1</v>
      </c>
      <c r="C4882" s="54" t="s">
        <v>79</v>
      </c>
      <c r="D4882" s="54" t="s">
        <v>119</v>
      </c>
      <c r="E4882" s="61" t="s">
        <v>4234</v>
      </c>
      <c r="F4882" s="61" t="s">
        <v>151</v>
      </c>
      <c r="G4882" s="54" t="s">
        <v>71</v>
      </c>
      <c r="H4882" s="54" t="s">
        <v>128</v>
      </c>
      <c r="I4882" s="54" t="s">
        <v>22</v>
      </c>
      <c r="J4882" s="54" t="s">
        <v>129</v>
      </c>
      <c r="K4882" s="56">
        <v>43458.34375</v>
      </c>
      <c r="L4882" s="56">
        <v>43458.4221875</v>
      </c>
      <c r="M4882" s="57">
        <v>1.8825000000000001</v>
      </c>
      <c r="N4882" s="58">
        <v>0</v>
      </c>
      <c r="O4882" s="58">
        <v>30</v>
      </c>
      <c r="P4882" s="58">
        <v>0</v>
      </c>
      <c r="Q4882" s="58">
        <v>12</v>
      </c>
      <c r="R4882" s="59">
        <v>0</v>
      </c>
      <c r="S4882" s="59">
        <v>56.475000000000001</v>
      </c>
      <c r="T4882" s="59">
        <v>0</v>
      </c>
      <c r="U4882" s="59">
        <v>22.59</v>
      </c>
    </row>
    <row r="4883" spans="1:21" x14ac:dyDescent="0.3">
      <c r="A4883" s="61">
        <v>90374</v>
      </c>
      <c r="B4883" s="54">
        <v>1</v>
      </c>
      <c r="C4883" s="54" t="s">
        <v>78</v>
      </c>
      <c r="D4883" s="54" t="s">
        <v>107</v>
      </c>
      <c r="E4883" s="61" t="s">
        <v>4235</v>
      </c>
      <c r="F4883" s="61" t="s">
        <v>150</v>
      </c>
      <c r="G4883" s="54" t="s">
        <v>72</v>
      </c>
      <c r="H4883" s="54" t="s">
        <v>128</v>
      </c>
      <c r="I4883" s="54" t="s">
        <v>22</v>
      </c>
      <c r="J4883" s="54" t="s">
        <v>147</v>
      </c>
      <c r="K4883" s="56">
        <v>43458.415277777778</v>
      </c>
      <c r="L4883" s="56">
        <v>43458.495717592596</v>
      </c>
      <c r="M4883" s="57">
        <v>1.930555555</v>
      </c>
      <c r="N4883" s="58">
        <v>0</v>
      </c>
      <c r="O4883" s="58">
        <v>0</v>
      </c>
      <c r="P4883" s="58">
        <v>0</v>
      </c>
      <c r="Q4883" s="58">
        <v>26</v>
      </c>
      <c r="R4883" s="59">
        <v>0</v>
      </c>
      <c r="S4883" s="59">
        <v>0</v>
      </c>
      <c r="T4883" s="59">
        <v>0</v>
      </c>
      <c r="U4883" s="59">
        <v>50.194443999999997</v>
      </c>
    </row>
    <row r="4884" spans="1:21" x14ac:dyDescent="0.3">
      <c r="A4884" s="61">
        <v>90378</v>
      </c>
      <c r="B4884" s="54">
        <v>1</v>
      </c>
      <c r="C4884" s="54" t="s">
        <v>78</v>
      </c>
      <c r="D4884" s="54" t="s">
        <v>80</v>
      </c>
      <c r="E4884" s="61" t="s">
        <v>4236</v>
      </c>
      <c r="F4884" s="61" t="s">
        <v>184</v>
      </c>
      <c r="G4884" s="54" t="s">
        <v>71</v>
      </c>
      <c r="H4884" s="54" t="s">
        <v>128</v>
      </c>
      <c r="I4884" s="54" t="s">
        <v>22</v>
      </c>
      <c r="J4884" s="54" t="s">
        <v>129</v>
      </c>
      <c r="K4884" s="56">
        <v>43458.4221875</v>
      </c>
      <c r="L4884" s="56">
        <v>43458.47016203704</v>
      </c>
      <c r="M4884" s="57">
        <v>1.1513888880000001</v>
      </c>
      <c r="N4884" s="58">
        <v>0</v>
      </c>
      <c r="O4884" s="58">
        <v>811</v>
      </c>
      <c r="P4884" s="58">
        <v>0</v>
      </c>
      <c r="Q4884" s="58">
        <v>0</v>
      </c>
      <c r="R4884" s="59">
        <v>0</v>
      </c>
      <c r="S4884" s="59">
        <v>933.776388</v>
      </c>
      <c r="T4884" s="59">
        <v>0</v>
      </c>
      <c r="U4884" s="59">
        <v>0</v>
      </c>
    </row>
    <row r="4885" spans="1:21" x14ac:dyDescent="0.3">
      <c r="A4885" s="61">
        <v>90381</v>
      </c>
      <c r="B4885" s="54">
        <v>1</v>
      </c>
      <c r="C4885" s="54" t="s">
        <v>78</v>
      </c>
      <c r="D4885" s="54" t="s">
        <v>82</v>
      </c>
      <c r="E4885" s="61" t="s">
        <v>440</v>
      </c>
      <c r="F4885" s="61" t="s">
        <v>149</v>
      </c>
      <c r="G4885" s="54" t="s">
        <v>71</v>
      </c>
      <c r="H4885" s="54" t="s">
        <v>128</v>
      </c>
      <c r="I4885" s="54" t="s">
        <v>22</v>
      </c>
      <c r="J4885" s="54" t="s">
        <v>129</v>
      </c>
      <c r="K4885" s="56">
        <v>43458.401886574073</v>
      </c>
      <c r="L4885" s="56">
        <v>43458.432648761576</v>
      </c>
      <c r="M4885" s="57">
        <v>0.73829250000000002</v>
      </c>
      <c r="N4885" s="58">
        <v>0</v>
      </c>
      <c r="O4885" s="58">
        <v>863</v>
      </c>
      <c r="P4885" s="58">
        <v>0</v>
      </c>
      <c r="Q4885" s="58">
        <v>0</v>
      </c>
      <c r="R4885" s="59">
        <v>0</v>
      </c>
      <c r="S4885" s="59">
        <v>637.14642800000001</v>
      </c>
      <c r="T4885" s="59">
        <v>0</v>
      </c>
      <c r="U4885" s="59">
        <v>0</v>
      </c>
    </row>
    <row r="4886" spans="1:21" x14ac:dyDescent="0.3">
      <c r="A4886" s="61">
        <v>90383</v>
      </c>
      <c r="B4886" s="54">
        <v>1</v>
      </c>
      <c r="C4886" s="54" t="s">
        <v>78</v>
      </c>
      <c r="D4886" s="54" t="s">
        <v>84</v>
      </c>
      <c r="E4886" s="61" t="s">
        <v>4237</v>
      </c>
      <c r="F4886" s="61" t="s">
        <v>146</v>
      </c>
      <c r="G4886" s="54" t="s">
        <v>71</v>
      </c>
      <c r="H4886" s="54" t="s">
        <v>128</v>
      </c>
      <c r="I4886" s="54" t="s">
        <v>22</v>
      </c>
      <c r="J4886" s="54" t="s">
        <v>147</v>
      </c>
      <c r="K4886" s="56">
        <v>43458.434560185182</v>
      </c>
      <c r="L4886" s="56">
        <v>43458.490277777775</v>
      </c>
      <c r="M4886" s="57">
        <v>1.3372222220000001</v>
      </c>
      <c r="N4886" s="58">
        <v>0</v>
      </c>
      <c r="O4886" s="58">
        <v>112</v>
      </c>
      <c r="P4886" s="58">
        <v>0</v>
      </c>
      <c r="Q4886" s="58">
        <v>0</v>
      </c>
      <c r="R4886" s="59">
        <v>0</v>
      </c>
      <c r="S4886" s="59">
        <v>149.768889</v>
      </c>
      <c r="T4886" s="59">
        <v>0</v>
      </c>
      <c r="U4886" s="59">
        <v>0</v>
      </c>
    </row>
    <row r="4887" spans="1:21" x14ac:dyDescent="0.3">
      <c r="A4887" s="61">
        <v>90384</v>
      </c>
      <c r="B4887" s="54">
        <v>1</v>
      </c>
      <c r="C4887" s="54" t="s">
        <v>78</v>
      </c>
      <c r="D4887" s="54" t="s">
        <v>95</v>
      </c>
      <c r="E4887" s="61" t="s">
        <v>207</v>
      </c>
      <c r="F4887" s="61" t="s">
        <v>140</v>
      </c>
      <c r="G4887" s="54" t="s">
        <v>72</v>
      </c>
      <c r="H4887" s="54" t="s">
        <v>128</v>
      </c>
      <c r="I4887" s="54" t="s">
        <v>22</v>
      </c>
      <c r="J4887" s="54" t="s">
        <v>129</v>
      </c>
      <c r="K4887" s="56">
        <v>43458.428807870368</v>
      </c>
      <c r="L4887" s="56">
        <v>43458.44158564815</v>
      </c>
      <c r="M4887" s="57">
        <v>0.30666666599999998</v>
      </c>
      <c r="N4887" s="58">
        <v>3</v>
      </c>
      <c r="O4887" s="58">
        <v>1337</v>
      </c>
      <c r="P4887" s="58">
        <v>0</v>
      </c>
      <c r="Q4887" s="58">
        <v>14</v>
      </c>
      <c r="R4887" s="59">
        <v>0.92</v>
      </c>
      <c r="S4887" s="59">
        <v>410.01333199999999</v>
      </c>
      <c r="T4887" s="59">
        <v>0</v>
      </c>
      <c r="U4887" s="59">
        <v>4.2933329999999996</v>
      </c>
    </row>
    <row r="4888" spans="1:21" x14ac:dyDescent="0.3">
      <c r="A4888" s="61">
        <v>90385</v>
      </c>
      <c r="B4888" s="54">
        <v>1</v>
      </c>
      <c r="C4888" s="54" t="s">
        <v>79</v>
      </c>
      <c r="D4888" s="54" t="s">
        <v>123</v>
      </c>
      <c r="E4888" s="61" t="s">
        <v>2345</v>
      </c>
      <c r="F4888" s="61" t="s">
        <v>145</v>
      </c>
      <c r="G4888" s="54" t="s">
        <v>72</v>
      </c>
      <c r="H4888" s="54" t="s">
        <v>128</v>
      </c>
      <c r="I4888" s="54" t="s">
        <v>22</v>
      </c>
      <c r="J4888" s="54" t="s">
        <v>129</v>
      </c>
      <c r="K4888" s="56">
        <v>43458.427476851852</v>
      </c>
      <c r="L4888" s="56">
        <v>43458.505127314813</v>
      </c>
      <c r="M4888" s="57">
        <v>1.863611111</v>
      </c>
      <c r="N4888" s="58">
        <v>0</v>
      </c>
      <c r="O4888" s="58">
        <v>0</v>
      </c>
      <c r="P4888" s="58">
        <v>0</v>
      </c>
      <c r="Q4888" s="58">
        <v>56</v>
      </c>
      <c r="R4888" s="59">
        <v>0</v>
      </c>
      <c r="S4888" s="59">
        <v>0</v>
      </c>
      <c r="T4888" s="59">
        <v>0</v>
      </c>
      <c r="U4888" s="59">
        <v>104.362222</v>
      </c>
    </row>
    <row r="4889" spans="1:21" x14ac:dyDescent="0.3">
      <c r="A4889" s="61">
        <v>90386</v>
      </c>
      <c r="B4889" s="54">
        <v>1</v>
      </c>
      <c r="C4889" s="54" t="s">
        <v>78</v>
      </c>
      <c r="D4889" s="54" t="s">
        <v>82</v>
      </c>
      <c r="E4889" s="61" t="s">
        <v>4238</v>
      </c>
      <c r="F4889" s="61" t="s">
        <v>150</v>
      </c>
      <c r="G4889" s="54" t="s">
        <v>71</v>
      </c>
      <c r="H4889" s="54" t="s">
        <v>128</v>
      </c>
      <c r="I4889" s="54" t="s">
        <v>22</v>
      </c>
      <c r="J4889" s="54" t="s">
        <v>147</v>
      </c>
      <c r="K4889" s="56">
        <v>43458.448842592596</v>
      </c>
      <c r="L4889" s="56">
        <v>43458.476388888892</v>
      </c>
      <c r="M4889" s="57">
        <v>0.66111111099999997</v>
      </c>
      <c r="N4889" s="58">
        <v>0</v>
      </c>
      <c r="O4889" s="58">
        <v>137</v>
      </c>
      <c r="P4889" s="58">
        <v>0</v>
      </c>
      <c r="Q4889" s="58">
        <v>0</v>
      </c>
      <c r="R4889" s="59">
        <v>0</v>
      </c>
      <c r="S4889" s="59">
        <v>90.572221999999996</v>
      </c>
      <c r="T4889" s="59">
        <v>0</v>
      </c>
      <c r="U4889" s="59">
        <v>0</v>
      </c>
    </row>
    <row r="4890" spans="1:21" x14ac:dyDescent="0.3">
      <c r="A4890" s="61">
        <v>90388</v>
      </c>
      <c r="B4890" s="54">
        <v>1</v>
      </c>
      <c r="C4890" s="54" t="s">
        <v>78</v>
      </c>
      <c r="D4890" s="54" t="s">
        <v>83</v>
      </c>
      <c r="E4890" s="61" t="s">
        <v>4162</v>
      </c>
      <c r="F4890" s="61" t="s">
        <v>130</v>
      </c>
      <c r="G4890" s="54" t="s">
        <v>71</v>
      </c>
      <c r="H4890" s="54" t="s">
        <v>128</v>
      </c>
      <c r="I4890" s="54" t="s">
        <v>22</v>
      </c>
      <c r="J4890" s="54" t="s">
        <v>129</v>
      </c>
      <c r="K4890" s="56">
        <v>43458.415648148148</v>
      </c>
      <c r="L4890" s="56">
        <v>43458.4534375</v>
      </c>
      <c r="M4890" s="57">
        <v>0.90694444399999996</v>
      </c>
      <c r="N4890" s="58">
        <v>0</v>
      </c>
      <c r="O4890" s="58">
        <v>6</v>
      </c>
      <c r="P4890" s="58">
        <v>0</v>
      </c>
      <c r="Q4890" s="58">
        <v>0</v>
      </c>
      <c r="R4890" s="59">
        <v>0</v>
      </c>
      <c r="S4890" s="59">
        <v>5.4416669999999998</v>
      </c>
      <c r="T4890" s="59">
        <v>0</v>
      </c>
      <c r="U4890" s="59">
        <v>0</v>
      </c>
    </row>
    <row r="4891" spans="1:21" x14ac:dyDescent="0.3">
      <c r="A4891" s="61">
        <v>90389</v>
      </c>
      <c r="B4891" s="54">
        <v>1</v>
      </c>
      <c r="C4891" s="54" t="s">
        <v>78</v>
      </c>
      <c r="D4891" s="54" t="s">
        <v>101</v>
      </c>
      <c r="E4891" s="61" t="s">
        <v>649</v>
      </c>
      <c r="F4891" s="61" t="s">
        <v>136</v>
      </c>
      <c r="G4891" s="54" t="s">
        <v>71</v>
      </c>
      <c r="H4891" s="54" t="s">
        <v>128</v>
      </c>
      <c r="I4891" s="54" t="s">
        <v>22</v>
      </c>
      <c r="J4891" s="54" t="s">
        <v>129</v>
      </c>
      <c r="K4891" s="56">
        <v>43458.430798611109</v>
      </c>
      <c r="L4891" s="56">
        <v>43458.482268518521</v>
      </c>
      <c r="M4891" s="57">
        <v>1.2352777770000001</v>
      </c>
      <c r="N4891" s="58">
        <v>0</v>
      </c>
      <c r="O4891" s="58">
        <v>250</v>
      </c>
      <c r="P4891" s="58">
        <v>0</v>
      </c>
      <c r="Q4891" s="58">
        <v>1</v>
      </c>
      <c r="R4891" s="59">
        <v>0</v>
      </c>
      <c r="S4891" s="59">
        <v>308.81944399999998</v>
      </c>
      <c r="T4891" s="59">
        <v>0</v>
      </c>
      <c r="U4891" s="59">
        <v>1.2352780000000001</v>
      </c>
    </row>
    <row r="4892" spans="1:21" x14ac:dyDescent="0.3">
      <c r="A4892" s="61">
        <v>90391</v>
      </c>
      <c r="B4892" s="54">
        <v>1</v>
      </c>
      <c r="C4892" s="54" t="s">
        <v>79</v>
      </c>
      <c r="D4892" s="54" t="s">
        <v>117</v>
      </c>
      <c r="E4892" s="61" t="s">
        <v>4117</v>
      </c>
      <c r="F4892" s="61" t="s">
        <v>140</v>
      </c>
      <c r="G4892" s="54" t="s">
        <v>72</v>
      </c>
      <c r="H4892" s="54" t="s">
        <v>128</v>
      </c>
      <c r="I4892" s="54" t="s">
        <v>22</v>
      </c>
      <c r="J4892" s="54" t="s">
        <v>129</v>
      </c>
      <c r="K4892" s="56">
        <v>43458.433391203704</v>
      </c>
      <c r="L4892" s="56">
        <v>43458.461458333331</v>
      </c>
      <c r="M4892" s="57">
        <v>0.67361111100000004</v>
      </c>
      <c r="N4892" s="58">
        <v>0</v>
      </c>
      <c r="O4892" s="58">
        <v>7</v>
      </c>
      <c r="P4892" s="58">
        <v>11</v>
      </c>
      <c r="Q4892" s="58">
        <v>430</v>
      </c>
      <c r="R4892" s="59">
        <v>0</v>
      </c>
      <c r="S4892" s="59">
        <v>4.7152779999999996</v>
      </c>
      <c r="T4892" s="59">
        <v>7.4097220000000004</v>
      </c>
      <c r="U4892" s="59">
        <v>289.65277800000001</v>
      </c>
    </row>
    <row r="4893" spans="1:21" x14ac:dyDescent="0.3">
      <c r="A4893" s="61">
        <v>90392</v>
      </c>
      <c r="B4893" s="54">
        <v>1</v>
      </c>
      <c r="C4893" s="54" t="s">
        <v>78</v>
      </c>
      <c r="D4893" s="54" t="s">
        <v>88</v>
      </c>
      <c r="E4893" s="61" t="s">
        <v>4239</v>
      </c>
      <c r="F4893" s="61" t="s">
        <v>137</v>
      </c>
      <c r="G4893" s="54" t="s">
        <v>71</v>
      </c>
      <c r="H4893" s="54" t="s">
        <v>128</v>
      </c>
      <c r="I4893" s="54" t="s">
        <v>22</v>
      </c>
      <c r="J4893" s="54" t="s">
        <v>129</v>
      </c>
      <c r="K4893" s="56">
        <v>43458.438935185186</v>
      </c>
      <c r="L4893" s="56">
        <v>43458.536678240744</v>
      </c>
      <c r="M4893" s="57">
        <v>2.3458333329999999</v>
      </c>
      <c r="N4893" s="58">
        <v>0</v>
      </c>
      <c r="O4893" s="58">
        <v>2</v>
      </c>
      <c r="P4893" s="58">
        <v>0</v>
      </c>
      <c r="Q4893" s="58">
        <v>0</v>
      </c>
      <c r="R4893" s="59">
        <v>0</v>
      </c>
      <c r="S4893" s="59">
        <v>4.6916669999999998</v>
      </c>
      <c r="T4893" s="59">
        <v>0</v>
      </c>
      <c r="U4893" s="59">
        <v>0</v>
      </c>
    </row>
    <row r="4894" spans="1:21" x14ac:dyDescent="0.3">
      <c r="A4894" s="61">
        <v>90393</v>
      </c>
      <c r="B4894" s="54">
        <v>1</v>
      </c>
      <c r="C4894" s="54" t="s">
        <v>78</v>
      </c>
      <c r="D4894" s="54" t="s">
        <v>90</v>
      </c>
      <c r="E4894" s="61" t="s">
        <v>4240</v>
      </c>
      <c r="F4894" s="61" t="s">
        <v>154</v>
      </c>
      <c r="G4894" s="54" t="s">
        <v>72</v>
      </c>
      <c r="H4894" s="54" t="s">
        <v>128</v>
      </c>
      <c r="I4894" s="54" t="s">
        <v>24</v>
      </c>
      <c r="J4894" s="54" t="s">
        <v>129</v>
      </c>
      <c r="K4894" s="56">
        <v>43458.440023148149</v>
      </c>
      <c r="L4894" s="56">
        <v>43458.564814814818</v>
      </c>
      <c r="M4894" s="57">
        <v>2.9950000000000001</v>
      </c>
      <c r="N4894" s="58">
        <v>0</v>
      </c>
      <c r="O4894" s="58">
        <v>25</v>
      </c>
      <c r="P4894" s="58">
        <v>0</v>
      </c>
      <c r="Q4894" s="58">
        <v>0</v>
      </c>
      <c r="R4894" s="59">
        <v>0</v>
      </c>
      <c r="S4894" s="59">
        <v>74.875</v>
      </c>
      <c r="T4894" s="59">
        <v>0</v>
      </c>
      <c r="U4894" s="59">
        <v>0</v>
      </c>
    </row>
    <row r="4895" spans="1:21" x14ac:dyDescent="0.3">
      <c r="A4895" s="61">
        <v>90396</v>
      </c>
      <c r="B4895" s="54">
        <v>1</v>
      </c>
      <c r="C4895" s="54" t="s">
        <v>78</v>
      </c>
      <c r="D4895" s="54" t="s">
        <v>80</v>
      </c>
      <c r="E4895" s="61" t="s">
        <v>3829</v>
      </c>
      <c r="F4895" s="61" t="s">
        <v>159</v>
      </c>
      <c r="G4895" s="54" t="s">
        <v>71</v>
      </c>
      <c r="H4895" s="54" t="s">
        <v>128</v>
      </c>
      <c r="I4895" s="54" t="s">
        <v>22</v>
      </c>
      <c r="J4895" s="54" t="s">
        <v>129</v>
      </c>
      <c r="K4895" s="56">
        <v>43458.451550925929</v>
      </c>
      <c r="L4895" s="56">
        <v>43458.474999999999</v>
      </c>
      <c r="M4895" s="57">
        <v>0.56277777699999998</v>
      </c>
      <c r="N4895" s="58">
        <v>0</v>
      </c>
      <c r="O4895" s="58">
        <v>80</v>
      </c>
      <c r="P4895" s="58">
        <v>0</v>
      </c>
      <c r="Q4895" s="58">
        <v>0</v>
      </c>
      <c r="R4895" s="59">
        <v>0</v>
      </c>
      <c r="S4895" s="59">
        <v>45.022221999999999</v>
      </c>
      <c r="T4895" s="59">
        <v>0</v>
      </c>
      <c r="U4895" s="59">
        <v>0</v>
      </c>
    </row>
    <row r="4896" spans="1:21" x14ac:dyDescent="0.3">
      <c r="A4896" s="61">
        <v>90397</v>
      </c>
      <c r="B4896" s="54">
        <v>1</v>
      </c>
      <c r="C4896" s="54" t="s">
        <v>78</v>
      </c>
      <c r="D4896" s="54" t="s">
        <v>97</v>
      </c>
      <c r="E4896" s="61" t="s">
        <v>2885</v>
      </c>
      <c r="F4896" s="61" t="s">
        <v>137</v>
      </c>
      <c r="G4896" s="54" t="s">
        <v>71</v>
      </c>
      <c r="H4896" s="54" t="s">
        <v>128</v>
      </c>
      <c r="I4896" s="54" t="s">
        <v>22</v>
      </c>
      <c r="J4896" s="54" t="s">
        <v>129</v>
      </c>
      <c r="K4896" s="56">
        <v>43458.453541666669</v>
      </c>
      <c r="L4896" s="56">
        <v>43458.482511574075</v>
      </c>
      <c r="M4896" s="57">
        <v>0.69527777700000004</v>
      </c>
      <c r="N4896" s="58">
        <v>0</v>
      </c>
      <c r="O4896" s="58">
        <v>155</v>
      </c>
      <c r="P4896" s="58">
        <v>0</v>
      </c>
      <c r="Q4896" s="58">
        <v>0</v>
      </c>
      <c r="R4896" s="59">
        <v>0</v>
      </c>
      <c r="S4896" s="59">
        <v>107.768055</v>
      </c>
      <c r="T4896" s="59">
        <v>0</v>
      </c>
      <c r="U4896" s="59">
        <v>0</v>
      </c>
    </row>
    <row r="4897" spans="1:21" x14ac:dyDescent="0.3">
      <c r="A4897" s="61">
        <v>90400</v>
      </c>
      <c r="B4897" s="54">
        <v>1</v>
      </c>
      <c r="C4897" s="54" t="s">
        <v>78</v>
      </c>
      <c r="D4897" s="54" t="s">
        <v>101</v>
      </c>
      <c r="E4897" s="61" t="s">
        <v>4241</v>
      </c>
      <c r="F4897" s="61" t="s">
        <v>137</v>
      </c>
      <c r="G4897" s="54" t="s">
        <v>71</v>
      </c>
      <c r="H4897" s="54" t="s">
        <v>128</v>
      </c>
      <c r="I4897" s="54" t="s">
        <v>22</v>
      </c>
      <c r="J4897" s="54" t="s">
        <v>129</v>
      </c>
      <c r="K4897" s="56">
        <v>43458.455648148149</v>
      </c>
      <c r="L4897" s="56">
        <v>43458.477858796294</v>
      </c>
      <c r="M4897" s="57">
        <v>0.53305555500000001</v>
      </c>
      <c r="N4897" s="58">
        <v>0</v>
      </c>
      <c r="O4897" s="58">
        <v>1</v>
      </c>
      <c r="P4897" s="58">
        <v>0</v>
      </c>
      <c r="Q4897" s="58">
        <v>0</v>
      </c>
      <c r="R4897" s="59">
        <v>0</v>
      </c>
      <c r="S4897" s="59">
        <v>0.53305599999999997</v>
      </c>
      <c r="T4897" s="59">
        <v>0</v>
      </c>
      <c r="U4897" s="59">
        <v>0</v>
      </c>
    </row>
    <row r="4898" spans="1:21" x14ac:dyDescent="0.3">
      <c r="A4898" s="61">
        <v>90401</v>
      </c>
      <c r="B4898" s="54">
        <v>1</v>
      </c>
      <c r="C4898" s="54" t="s">
        <v>79</v>
      </c>
      <c r="D4898" s="54" t="s">
        <v>109</v>
      </c>
      <c r="E4898" s="61" t="s">
        <v>4242</v>
      </c>
      <c r="F4898" s="61" t="s">
        <v>145</v>
      </c>
      <c r="G4898" s="54" t="s">
        <v>72</v>
      </c>
      <c r="H4898" s="54" t="s">
        <v>128</v>
      </c>
      <c r="I4898" s="54" t="s">
        <v>22</v>
      </c>
      <c r="J4898" s="54" t="s">
        <v>129</v>
      </c>
      <c r="K4898" s="56">
        <v>43458.461597222224</v>
      </c>
      <c r="L4898" s="56">
        <v>43458.521238425928</v>
      </c>
      <c r="M4898" s="57">
        <v>1.4313888880000001</v>
      </c>
      <c r="N4898" s="58">
        <v>0</v>
      </c>
      <c r="O4898" s="58">
        <v>0</v>
      </c>
      <c r="P4898" s="58">
        <v>0</v>
      </c>
      <c r="Q4898" s="58">
        <v>13</v>
      </c>
      <c r="R4898" s="59">
        <v>0</v>
      </c>
      <c r="S4898" s="59">
        <v>0</v>
      </c>
      <c r="T4898" s="59">
        <v>0</v>
      </c>
      <c r="U4898" s="59">
        <v>18.608056000000001</v>
      </c>
    </row>
    <row r="4899" spans="1:21" x14ac:dyDescent="0.3">
      <c r="A4899" s="61">
        <v>90402</v>
      </c>
      <c r="B4899" s="54">
        <v>1</v>
      </c>
      <c r="C4899" s="54" t="s">
        <v>79</v>
      </c>
      <c r="D4899" s="54" t="s">
        <v>123</v>
      </c>
      <c r="E4899" s="61" t="s">
        <v>4243</v>
      </c>
      <c r="F4899" s="61" t="s">
        <v>151</v>
      </c>
      <c r="G4899" s="54" t="s">
        <v>71</v>
      </c>
      <c r="H4899" s="54" t="s">
        <v>128</v>
      </c>
      <c r="I4899" s="54" t="s">
        <v>22</v>
      </c>
      <c r="J4899" s="54" t="s">
        <v>129</v>
      </c>
      <c r="K4899" s="56">
        <v>43458.464583333334</v>
      </c>
      <c r="L4899" s="56">
        <v>43458.476122685184</v>
      </c>
      <c r="M4899" s="57">
        <v>0.27694444400000001</v>
      </c>
      <c r="N4899" s="58">
        <v>0</v>
      </c>
      <c r="O4899" s="58">
        <v>13</v>
      </c>
      <c r="P4899" s="58">
        <v>0</v>
      </c>
      <c r="Q4899" s="58">
        <v>0</v>
      </c>
      <c r="R4899" s="59">
        <v>0</v>
      </c>
      <c r="S4899" s="59">
        <v>3.6002779999999999</v>
      </c>
      <c r="T4899" s="59">
        <v>0</v>
      </c>
      <c r="U4899" s="59">
        <v>0</v>
      </c>
    </row>
    <row r="4900" spans="1:21" x14ac:dyDescent="0.3">
      <c r="A4900" s="61">
        <v>90404</v>
      </c>
      <c r="B4900" s="54">
        <v>1</v>
      </c>
      <c r="C4900" s="54" t="s">
        <v>78</v>
      </c>
      <c r="D4900" s="54" t="s">
        <v>83</v>
      </c>
      <c r="E4900" s="61" t="s">
        <v>4244</v>
      </c>
      <c r="F4900" s="61" t="s">
        <v>274</v>
      </c>
      <c r="G4900" s="54" t="s">
        <v>71</v>
      </c>
      <c r="H4900" s="54" t="s">
        <v>128</v>
      </c>
      <c r="I4900" s="54" t="s">
        <v>22</v>
      </c>
      <c r="J4900" s="54" t="s">
        <v>129</v>
      </c>
      <c r="K4900" s="56">
        <v>43458.495162037041</v>
      </c>
      <c r="L4900" s="56">
        <v>43458.541666666664</v>
      </c>
      <c r="M4900" s="57">
        <v>1.1161111109999999</v>
      </c>
      <c r="N4900" s="58">
        <v>0</v>
      </c>
      <c r="O4900" s="58">
        <v>68</v>
      </c>
      <c r="P4900" s="58">
        <v>0</v>
      </c>
      <c r="Q4900" s="58">
        <v>0</v>
      </c>
      <c r="R4900" s="59">
        <v>0</v>
      </c>
      <c r="S4900" s="59">
        <v>75.895555999999999</v>
      </c>
      <c r="T4900" s="59">
        <v>0</v>
      </c>
      <c r="U4900" s="59">
        <v>0</v>
      </c>
    </row>
    <row r="4901" spans="1:21" x14ac:dyDescent="0.3">
      <c r="A4901" s="61">
        <v>90407</v>
      </c>
      <c r="B4901" s="54">
        <v>1</v>
      </c>
      <c r="C4901" s="54" t="s">
        <v>78</v>
      </c>
      <c r="D4901" s="54" t="s">
        <v>92</v>
      </c>
      <c r="E4901" s="61" t="s">
        <v>283</v>
      </c>
      <c r="F4901" s="61" t="s">
        <v>140</v>
      </c>
      <c r="G4901" s="54" t="s">
        <v>72</v>
      </c>
      <c r="H4901" s="54" t="s">
        <v>128</v>
      </c>
      <c r="I4901" s="54" t="s">
        <v>22</v>
      </c>
      <c r="J4901" s="54" t="s">
        <v>129</v>
      </c>
      <c r="K4901" s="56">
        <v>43458.445590277777</v>
      </c>
      <c r="L4901" s="56">
        <v>43458.499305555553</v>
      </c>
      <c r="M4901" s="57">
        <v>1.2891666660000001</v>
      </c>
      <c r="N4901" s="58">
        <v>13</v>
      </c>
      <c r="O4901" s="58">
        <v>9556</v>
      </c>
      <c r="P4901" s="58">
        <v>0</v>
      </c>
      <c r="Q4901" s="58">
        <v>0</v>
      </c>
      <c r="R4901" s="59">
        <v>16.759167000000001</v>
      </c>
      <c r="S4901" s="59">
        <v>12319.27666</v>
      </c>
      <c r="T4901" s="59">
        <v>0</v>
      </c>
      <c r="U4901" s="59">
        <v>0</v>
      </c>
    </row>
    <row r="4902" spans="1:21" x14ac:dyDescent="0.3">
      <c r="A4902" s="61">
        <v>90411</v>
      </c>
      <c r="B4902" s="54">
        <v>1</v>
      </c>
      <c r="C4902" s="54" t="s">
        <v>78</v>
      </c>
      <c r="D4902" s="54" t="s">
        <v>101</v>
      </c>
      <c r="E4902" s="61" t="s">
        <v>4245</v>
      </c>
      <c r="F4902" s="61" t="s">
        <v>136</v>
      </c>
      <c r="G4902" s="54" t="s">
        <v>71</v>
      </c>
      <c r="H4902" s="54" t="s">
        <v>128</v>
      </c>
      <c r="I4902" s="54" t="s">
        <v>22</v>
      </c>
      <c r="J4902" s="54" t="s">
        <v>129</v>
      </c>
      <c r="K4902" s="56">
        <v>43458.464178240742</v>
      </c>
      <c r="L4902" s="56">
        <v>43458.48982638889</v>
      </c>
      <c r="M4902" s="57">
        <v>0.61555555500000003</v>
      </c>
      <c r="N4902" s="58">
        <v>0</v>
      </c>
      <c r="O4902" s="58">
        <v>1</v>
      </c>
      <c r="P4902" s="58">
        <v>0</v>
      </c>
      <c r="Q4902" s="58">
        <v>0</v>
      </c>
      <c r="R4902" s="59">
        <v>0</v>
      </c>
      <c r="S4902" s="59">
        <v>0.61555599999999999</v>
      </c>
      <c r="T4902" s="59">
        <v>0</v>
      </c>
      <c r="U4902" s="59">
        <v>0</v>
      </c>
    </row>
    <row r="4903" spans="1:21" x14ac:dyDescent="0.3">
      <c r="A4903" s="61">
        <v>90413</v>
      </c>
      <c r="B4903" s="54">
        <v>1</v>
      </c>
      <c r="C4903" s="54" t="s">
        <v>78</v>
      </c>
      <c r="D4903" s="54" t="s">
        <v>85</v>
      </c>
      <c r="E4903" s="61" t="s">
        <v>2050</v>
      </c>
      <c r="F4903" s="61" t="s">
        <v>137</v>
      </c>
      <c r="G4903" s="54" t="s">
        <v>71</v>
      </c>
      <c r="H4903" s="54" t="s">
        <v>128</v>
      </c>
      <c r="I4903" s="54" t="s">
        <v>22</v>
      </c>
      <c r="J4903" s="54" t="s">
        <v>129</v>
      </c>
      <c r="K4903" s="56">
        <v>43458.465601851851</v>
      </c>
      <c r="L4903" s="56">
        <v>43458.576666666668</v>
      </c>
      <c r="M4903" s="57">
        <v>2.6655555550000001</v>
      </c>
      <c r="N4903" s="58">
        <v>0</v>
      </c>
      <c r="O4903" s="58">
        <v>1</v>
      </c>
      <c r="P4903" s="58">
        <v>0</v>
      </c>
      <c r="Q4903" s="58">
        <v>0</v>
      </c>
      <c r="R4903" s="59">
        <v>0</v>
      </c>
      <c r="S4903" s="59">
        <v>2.665556</v>
      </c>
      <c r="T4903" s="59">
        <v>0</v>
      </c>
      <c r="U4903" s="59">
        <v>0</v>
      </c>
    </row>
    <row r="4904" spans="1:21" x14ac:dyDescent="0.3">
      <c r="A4904" s="61">
        <v>90414</v>
      </c>
      <c r="B4904" s="54">
        <v>1</v>
      </c>
      <c r="C4904" s="54" t="s">
        <v>78</v>
      </c>
      <c r="D4904" s="54" t="s">
        <v>102</v>
      </c>
      <c r="E4904" s="61" t="s">
        <v>530</v>
      </c>
      <c r="F4904" s="61" t="s">
        <v>152</v>
      </c>
      <c r="G4904" s="54" t="s">
        <v>71</v>
      </c>
      <c r="H4904" s="54" t="s">
        <v>128</v>
      </c>
      <c r="I4904" s="54" t="s">
        <v>22</v>
      </c>
      <c r="J4904" s="54" t="s">
        <v>129</v>
      </c>
      <c r="K4904" s="56">
        <v>43458.45653935185</v>
      </c>
      <c r="L4904" s="56">
        <v>43458.532638888886</v>
      </c>
      <c r="M4904" s="57">
        <v>1.8263888880000001</v>
      </c>
      <c r="N4904" s="58">
        <v>0</v>
      </c>
      <c r="O4904" s="58">
        <v>1203</v>
      </c>
      <c r="P4904" s="58">
        <v>0</v>
      </c>
      <c r="Q4904" s="58">
        <v>0</v>
      </c>
      <c r="R4904" s="59">
        <v>0</v>
      </c>
      <c r="S4904" s="59">
        <v>2197.1458320000002</v>
      </c>
      <c r="T4904" s="59">
        <v>0</v>
      </c>
      <c r="U4904" s="59">
        <v>0</v>
      </c>
    </row>
    <row r="4905" spans="1:21" x14ac:dyDescent="0.3">
      <c r="A4905" s="61">
        <v>90416</v>
      </c>
      <c r="B4905" s="54">
        <v>1</v>
      </c>
      <c r="C4905" s="54" t="s">
        <v>78</v>
      </c>
      <c r="D4905" s="54" t="s">
        <v>103</v>
      </c>
      <c r="E4905" s="61" t="s">
        <v>4246</v>
      </c>
      <c r="F4905" s="61" t="s">
        <v>186</v>
      </c>
      <c r="G4905" s="54" t="s">
        <v>72</v>
      </c>
      <c r="H4905" s="54" t="s">
        <v>128</v>
      </c>
      <c r="I4905" s="54" t="s">
        <v>22</v>
      </c>
      <c r="J4905" s="54" t="s">
        <v>129</v>
      </c>
      <c r="K4905" s="56">
        <v>43458.467951388891</v>
      </c>
      <c r="L4905" s="56">
        <v>43458.529594907406</v>
      </c>
      <c r="M4905" s="57">
        <v>1.4794444440000001</v>
      </c>
      <c r="N4905" s="58">
        <v>1</v>
      </c>
      <c r="O4905" s="58">
        <v>1752</v>
      </c>
      <c r="P4905" s="58">
        <v>0</v>
      </c>
      <c r="Q4905" s="58">
        <v>0</v>
      </c>
      <c r="R4905" s="59">
        <v>1.479444</v>
      </c>
      <c r="S4905" s="59">
        <v>2591.9866659999998</v>
      </c>
      <c r="T4905" s="59">
        <v>0</v>
      </c>
      <c r="U4905" s="59">
        <v>0</v>
      </c>
    </row>
    <row r="4906" spans="1:21" x14ac:dyDescent="0.3">
      <c r="A4906" s="61">
        <v>90417</v>
      </c>
      <c r="B4906" s="54">
        <v>1</v>
      </c>
      <c r="C4906" s="54" t="s">
        <v>79</v>
      </c>
      <c r="D4906" s="54" t="s">
        <v>123</v>
      </c>
      <c r="E4906" s="61" t="s">
        <v>672</v>
      </c>
      <c r="F4906" s="61" t="s">
        <v>151</v>
      </c>
      <c r="G4906" s="54" t="s">
        <v>71</v>
      </c>
      <c r="H4906" s="54" t="s">
        <v>128</v>
      </c>
      <c r="I4906" s="54" t="s">
        <v>22</v>
      </c>
      <c r="J4906" s="54" t="s">
        <v>129</v>
      </c>
      <c r="K4906" s="56">
        <v>43458.468333333331</v>
      </c>
      <c r="L4906" s="56">
        <v>43458.522314814814</v>
      </c>
      <c r="M4906" s="57">
        <v>1.295555555</v>
      </c>
      <c r="N4906" s="58">
        <v>0</v>
      </c>
      <c r="O4906" s="58">
        <v>50</v>
      </c>
      <c r="P4906" s="58">
        <v>0</v>
      </c>
      <c r="Q4906" s="58">
        <v>0</v>
      </c>
      <c r="R4906" s="59">
        <v>0</v>
      </c>
      <c r="S4906" s="59">
        <v>64.777777999999998</v>
      </c>
      <c r="T4906" s="59">
        <v>0</v>
      </c>
      <c r="U4906" s="59">
        <v>0</v>
      </c>
    </row>
    <row r="4907" spans="1:21" x14ac:dyDescent="0.3">
      <c r="A4907" s="61">
        <v>90419</v>
      </c>
      <c r="B4907" s="54">
        <v>1</v>
      </c>
      <c r="C4907" s="54" t="s">
        <v>78</v>
      </c>
      <c r="D4907" s="54" t="s">
        <v>92</v>
      </c>
      <c r="E4907" s="61" t="s">
        <v>4247</v>
      </c>
      <c r="F4907" s="61" t="s">
        <v>186</v>
      </c>
      <c r="G4907" s="54" t="s">
        <v>72</v>
      </c>
      <c r="H4907" s="54" t="s">
        <v>128</v>
      </c>
      <c r="I4907" s="54" t="s">
        <v>22</v>
      </c>
      <c r="J4907" s="54" t="s">
        <v>129</v>
      </c>
      <c r="K4907" s="56">
        <v>43458.467881944445</v>
      </c>
      <c r="L4907" s="56">
        <v>43458.541562500002</v>
      </c>
      <c r="M4907" s="57">
        <v>1.768333333</v>
      </c>
      <c r="N4907" s="58">
        <v>0</v>
      </c>
      <c r="O4907" s="58">
        <v>0</v>
      </c>
      <c r="P4907" s="58">
        <v>0</v>
      </c>
      <c r="Q4907" s="58">
        <v>10</v>
      </c>
      <c r="R4907" s="59">
        <v>0</v>
      </c>
      <c r="S4907" s="59">
        <v>0</v>
      </c>
      <c r="T4907" s="59">
        <v>0</v>
      </c>
      <c r="U4907" s="59">
        <v>17.683333000000001</v>
      </c>
    </row>
    <row r="4908" spans="1:21" x14ac:dyDescent="0.3">
      <c r="A4908" s="61">
        <v>90420</v>
      </c>
      <c r="B4908" s="54">
        <v>1</v>
      </c>
      <c r="C4908" s="54" t="s">
        <v>78</v>
      </c>
      <c r="D4908" s="54" t="s">
        <v>81</v>
      </c>
      <c r="E4908" s="61" t="s">
        <v>4248</v>
      </c>
      <c r="F4908" s="61" t="s">
        <v>140</v>
      </c>
      <c r="G4908" s="54" t="s">
        <v>72</v>
      </c>
      <c r="H4908" s="54" t="s">
        <v>128</v>
      </c>
      <c r="I4908" s="54" t="s">
        <v>22</v>
      </c>
      <c r="J4908" s="54" t="s">
        <v>129</v>
      </c>
      <c r="K4908" s="56">
        <v>43458.468148148146</v>
      </c>
      <c r="L4908" s="56">
        <v>43458.546527777777</v>
      </c>
      <c r="M4908" s="57">
        <v>1.8811111110000001</v>
      </c>
      <c r="N4908" s="58">
        <v>2</v>
      </c>
      <c r="O4908" s="58">
        <v>513</v>
      </c>
      <c r="P4908" s="58">
        <v>0</v>
      </c>
      <c r="Q4908" s="58">
        <v>0</v>
      </c>
      <c r="R4908" s="59">
        <v>3.762222</v>
      </c>
      <c r="S4908" s="59">
        <v>965.01</v>
      </c>
      <c r="T4908" s="59">
        <v>0</v>
      </c>
      <c r="U4908" s="59">
        <v>0</v>
      </c>
    </row>
    <row r="4909" spans="1:21" x14ac:dyDescent="0.3">
      <c r="A4909" s="61">
        <v>90426</v>
      </c>
      <c r="B4909" s="54">
        <v>1</v>
      </c>
      <c r="C4909" s="54" t="s">
        <v>78</v>
      </c>
      <c r="D4909" s="54" t="s">
        <v>104</v>
      </c>
      <c r="E4909" s="61" t="s">
        <v>276</v>
      </c>
      <c r="F4909" s="61" t="s">
        <v>140</v>
      </c>
      <c r="G4909" s="54" t="s">
        <v>72</v>
      </c>
      <c r="H4909" s="54" t="s">
        <v>128</v>
      </c>
      <c r="I4909" s="54" t="s">
        <v>22</v>
      </c>
      <c r="J4909" s="54" t="s">
        <v>129</v>
      </c>
      <c r="K4909" s="56">
        <v>43458.442546296297</v>
      </c>
      <c r="L4909" s="56">
        <v>43458.484027777777</v>
      </c>
      <c r="M4909" s="57">
        <v>0.99555555500000004</v>
      </c>
      <c r="N4909" s="58">
        <v>6</v>
      </c>
      <c r="O4909" s="58">
        <v>1177</v>
      </c>
      <c r="P4909" s="58">
        <v>21</v>
      </c>
      <c r="Q4909" s="58">
        <v>4682</v>
      </c>
      <c r="R4909" s="59">
        <v>5.9733330000000002</v>
      </c>
      <c r="S4909" s="59">
        <v>1171.7688880000001</v>
      </c>
      <c r="T4909" s="59">
        <v>20.906666999999999</v>
      </c>
      <c r="U4909" s="59">
        <v>4661.1911090000003</v>
      </c>
    </row>
    <row r="4910" spans="1:21" x14ac:dyDescent="0.3">
      <c r="A4910" s="61">
        <v>90427</v>
      </c>
      <c r="B4910" s="54">
        <v>1</v>
      </c>
      <c r="C4910" s="54" t="s">
        <v>78</v>
      </c>
      <c r="D4910" s="54" t="s">
        <v>80</v>
      </c>
      <c r="E4910" s="61" t="s">
        <v>4249</v>
      </c>
      <c r="F4910" s="61" t="s">
        <v>137</v>
      </c>
      <c r="G4910" s="54" t="s">
        <v>71</v>
      </c>
      <c r="H4910" s="54" t="s">
        <v>128</v>
      </c>
      <c r="I4910" s="54" t="s">
        <v>22</v>
      </c>
      <c r="J4910" s="54" t="s">
        <v>129</v>
      </c>
      <c r="K4910" s="56">
        <v>43458.48364583333</v>
      </c>
      <c r="L4910" s="56">
        <v>43458.519386574073</v>
      </c>
      <c r="M4910" s="57">
        <v>0.85777777700000002</v>
      </c>
      <c r="N4910" s="58">
        <v>0</v>
      </c>
      <c r="O4910" s="58">
        <v>1</v>
      </c>
      <c r="P4910" s="58">
        <v>0</v>
      </c>
      <c r="Q4910" s="58">
        <v>0</v>
      </c>
      <c r="R4910" s="59">
        <v>0</v>
      </c>
      <c r="S4910" s="59">
        <v>0.85777800000000004</v>
      </c>
      <c r="T4910" s="59">
        <v>0</v>
      </c>
      <c r="U4910" s="59">
        <v>0</v>
      </c>
    </row>
    <row r="4911" spans="1:21" x14ac:dyDescent="0.3">
      <c r="A4911" s="61">
        <v>90428</v>
      </c>
      <c r="B4911" s="54">
        <v>1</v>
      </c>
      <c r="C4911" s="54" t="s">
        <v>79</v>
      </c>
      <c r="D4911" s="54" t="s">
        <v>113</v>
      </c>
      <c r="E4911" s="61" t="s">
        <v>606</v>
      </c>
      <c r="F4911" s="61" t="s">
        <v>179</v>
      </c>
      <c r="G4911" s="54" t="s">
        <v>72</v>
      </c>
      <c r="H4911" s="54" t="s">
        <v>128</v>
      </c>
      <c r="I4911" s="54" t="s">
        <v>22</v>
      </c>
      <c r="J4911" s="54" t="s">
        <v>129</v>
      </c>
      <c r="K4911" s="56">
        <v>43458.474247685182</v>
      </c>
      <c r="L4911" s="56">
        <v>43458.517384259263</v>
      </c>
      <c r="M4911" s="57">
        <v>1.0352777769999999</v>
      </c>
      <c r="N4911" s="58">
        <v>0</v>
      </c>
      <c r="O4911" s="58">
        <v>32</v>
      </c>
      <c r="P4911" s="58">
        <v>59</v>
      </c>
      <c r="Q4911" s="58">
        <v>5455</v>
      </c>
      <c r="R4911" s="59">
        <v>0</v>
      </c>
      <c r="S4911" s="59">
        <v>33.128889000000001</v>
      </c>
      <c r="T4911" s="59">
        <v>61.081389000000001</v>
      </c>
      <c r="U4911" s="59">
        <v>5647.4402739999996</v>
      </c>
    </row>
    <row r="4912" spans="1:21" x14ac:dyDescent="0.3">
      <c r="A4912" s="61">
        <v>90429</v>
      </c>
      <c r="B4912" s="54">
        <v>1</v>
      </c>
      <c r="C4912" s="54" t="s">
        <v>78</v>
      </c>
      <c r="D4912" s="54" t="s">
        <v>105</v>
      </c>
      <c r="E4912" s="61" t="s">
        <v>4250</v>
      </c>
      <c r="F4912" s="61" t="s">
        <v>156</v>
      </c>
      <c r="G4912" s="54" t="s">
        <v>71</v>
      </c>
      <c r="H4912" s="54" t="s">
        <v>128</v>
      </c>
      <c r="I4912" s="54" t="s">
        <v>22</v>
      </c>
      <c r="J4912" s="54" t="s">
        <v>129</v>
      </c>
      <c r="K4912" s="56">
        <v>43458.465856481482</v>
      </c>
      <c r="L4912" s="56">
        <v>43458.535486111112</v>
      </c>
      <c r="M4912" s="57">
        <v>1.6711111110000001</v>
      </c>
      <c r="N4912" s="58">
        <v>0</v>
      </c>
      <c r="O4912" s="58">
        <v>20</v>
      </c>
      <c r="P4912" s="58">
        <v>0</v>
      </c>
      <c r="Q4912" s="58">
        <v>0</v>
      </c>
      <c r="R4912" s="59">
        <v>0</v>
      </c>
      <c r="S4912" s="59">
        <v>33.422221999999998</v>
      </c>
      <c r="T4912" s="59">
        <v>0</v>
      </c>
      <c r="U4912" s="59">
        <v>0</v>
      </c>
    </row>
    <row r="4913" spans="1:21" x14ac:dyDescent="0.3">
      <c r="A4913" s="61">
        <v>90430</v>
      </c>
      <c r="B4913" s="54">
        <v>1</v>
      </c>
      <c r="C4913" s="54" t="s">
        <v>78</v>
      </c>
      <c r="D4913" s="54" t="s">
        <v>104</v>
      </c>
      <c r="E4913" s="61" t="s">
        <v>4251</v>
      </c>
      <c r="F4913" s="61" t="s">
        <v>211</v>
      </c>
      <c r="G4913" s="54" t="s">
        <v>72</v>
      </c>
      <c r="H4913" s="54" t="s">
        <v>128</v>
      </c>
      <c r="I4913" s="54" t="s">
        <v>22</v>
      </c>
      <c r="J4913" s="54" t="s">
        <v>129</v>
      </c>
      <c r="K4913" s="56">
        <v>43458.475312499999</v>
      </c>
      <c r="L4913" s="56">
        <v>43458.545138888891</v>
      </c>
      <c r="M4913" s="57">
        <v>1.6758333329999999</v>
      </c>
      <c r="N4913" s="58">
        <v>0</v>
      </c>
      <c r="O4913" s="58">
        <v>2</v>
      </c>
      <c r="P4913" s="58">
        <v>6</v>
      </c>
      <c r="Q4913" s="58">
        <v>415</v>
      </c>
      <c r="R4913" s="59">
        <v>0</v>
      </c>
      <c r="S4913" s="59">
        <v>3.351667</v>
      </c>
      <c r="T4913" s="59">
        <v>10.055</v>
      </c>
      <c r="U4913" s="59">
        <v>695.47083299999997</v>
      </c>
    </row>
    <row r="4914" spans="1:21" x14ac:dyDescent="0.3">
      <c r="A4914" s="61">
        <v>90437</v>
      </c>
      <c r="B4914" s="54">
        <v>1</v>
      </c>
      <c r="C4914" s="54" t="s">
        <v>78</v>
      </c>
      <c r="D4914" s="54" t="s">
        <v>95</v>
      </c>
      <c r="E4914" s="61" t="s">
        <v>3123</v>
      </c>
      <c r="F4914" s="61" t="s">
        <v>160</v>
      </c>
      <c r="G4914" s="54" t="s">
        <v>72</v>
      </c>
      <c r="H4914" s="54" t="s">
        <v>128</v>
      </c>
      <c r="I4914" s="54" t="s">
        <v>24</v>
      </c>
      <c r="J4914" s="54" t="s">
        <v>129</v>
      </c>
      <c r="K4914" s="56">
        <v>43458.503831018519</v>
      </c>
      <c r="L4914" s="56">
        <v>43458.715578703705</v>
      </c>
      <c r="M4914" s="57">
        <v>5.0819444440000003</v>
      </c>
      <c r="N4914" s="58">
        <v>0</v>
      </c>
      <c r="O4914" s="58">
        <v>300</v>
      </c>
      <c r="P4914" s="58">
        <v>0</v>
      </c>
      <c r="Q4914" s="58">
        <v>6</v>
      </c>
      <c r="R4914" s="59">
        <v>0</v>
      </c>
      <c r="S4914" s="59">
        <v>1524.583333</v>
      </c>
      <c r="T4914" s="59">
        <v>0</v>
      </c>
      <c r="U4914" s="59">
        <v>30.491667</v>
      </c>
    </row>
    <row r="4915" spans="1:21" x14ac:dyDescent="0.3">
      <c r="A4915" s="61">
        <v>90438</v>
      </c>
      <c r="B4915" s="54">
        <v>1</v>
      </c>
      <c r="C4915" s="54" t="s">
        <v>78</v>
      </c>
      <c r="D4915" s="54" t="s">
        <v>91</v>
      </c>
      <c r="E4915" s="61" t="s">
        <v>4252</v>
      </c>
      <c r="F4915" s="61" t="s">
        <v>137</v>
      </c>
      <c r="G4915" s="54" t="s">
        <v>71</v>
      </c>
      <c r="H4915" s="54" t="s">
        <v>128</v>
      </c>
      <c r="I4915" s="54" t="s">
        <v>22</v>
      </c>
      <c r="J4915" s="54" t="s">
        <v>129</v>
      </c>
      <c r="K4915" s="56">
        <v>43458.490219907406</v>
      </c>
      <c r="L4915" s="56">
        <v>43458.561944444446</v>
      </c>
      <c r="M4915" s="57">
        <v>1.7213888879999999</v>
      </c>
      <c r="N4915" s="58">
        <v>0</v>
      </c>
      <c r="O4915" s="58">
        <v>1</v>
      </c>
      <c r="P4915" s="58">
        <v>0</v>
      </c>
      <c r="Q4915" s="58">
        <v>0</v>
      </c>
      <c r="R4915" s="59">
        <v>0</v>
      </c>
      <c r="S4915" s="59">
        <v>1.7213890000000001</v>
      </c>
      <c r="T4915" s="59">
        <v>0</v>
      </c>
      <c r="U4915" s="59">
        <v>0</v>
      </c>
    </row>
    <row r="4916" spans="1:21" x14ac:dyDescent="0.3">
      <c r="A4916" s="61">
        <v>90439</v>
      </c>
      <c r="B4916" s="54">
        <v>1</v>
      </c>
      <c r="C4916" s="54" t="s">
        <v>78</v>
      </c>
      <c r="D4916" s="54" t="s">
        <v>97</v>
      </c>
      <c r="E4916" s="61" t="s">
        <v>4253</v>
      </c>
      <c r="F4916" s="61" t="s">
        <v>137</v>
      </c>
      <c r="G4916" s="54" t="s">
        <v>71</v>
      </c>
      <c r="H4916" s="54" t="s">
        <v>128</v>
      </c>
      <c r="I4916" s="54" t="s">
        <v>22</v>
      </c>
      <c r="J4916" s="54" t="s">
        <v>129</v>
      </c>
      <c r="K4916" s="56">
        <v>43458.506388888891</v>
      </c>
      <c r="L4916" s="56">
        <v>43458.610243055555</v>
      </c>
      <c r="M4916" s="57">
        <v>2.4925000000000002</v>
      </c>
      <c r="N4916" s="58">
        <v>0</v>
      </c>
      <c r="O4916" s="58">
        <v>1</v>
      </c>
      <c r="P4916" s="58">
        <v>0</v>
      </c>
      <c r="Q4916" s="58">
        <v>0</v>
      </c>
      <c r="R4916" s="59">
        <v>0</v>
      </c>
      <c r="S4916" s="59">
        <v>2.4925000000000002</v>
      </c>
      <c r="T4916" s="59">
        <v>0</v>
      </c>
      <c r="U4916" s="59">
        <v>0</v>
      </c>
    </row>
    <row r="4917" spans="1:21" x14ac:dyDescent="0.3">
      <c r="A4917" s="61">
        <v>90440</v>
      </c>
      <c r="B4917" s="54">
        <v>1</v>
      </c>
      <c r="C4917" s="54" t="s">
        <v>79</v>
      </c>
      <c r="D4917" s="54" t="s">
        <v>108</v>
      </c>
      <c r="E4917" s="61" t="s">
        <v>458</v>
      </c>
      <c r="F4917" s="61" t="s">
        <v>140</v>
      </c>
      <c r="G4917" s="54" t="s">
        <v>72</v>
      </c>
      <c r="H4917" s="54" t="s">
        <v>128</v>
      </c>
      <c r="I4917" s="54" t="s">
        <v>22</v>
      </c>
      <c r="J4917" s="54" t="s">
        <v>129</v>
      </c>
      <c r="K4917" s="56">
        <v>43458.500601851854</v>
      </c>
      <c r="L4917" s="56">
        <v>43458.578252314815</v>
      </c>
      <c r="M4917" s="57">
        <v>1.863611111</v>
      </c>
      <c r="N4917" s="58">
        <v>19</v>
      </c>
      <c r="O4917" s="58">
        <v>15939</v>
      </c>
      <c r="P4917" s="58">
        <v>0</v>
      </c>
      <c r="Q4917" s="58">
        <v>0</v>
      </c>
      <c r="R4917" s="59">
        <v>35.408611000000001</v>
      </c>
      <c r="S4917" s="59">
        <v>29704.097497999999</v>
      </c>
      <c r="T4917" s="59">
        <v>0</v>
      </c>
      <c r="U4917" s="59">
        <v>0</v>
      </c>
    </row>
    <row r="4918" spans="1:21" x14ac:dyDescent="0.3">
      <c r="A4918" s="61">
        <v>90443</v>
      </c>
      <c r="B4918" s="54">
        <v>1</v>
      </c>
      <c r="C4918" s="54" t="s">
        <v>78</v>
      </c>
      <c r="D4918" s="54" t="s">
        <v>94</v>
      </c>
      <c r="E4918" s="61" t="s">
        <v>4254</v>
      </c>
      <c r="F4918" s="61" t="s">
        <v>137</v>
      </c>
      <c r="G4918" s="54" t="s">
        <v>71</v>
      </c>
      <c r="H4918" s="54" t="s">
        <v>128</v>
      </c>
      <c r="I4918" s="54" t="s">
        <v>22</v>
      </c>
      <c r="J4918" s="54" t="s">
        <v>129</v>
      </c>
      <c r="K4918" s="56">
        <v>43458.513935185183</v>
      </c>
      <c r="L4918" s="56">
        <v>43458.612604166665</v>
      </c>
      <c r="M4918" s="57">
        <v>2.3680555550000002</v>
      </c>
      <c r="N4918" s="58">
        <v>0</v>
      </c>
      <c r="O4918" s="58">
        <v>1</v>
      </c>
      <c r="P4918" s="58">
        <v>0</v>
      </c>
      <c r="Q4918" s="58">
        <v>0</v>
      </c>
      <c r="R4918" s="59">
        <v>0</v>
      </c>
      <c r="S4918" s="59">
        <v>2.3680560000000002</v>
      </c>
      <c r="T4918" s="59">
        <v>0</v>
      </c>
      <c r="U4918" s="59">
        <v>0</v>
      </c>
    </row>
    <row r="4919" spans="1:21" x14ac:dyDescent="0.3">
      <c r="A4919" s="61">
        <v>90446</v>
      </c>
      <c r="B4919" s="54">
        <v>1</v>
      </c>
      <c r="C4919" s="54" t="s">
        <v>79</v>
      </c>
      <c r="D4919" s="54" t="s">
        <v>117</v>
      </c>
      <c r="E4919" s="61" t="s">
        <v>4255</v>
      </c>
      <c r="F4919" s="61" t="s">
        <v>145</v>
      </c>
      <c r="G4919" s="54" t="s">
        <v>72</v>
      </c>
      <c r="H4919" s="54" t="s">
        <v>128</v>
      </c>
      <c r="I4919" s="54" t="s">
        <v>22</v>
      </c>
      <c r="J4919" s="54" t="s">
        <v>129</v>
      </c>
      <c r="K4919" s="56">
        <v>43458.518692129626</v>
      </c>
      <c r="L4919" s="56">
        <v>43458.550057870372</v>
      </c>
      <c r="M4919" s="57">
        <v>0.75277777700000004</v>
      </c>
      <c r="N4919" s="58">
        <v>0</v>
      </c>
      <c r="O4919" s="58">
        <v>0</v>
      </c>
      <c r="P4919" s="58">
        <v>2</v>
      </c>
      <c r="Q4919" s="58">
        <v>57</v>
      </c>
      <c r="R4919" s="59">
        <v>0</v>
      </c>
      <c r="S4919" s="59">
        <v>0</v>
      </c>
      <c r="T4919" s="59">
        <v>1.5055559999999999</v>
      </c>
      <c r="U4919" s="59">
        <v>42.908332999999999</v>
      </c>
    </row>
    <row r="4920" spans="1:21" x14ac:dyDescent="0.3">
      <c r="A4920" s="61">
        <v>90448</v>
      </c>
      <c r="B4920" s="54">
        <v>1</v>
      </c>
      <c r="C4920" s="54" t="s">
        <v>78</v>
      </c>
      <c r="D4920" s="54" t="s">
        <v>105</v>
      </c>
      <c r="E4920" s="61" t="s">
        <v>3107</v>
      </c>
      <c r="F4920" s="61" t="s">
        <v>136</v>
      </c>
      <c r="G4920" s="54" t="s">
        <v>71</v>
      </c>
      <c r="H4920" s="54" t="s">
        <v>128</v>
      </c>
      <c r="I4920" s="54" t="s">
        <v>22</v>
      </c>
      <c r="J4920" s="54" t="s">
        <v>129</v>
      </c>
      <c r="K4920" s="56">
        <v>43458.514027777775</v>
      </c>
      <c r="L4920" s="56">
        <v>43458.572858796295</v>
      </c>
      <c r="M4920" s="57">
        <v>1.411944444</v>
      </c>
      <c r="N4920" s="58">
        <v>0</v>
      </c>
      <c r="O4920" s="58">
        <v>174</v>
      </c>
      <c r="P4920" s="58">
        <v>0</v>
      </c>
      <c r="Q4920" s="58">
        <v>0</v>
      </c>
      <c r="R4920" s="59">
        <v>0</v>
      </c>
      <c r="S4920" s="59">
        <v>245.67833300000001</v>
      </c>
      <c r="T4920" s="59">
        <v>0</v>
      </c>
      <c r="U4920" s="59">
        <v>0</v>
      </c>
    </row>
    <row r="4921" spans="1:21" x14ac:dyDescent="0.3">
      <c r="A4921" s="61">
        <v>90450</v>
      </c>
      <c r="B4921" s="54">
        <v>1</v>
      </c>
      <c r="C4921" s="54" t="s">
        <v>78</v>
      </c>
      <c r="D4921" s="54" t="s">
        <v>102</v>
      </c>
      <c r="E4921" s="61" t="s">
        <v>1894</v>
      </c>
      <c r="F4921" s="61" t="s">
        <v>153</v>
      </c>
      <c r="G4921" s="54" t="s">
        <v>72</v>
      </c>
      <c r="H4921" s="54" t="s">
        <v>128</v>
      </c>
      <c r="I4921" s="54" t="s">
        <v>22</v>
      </c>
      <c r="J4921" s="54" t="s">
        <v>129</v>
      </c>
      <c r="K4921" s="56">
        <v>43458.46298611111</v>
      </c>
      <c r="L4921" s="56">
        <v>43458.643460648149</v>
      </c>
      <c r="M4921" s="57">
        <v>4.3313888880000002</v>
      </c>
      <c r="N4921" s="58">
        <v>0</v>
      </c>
      <c r="O4921" s="58">
        <v>0</v>
      </c>
      <c r="P4921" s="58">
        <v>17</v>
      </c>
      <c r="Q4921" s="58">
        <v>184</v>
      </c>
      <c r="R4921" s="59">
        <v>0</v>
      </c>
      <c r="S4921" s="59">
        <v>0</v>
      </c>
      <c r="T4921" s="59">
        <v>73.633611000000002</v>
      </c>
      <c r="U4921" s="59">
        <v>796.97555499999999</v>
      </c>
    </row>
    <row r="4922" spans="1:21" x14ac:dyDescent="0.3">
      <c r="A4922" s="61">
        <v>90451</v>
      </c>
      <c r="B4922" s="54">
        <v>1</v>
      </c>
      <c r="C4922" s="54" t="s">
        <v>78</v>
      </c>
      <c r="D4922" s="54" t="s">
        <v>101</v>
      </c>
      <c r="E4922" s="61" t="s">
        <v>4256</v>
      </c>
      <c r="F4922" s="61" t="s">
        <v>137</v>
      </c>
      <c r="G4922" s="54" t="s">
        <v>71</v>
      </c>
      <c r="H4922" s="54" t="s">
        <v>128</v>
      </c>
      <c r="I4922" s="54" t="s">
        <v>22</v>
      </c>
      <c r="J4922" s="54" t="s">
        <v>129</v>
      </c>
      <c r="K4922" s="56">
        <v>43458.528819444444</v>
      </c>
      <c r="L4922" s="56">
        <v>43458.643726851849</v>
      </c>
      <c r="M4922" s="57">
        <v>2.7577777769999998</v>
      </c>
      <c r="N4922" s="58">
        <v>0</v>
      </c>
      <c r="O4922" s="58">
        <v>1</v>
      </c>
      <c r="P4922" s="58">
        <v>0</v>
      </c>
      <c r="Q4922" s="58">
        <v>0</v>
      </c>
      <c r="R4922" s="59">
        <v>0</v>
      </c>
      <c r="S4922" s="59">
        <v>2.7577780000000001</v>
      </c>
      <c r="T4922" s="59">
        <v>0</v>
      </c>
      <c r="U4922" s="59">
        <v>0</v>
      </c>
    </row>
    <row r="4923" spans="1:21" x14ac:dyDescent="0.3">
      <c r="A4923" s="61">
        <v>90452</v>
      </c>
      <c r="B4923" s="54">
        <v>1</v>
      </c>
      <c r="C4923" s="54" t="s">
        <v>79</v>
      </c>
      <c r="D4923" s="54" t="s">
        <v>123</v>
      </c>
      <c r="E4923" s="61" t="s">
        <v>4243</v>
      </c>
      <c r="F4923" s="61" t="s">
        <v>136</v>
      </c>
      <c r="G4923" s="54" t="s">
        <v>71</v>
      </c>
      <c r="H4923" s="54" t="s">
        <v>128</v>
      </c>
      <c r="I4923" s="54" t="s">
        <v>22</v>
      </c>
      <c r="J4923" s="54" t="s">
        <v>129</v>
      </c>
      <c r="K4923" s="56">
        <v>43458.513749999998</v>
      </c>
      <c r="L4923" s="56">
        <v>43458.564143518517</v>
      </c>
      <c r="M4923" s="57">
        <v>1.2094444440000001</v>
      </c>
      <c r="N4923" s="58">
        <v>0</v>
      </c>
      <c r="O4923" s="58">
        <v>13</v>
      </c>
      <c r="P4923" s="58">
        <v>0</v>
      </c>
      <c r="Q4923" s="58">
        <v>0</v>
      </c>
      <c r="R4923" s="59">
        <v>0</v>
      </c>
      <c r="S4923" s="59">
        <v>15.722778</v>
      </c>
      <c r="T4923" s="59">
        <v>0</v>
      </c>
      <c r="U4923" s="59">
        <v>0</v>
      </c>
    </row>
    <row r="4924" spans="1:21" x14ac:dyDescent="0.3">
      <c r="A4924" s="61">
        <v>90455</v>
      </c>
      <c r="B4924" s="54">
        <v>1</v>
      </c>
      <c r="C4924" s="54" t="s">
        <v>79</v>
      </c>
      <c r="D4924" s="54" t="s">
        <v>123</v>
      </c>
      <c r="E4924" s="61" t="s">
        <v>4257</v>
      </c>
      <c r="F4924" s="61" t="s">
        <v>148</v>
      </c>
      <c r="G4924" s="54" t="s">
        <v>71</v>
      </c>
      <c r="H4924" s="54" t="s">
        <v>128</v>
      </c>
      <c r="I4924" s="54" t="s">
        <v>22</v>
      </c>
      <c r="J4924" s="54" t="s">
        <v>147</v>
      </c>
      <c r="K4924" s="56">
        <v>43458.539027777777</v>
      </c>
      <c r="L4924" s="56">
        <v>43458.547106481477</v>
      </c>
      <c r="M4924" s="57">
        <v>0.19388888800000001</v>
      </c>
      <c r="N4924" s="58">
        <v>0</v>
      </c>
      <c r="O4924" s="58">
        <v>8</v>
      </c>
      <c r="P4924" s="58">
        <v>0</v>
      </c>
      <c r="Q4924" s="58">
        <v>0</v>
      </c>
      <c r="R4924" s="59">
        <v>0</v>
      </c>
      <c r="S4924" s="59">
        <v>1.5511109999999999</v>
      </c>
      <c r="T4924" s="59">
        <v>0</v>
      </c>
      <c r="U4924" s="59">
        <v>0</v>
      </c>
    </row>
    <row r="4925" spans="1:21" x14ac:dyDescent="0.3">
      <c r="A4925" s="61">
        <v>90456</v>
      </c>
      <c r="B4925" s="54">
        <v>1</v>
      </c>
      <c r="C4925" s="54" t="s">
        <v>78</v>
      </c>
      <c r="D4925" s="54" t="s">
        <v>82</v>
      </c>
      <c r="E4925" s="61" t="s">
        <v>4258</v>
      </c>
      <c r="F4925" s="61" t="s">
        <v>137</v>
      </c>
      <c r="G4925" s="54" t="s">
        <v>71</v>
      </c>
      <c r="H4925" s="54" t="s">
        <v>128</v>
      </c>
      <c r="I4925" s="54" t="s">
        <v>22</v>
      </c>
      <c r="J4925" s="54" t="s">
        <v>129</v>
      </c>
      <c r="K4925" s="56">
        <v>43458.537233796298</v>
      </c>
      <c r="L4925" s="56">
        <v>43458.557974537034</v>
      </c>
      <c r="M4925" s="57">
        <v>0.49777777699999998</v>
      </c>
      <c r="N4925" s="58">
        <v>0</v>
      </c>
      <c r="O4925" s="58">
        <v>2</v>
      </c>
      <c r="P4925" s="58">
        <v>0</v>
      </c>
      <c r="Q4925" s="58">
        <v>0</v>
      </c>
      <c r="R4925" s="59">
        <v>0</v>
      </c>
      <c r="S4925" s="59">
        <v>0.995556</v>
      </c>
      <c r="T4925" s="59">
        <v>0</v>
      </c>
      <c r="U4925" s="59">
        <v>0</v>
      </c>
    </row>
    <row r="4926" spans="1:21" x14ac:dyDescent="0.3">
      <c r="A4926" s="61">
        <v>90461</v>
      </c>
      <c r="B4926" s="54">
        <v>1</v>
      </c>
      <c r="C4926" s="54" t="s">
        <v>78</v>
      </c>
      <c r="D4926" s="54" t="s">
        <v>104</v>
      </c>
      <c r="E4926" s="61" t="s">
        <v>3305</v>
      </c>
      <c r="F4926" s="61" t="s">
        <v>140</v>
      </c>
      <c r="G4926" s="54" t="s">
        <v>72</v>
      </c>
      <c r="H4926" s="54" t="s">
        <v>128</v>
      </c>
      <c r="I4926" s="54" t="s">
        <v>22</v>
      </c>
      <c r="J4926" s="54" t="s">
        <v>129</v>
      </c>
      <c r="K4926" s="56">
        <v>43458.477881944447</v>
      </c>
      <c r="L4926" s="56">
        <v>43458.541666666664</v>
      </c>
      <c r="M4926" s="57">
        <v>1.5308333329999999</v>
      </c>
      <c r="N4926" s="58">
        <v>0</v>
      </c>
      <c r="O4926" s="58">
        <v>0</v>
      </c>
      <c r="P4926" s="58">
        <v>1</v>
      </c>
      <c r="Q4926" s="58">
        <v>234</v>
      </c>
      <c r="R4926" s="59">
        <v>0</v>
      </c>
      <c r="S4926" s="59">
        <v>0</v>
      </c>
      <c r="T4926" s="59">
        <v>1.5308330000000001</v>
      </c>
      <c r="U4926" s="59">
        <v>358.21499999999997</v>
      </c>
    </row>
    <row r="4927" spans="1:21" x14ac:dyDescent="0.3">
      <c r="A4927" s="61">
        <v>90463</v>
      </c>
      <c r="B4927" s="54">
        <v>1</v>
      </c>
      <c r="C4927" s="54" t="s">
        <v>78</v>
      </c>
      <c r="D4927" s="54" t="s">
        <v>80</v>
      </c>
      <c r="E4927" s="61" t="s">
        <v>4259</v>
      </c>
      <c r="F4927" s="61" t="s">
        <v>137</v>
      </c>
      <c r="G4927" s="54" t="s">
        <v>71</v>
      </c>
      <c r="H4927" s="54" t="s">
        <v>128</v>
      </c>
      <c r="I4927" s="54" t="s">
        <v>22</v>
      </c>
      <c r="J4927" s="54" t="s">
        <v>129</v>
      </c>
      <c r="K4927" s="56">
        <v>43458.545810185184</v>
      </c>
      <c r="L4927" s="56">
        <v>43458.622615740744</v>
      </c>
      <c r="M4927" s="57">
        <v>1.8433333329999999</v>
      </c>
      <c r="N4927" s="58">
        <v>0</v>
      </c>
      <c r="O4927" s="58">
        <v>5</v>
      </c>
      <c r="P4927" s="58">
        <v>0</v>
      </c>
      <c r="Q4927" s="58">
        <v>0</v>
      </c>
      <c r="R4927" s="59">
        <v>0</v>
      </c>
      <c r="S4927" s="59">
        <v>9.2166669999999993</v>
      </c>
      <c r="T4927" s="59">
        <v>0</v>
      </c>
      <c r="U4927" s="59">
        <v>0</v>
      </c>
    </row>
    <row r="4928" spans="1:21" x14ac:dyDescent="0.3">
      <c r="A4928" s="61">
        <v>90464</v>
      </c>
      <c r="B4928" s="54">
        <v>1</v>
      </c>
      <c r="C4928" s="54" t="s">
        <v>79</v>
      </c>
      <c r="D4928" s="54" t="s">
        <v>119</v>
      </c>
      <c r="E4928" s="61" t="s">
        <v>4260</v>
      </c>
      <c r="F4928" s="61" t="s">
        <v>181</v>
      </c>
      <c r="G4928" s="54" t="s">
        <v>71</v>
      </c>
      <c r="H4928" s="54" t="s">
        <v>128</v>
      </c>
      <c r="I4928" s="54" t="s">
        <v>22</v>
      </c>
      <c r="J4928" s="54" t="s">
        <v>129</v>
      </c>
      <c r="K4928" s="56">
        <v>43458.543055555558</v>
      </c>
      <c r="L4928" s="56">
        <v>43458.604351851849</v>
      </c>
      <c r="M4928" s="57">
        <v>1.4711111109999999</v>
      </c>
      <c r="N4928" s="58">
        <v>0</v>
      </c>
      <c r="O4928" s="58">
        <v>188</v>
      </c>
      <c r="P4928" s="58">
        <v>0</v>
      </c>
      <c r="Q4928" s="58">
        <v>49</v>
      </c>
      <c r="R4928" s="59">
        <v>0</v>
      </c>
      <c r="S4928" s="59">
        <v>276.56888900000001</v>
      </c>
      <c r="T4928" s="59">
        <v>0</v>
      </c>
      <c r="U4928" s="59">
        <v>72.084444000000005</v>
      </c>
    </row>
    <row r="4929" spans="1:21" x14ac:dyDescent="0.3">
      <c r="A4929" s="61">
        <v>90467</v>
      </c>
      <c r="B4929" s="54">
        <v>1</v>
      </c>
      <c r="C4929" s="54" t="s">
        <v>78</v>
      </c>
      <c r="D4929" s="54" t="s">
        <v>88</v>
      </c>
      <c r="E4929" s="61" t="s">
        <v>4261</v>
      </c>
      <c r="F4929" s="61" t="s">
        <v>137</v>
      </c>
      <c r="G4929" s="54" t="s">
        <v>71</v>
      </c>
      <c r="H4929" s="54" t="s">
        <v>128</v>
      </c>
      <c r="I4929" s="54" t="s">
        <v>22</v>
      </c>
      <c r="J4929" s="54" t="s">
        <v>129</v>
      </c>
      <c r="K4929" s="56">
        <v>43458.550752314812</v>
      </c>
      <c r="L4929" s="56">
        <v>43458.603935185187</v>
      </c>
      <c r="M4929" s="57">
        <v>1.2763888880000001</v>
      </c>
      <c r="N4929" s="58">
        <v>0</v>
      </c>
      <c r="O4929" s="58">
        <v>1</v>
      </c>
      <c r="P4929" s="58">
        <v>0</v>
      </c>
      <c r="Q4929" s="58">
        <v>0</v>
      </c>
      <c r="R4929" s="59">
        <v>0</v>
      </c>
      <c r="S4929" s="59">
        <v>1.276389</v>
      </c>
      <c r="T4929" s="59">
        <v>0</v>
      </c>
      <c r="U4929" s="59">
        <v>0</v>
      </c>
    </row>
    <row r="4930" spans="1:21" x14ac:dyDescent="0.3">
      <c r="A4930" s="61">
        <v>90470</v>
      </c>
      <c r="B4930" s="54">
        <v>1</v>
      </c>
      <c r="C4930" s="54" t="s">
        <v>78</v>
      </c>
      <c r="D4930" s="54" t="s">
        <v>89</v>
      </c>
      <c r="E4930" s="61" t="s">
        <v>4262</v>
      </c>
      <c r="F4930" s="61" t="s">
        <v>137</v>
      </c>
      <c r="G4930" s="54" t="s">
        <v>71</v>
      </c>
      <c r="H4930" s="54" t="s">
        <v>128</v>
      </c>
      <c r="I4930" s="54" t="s">
        <v>22</v>
      </c>
      <c r="J4930" s="54" t="s">
        <v>129</v>
      </c>
      <c r="K4930" s="56">
        <v>43458.537025462967</v>
      </c>
      <c r="L4930" s="56">
        <v>43458.635127314818</v>
      </c>
      <c r="M4930" s="57">
        <v>2.3544444439999999</v>
      </c>
      <c r="N4930" s="58">
        <v>0</v>
      </c>
      <c r="O4930" s="58">
        <v>1</v>
      </c>
      <c r="P4930" s="58">
        <v>0</v>
      </c>
      <c r="Q4930" s="58">
        <v>0</v>
      </c>
      <c r="R4930" s="59">
        <v>0</v>
      </c>
      <c r="S4930" s="59">
        <v>2.354444</v>
      </c>
      <c r="T4930" s="59">
        <v>0</v>
      </c>
      <c r="U4930" s="59">
        <v>0</v>
      </c>
    </row>
    <row r="4931" spans="1:21" x14ac:dyDescent="0.3">
      <c r="A4931" s="61">
        <v>90473</v>
      </c>
      <c r="B4931" s="54">
        <v>1</v>
      </c>
      <c r="C4931" s="54" t="s">
        <v>78</v>
      </c>
      <c r="D4931" s="54" t="s">
        <v>103</v>
      </c>
      <c r="E4931" s="61" t="s">
        <v>4263</v>
      </c>
      <c r="F4931" s="61" t="s">
        <v>137</v>
      </c>
      <c r="G4931" s="54" t="s">
        <v>71</v>
      </c>
      <c r="H4931" s="54" t="s">
        <v>128</v>
      </c>
      <c r="I4931" s="54" t="s">
        <v>22</v>
      </c>
      <c r="J4931" s="54" t="s">
        <v>129</v>
      </c>
      <c r="K4931" s="56">
        <v>43458.562245370369</v>
      </c>
      <c r="L4931" s="56">
        <v>43458.65289351852</v>
      </c>
      <c r="M4931" s="57">
        <v>2.1755555549999999</v>
      </c>
      <c r="N4931" s="58">
        <v>0</v>
      </c>
      <c r="O4931" s="58">
        <v>0</v>
      </c>
      <c r="P4931" s="58">
        <v>0</v>
      </c>
      <c r="Q4931" s="58">
        <v>258</v>
      </c>
      <c r="R4931" s="59">
        <v>0</v>
      </c>
      <c r="S4931" s="59">
        <v>0</v>
      </c>
      <c r="T4931" s="59">
        <v>0</v>
      </c>
      <c r="U4931" s="59">
        <v>561.29333299999996</v>
      </c>
    </row>
    <row r="4932" spans="1:21" x14ac:dyDescent="0.3">
      <c r="A4932" s="61">
        <v>90477</v>
      </c>
      <c r="B4932" s="54">
        <v>1</v>
      </c>
      <c r="C4932" s="54" t="s">
        <v>78</v>
      </c>
      <c r="D4932" s="54" t="s">
        <v>83</v>
      </c>
      <c r="E4932" s="61" t="s">
        <v>4162</v>
      </c>
      <c r="F4932" s="61" t="s">
        <v>144</v>
      </c>
      <c r="G4932" s="54" t="s">
        <v>71</v>
      </c>
      <c r="H4932" s="54" t="s">
        <v>128</v>
      </c>
      <c r="I4932" s="54" t="s">
        <v>22</v>
      </c>
      <c r="J4932" s="54" t="s">
        <v>129</v>
      </c>
      <c r="K4932" s="56">
        <v>43458.54241898148</v>
      </c>
      <c r="L4932" s="56">
        <v>43458.594780092593</v>
      </c>
      <c r="M4932" s="57">
        <v>1.2566666660000001</v>
      </c>
      <c r="N4932" s="58">
        <v>0</v>
      </c>
      <c r="O4932" s="58">
        <v>6</v>
      </c>
      <c r="P4932" s="58">
        <v>0</v>
      </c>
      <c r="Q4932" s="58">
        <v>0</v>
      </c>
      <c r="R4932" s="59">
        <v>0</v>
      </c>
      <c r="S4932" s="59">
        <v>7.54</v>
      </c>
      <c r="T4932" s="59">
        <v>0</v>
      </c>
      <c r="U4932" s="59">
        <v>0</v>
      </c>
    </row>
    <row r="4933" spans="1:21" x14ac:dyDescent="0.3">
      <c r="A4933" s="61">
        <v>90481</v>
      </c>
      <c r="B4933" s="54">
        <v>1</v>
      </c>
      <c r="C4933" s="54" t="s">
        <v>78</v>
      </c>
      <c r="D4933" s="54" t="s">
        <v>80</v>
      </c>
      <c r="E4933" s="61" t="s">
        <v>4264</v>
      </c>
      <c r="F4933" s="61" t="s">
        <v>144</v>
      </c>
      <c r="G4933" s="54" t="s">
        <v>71</v>
      </c>
      <c r="H4933" s="54" t="s">
        <v>128</v>
      </c>
      <c r="I4933" s="54" t="s">
        <v>22</v>
      </c>
      <c r="J4933" s="54" t="s">
        <v>129</v>
      </c>
      <c r="K4933" s="56">
        <v>43458.577546296299</v>
      </c>
      <c r="L4933" s="56">
        <v>43458.723194444443</v>
      </c>
      <c r="M4933" s="57">
        <v>3.4955555550000001</v>
      </c>
      <c r="N4933" s="58">
        <v>0</v>
      </c>
      <c r="O4933" s="58">
        <v>13</v>
      </c>
      <c r="P4933" s="58">
        <v>0</v>
      </c>
      <c r="Q4933" s="58">
        <v>0</v>
      </c>
      <c r="R4933" s="59">
        <v>0</v>
      </c>
      <c r="S4933" s="59">
        <v>45.442222000000001</v>
      </c>
      <c r="T4933" s="59">
        <v>0</v>
      </c>
      <c r="U4933" s="59">
        <v>0</v>
      </c>
    </row>
    <row r="4934" spans="1:21" x14ac:dyDescent="0.3">
      <c r="A4934" s="61">
        <v>90482</v>
      </c>
      <c r="B4934" s="54">
        <v>1</v>
      </c>
      <c r="C4934" s="54" t="s">
        <v>78</v>
      </c>
      <c r="D4934" s="54" t="s">
        <v>91</v>
      </c>
      <c r="E4934" s="61" t="s">
        <v>4265</v>
      </c>
      <c r="F4934" s="61" t="s">
        <v>137</v>
      </c>
      <c r="G4934" s="54" t="s">
        <v>71</v>
      </c>
      <c r="H4934" s="54" t="s">
        <v>128</v>
      </c>
      <c r="I4934" s="54" t="s">
        <v>22</v>
      </c>
      <c r="J4934" s="54" t="s">
        <v>129</v>
      </c>
      <c r="K4934" s="56">
        <v>43458.528344907405</v>
      </c>
      <c r="L4934" s="56">
        <v>43458.638888888891</v>
      </c>
      <c r="M4934" s="57">
        <v>2.6530555549999999</v>
      </c>
      <c r="N4934" s="58">
        <v>0</v>
      </c>
      <c r="O4934" s="58">
        <v>1</v>
      </c>
      <c r="P4934" s="58">
        <v>0</v>
      </c>
      <c r="Q4934" s="58">
        <v>0</v>
      </c>
      <c r="R4934" s="59">
        <v>0</v>
      </c>
      <c r="S4934" s="59">
        <v>2.6530559999999999</v>
      </c>
      <c r="T4934" s="59">
        <v>0</v>
      </c>
      <c r="U4934" s="59">
        <v>0</v>
      </c>
    </row>
    <row r="4935" spans="1:21" x14ac:dyDescent="0.3">
      <c r="A4935" s="61">
        <v>90485</v>
      </c>
      <c r="B4935" s="54">
        <v>1</v>
      </c>
      <c r="C4935" s="54" t="s">
        <v>78</v>
      </c>
      <c r="D4935" s="54" t="s">
        <v>106</v>
      </c>
      <c r="E4935" s="61" t="s">
        <v>4266</v>
      </c>
      <c r="F4935" s="61" t="s">
        <v>151</v>
      </c>
      <c r="G4935" s="54" t="s">
        <v>71</v>
      </c>
      <c r="H4935" s="54" t="s">
        <v>128</v>
      </c>
      <c r="I4935" s="54" t="s">
        <v>22</v>
      </c>
      <c r="J4935" s="54" t="s">
        <v>129</v>
      </c>
      <c r="K4935" s="56">
        <v>43458.49287037037</v>
      </c>
      <c r="L4935" s="56">
        <v>43458.583333333336</v>
      </c>
      <c r="M4935" s="57">
        <v>2.1711111110000001</v>
      </c>
      <c r="N4935" s="58">
        <v>0</v>
      </c>
      <c r="O4935" s="58">
        <v>18</v>
      </c>
      <c r="P4935" s="58">
        <v>0</v>
      </c>
      <c r="Q4935" s="58">
        <v>0</v>
      </c>
      <c r="R4935" s="59">
        <v>0</v>
      </c>
      <c r="S4935" s="59">
        <v>39.08</v>
      </c>
      <c r="T4935" s="59">
        <v>0</v>
      </c>
      <c r="U4935" s="59">
        <v>0</v>
      </c>
    </row>
    <row r="4936" spans="1:21" x14ac:dyDescent="0.3">
      <c r="A4936" s="61">
        <v>90486</v>
      </c>
      <c r="B4936" s="54">
        <v>1</v>
      </c>
      <c r="C4936" s="54" t="s">
        <v>78</v>
      </c>
      <c r="D4936" s="54" t="s">
        <v>107</v>
      </c>
      <c r="E4936" s="61" t="s">
        <v>4267</v>
      </c>
      <c r="F4936" s="61" t="s">
        <v>327</v>
      </c>
      <c r="G4936" s="54" t="s">
        <v>72</v>
      </c>
      <c r="H4936" s="54" t="s">
        <v>128</v>
      </c>
      <c r="I4936" s="54" t="s">
        <v>22</v>
      </c>
      <c r="J4936" s="54" t="s">
        <v>129</v>
      </c>
      <c r="K4936" s="56">
        <v>43458.58525462963</v>
      </c>
      <c r="L4936" s="56">
        <v>43458.626608796294</v>
      </c>
      <c r="M4936" s="57">
        <v>0.99250000000000005</v>
      </c>
      <c r="N4936" s="58">
        <v>0</v>
      </c>
      <c r="O4936" s="58">
        <v>0</v>
      </c>
      <c r="P4936" s="58">
        <v>0</v>
      </c>
      <c r="Q4936" s="58">
        <v>77</v>
      </c>
      <c r="R4936" s="59">
        <v>0</v>
      </c>
      <c r="S4936" s="59">
        <v>0</v>
      </c>
      <c r="T4936" s="59">
        <v>0</v>
      </c>
      <c r="U4936" s="59">
        <v>76.422499999999999</v>
      </c>
    </row>
    <row r="4937" spans="1:21" x14ac:dyDescent="0.3">
      <c r="A4937" s="61">
        <v>90487</v>
      </c>
      <c r="B4937" s="54">
        <v>1</v>
      </c>
      <c r="C4937" s="54" t="s">
        <v>79</v>
      </c>
      <c r="D4937" s="54" t="s">
        <v>112</v>
      </c>
      <c r="E4937" s="61" t="s">
        <v>4268</v>
      </c>
      <c r="F4937" s="61" t="s">
        <v>136</v>
      </c>
      <c r="G4937" s="54" t="s">
        <v>71</v>
      </c>
      <c r="H4937" s="54" t="s">
        <v>128</v>
      </c>
      <c r="I4937" s="54" t="s">
        <v>22</v>
      </c>
      <c r="J4937" s="54" t="s">
        <v>129</v>
      </c>
      <c r="K4937" s="56">
        <v>43458.590474537035</v>
      </c>
      <c r="L4937" s="56">
        <v>43458.621655092589</v>
      </c>
      <c r="M4937" s="57">
        <v>0.74833333300000004</v>
      </c>
      <c r="N4937" s="58">
        <v>0</v>
      </c>
      <c r="O4937" s="58">
        <v>48</v>
      </c>
      <c r="P4937" s="58">
        <v>0</v>
      </c>
      <c r="Q4937" s="58">
        <v>0</v>
      </c>
      <c r="R4937" s="59">
        <v>0</v>
      </c>
      <c r="S4937" s="59">
        <v>35.92</v>
      </c>
      <c r="T4937" s="59">
        <v>0</v>
      </c>
      <c r="U4937" s="59">
        <v>0</v>
      </c>
    </row>
    <row r="4938" spans="1:21" x14ac:dyDescent="0.3">
      <c r="A4938" s="61">
        <v>90497</v>
      </c>
      <c r="B4938" s="54">
        <v>1</v>
      </c>
      <c r="C4938" s="54" t="s">
        <v>79</v>
      </c>
      <c r="D4938" s="54" t="s">
        <v>109</v>
      </c>
      <c r="E4938" s="61" t="s">
        <v>4269</v>
      </c>
      <c r="F4938" s="61" t="s">
        <v>144</v>
      </c>
      <c r="G4938" s="54" t="s">
        <v>71</v>
      </c>
      <c r="H4938" s="54" t="s">
        <v>128</v>
      </c>
      <c r="I4938" s="54" t="s">
        <v>22</v>
      </c>
      <c r="J4938" s="54" t="s">
        <v>129</v>
      </c>
      <c r="K4938" s="56">
        <v>43458.604317129633</v>
      </c>
      <c r="L4938" s="56">
        <v>43458.654166666667</v>
      </c>
      <c r="M4938" s="57">
        <v>1.196388888</v>
      </c>
      <c r="N4938" s="58">
        <v>0</v>
      </c>
      <c r="O4938" s="58">
        <v>2</v>
      </c>
      <c r="P4938" s="58">
        <v>0</v>
      </c>
      <c r="Q4938" s="58">
        <v>0</v>
      </c>
      <c r="R4938" s="59">
        <v>0</v>
      </c>
      <c r="S4938" s="59">
        <v>2.3927779999999998</v>
      </c>
      <c r="T4938" s="59">
        <v>0</v>
      </c>
      <c r="U4938" s="59">
        <v>0</v>
      </c>
    </row>
    <row r="4939" spans="1:21" x14ac:dyDescent="0.3">
      <c r="A4939" s="61">
        <v>90500</v>
      </c>
      <c r="B4939" s="54">
        <v>1</v>
      </c>
      <c r="C4939" s="54" t="s">
        <v>78</v>
      </c>
      <c r="D4939" s="54" t="s">
        <v>101</v>
      </c>
      <c r="E4939" s="61" t="s">
        <v>4270</v>
      </c>
      <c r="F4939" s="61" t="s">
        <v>172</v>
      </c>
      <c r="G4939" s="54" t="s">
        <v>71</v>
      </c>
      <c r="H4939" s="54" t="s">
        <v>128</v>
      </c>
      <c r="I4939" s="54" t="s">
        <v>22</v>
      </c>
      <c r="J4939" s="54" t="s">
        <v>129</v>
      </c>
      <c r="K4939" s="56">
        <v>43458.606979166667</v>
      </c>
      <c r="L4939" s="56">
        <v>43458.655034722222</v>
      </c>
      <c r="M4939" s="57">
        <v>1.153333333</v>
      </c>
      <c r="N4939" s="58">
        <v>0</v>
      </c>
      <c r="O4939" s="58">
        <v>244</v>
      </c>
      <c r="P4939" s="58">
        <v>0</v>
      </c>
      <c r="Q4939" s="58">
        <v>0</v>
      </c>
      <c r="R4939" s="59">
        <v>0</v>
      </c>
      <c r="S4939" s="59">
        <v>281.41333300000002</v>
      </c>
      <c r="T4939" s="59">
        <v>0</v>
      </c>
      <c r="U4939" s="59">
        <v>0</v>
      </c>
    </row>
    <row r="4940" spans="1:21" x14ac:dyDescent="0.3">
      <c r="A4940" s="61">
        <v>90502</v>
      </c>
      <c r="B4940" s="54">
        <v>1</v>
      </c>
      <c r="C4940" s="54" t="s">
        <v>78</v>
      </c>
      <c r="D4940" s="54" t="s">
        <v>104</v>
      </c>
      <c r="E4940" s="61" t="s">
        <v>419</v>
      </c>
      <c r="F4940" s="61" t="s">
        <v>140</v>
      </c>
      <c r="G4940" s="54" t="s">
        <v>72</v>
      </c>
      <c r="H4940" s="54" t="s">
        <v>128</v>
      </c>
      <c r="I4940" s="54" t="s">
        <v>22</v>
      </c>
      <c r="J4940" s="54" t="s">
        <v>129</v>
      </c>
      <c r="K4940" s="56">
        <v>43458.612986111111</v>
      </c>
      <c r="L4940" s="56">
        <v>43458.633043981477</v>
      </c>
      <c r="M4940" s="57">
        <v>0.48138888800000001</v>
      </c>
      <c r="N4940" s="58">
        <v>0</v>
      </c>
      <c r="O4940" s="58">
        <v>88</v>
      </c>
      <c r="P4940" s="58">
        <v>1</v>
      </c>
      <c r="Q4940" s="58">
        <v>108</v>
      </c>
      <c r="R4940" s="59">
        <v>0</v>
      </c>
      <c r="S4940" s="59">
        <v>42.362222000000003</v>
      </c>
      <c r="T4940" s="59">
        <v>0.48138900000000001</v>
      </c>
      <c r="U4940" s="59">
        <v>51.99</v>
      </c>
    </row>
    <row r="4941" spans="1:21" x14ac:dyDescent="0.3">
      <c r="A4941" s="61">
        <v>90503</v>
      </c>
      <c r="B4941" s="54">
        <v>1</v>
      </c>
      <c r="C4941" s="54" t="s">
        <v>78</v>
      </c>
      <c r="D4941" s="54" t="s">
        <v>125</v>
      </c>
      <c r="E4941" s="61" t="s">
        <v>4271</v>
      </c>
      <c r="F4941" s="61" t="s">
        <v>137</v>
      </c>
      <c r="G4941" s="54" t="s">
        <v>71</v>
      </c>
      <c r="H4941" s="54" t="s">
        <v>128</v>
      </c>
      <c r="I4941" s="54" t="s">
        <v>22</v>
      </c>
      <c r="J4941" s="54" t="s">
        <v>129</v>
      </c>
      <c r="K4941" s="56">
        <v>43458.56212962963</v>
      </c>
      <c r="L4941" s="56">
        <v>43458.721192129626</v>
      </c>
      <c r="M4941" s="57">
        <v>3.8174999999999999</v>
      </c>
      <c r="N4941" s="58">
        <v>0</v>
      </c>
      <c r="O4941" s="58">
        <v>1</v>
      </c>
      <c r="P4941" s="58">
        <v>0</v>
      </c>
      <c r="Q4941" s="58">
        <v>0</v>
      </c>
      <c r="R4941" s="59">
        <v>0</v>
      </c>
      <c r="S4941" s="59">
        <v>3.8174999999999999</v>
      </c>
      <c r="T4941" s="59">
        <v>0</v>
      </c>
      <c r="U4941" s="59">
        <v>0</v>
      </c>
    </row>
    <row r="4942" spans="1:21" x14ac:dyDescent="0.3">
      <c r="A4942" s="61">
        <v>90504</v>
      </c>
      <c r="B4942" s="54">
        <v>1</v>
      </c>
      <c r="C4942" s="54" t="s">
        <v>78</v>
      </c>
      <c r="D4942" s="54" t="s">
        <v>104</v>
      </c>
      <c r="E4942" s="61" t="s">
        <v>4272</v>
      </c>
      <c r="F4942" s="61" t="s">
        <v>168</v>
      </c>
      <c r="G4942" s="54" t="s">
        <v>72</v>
      </c>
      <c r="H4942" s="54" t="s">
        <v>128</v>
      </c>
      <c r="I4942" s="54" t="s">
        <v>22</v>
      </c>
      <c r="J4942" s="54" t="s">
        <v>129</v>
      </c>
      <c r="K4942" s="56">
        <v>43458.616886574076</v>
      </c>
      <c r="L4942" s="56">
        <v>43458.796446759261</v>
      </c>
      <c r="M4942" s="57">
        <v>4.3094444440000004</v>
      </c>
      <c r="N4942" s="58">
        <v>0</v>
      </c>
      <c r="O4942" s="58">
        <v>0</v>
      </c>
      <c r="P4942" s="58">
        <v>0</v>
      </c>
      <c r="Q4942" s="58">
        <v>19</v>
      </c>
      <c r="R4942" s="59">
        <v>0</v>
      </c>
      <c r="S4942" s="59">
        <v>0</v>
      </c>
      <c r="T4942" s="59">
        <v>0</v>
      </c>
      <c r="U4942" s="59">
        <v>81.879444000000007</v>
      </c>
    </row>
    <row r="4943" spans="1:21" x14ac:dyDescent="0.3">
      <c r="A4943" s="61">
        <v>90505</v>
      </c>
      <c r="B4943" s="54">
        <v>1</v>
      </c>
      <c r="C4943" s="54" t="s">
        <v>78</v>
      </c>
      <c r="D4943" s="54" t="s">
        <v>88</v>
      </c>
      <c r="E4943" s="61" t="s">
        <v>4273</v>
      </c>
      <c r="F4943" s="61" t="s">
        <v>137</v>
      </c>
      <c r="G4943" s="54" t="s">
        <v>71</v>
      </c>
      <c r="H4943" s="54" t="s">
        <v>128</v>
      </c>
      <c r="I4943" s="54" t="s">
        <v>22</v>
      </c>
      <c r="J4943" s="54" t="s">
        <v>129</v>
      </c>
      <c r="K4943" s="56">
        <v>43458.614988425928</v>
      </c>
      <c r="L4943" s="56">
        <v>43458.67052083333</v>
      </c>
      <c r="M4943" s="57">
        <v>1.332777777</v>
      </c>
      <c r="N4943" s="58">
        <v>0</v>
      </c>
      <c r="O4943" s="58">
        <v>4</v>
      </c>
      <c r="P4943" s="58">
        <v>0</v>
      </c>
      <c r="Q4943" s="58">
        <v>0</v>
      </c>
      <c r="R4943" s="59">
        <v>0</v>
      </c>
      <c r="S4943" s="59">
        <v>5.3311109999999999</v>
      </c>
      <c r="T4943" s="59">
        <v>0</v>
      </c>
      <c r="U4943" s="59">
        <v>0</v>
      </c>
    </row>
    <row r="4944" spans="1:21" x14ac:dyDescent="0.3">
      <c r="A4944" s="61">
        <v>90506</v>
      </c>
      <c r="B4944" s="54">
        <v>1</v>
      </c>
      <c r="C4944" s="54" t="s">
        <v>79</v>
      </c>
      <c r="D4944" s="54" t="s">
        <v>114</v>
      </c>
      <c r="E4944" s="61" t="s">
        <v>4274</v>
      </c>
      <c r="F4944" s="61" t="s">
        <v>145</v>
      </c>
      <c r="G4944" s="54" t="s">
        <v>72</v>
      </c>
      <c r="H4944" s="54" t="s">
        <v>128</v>
      </c>
      <c r="I4944" s="54" t="s">
        <v>22</v>
      </c>
      <c r="J4944" s="54" t="s">
        <v>129</v>
      </c>
      <c r="K4944" s="56">
        <v>43458.620925925927</v>
      </c>
      <c r="L4944" s="56">
        <v>43458.653912037036</v>
      </c>
      <c r="M4944" s="57">
        <v>0.79166666600000002</v>
      </c>
      <c r="N4944" s="58">
        <v>0</v>
      </c>
      <c r="O4944" s="58">
        <v>0</v>
      </c>
      <c r="P4944" s="58">
        <v>0</v>
      </c>
      <c r="Q4944" s="58">
        <v>10</v>
      </c>
      <c r="R4944" s="59">
        <v>0</v>
      </c>
      <c r="S4944" s="59">
        <v>0</v>
      </c>
      <c r="T4944" s="59">
        <v>0</v>
      </c>
      <c r="U4944" s="59">
        <v>7.9166670000000003</v>
      </c>
    </row>
    <row r="4945" spans="1:21" x14ac:dyDescent="0.3">
      <c r="A4945" s="61">
        <v>90508</v>
      </c>
      <c r="B4945" s="54">
        <v>1</v>
      </c>
      <c r="C4945" s="54" t="s">
        <v>78</v>
      </c>
      <c r="D4945" s="54" t="s">
        <v>95</v>
      </c>
      <c r="E4945" s="61" t="s">
        <v>4275</v>
      </c>
      <c r="F4945" s="61" t="s">
        <v>168</v>
      </c>
      <c r="G4945" s="54" t="s">
        <v>72</v>
      </c>
      <c r="H4945" s="54" t="s">
        <v>128</v>
      </c>
      <c r="I4945" s="54" t="s">
        <v>22</v>
      </c>
      <c r="J4945" s="54" t="s">
        <v>129</v>
      </c>
      <c r="K4945" s="56">
        <v>43458.615763888891</v>
      </c>
      <c r="L4945" s="56">
        <v>43458.789826388893</v>
      </c>
      <c r="M4945" s="57">
        <v>4.1775000000000002</v>
      </c>
      <c r="N4945" s="58">
        <v>0</v>
      </c>
      <c r="O4945" s="58">
        <v>2</v>
      </c>
      <c r="P4945" s="58">
        <v>0</v>
      </c>
      <c r="Q4945" s="58">
        <v>0</v>
      </c>
      <c r="R4945" s="59">
        <v>0</v>
      </c>
      <c r="S4945" s="59">
        <v>8.3550000000000004</v>
      </c>
      <c r="T4945" s="59">
        <v>0</v>
      </c>
      <c r="U4945" s="59">
        <v>0</v>
      </c>
    </row>
    <row r="4946" spans="1:21" x14ac:dyDescent="0.3">
      <c r="A4946" s="61">
        <v>90511</v>
      </c>
      <c r="B4946" s="54">
        <v>1</v>
      </c>
      <c r="C4946" s="54" t="s">
        <v>79</v>
      </c>
      <c r="D4946" s="54" t="s">
        <v>117</v>
      </c>
      <c r="E4946" s="61" t="s">
        <v>646</v>
      </c>
      <c r="F4946" s="61" t="s">
        <v>145</v>
      </c>
      <c r="G4946" s="54" t="s">
        <v>72</v>
      </c>
      <c r="H4946" s="54" t="s">
        <v>128</v>
      </c>
      <c r="I4946" s="54" t="s">
        <v>22</v>
      </c>
      <c r="J4946" s="54" t="s">
        <v>129</v>
      </c>
      <c r="K4946" s="56">
        <v>43458.628240740742</v>
      </c>
      <c r="L4946" s="56">
        <v>43458.664189814815</v>
      </c>
      <c r="M4946" s="57">
        <v>0.86277777700000002</v>
      </c>
      <c r="N4946" s="58">
        <v>0</v>
      </c>
      <c r="O4946" s="58">
        <v>0</v>
      </c>
      <c r="P4946" s="58">
        <v>0</v>
      </c>
      <c r="Q4946" s="58">
        <v>40</v>
      </c>
      <c r="R4946" s="59">
        <v>0</v>
      </c>
      <c r="S4946" s="59">
        <v>0</v>
      </c>
      <c r="T4946" s="59">
        <v>0</v>
      </c>
      <c r="U4946" s="59">
        <v>34.511111</v>
      </c>
    </row>
    <row r="4947" spans="1:21" x14ac:dyDescent="0.3">
      <c r="A4947" s="61">
        <v>90513</v>
      </c>
      <c r="B4947" s="54">
        <v>1</v>
      </c>
      <c r="C4947" s="54" t="s">
        <v>78</v>
      </c>
      <c r="D4947" s="54" t="s">
        <v>81</v>
      </c>
      <c r="E4947" s="61" t="s">
        <v>4276</v>
      </c>
      <c r="F4947" s="61" t="s">
        <v>156</v>
      </c>
      <c r="G4947" s="54" t="s">
        <v>71</v>
      </c>
      <c r="H4947" s="54" t="s">
        <v>128</v>
      </c>
      <c r="I4947" s="54" t="s">
        <v>22</v>
      </c>
      <c r="J4947" s="54" t="s">
        <v>129</v>
      </c>
      <c r="K4947" s="56">
        <v>43458.613969907405</v>
      </c>
      <c r="L4947" s="56">
        <v>43458.688171296293</v>
      </c>
      <c r="M4947" s="57">
        <v>1.7808333329999999</v>
      </c>
      <c r="N4947" s="58">
        <v>0</v>
      </c>
      <c r="O4947" s="58">
        <v>16</v>
      </c>
      <c r="P4947" s="58">
        <v>0</v>
      </c>
      <c r="Q4947" s="58">
        <v>0</v>
      </c>
      <c r="R4947" s="59">
        <v>0</v>
      </c>
      <c r="S4947" s="59">
        <v>28.493333</v>
      </c>
      <c r="T4947" s="59">
        <v>0</v>
      </c>
      <c r="U4947" s="59">
        <v>0</v>
      </c>
    </row>
    <row r="4948" spans="1:21" x14ac:dyDescent="0.3">
      <c r="A4948" s="61">
        <v>90517</v>
      </c>
      <c r="B4948" s="54">
        <v>1</v>
      </c>
      <c r="C4948" s="54" t="s">
        <v>79</v>
      </c>
      <c r="D4948" s="54" t="s">
        <v>123</v>
      </c>
      <c r="E4948" s="61" t="s">
        <v>4277</v>
      </c>
      <c r="F4948" s="61" t="s">
        <v>140</v>
      </c>
      <c r="G4948" s="54" t="s">
        <v>72</v>
      </c>
      <c r="H4948" s="54" t="s">
        <v>128</v>
      </c>
      <c r="I4948" s="54" t="s">
        <v>22</v>
      </c>
      <c r="J4948" s="54" t="s">
        <v>129</v>
      </c>
      <c r="K4948" s="56">
        <v>43458.63422453704</v>
      </c>
      <c r="L4948" s="56">
        <v>43458.751932870371</v>
      </c>
      <c r="M4948" s="57">
        <v>2.8250000000000002</v>
      </c>
      <c r="N4948" s="58">
        <v>4</v>
      </c>
      <c r="O4948" s="58">
        <v>305</v>
      </c>
      <c r="P4948" s="58">
        <v>0</v>
      </c>
      <c r="Q4948" s="58">
        <v>15</v>
      </c>
      <c r="R4948" s="59">
        <v>11.3</v>
      </c>
      <c r="S4948" s="59">
        <v>861.625</v>
      </c>
      <c r="T4948" s="59">
        <v>0</v>
      </c>
      <c r="U4948" s="59">
        <v>42.375</v>
      </c>
    </row>
    <row r="4949" spans="1:21" x14ac:dyDescent="0.3">
      <c r="A4949" s="61">
        <v>90522</v>
      </c>
      <c r="B4949" s="54">
        <v>1</v>
      </c>
      <c r="C4949" s="54" t="s">
        <v>78</v>
      </c>
      <c r="D4949" s="54" t="s">
        <v>97</v>
      </c>
      <c r="E4949" s="61" t="s">
        <v>2711</v>
      </c>
      <c r="F4949" s="61" t="s">
        <v>137</v>
      </c>
      <c r="G4949" s="54" t="s">
        <v>71</v>
      </c>
      <c r="H4949" s="54" t="s">
        <v>128</v>
      </c>
      <c r="I4949" s="54" t="s">
        <v>22</v>
      </c>
      <c r="J4949" s="54" t="s">
        <v>129</v>
      </c>
      <c r="K4949" s="56">
        <v>43458.632534722223</v>
      </c>
      <c r="L4949" s="56">
        <v>43458.704456018517</v>
      </c>
      <c r="M4949" s="57">
        <v>1.726111111</v>
      </c>
      <c r="N4949" s="58">
        <v>0</v>
      </c>
      <c r="O4949" s="58">
        <v>64</v>
      </c>
      <c r="P4949" s="58">
        <v>0</v>
      </c>
      <c r="Q4949" s="58">
        <v>1</v>
      </c>
      <c r="R4949" s="59">
        <v>0</v>
      </c>
      <c r="S4949" s="59">
        <v>110.47111099999999</v>
      </c>
      <c r="T4949" s="59">
        <v>0</v>
      </c>
      <c r="U4949" s="59">
        <v>1.726111</v>
      </c>
    </row>
    <row r="4950" spans="1:21" x14ac:dyDescent="0.3">
      <c r="A4950" s="61">
        <v>90526</v>
      </c>
      <c r="B4950" s="54">
        <v>1</v>
      </c>
      <c r="C4950" s="54" t="s">
        <v>78</v>
      </c>
      <c r="D4950" s="54" t="s">
        <v>98</v>
      </c>
      <c r="E4950" s="61" t="s">
        <v>226</v>
      </c>
      <c r="F4950" s="61" t="s">
        <v>140</v>
      </c>
      <c r="G4950" s="54" t="s">
        <v>72</v>
      </c>
      <c r="H4950" s="54" t="s">
        <v>128</v>
      </c>
      <c r="I4950" s="54" t="s">
        <v>22</v>
      </c>
      <c r="J4950" s="54" t="s">
        <v>129</v>
      </c>
      <c r="K4950" s="56">
        <v>43458.637824074074</v>
      </c>
      <c r="L4950" s="56">
        <v>43458.663124999999</v>
      </c>
      <c r="M4950" s="57">
        <v>0.60722222199999998</v>
      </c>
      <c r="N4950" s="58">
        <v>4</v>
      </c>
      <c r="O4950" s="58">
        <v>447</v>
      </c>
      <c r="P4950" s="58">
        <v>0</v>
      </c>
      <c r="Q4950" s="58">
        <v>10</v>
      </c>
      <c r="R4950" s="59">
        <v>2.4288889999999999</v>
      </c>
      <c r="S4950" s="59">
        <v>271.42833300000001</v>
      </c>
      <c r="T4950" s="59">
        <v>0</v>
      </c>
      <c r="U4950" s="59">
        <v>6.072222</v>
      </c>
    </row>
    <row r="4951" spans="1:21" x14ac:dyDescent="0.3">
      <c r="A4951" s="61">
        <v>90531</v>
      </c>
      <c r="B4951" s="54">
        <v>1</v>
      </c>
      <c r="C4951" s="54" t="s">
        <v>78</v>
      </c>
      <c r="D4951" s="54" t="s">
        <v>92</v>
      </c>
      <c r="E4951" s="61" t="s">
        <v>4278</v>
      </c>
      <c r="F4951" s="61" t="s">
        <v>151</v>
      </c>
      <c r="G4951" s="54" t="s">
        <v>71</v>
      </c>
      <c r="H4951" s="54" t="s">
        <v>128</v>
      </c>
      <c r="I4951" s="54" t="s">
        <v>22</v>
      </c>
      <c r="J4951" s="54" t="s">
        <v>129</v>
      </c>
      <c r="K4951" s="56">
        <v>43458.643055555556</v>
      </c>
      <c r="L4951" s="56">
        <v>43458.677777777775</v>
      </c>
      <c r="M4951" s="57">
        <v>0.83333333300000001</v>
      </c>
      <c r="N4951" s="58">
        <v>0</v>
      </c>
      <c r="O4951" s="58">
        <v>1</v>
      </c>
      <c r="P4951" s="58">
        <v>0</v>
      </c>
      <c r="Q4951" s="58">
        <v>90</v>
      </c>
      <c r="R4951" s="59">
        <v>0</v>
      </c>
      <c r="S4951" s="59">
        <v>0.83333299999999999</v>
      </c>
      <c r="T4951" s="59">
        <v>0</v>
      </c>
      <c r="U4951" s="59">
        <v>75</v>
      </c>
    </row>
    <row r="4952" spans="1:21" x14ac:dyDescent="0.3">
      <c r="A4952" s="61">
        <v>90532</v>
      </c>
      <c r="B4952" s="54">
        <v>1</v>
      </c>
      <c r="C4952" s="54" t="s">
        <v>78</v>
      </c>
      <c r="D4952" s="54" t="s">
        <v>93</v>
      </c>
      <c r="E4952" s="61" t="s">
        <v>4279</v>
      </c>
      <c r="F4952" s="61" t="s">
        <v>171</v>
      </c>
      <c r="G4952" s="54" t="s">
        <v>72</v>
      </c>
      <c r="H4952" s="54" t="s">
        <v>128</v>
      </c>
      <c r="I4952" s="54" t="s">
        <v>22</v>
      </c>
      <c r="J4952" s="54" t="s">
        <v>129</v>
      </c>
      <c r="K4952" s="56">
        <v>43458.600381944445</v>
      </c>
      <c r="L4952" s="56">
        <v>43458.738877314812</v>
      </c>
      <c r="M4952" s="57">
        <v>3.3238888879999999</v>
      </c>
      <c r="N4952" s="58">
        <v>2</v>
      </c>
      <c r="O4952" s="58">
        <v>2154</v>
      </c>
      <c r="P4952" s="58">
        <v>1</v>
      </c>
      <c r="Q4952" s="58">
        <v>243</v>
      </c>
      <c r="R4952" s="59">
        <v>6.6477779999999997</v>
      </c>
      <c r="S4952" s="59">
        <v>7159.6566650000004</v>
      </c>
      <c r="T4952" s="59">
        <v>3.3238889999999999</v>
      </c>
      <c r="U4952" s="59">
        <v>807.70500000000004</v>
      </c>
    </row>
    <row r="4953" spans="1:21" x14ac:dyDescent="0.3">
      <c r="A4953" s="61">
        <v>90533</v>
      </c>
      <c r="B4953" s="54">
        <v>1</v>
      </c>
      <c r="C4953" s="54" t="s">
        <v>78</v>
      </c>
      <c r="D4953" s="54" t="s">
        <v>83</v>
      </c>
      <c r="E4953" s="61" t="s">
        <v>4280</v>
      </c>
      <c r="F4953" s="61" t="s">
        <v>137</v>
      </c>
      <c r="G4953" s="54" t="s">
        <v>71</v>
      </c>
      <c r="H4953" s="54" t="s">
        <v>128</v>
      </c>
      <c r="I4953" s="54" t="s">
        <v>22</v>
      </c>
      <c r="J4953" s="54" t="s">
        <v>129</v>
      </c>
      <c r="K4953" s="56">
        <v>43458.644490740742</v>
      </c>
      <c r="L4953" s="56">
        <v>43458.817361111112</v>
      </c>
      <c r="M4953" s="57">
        <v>4.1488888880000001</v>
      </c>
      <c r="N4953" s="58">
        <v>0</v>
      </c>
      <c r="O4953" s="58">
        <v>16</v>
      </c>
      <c r="P4953" s="58">
        <v>0</v>
      </c>
      <c r="Q4953" s="58">
        <v>0</v>
      </c>
      <c r="R4953" s="59">
        <v>0</v>
      </c>
      <c r="S4953" s="59">
        <v>66.382221999999999</v>
      </c>
      <c r="T4953" s="59">
        <v>0</v>
      </c>
      <c r="U4953" s="59">
        <v>0</v>
      </c>
    </row>
    <row r="4954" spans="1:21" x14ac:dyDescent="0.3">
      <c r="A4954" s="61">
        <v>90535</v>
      </c>
      <c r="B4954" s="54">
        <v>1</v>
      </c>
      <c r="C4954" s="54" t="s">
        <v>79</v>
      </c>
      <c r="D4954" s="54" t="s">
        <v>108</v>
      </c>
      <c r="E4954" s="61" t="s">
        <v>4281</v>
      </c>
      <c r="F4954" s="61" t="s">
        <v>137</v>
      </c>
      <c r="G4954" s="54" t="s">
        <v>71</v>
      </c>
      <c r="H4954" s="54" t="s">
        <v>128</v>
      </c>
      <c r="I4954" s="54" t="s">
        <v>22</v>
      </c>
      <c r="J4954" s="54" t="s">
        <v>129</v>
      </c>
      <c r="K4954" s="56">
        <v>43458.644629629627</v>
      </c>
      <c r="L4954" s="56">
        <v>43458.704317129632</v>
      </c>
      <c r="M4954" s="57">
        <v>1.4325000000000001</v>
      </c>
      <c r="N4954" s="58">
        <v>0</v>
      </c>
      <c r="O4954" s="58">
        <v>1</v>
      </c>
      <c r="P4954" s="58">
        <v>0</v>
      </c>
      <c r="Q4954" s="58">
        <v>0</v>
      </c>
      <c r="R4954" s="59">
        <v>0</v>
      </c>
      <c r="S4954" s="59">
        <v>1.4325000000000001</v>
      </c>
      <c r="T4954" s="59">
        <v>0</v>
      </c>
      <c r="U4954" s="59">
        <v>0</v>
      </c>
    </row>
    <row r="4955" spans="1:21" x14ac:dyDescent="0.3">
      <c r="A4955" s="61">
        <v>90539</v>
      </c>
      <c r="B4955" s="54">
        <v>1</v>
      </c>
      <c r="C4955" s="54" t="s">
        <v>79</v>
      </c>
      <c r="D4955" s="54" t="s">
        <v>118</v>
      </c>
      <c r="E4955" s="61" t="s">
        <v>4282</v>
      </c>
      <c r="F4955" s="61" t="s">
        <v>136</v>
      </c>
      <c r="G4955" s="54" t="s">
        <v>71</v>
      </c>
      <c r="H4955" s="54" t="s">
        <v>128</v>
      </c>
      <c r="I4955" s="54" t="s">
        <v>22</v>
      </c>
      <c r="J4955" s="54" t="s">
        <v>129</v>
      </c>
      <c r="K4955" s="56">
        <v>43458.645671296297</v>
      </c>
      <c r="L4955" s="56">
        <v>43458.659201388888</v>
      </c>
      <c r="M4955" s="57">
        <v>0.324722222</v>
      </c>
      <c r="N4955" s="58">
        <v>0</v>
      </c>
      <c r="O4955" s="58">
        <v>85</v>
      </c>
      <c r="P4955" s="58">
        <v>0</v>
      </c>
      <c r="Q4955" s="58">
        <v>0</v>
      </c>
      <c r="R4955" s="59">
        <v>0</v>
      </c>
      <c r="S4955" s="59">
        <v>27.601389000000001</v>
      </c>
      <c r="T4955" s="59">
        <v>0</v>
      </c>
      <c r="U4955" s="59">
        <v>0</v>
      </c>
    </row>
    <row r="4956" spans="1:21" x14ac:dyDescent="0.3">
      <c r="A4956" s="61">
        <v>90541</v>
      </c>
      <c r="B4956" s="54">
        <v>1</v>
      </c>
      <c r="C4956" s="54" t="s">
        <v>78</v>
      </c>
      <c r="D4956" s="54" t="s">
        <v>91</v>
      </c>
      <c r="E4956" s="61" t="s">
        <v>1774</v>
      </c>
      <c r="F4956" s="61" t="s">
        <v>140</v>
      </c>
      <c r="G4956" s="54" t="s">
        <v>72</v>
      </c>
      <c r="H4956" s="54" t="s">
        <v>128</v>
      </c>
      <c r="I4956" s="54" t="s">
        <v>22</v>
      </c>
      <c r="J4956" s="54" t="s">
        <v>129</v>
      </c>
      <c r="K4956" s="56">
        <v>43458.612916666665</v>
      </c>
      <c r="L4956" s="56">
        <v>43458.661111111112</v>
      </c>
      <c r="M4956" s="57">
        <v>1.156666666</v>
      </c>
      <c r="N4956" s="58">
        <v>0</v>
      </c>
      <c r="O4956" s="58">
        <v>1</v>
      </c>
      <c r="P4956" s="58">
        <v>0</v>
      </c>
      <c r="Q4956" s="58">
        <v>290</v>
      </c>
      <c r="R4956" s="59">
        <v>0</v>
      </c>
      <c r="S4956" s="59">
        <v>1.1566669999999999</v>
      </c>
      <c r="T4956" s="59">
        <v>0</v>
      </c>
      <c r="U4956" s="59">
        <v>335.433333</v>
      </c>
    </row>
    <row r="4957" spans="1:21" x14ac:dyDescent="0.3">
      <c r="A4957" s="61">
        <v>90542</v>
      </c>
      <c r="B4957" s="54">
        <v>1</v>
      </c>
      <c r="C4957" s="54" t="s">
        <v>78</v>
      </c>
      <c r="D4957" s="54" t="s">
        <v>101</v>
      </c>
      <c r="E4957" s="61" t="s">
        <v>4283</v>
      </c>
      <c r="F4957" s="61" t="s">
        <v>136</v>
      </c>
      <c r="G4957" s="54" t="s">
        <v>71</v>
      </c>
      <c r="H4957" s="54" t="s">
        <v>128</v>
      </c>
      <c r="I4957" s="54" t="s">
        <v>22</v>
      </c>
      <c r="J4957" s="54" t="s">
        <v>129</v>
      </c>
      <c r="K4957" s="56">
        <v>43458.654189814813</v>
      </c>
      <c r="L4957" s="56">
        <v>43458.87940972222</v>
      </c>
      <c r="M4957" s="57">
        <v>5.4052777770000002</v>
      </c>
      <c r="N4957" s="58">
        <v>0</v>
      </c>
      <c r="O4957" s="58">
        <v>20</v>
      </c>
      <c r="P4957" s="58">
        <v>0</v>
      </c>
      <c r="Q4957" s="58">
        <v>0</v>
      </c>
      <c r="R4957" s="59">
        <v>0</v>
      </c>
      <c r="S4957" s="59">
        <v>108.10555600000001</v>
      </c>
      <c r="T4957" s="59">
        <v>0</v>
      </c>
      <c r="U4957" s="59">
        <v>0</v>
      </c>
    </row>
    <row r="4958" spans="1:21" x14ac:dyDescent="0.3">
      <c r="A4958" s="61">
        <v>90543</v>
      </c>
      <c r="B4958" s="54">
        <v>1</v>
      </c>
      <c r="C4958" s="54" t="s">
        <v>78</v>
      </c>
      <c r="D4958" s="54" t="s">
        <v>82</v>
      </c>
      <c r="E4958" s="61" t="s">
        <v>4284</v>
      </c>
      <c r="F4958" s="61" t="s">
        <v>137</v>
      </c>
      <c r="G4958" s="54" t="s">
        <v>71</v>
      </c>
      <c r="H4958" s="54" t="s">
        <v>128</v>
      </c>
      <c r="I4958" s="54" t="s">
        <v>22</v>
      </c>
      <c r="J4958" s="54" t="s">
        <v>129</v>
      </c>
      <c r="K4958" s="56">
        <v>43458.65415509259</v>
      </c>
      <c r="L4958" s="56">
        <v>43458.706770833334</v>
      </c>
      <c r="M4958" s="57">
        <v>1.2627777769999999</v>
      </c>
      <c r="N4958" s="58">
        <v>0</v>
      </c>
      <c r="O4958" s="58">
        <v>11</v>
      </c>
      <c r="P4958" s="58">
        <v>0</v>
      </c>
      <c r="Q4958" s="58">
        <v>0</v>
      </c>
      <c r="R4958" s="59">
        <v>0</v>
      </c>
      <c r="S4958" s="59">
        <v>13.890556</v>
      </c>
      <c r="T4958" s="59">
        <v>0</v>
      </c>
      <c r="U4958" s="59">
        <v>0</v>
      </c>
    </row>
    <row r="4959" spans="1:21" x14ac:dyDescent="0.3">
      <c r="A4959" s="61">
        <v>90548</v>
      </c>
      <c r="B4959" s="54">
        <v>1</v>
      </c>
      <c r="C4959" s="54" t="s">
        <v>79</v>
      </c>
      <c r="D4959" s="54" t="s">
        <v>115</v>
      </c>
      <c r="E4959" s="61" t="s">
        <v>4285</v>
      </c>
      <c r="F4959" s="61" t="s">
        <v>140</v>
      </c>
      <c r="G4959" s="54" t="s">
        <v>72</v>
      </c>
      <c r="H4959" s="54" t="s">
        <v>128</v>
      </c>
      <c r="I4959" s="54" t="s">
        <v>22</v>
      </c>
      <c r="J4959" s="54" t="s">
        <v>129</v>
      </c>
      <c r="K4959" s="56">
        <v>43458.654016203705</v>
      </c>
      <c r="L4959" s="56">
        <v>43458.678854166668</v>
      </c>
      <c r="M4959" s="57">
        <v>0.59611111100000003</v>
      </c>
      <c r="N4959" s="58">
        <v>0</v>
      </c>
      <c r="O4959" s="58">
        <v>0</v>
      </c>
      <c r="P4959" s="58">
        <v>0</v>
      </c>
      <c r="Q4959" s="58">
        <v>162</v>
      </c>
      <c r="R4959" s="59">
        <v>0</v>
      </c>
      <c r="S4959" s="59">
        <v>0</v>
      </c>
      <c r="T4959" s="59">
        <v>0</v>
      </c>
      <c r="U4959" s="59">
        <v>96.57</v>
      </c>
    </row>
    <row r="4960" spans="1:21" x14ac:dyDescent="0.3">
      <c r="A4960" s="61">
        <v>90551</v>
      </c>
      <c r="B4960" s="54">
        <v>1</v>
      </c>
      <c r="C4960" s="54" t="s">
        <v>78</v>
      </c>
      <c r="D4960" s="54" t="s">
        <v>93</v>
      </c>
      <c r="E4960" s="61" t="s">
        <v>2690</v>
      </c>
      <c r="F4960" s="61" t="s">
        <v>136</v>
      </c>
      <c r="G4960" s="54" t="s">
        <v>71</v>
      </c>
      <c r="H4960" s="54" t="s">
        <v>128</v>
      </c>
      <c r="I4960" s="54" t="s">
        <v>22</v>
      </c>
      <c r="J4960" s="54" t="s">
        <v>129</v>
      </c>
      <c r="K4960" s="56">
        <v>43458.68236111111</v>
      </c>
      <c r="L4960" s="56">
        <v>43458.767361111109</v>
      </c>
      <c r="M4960" s="57">
        <v>2.04</v>
      </c>
      <c r="N4960" s="58">
        <v>0</v>
      </c>
      <c r="O4960" s="58">
        <v>21</v>
      </c>
      <c r="P4960" s="58">
        <v>0</v>
      </c>
      <c r="Q4960" s="58">
        <v>0</v>
      </c>
      <c r="R4960" s="59">
        <v>0</v>
      </c>
      <c r="S4960" s="59">
        <v>42.84</v>
      </c>
      <c r="T4960" s="59">
        <v>0</v>
      </c>
      <c r="U4960" s="59">
        <v>0</v>
      </c>
    </row>
    <row r="4961" spans="1:21" x14ac:dyDescent="0.3">
      <c r="A4961" s="61">
        <v>90554</v>
      </c>
      <c r="B4961" s="54">
        <v>1</v>
      </c>
      <c r="C4961" s="54" t="s">
        <v>78</v>
      </c>
      <c r="D4961" s="54" t="s">
        <v>94</v>
      </c>
      <c r="E4961" s="61" t="s">
        <v>4286</v>
      </c>
      <c r="F4961" s="61" t="s">
        <v>137</v>
      </c>
      <c r="G4961" s="54" t="s">
        <v>71</v>
      </c>
      <c r="H4961" s="54" t="s">
        <v>128</v>
      </c>
      <c r="I4961" s="54" t="s">
        <v>22</v>
      </c>
      <c r="J4961" s="54" t="s">
        <v>129</v>
      </c>
      <c r="K4961" s="56">
        <v>43458.661423611113</v>
      </c>
      <c r="L4961" s="56">
        <v>43458.752800925926</v>
      </c>
      <c r="M4961" s="57">
        <v>2.1930555549999999</v>
      </c>
      <c r="N4961" s="58">
        <v>0</v>
      </c>
      <c r="O4961" s="58">
        <v>1</v>
      </c>
      <c r="P4961" s="58">
        <v>0</v>
      </c>
      <c r="Q4961" s="58">
        <v>0</v>
      </c>
      <c r="R4961" s="59">
        <v>0</v>
      </c>
      <c r="S4961" s="59">
        <v>2.1930559999999999</v>
      </c>
      <c r="T4961" s="59">
        <v>0</v>
      </c>
      <c r="U4961" s="59">
        <v>0</v>
      </c>
    </row>
    <row r="4962" spans="1:21" x14ac:dyDescent="0.3">
      <c r="A4962" s="61">
        <v>90558</v>
      </c>
      <c r="B4962" s="54">
        <v>1</v>
      </c>
      <c r="C4962" s="54" t="s">
        <v>78</v>
      </c>
      <c r="D4962" s="54" t="s">
        <v>83</v>
      </c>
      <c r="E4962" s="61" t="s">
        <v>4287</v>
      </c>
      <c r="F4962" s="61" t="s">
        <v>165</v>
      </c>
      <c r="G4962" s="54" t="s">
        <v>71</v>
      </c>
      <c r="H4962" s="54" t="s">
        <v>128</v>
      </c>
      <c r="I4962" s="54" t="s">
        <v>22</v>
      </c>
      <c r="J4962" s="54" t="s">
        <v>129</v>
      </c>
      <c r="K4962" s="56">
        <v>43458.658935185187</v>
      </c>
      <c r="L4962" s="56">
        <v>43458.818055555559</v>
      </c>
      <c r="M4962" s="57">
        <v>3.818888888</v>
      </c>
      <c r="N4962" s="58">
        <v>0</v>
      </c>
      <c r="O4962" s="58">
        <v>61</v>
      </c>
      <c r="P4962" s="58">
        <v>0</v>
      </c>
      <c r="Q4962" s="58">
        <v>0</v>
      </c>
      <c r="R4962" s="59">
        <v>0</v>
      </c>
      <c r="S4962" s="59">
        <v>232.95222200000001</v>
      </c>
      <c r="T4962" s="59">
        <v>0</v>
      </c>
      <c r="U4962" s="59">
        <v>0</v>
      </c>
    </row>
    <row r="4963" spans="1:21" x14ac:dyDescent="0.3">
      <c r="A4963" s="61">
        <v>90560</v>
      </c>
      <c r="B4963" s="54">
        <v>1</v>
      </c>
      <c r="C4963" s="54" t="s">
        <v>78</v>
      </c>
      <c r="D4963" s="54" t="s">
        <v>96</v>
      </c>
      <c r="E4963" s="61" t="s">
        <v>4288</v>
      </c>
      <c r="F4963" s="61" t="s">
        <v>136</v>
      </c>
      <c r="G4963" s="54" t="s">
        <v>71</v>
      </c>
      <c r="H4963" s="54" t="s">
        <v>128</v>
      </c>
      <c r="I4963" s="54" t="s">
        <v>22</v>
      </c>
      <c r="J4963" s="54" t="s">
        <v>129</v>
      </c>
      <c r="K4963" s="56">
        <v>43458.670624999999</v>
      </c>
      <c r="L4963" s="56">
        <v>43458.713194444441</v>
      </c>
      <c r="M4963" s="57">
        <v>1.021666666</v>
      </c>
      <c r="N4963" s="58">
        <v>0</v>
      </c>
      <c r="O4963" s="58">
        <v>2</v>
      </c>
      <c r="P4963" s="58">
        <v>0</v>
      </c>
      <c r="Q4963" s="58">
        <v>0</v>
      </c>
      <c r="R4963" s="59">
        <v>0</v>
      </c>
      <c r="S4963" s="59">
        <v>2.0433330000000001</v>
      </c>
      <c r="T4963" s="59">
        <v>0</v>
      </c>
      <c r="U4963" s="59">
        <v>0</v>
      </c>
    </row>
    <row r="4964" spans="1:21" x14ac:dyDescent="0.3">
      <c r="A4964" s="61">
        <v>90563</v>
      </c>
      <c r="B4964" s="54">
        <v>1</v>
      </c>
      <c r="C4964" s="54" t="s">
        <v>79</v>
      </c>
      <c r="D4964" s="54" t="s">
        <v>115</v>
      </c>
      <c r="E4964" s="61" t="s">
        <v>4289</v>
      </c>
      <c r="F4964" s="61" t="s">
        <v>140</v>
      </c>
      <c r="G4964" s="54" t="s">
        <v>72</v>
      </c>
      <c r="H4964" s="54" t="s">
        <v>128</v>
      </c>
      <c r="I4964" s="54" t="s">
        <v>22</v>
      </c>
      <c r="J4964" s="54" t="s">
        <v>129</v>
      </c>
      <c r="K4964" s="56">
        <v>43458.665092592593</v>
      </c>
      <c r="L4964" s="56">
        <v>43458.717210648145</v>
      </c>
      <c r="M4964" s="57">
        <v>1.2508333330000001</v>
      </c>
      <c r="N4964" s="58">
        <v>0</v>
      </c>
      <c r="O4964" s="58">
        <v>1326</v>
      </c>
      <c r="P4964" s="58">
        <v>0</v>
      </c>
      <c r="Q4964" s="58">
        <v>2</v>
      </c>
      <c r="R4964" s="59">
        <v>0</v>
      </c>
      <c r="S4964" s="59">
        <v>1658.605</v>
      </c>
      <c r="T4964" s="59">
        <v>0</v>
      </c>
      <c r="U4964" s="59">
        <v>2.5016669999999999</v>
      </c>
    </row>
    <row r="4965" spans="1:21" x14ac:dyDescent="0.3">
      <c r="A4965" s="61">
        <v>90564</v>
      </c>
      <c r="B4965" s="54">
        <v>1</v>
      </c>
      <c r="C4965" s="54" t="s">
        <v>79</v>
      </c>
      <c r="D4965" s="54" t="s">
        <v>119</v>
      </c>
      <c r="E4965" s="61" t="s">
        <v>297</v>
      </c>
      <c r="F4965" s="61" t="s">
        <v>140</v>
      </c>
      <c r="G4965" s="54" t="s">
        <v>72</v>
      </c>
      <c r="H4965" s="54" t="s">
        <v>128</v>
      </c>
      <c r="I4965" s="54" t="s">
        <v>22</v>
      </c>
      <c r="J4965" s="54" t="s">
        <v>129</v>
      </c>
      <c r="K4965" s="56">
        <v>43458.672476851854</v>
      </c>
      <c r="L4965" s="56">
        <v>43458.713784722218</v>
      </c>
      <c r="M4965" s="57">
        <v>0.99138888800000002</v>
      </c>
      <c r="N4965" s="58">
        <v>6</v>
      </c>
      <c r="O4965" s="58">
        <v>926</v>
      </c>
      <c r="P4965" s="58">
        <v>0</v>
      </c>
      <c r="Q4965" s="58">
        <v>192</v>
      </c>
      <c r="R4965" s="59">
        <v>5.9483329999999999</v>
      </c>
      <c r="S4965" s="59">
        <v>918.02611000000002</v>
      </c>
      <c r="T4965" s="59">
        <v>0</v>
      </c>
      <c r="U4965" s="59">
        <v>190.346666</v>
      </c>
    </row>
    <row r="4966" spans="1:21" x14ac:dyDescent="0.3">
      <c r="A4966" s="61">
        <v>90568</v>
      </c>
      <c r="B4966" s="54">
        <v>1</v>
      </c>
      <c r="C4966" s="54" t="s">
        <v>78</v>
      </c>
      <c r="D4966" s="54" t="s">
        <v>81</v>
      </c>
      <c r="E4966" s="61" t="s">
        <v>4290</v>
      </c>
      <c r="F4966" s="61" t="s">
        <v>184</v>
      </c>
      <c r="G4966" s="54" t="s">
        <v>71</v>
      </c>
      <c r="H4966" s="54" t="s">
        <v>128</v>
      </c>
      <c r="I4966" s="54" t="s">
        <v>22</v>
      </c>
      <c r="J4966" s="54" t="s">
        <v>129</v>
      </c>
      <c r="K4966" s="56">
        <v>43458.676585648151</v>
      </c>
      <c r="L4966" s="56">
        <v>43458.723946759259</v>
      </c>
      <c r="M4966" s="57">
        <v>1.136666666</v>
      </c>
      <c r="N4966" s="58">
        <v>0</v>
      </c>
      <c r="O4966" s="58">
        <v>2</v>
      </c>
      <c r="P4966" s="58">
        <v>0</v>
      </c>
      <c r="Q4966" s="58">
        <v>0</v>
      </c>
      <c r="R4966" s="59">
        <v>0</v>
      </c>
      <c r="S4966" s="59">
        <v>2.273333</v>
      </c>
      <c r="T4966" s="59">
        <v>0</v>
      </c>
      <c r="U4966" s="59">
        <v>0</v>
      </c>
    </row>
    <row r="4967" spans="1:21" x14ac:dyDescent="0.3">
      <c r="A4967" s="61">
        <v>90571</v>
      </c>
      <c r="B4967" s="54">
        <v>1</v>
      </c>
      <c r="C4967" s="54" t="s">
        <v>78</v>
      </c>
      <c r="D4967" s="54" t="s">
        <v>91</v>
      </c>
      <c r="E4967" s="61" t="s">
        <v>4291</v>
      </c>
      <c r="F4967" s="61" t="s">
        <v>145</v>
      </c>
      <c r="G4967" s="54" t="s">
        <v>72</v>
      </c>
      <c r="H4967" s="54" t="s">
        <v>128</v>
      </c>
      <c r="I4967" s="54" t="s">
        <v>22</v>
      </c>
      <c r="J4967" s="54" t="s">
        <v>129</v>
      </c>
      <c r="K4967" s="56">
        <v>43458.611990740741</v>
      </c>
      <c r="L4967" s="56">
        <v>43458.770833333336</v>
      </c>
      <c r="M4967" s="57">
        <v>3.8122222219999999</v>
      </c>
      <c r="N4967" s="58">
        <v>0</v>
      </c>
      <c r="O4967" s="58">
        <v>0</v>
      </c>
      <c r="P4967" s="58">
        <v>0</v>
      </c>
      <c r="Q4967" s="58">
        <v>26</v>
      </c>
      <c r="R4967" s="59">
        <v>0</v>
      </c>
      <c r="S4967" s="59">
        <v>0</v>
      </c>
      <c r="T4967" s="59">
        <v>0</v>
      </c>
      <c r="U4967" s="59">
        <v>99.117778000000001</v>
      </c>
    </row>
    <row r="4968" spans="1:21" x14ac:dyDescent="0.3">
      <c r="A4968" s="61">
        <v>90574</v>
      </c>
      <c r="B4968" s="54">
        <v>1</v>
      </c>
      <c r="C4968" s="54" t="s">
        <v>78</v>
      </c>
      <c r="D4968" s="54" t="s">
        <v>86</v>
      </c>
      <c r="E4968" s="61" t="s">
        <v>4064</v>
      </c>
      <c r="F4968" s="61" t="s">
        <v>137</v>
      </c>
      <c r="G4968" s="54" t="s">
        <v>71</v>
      </c>
      <c r="H4968" s="54" t="s">
        <v>128</v>
      </c>
      <c r="I4968" s="54" t="s">
        <v>22</v>
      </c>
      <c r="J4968" s="54" t="s">
        <v>129</v>
      </c>
      <c r="K4968" s="56">
        <v>43458.685439814813</v>
      </c>
      <c r="L4968" s="56">
        <v>43458.756979166668</v>
      </c>
      <c r="M4968" s="57">
        <v>1.7169444439999999</v>
      </c>
      <c r="N4968" s="58">
        <v>0</v>
      </c>
      <c r="O4968" s="58">
        <v>21</v>
      </c>
      <c r="P4968" s="58">
        <v>0</v>
      </c>
      <c r="Q4968" s="58">
        <v>0</v>
      </c>
      <c r="R4968" s="59">
        <v>0</v>
      </c>
      <c r="S4968" s="59">
        <v>36.055833</v>
      </c>
      <c r="T4968" s="59">
        <v>0</v>
      </c>
      <c r="U4968" s="59">
        <v>0</v>
      </c>
    </row>
    <row r="4969" spans="1:21" x14ac:dyDescent="0.3">
      <c r="A4969" s="61">
        <v>90576</v>
      </c>
      <c r="B4969" s="54">
        <v>1</v>
      </c>
      <c r="C4969" s="54" t="s">
        <v>79</v>
      </c>
      <c r="D4969" s="54" t="s">
        <v>115</v>
      </c>
      <c r="E4969" s="61" t="s">
        <v>4285</v>
      </c>
      <c r="F4969" s="61" t="s">
        <v>140</v>
      </c>
      <c r="G4969" s="54" t="s">
        <v>72</v>
      </c>
      <c r="H4969" s="54" t="s">
        <v>128</v>
      </c>
      <c r="I4969" s="54" t="s">
        <v>22</v>
      </c>
      <c r="J4969" s="54" t="s">
        <v>129</v>
      </c>
      <c r="K4969" s="56">
        <v>43458.684074074074</v>
      </c>
      <c r="L4969" s="56">
        <v>43458.704004629632</v>
      </c>
      <c r="M4969" s="57">
        <v>0.47833333300000003</v>
      </c>
      <c r="N4969" s="58">
        <v>0</v>
      </c>
      <c r="O4969" s="58">
        <v>0</v>
      </c>
      <c r="P4969" s="58">
        <v>0</v>
      </c>
      <c r="Q4969" s="58">
        <v>162</v>
      </c>
      <c r="R4969" s="59">
        <v>0</v>
      </c>
      <c r="S4969" s="59">
        <v>0</v>
      </c>
      <c r="T4969" s="59">
        <v>0</v>
      </c>
      <c r="U4969" s="59">
        <v>77.489999999999995</v>
      </c>
    </row>
    <row r="4970" spans="1:21" x14ac:dyDescent="0.3">
      <c r="A4970" s="61">
        <v>90579</v>
      </c>
      <c r="B4970" s="54">
        <v>1</v>
      </c>
      <c r="C4970" s="54" t="s">
        <v>78</v>
      </c>
      <c r="D4970" s="54" t="s">
        <v>102</v>
      </c>
      <c r="E4970" s="61" t="s">
        <v>4292</v>
      </c>
      <c r="F4970" s="61" t="s">
        <v>137</v>
      </c>
      <c r="G4970" s="54" t="s">
        <v>71</v>
      </c>
      <c r="H4970" s="54" t="s">
        <v>128</v>
      </c>
      <c r="I4970" s="54" t="s">
        <v>22</v>
      </c>
      <c r="J4970" s="54" t="s">
        <v>129</v>
      </c>
      <c r="K4970" s="56">
        <v>43458.618043981478</v>
      </c>
      <c r="L4970" s="56">
        <v>43458.811585648145</v>
      </c>
      <c r="M4970" s="57">
        <v>4.6449999999999996</v>
      </c>
      <c r="N4970" s="58">
        <v>0</v>
      </c>
      <c r="O4970" s="58">
        <v>0</v>
      </c>
      <c r="P4970" s="58">
        <v>0</v>
      </c>
      <c r="Q4970" s="58">
        <v>1</v>
      </c>
      <c r="R4970" s="59">
        <v>0</v>
      </c>
      <c r="S4970" s="59">
        <v>0</v>
      </c>
      <c r="T4970" s="59">
        <v>0</v>
      </c>
      <c r="U4970" s="59">
        <v>4.6449999999999996</v>
      </c>
    </row>
    <row r="4971" spans="1:21" x14ac:dyDescent="0.3">
      <c r="A4971" s="61">
        <v>90581</v>
      </c>
      <c r="B4971" s="54">
        <v>1</v>
      </c>
      <c r="C4971" s="54" t="s">
        <v>78</v>
      </c>
      <c r="D4971" s="54" t="s">
        <v>82</v>
      </c>
      <c r="E4971" s="61" t="s">
        <v>4293</v>
      </c>
      <c r="F4971" s="61" t="s">
        <v>137</v>
      </c>
      <c r="G4971" s="54" t="s">
        <v>71</v>
      </c>
      <c r="H4971" s="54" t="s">
        <v>128</v>
      </c>
      <c r="I4971" s="54" t="s">
        <v>22</v>
      </c>
      <c r="J4971" s="54" t="s">
        <v>129</v>
      </c>
      <c r="K4971" s="56">
        <v>43458.689363425925</v>
      </c>
      <c r="L4971" s="56">
        <v>43458.758935185186</v>
      </c>
      <c r="M4971" s="57">
        <v>1.6697222220000001</v>
      </c>
      <c r="N4971" s="58">
        <v>0</v>
      </c>
      <c r="O4971" s="58">
        <v>2</v>
      </c>
      <c r="P4971" s="58">
        <v>0</v>
      </c>
      <c r="Q4971" s="58">
        <v>0</v>
      </c>
      <c r="R4971" s="59">
        <v>0</v>
      </c>
      <c r="S4971" s="59">
        <v>3.3394439999999999</v>
      </c>
      <c r="T4971" s="59">
        <v>0</v>
      </c>
      <c r="U4971" s="59">
        <v>0</v>
      </c>
    </row>
    <row r="4972" spans="1:21" x14ac:dyDescent="0.3">
      <c r="A4972" s="61">
        <v>90582</v>
      </c>
      <c r="B4972" s="54">
        <v>1</v>
      </c>
      <c r="C4972" s="54" t="s">
        <v>78</v>
      </c>
      <c r="D4972" s="54" t="s">
        <v>95</v>
      </c>
      <c r="E4972" s="61" t="s">
        <v>618</v>
      </c>
      <c r="F4972" s="61" t="s">
        <v>172</v>
      </c>
      <c r="G4972" s="54" t="s">
        <v>71</v>
      </c>
      <c r="H4972" s="54" t="s">
        <v>128</v>
      </c>
      <c r="I4972" s="54" t="s">
        <v>22</v>
      </c>
      <c r="J4972" s="54" t="s">
        <v>129</v>
      </c>
      <c r="K4972" s="56">
        <v>43458.692233796297</v>
      </c>
      <c r="L4972" s="56">
        <v>43458.725462962961</v>
      </c>
      <c r="M4972" s="57">
        <v>0.79749999999999999</v>
      </c>
      <c r="N4972" s="58">
        <v>0</v>
      </c>
      <c r="O4972" s="58">
        <v>322</v>
      </c>
      <c r="P4972" s="58">
        <v>0</v>
      </c>
      <c r="Q4972" s="58">
        <v>1</v>
      </c>
      <c r="R4972" s="59">
        <v>0</v>
      </c>
      <c r="S4972" s="59">
        <v>256.79500000000002</v>
      </c>
      <c r="T4972" s="59">
        <v>0</v>
      </c>
      <c r="U4972" s="59">
        <v>0.79749999999999999</v>
      </c>
    </row>
    <row r="4973" spans="1:21" x14ac:dyDescent="0.3">
      <c r="A4973" s="61">
        <v>90583</v>
      </c>
      <c r="B4973" s="54">
        <v>1</v>
      </c>
      <c r="C4973" s="54" t="s">
        <v>78</v>
      </c>
      <c r="D4973" s="54" t="s">
        <v>93</v>
      </c>
      <c r="E4973" s="61" t="s">
        <v>4294</v>
      </c>
      <c r="F4973" s="61" t="s">
        <v>145</v>
      </c>
      <c r="G4973" s="54" t="s">
        <v>72</v>
      </c>
      <c r="H4973" s="54" t="s">
        <v>128</v>
      </c>
      <c r="I4973" s="54" t="s">
        <v>22</v>
      </c>
      <c r="J4973" s="54" t="s">
        <v>129</v>
      </c>
      <c r="K4973" s="56">
        <v>43458.691747685181</v>
      </c>
      <c r="L4973" s="56">
        <v>43458.77275462963</v>
      </c>
      <c r="M4973" s="57">
        <v>1.9441666660000001</v>
      </c>
      <c r="N4973" s="58">
        <v>0</v>
      </c>
      <c r="O4973" s="58">
        <v>0</v>
      </c>
      <c r="P4973" s="58">
        <v>0</v>
      </c>
      <c r="Q4973" s="58">
        <v>128</v>
      </c>
      <c r="R4973" s="59">
        <v>0</v>
      </c>
      <c r="S4973" s="59">
        <v>0</v>
      </c>
      <c r="T4973" s="59">
        <v>0</v>
      </c>
      <c r="U4973" s="59">
        <v>248.85333299999999</v>
      </c>
    </row>
    <row r="4974" spans="1:21" x14ac:dyDescent="0.3">
      <c r="A4974" s="61">
        <v>90584</v>
      </c>
      <c r="B4974" s="54">
        <v>1</v>
      </c>
      <c r="C4974" s="54" t="s">
        <v>78</v>
      </c>
      <c r="D4974" s="54" t="s">
        <v>80</v>
      </c>
      <c r="E4974" s="61" t="s">
        <v>4295</v>
      </c>
      <c r="F4974" s="61" t="s">
        <v>130</v>
      </c>
      <c r="G4974" s="54" t="s">
        <v>71</v>
      </c>
      <c r="H4974" s="54" t="s">
        <v>128</v>
      </c>
      <c r="I4974" s="54" t="s">
        <v>22</v>
      </c>
      <c r="J4974" s="54" t="s">
        <v>129</v>
      </c>
      <c r="K4974" s="56">
        <v>43458.700555555552</v>
      </c>
      <c r="L4974" s="56">
        <v>43458.800659722219</v>
      </c>
      <c r="M4974" s="57">
        <v>2.4024999999999999</v>
      </c>
      <c r="N4974" s="58">
        <v>0</v>
      </c>
      <c r="O4974" s="58">
        <v>2</v>
      </c>
      <c r="P4974" s="58">
        <v>0</v>
      </c>
      <c r="Q4974" s="58">
        <v>0</v>
      </c>
      <c r="R4974" s="59">
        <v>0</v>
      </c>
      <c r="S4974" s="59">
        <v>4.8049999999999997</v>
      </c>
      <c r="T4974" s="59">
        <v>0</v>
      </c>
      <c r="U4974" s="59">
        <v>0</v>
      </c>
    </row>
    <row r="4975" spans="1:21" x14ac:dyDescent="0.3">
      <c r="A4975" s="61">
        <v>90585</v>
      </c>
      <c r="B4975" s="54">
        <v>1</v>
      </c>
      <c r="C4975" s="54" t="s">
        <v>78</v>
      </c>
      <c r="D4975" s="54" t="s">
        <v>89</v>
      </c>
      <c r="E4975" s="61" t="s">
        <v>4296</v>
      </c>
      <c r="F4975" s="61" t="s">
        <v>136</v>
      </c>
      <c r="G4975" s="54" t="s">
        <v>71</v>
      </c>
      <c r="H4975" s="54" t="s">
        <v>128</v>
      </c>
      <c r="I4975" s="54" t="s">
        <v>22</v>
      </c>
      <c r="J4975" s="54" t="s">
        <v>129</v>
      </c>
      <c r="K4975" s="56">
        <v>43458.700995370367</v>
      </c>
      <c r="L4975" s="56">
        <v>43458.727141203701</v>
      </c>
      <c r="M4975" s="57">
        <v>0.62749999999999995</v>
      </c>
      <c r="N4975" s="58">
        <v>0</v>
      </c>
      <c r="O4975" s="58">
        <v>1</v>
      </c>
      <c r="P4975" s="58">
        <v>0</v>
      </c>
      <c r="Q4975" s="58">
        <v>33</v>
      </c>
      <c r="R4975" s="59">
        <v>0</v>
      </c>
      <c r="S4975" s="59">
        <v>0.62749999999999995</v>
      </c>
      <c r="T4975" s="59">
        <v>0</v>
      </c>
      <c r="U4975" s="59">
        <v>20.7075</v>
      </c>
    </row>
    <row r="4976" spans="1:21" x14ac:dyDescent="0.3">
      <c r="A4976" s="61">
        <v>90588</v>
      </c>
      <c r="B4976" s="54">
        <v>1</v>
      </c>
      <c r="C4976" s="54" t="s">
        <v>79</v>
      </c>
      <c r="D4976" s="54" t="s">
        <v>109</v>
      </c>
      <c r="E4976" s="61" t="s">
        <v>4297</v>
      </c>
      <c r="F4976" s="61" t="s">
        <v>140</v>
      </c>
      <c r="G4976" s="54" t="s">
        <v>72</v>
      </c>
      <c r="H4976" s="54" t="s">
        <v>128</v>
      </c>
      <c r="I4976" s="54" t="s">
        <v>22</v>
      </c>
      <c r="J4976" s="54" t="s">
        <v>129</v>
      </c>
      <c r="K4976" s="56">
        <v>43458.682534722218</v>
      </c>
      <c r="L4976" s="56">
        <v>43458.773946759262</v>
      </c>
      <c r="M4976" s="57">
        <v>2.193888888</v>
      </c>
      <c r="N4976" s="58">
        <v>0</v>
      </c>
      <c r="O4976" s="58">
        <v>0</v>
      </c>
      <c r="P4976" s="58">
        <v>0</v>
      </c>
      <c r="Q4976" s="58">
        <v>62</v>
      </c>
      <c r="R4976" s="59">
        <v>0</v>
      </c>
      <c r="S4976" s="59">
        <v>0</v>
      </c>
      <c r="T4976" s="59">
        <v>0</v>
      </c>
      <c r="U4976" s="59">
        <v>136.02111099999999</v>
      </c>
    </row>
    <row r="4977" spans="1:21" x14ac:dyDescent="0.3">
      <c r="A4977" s="61">
        <v>90593</v>
      </c>
      <c r="B4977" s="54">
        <v>1</v>
      </c>
      <c r="C4977" s="54" t="s">
        <v>78</v>
      </c>
      <c r="D4977" s="54" t="s">
        <v>103</v>
      </c>
      <c r="E4977" s="61" t="s">
        <v>4298</v>
      </c>
      <c r="F4977" s="61" t="s">
        <v>140</v>
      </c>
      <c r="G4977" s="54" t="s">
        <v>72</v>
      </c>
      <c r="H4977" s="54" t="s">
        <v>128</v>
      </c>
      <c r="I4977" s="54" t="s">
        <v>22</v>
      </c>
      <c r="J4977" s="54" t="s">
        <v>129</v>
      </c>
      <c r="K4977" s="56">
        <v>43458.676770833335</v>
      </c>
      <c r="L4977" s="56">
        <v>43458.802384259259</v>
      </c>
      <c r="M4977" s="57">
        <v>3.0147222220000001</v>
      </c>
      <c r="N4977" s="58">
        <v>0</v>
      </c>
      <c r="O4977" s="58">
        <v>0</v>
      </c>
      <c r="P4977" s="58">
        <v>0</v>
      </c>
      <c r="Q4977" s="58">
        <v>3</v>
      </c>
      <c r="R4977" s="59">
        <v>0</v>
      </c>
      <c r="S4977" s="59">
        <v>0</v>
      </c>
      <c r="T4977" s="59">
        <v>0</v>
      </c>
      <c r="U4977" s="59">
        <v>9.0441669999999998</v>
      </c>
    </row>
    <row r="4978" spans="1:21" x14ac:dyDescent="0.3">
      <c r="A4978" s="61">
        <v>90595</v>
      </c>
      <c r="B4978" s="54">
        <v>1</v>
      </c>
      <c r="C4978" s="54" t="s">
        <v>79</v>
      </c>
      <c r="D4978" s="54" t="s">
        <v>116</v>
      </c>
      <c r="E4978" s="61" t="s">
        <v>287</v>
      </c>
      <c r="F4978" s="61" t="s">
        <v>140</v>
      </c>
      <c r="G4978" s="54" t="s">
        <v>72</v>
      </c>
      <c r="H4978" s="54" t="s">
        <v>128</v>
      </c>
      <c r="I4978" s="54" t="s">
        <v>22</v>
      </c>
      <c r="J4978" s="54" t="s">
        <v>129</v>
      </c>
      <c r="K4978" s="56">
        <v>43458.7112037037</v>
      </c>
      <c r="L4978" s="56">
        <v>43458.735335648147</v>
      </c>
      <c r="M4978" s="57">
        <v>0.579166666</v>
      </c>
      <c r="N4978" s="58">
        <v>1</v>
      </c>
      <c r="O4978" s="58">
        <v>724</v>
      </c>
      <c r="P4978" s="58">
        <v>0</v>
      </c>
      <c r="Q4978" s="58">
        <v>0</v>
      </c>
      <c r="R4978" s="59">
        <v>0.57916699999999999</v>
      </c>
      <c r="S4978" s="59">
        <v>419.316666</v>
      </c>
      <c r="T4978" s="59">
        <v>0</v>
      </c>
      <c r="U4978" s="59">
        <v>0</v>
      </c>
    </row>
    <row r="4979" spans="1:21" x14ac:dyDescent="0.3">
      <c r="A4979" s="61">
        <v>90596</v>
      </c>
      <c r="B4979" s="54">
        <v>1</v>
      </c>
      <c r="C4979" s="54" t="s">
        <v>78</v>
      </c>
      <c r="D4979" s="54" t="s">
        <v>125</v>
      </c>
      <c r="E4979" s="61" t="s">
        <v>4299</v>
      </c>
      <c r="F4979" s="61" t="s">
        <v>137</v>
      </c>
      <c r="G4979" s="54" t="s">
        <v>71</v>
      </c>
      <c r="H4979" s="54" t="s">
        <v>128</v>
      </c>
      <c r="I4979" s="54" t="s">
        <v>22</v>
      </c>
      <c r="J4979" s="54" t="s">
        <v>129</v>
      </c>
      <c r="K4979" s="56">
        <v>43458.705590277779</v>
      </c>
      <c r="L4979" s="56">
        <v>43458.768287037034</v>
      </c>
      <c r="M4979" s="57">
        <v>1.5047222220000001</v>
      </c>
      <c r="N4979" s="58">
        <v>0</v>
      </c>
      <c r="O4979" s="58">
        <v>1</v>
      </c>
      <c r="P4979" s="58">
        <v>0</v>
      </c>
      <c r="Q4979" s="58">
        <v>0</v>
      </c>
      <c r="R4979" s="59">
        <v>0</v>
      </c>
      <c r="S4979" s="59">
        <v>1.5047219999999999</v>
      </c>
      <c r="T4979" s="59">
        <v>0</v>
      </c>
      <c r="U4979" s="59">
        <v>0</v>
      </c>
    </row>
    <row r="4980" spans="1:21" x14ac:dyDescent="0.3">
      <c r="A4980" s="61">
        <v>90599</v>
      </c>
      <c r="B4980" s="54">
        <v>1</v>
      </c>
      <c r="C4980" s="54" t="s">
        <v>78</v>
      </c>
      <c r="D4980" s="54" t="s">
        <v>125</v>
      </c>
      <c r="E4980" s="61" t="s">
        <v>4300</v>
      </c>
      <c r="F4980" s="61" t="s">
        <v>130</v>
      </c>
      <c r="G4980" s="54" t="s">
        <v>71</v>
      </c>
      <c r="H4980" s="54" t="s">
        <v>128</v>
      </c>
      <c r="I4980" s="54" t="s">
        <v>22</v>
      </c>
      <c r="J4980" s="54" t="s">
        <v>129</v>
      </c>
      <c r="K4980" s="56">
        <v>43458.71435185185</v>
      </c>
      <c r="L4980" s="56">
        <v>43458.804756944446</v>
      </c>
      <c r="M4980" s="57">
        <v>2.1697222219999999</v>
      </c>
      <c r="N4980" s="58">
        <v>0</v>
      </c>
      <c r="O4980" s="58">
        <v>13</v>
      </c>
      <c r="P4980" s="58">
        <v>0</v>
      </c>
      <c r="Q4980" s="58">
        <v>0</v>
      </c>
      <c r="R4980" s="59">
        <v>0</v>
      </c>
      <c r="S4980" s="59">
        <v>28.206389000000001</v>
      </c>
      <c r="T4980" s="59">
        <v>0</v>
      </c>
      <c r="U4980" s="59">
        <v>0</v>
      </c>
    </row>
    <row r="4981" spans="1:21" x14ac:dyDescent="0.3">
      <c r="A4981" s="61">
        <v>90600</v>
      </c>
      <c r="B4981" s="54">
        <v>1</v>
      </c>
      <c r="C4981" s="54" t="s">
        <v>78</v>
      </c>
      <c r="D4981" s="54" t="s">
        <v>102</v>
      </c>
      <c r="E4981" s="61" t="s">
        <v>4301</v>
      </c>
      <c r="F4981" s="61" t="s">
        <v>140</v>
      </c>
      <c r="G4981" s="54" t="s">
        <v>72</v>
      </c>
      <c r="H4981" s="54" t="s">
        <v>128</v>
      </c>
      <c r="I4981" s="54" t="s">
        <v>22</v>
      </c>
      <c r="J4981" s="54" t="s">
        <v>129</v>
      </c>
      <c r="K4981" s="56">
        <v>43458.720358796294</v>
      </c>
      <c r="L4981" s="56">
        <v>43458.735081018516</v>
      </c>
      <c r="M4981" s="57">
        <v>0.35333333300000003</v>
      </c>
      <c r="N4981" s="58">
        <v>0</v>
      </c>
      <c r="O4981" s="58">
        <v>3</v>
      </c>
      <c r="P4981" s="58">
        <v>5</v>
      </c>
      <c r="Q4981" s="58">
        <v>354</v>
      </c>
      <c r="R4981" s="59">
        <v>0</v>
      </c>
      <c r="S4981" s="59">
        <v>1.06</v>
      </c>
      <c r="T4981" s="59">
        <v>1.766667</v>
      </c>
      <c r="U4981" s="59">
        <v>125.08</v>
      </c>
    </row>
    <row r="4982" spans="1:21" x14ac:dyDescent="0.3">
      <c r="A4982" s="61">
        <v>90602</v>
      </c>
      <c r="B4982" s="54">
        <v>1</v>
      </c>
      <c r="C4982" s="54" t="s">
        <v>79</v>
      </c>
      <c r="D4982" s="54" t="s">
        <v>118</v>
      </c>
      <c r="E4982" s="61" t="s">
        <v>4302</v>
      </c>
      <c r="F4982" s="61" t="s">
        <v>137</v>
      </c>
      <c r="G4982" s="54" t="s">
        <v>71</v>
      </c>
      <c r="H4982" s="54" t="s">
        <v>128</v>
      </c>
      <c r="I4982" s="54" t="s">
        <v>22</v>
      </c>
      <c r="J4982" s="54" t="s">
        <v>129</v>
      </c>
      <c r="K4982" s="56">
        <v>43458.72383101852</v>
      </c>
      <c r="L4982" s="56">
        <v>43458.763784722221</v>
      </c>
      <c r="M4982" s="57">
        <v>0.95888888800000005</v>
      </c>
      <c r="N4982" s="58">
        <v>0</v>
      </c>
      <c r="O4982" s="58">
        <v>2</v>
      </c>
      <c r="P4982" s="58">
        <v>0</v>
      </c>
      <c r="Q4982" s="58">
        <v>0</v>
      </c>
      <c r="R4982" s="59">
        <v>0</v>
      </c>
      <c r="S4982" s="59">
        <v>1.917778</v>
      </c>
      <c r="T4982" s="59">
        <v>0</v>
      </c>
      <c r="U4982" s="59">
        <v>0</v>
      </c>
    </row>
    <row r="4983" spans="1:21" x14ac:dyDescent="0.3">
      <c r="A4983" s="61">
        <v>90603</v>
      </c>
      <c r="B4983" s="54">
        <v>1</v>
      </c>
      <c r="C4983" s="54" t="s">
        <v>79</v>
      </c>
      <c r="D4983" s="54" t="s">
        <v>124</v>
      </c>
      <c r="E4983" s="61" t="s">
        <v>4303</v>
      </c>
      <c r="F4983" s="61" t="s">
        <v>204</v>
      </c>
      <c r="G4983" s="54" t="s">
        <v>71</v>
      </c>
      <c r="H4983" s="54" t="s">
        <v>128</v>
      </c>
      <c r="I4983" s="54" t="s">
        <v>22</v>
      </c>
      <c r="J4983" s="54" t="s">
        <v>129</v>
      </c>
      <c r="K4983" s="56">
        <v>43458.711585648147</v>
      </c>
      <c r="L4983" s="56">
        <v>43458.897743055553</v>
      </c>
      <c r="M4983" s="57">
        <v>4.4677777770000002</v>
      </c>
      <c r="N4983" s="58">
        <v>1</v>
      </c>
      <c r="O4983" s="58">
        <v>248</v>
      </c>
      <c r="P4983" s="58">
        <v>0</v>
      </c>
      <c r="Q4983" s="58">
        <v>0</v>
      </c>
      <c r="R4983" s="59">
        <v>4.467778</v>
      </c>
      <c r="S4983" s="59">
        <v>1108.008889</v>
      </c>
      <c r="T4983" s="59">
        <v>0</v>
      </c>
      <c r="U4983" s="59">
        <v>0</v>
      </c>
    </row>
    <row r="4984" spans="1:21" x14ac:dyDescent="0.3">
      <c r="A4984" s="61">
        <v>90604</v>
      </c>
      <c r="B4984" s="54">
        <v>1</v>
      </c>
      <c r="C4984" s="54" t="s">
        <v>78</v>
      </c>
      <c r="D4984" s="54" t="s">
        <v>126</v>
      </c>
      <c r="E4984" s="61" t="s">
        <v>4304</v>
      </c>
      <c r="F4984" s="61" t="s">
        <v>130</v>
      </c>
      <c r="G4984" s="54" t="s">
        <v>71</v>
      </c>
      <c r="H4984" s="54" t="s">
        <v>128</v>
      </c>
      <c r="I4984" s="54" t="s">
        <v>22</v>
      </c>
      <c r="J4984" s="54" t="s">
        <v>129</v>
      </c>
      <c r="K4984" s="56">
        <v>43458.717858796299</v>
      </c>
      <c r="L4984" s="56">
        <v>43458.777199074073</v>
      </c>
      <c r="M4984" s="57">
        <v>1.4241666660000001</v>
      </c>
      <c r="N4984" s="58">
        <v>0</v>
      </c>
      <c r="O4984" s="58">
        <v>1</v>
      </c>
      <c r="P4984" s="58">
        <v>0</v>
      </c>
      <c r="Q4984" s="58">
        <v>0</v>
      </c>
      <c r="R4984" s="59">
        <v>0</v>
      </c>
      <c r="S4984" s="59">
        <v>1.424167</v>
      </c>
      <c r="T4984" s="59">
        <v>0</v>
      </c>
      <c r="U4984" s="59">
        <v>0</v>
      </c>
    </row>
    <row r="4985" spans="1:21" x14ac:dyDescent="0.3">
      <c r="A4985" s="61">
        <v>90607</v>
      </c>
      <c r="B4985" s="54">
        <v>1</v>
      </c>
      <c r="C4985" s="54" t="s">
        <v>78</v>
      </c>
      <c r="D4985" s="54" t="s">
        <v>88</v>
      </c>
      <c r="E4985" s="61" t="s">
        <v>4305</v>
      </c>
      <c r="F4985" s="61" t="s">
        <v>137</v>
      </c>
      <c r="G4985" s="54" t="s">
        <v>71</v>
      </c>
      <c r="H4985" s="54" t="s">
        <v>128</v>
      </c>
      <c r="I4985" s="54" t="s">
        <v>22</v>
      </c>
      <c r="J4985" s="54" t="s">
        <v>129</v>
      </c>
      <c r="K4985" s="56">
        <v>43458.734513888892</v>
      </c>
      <c r="L4985" s="56">
        <v>43458.784768518519</v>
      </c>
      <c r="M4985" s="57">
        <v>1.206111111</v>
      </c>
      <c r="N4985" s="58">
        <v>0</v>
      </c>
      <c r="O4985" s="58">
        <v>5</v>
      </c>
      <c r="P4985" s="58">
        <v>0</v>
      </c>
      <c r="Q4985" s="58">
        <v>0</v>
      </c>
      <c r="R4985" s="59">
        <v>0</v>
      </c>
      <c r="S4985" s="59">
        <v>6.0305559999999998</v>
      </c>
      <c r="T4985" s="59">
        <v>0</v>
      </c>
      <c r="U4985" s="59">
        <v>0</v>
      </c>
    </row>
    <row r="4986" spans="1:21" x14ac:dyDescent="0.3">
      <c r="A4986" s="61">
        <v>90608</v>
      </c>
      <c r="B4986" s="54">
        <v>1</v>
      </c>
      <c r="C4986" s="54" t="s">
        <v>79</v>
      </c>
      <c r="D4986" s="54" t="s">
        <v>123</v>
      </c>
      <c r="E4986" s="61" t="s">
        <v>515</v>
      </c>
      <c r="F4986" s="61" t="s">
        <v>145</v>
      </c>
      <c r="G4986" s="54" t="s">
        <v>72</v>
      </c>
      <c r="H4986" s="54" t="s">
        <v>128</v>
      </c>
      <c r="I4986" s="54" t="s">
        <v>22</v>
      </c>
      <c r="J4986" s="54" t="s">
        <v>129</v>
      </c>
      <c r="K4986" s="56">
        <v>43458.732905092591</v>
      </c>
      <c r="L4986" s="56">
        <v>43458.840486111112</v>
      </c>
      <c r="M4986" s="57">
        <v>2.5819444439999999</v>
      </c>
      <c r="N4986" s="58">
        <v>0</v>
      </c>
      <c r="O4986" s="58">
        <v>96</v>
      </c>
      <c r="P4986" s="58">
        <v>0</v>
      </c>
      <c r="Q4986" s="58">
        <v>0</v>
      </c>
      <c r="R4986" s="59">
        <v>0</v>
      </c>
      <c r="S4986" s="59">
        <v>247.86666700000001</v>
      </c>
      <c r="T4986" s="59">
        <v>0</v>
      </c>
      <c r="U4986" s="59">
        <v>0</v>
      </c>
    </row>
    <row r="4987" spans="1:21" x14ac:dyDescent="0.3">
      <c r="A4987" s="61">
        <v>90609</v>
      </c>
      <c r="B4987" s="54">
        <v>1</v>
      </c>
      <c r="C4987" s="54" t="s">
        <v>78</v>
      </c>
      <c r="D4987" s="54" t="s">
        <v>94</v>
      </c>
      <c r="E4987" s="61" t="s">
        <v>4306</v>
      </c>
      <c r="F4987" s="61" t="s">
        <v>137</v>
      </c>
      <c r="G4987" s="54" t="s">
        <v>71</v>
      </c>
      <c r="H4987" s="54" t="s">
        <v>128</v>
      </c>
      <c r="I4987" s="54" t="s">
        <v>22</v>
      </c>
      <c r="J4987" s="54" t="s">
        <v>129</v>
      </c>
      <c r="K4987" s="56">
        <v>43458.734479166669</v>
      </c>
      <c r="L4987" s="56">
        <v>43458.796296296299</v>
      </c>
      <c r="M4987" s="57">
        <v>1.4836111110000001</v>
      </c>
      <c r="N4987" s="58">
        <v>0</v>
      </c>
      <c r="O4987" s="58">
        <v>0</v>
      </c>
      <c r="P4987" s="58">
        <v>0</v>
      </c>
      <c r="Q4987" s="58">
        <v>1</v>
      </c>
      <c r="R4987" s="59">
        <v>0</v>
      </c>
      <c r="S4987" s="59">
        <v>0</v>
      </c>
      <c r="T4987" s="59">
        <v>0</v>
      </c>
      <c r="U4987" s="59">
        <v>1.483611</v>
      </c>
    </row>
    <row r="4988" spans="1:21" x14ac:dyDescent="0.3">
      <c r="A4988" s="61">
        <v>90621</v>
      </c>
      <c r="B4988" s="54">
        <v>1</v>
      </c>
      <c r="C4988" s="54" t="s">
        <v>78</v>
      </c>
      <c r="D4988" s="54" t="s">
        <v>106</v>
      </c>
      <c r="E4988" s="61" t="s">
        <v>4307</v>
      </c>
      <c r="F4988" s="61" t="s">
        <v>137</v>
      </c>
      <c r="G4988" s="54" t="s">
        <v>71</v>
      </c>
      <c r="H4988" s="54" t="s">
        <v>128</v>
      </c>
      <c r="I4988" s="54" t="s">
        <v>22</v>
      </c>
      <c r="J4988" s="54" t="s">
        <v>129</v>
      </c>
      <c r="K4988" s="56">
        <v>43458.656388888892</v>
      </c>
      <c r="L4988" s="56">
        <v>43458.885925925926</v>
      </c>
      <c r="M4988" s="57">
        <v>5.5088888880000004</v>
      </c>
      <c r="N4988" s="58">
        <v>0</v>
      </c>
      <c r="O4988" s="58">
        <v>44</v>
      </c>
      <c r="P4988" s="58">
        <v>0</v>
      </c>
      <c r="Q4988" s="58">
        <v>0</v>
      </c>
      <c r="R4988" s="59">
        <v>0</v>
      </c>
      <c r="S4988" s="59">
        <v>242.391111</v>
      </c>
      <c r="T4988" s="59">
        <v>0</v>
      </c>
      <c r="U4988" s="59">
        <v>0</v>
      </c>
    </row>
    <row r="4989" spans="1:21" x14ac:dyDescent="0.3">
      <c r="A4989" s="61">
        <v>90622</v>
      </c>
      <c r="B4989" s="54">
        <v>1</v>
      </c>
      <c r="C4989" s="54" t="s">
        <v>78</v>
      </c>
      <c r="D4989" s="54" t="s">
        <v>103</v>
      </c>
      <c r="E4989" s="61" t="s">
        <v>4308</v>
      </c>
      <c r="F4989" s="61" t="s">
        <v>145</v>
      </c>
      <c r="G4989" s="54" t="s">
        <v>72</v>
      </c>
      <c r="H4989" s="54" t="s">
        <v>128</v>
      </c>
      <c r="I4989" s="54" t="s">
        <v>22</v>
      </c>
      <c r="J4989" s="54" t="s">
        <v>129</v>
      </c>
      <c r="K4989" s="56">
        <v>43458.754849537036</v>
      </c>
      <c r="L4989" s="56">
        <v>43458.800671296296</v>
      </c>
      <c r="M4989" s="57">
        <v>1.099722222</v>
      </c>
      <c r="N4989" s="58">
        <v>1</v>
      </c>
      <c r="O4989" s="58">
        <v>1</v>
      </c>
      <c r="P4989" s="58">
        <v>0</v>
      </c>
      <c r="Q4989" s="58">
        <v>211</v>
      </c>
      <c r="R4989" s="59">
        <v>1.0997220000000001</v>
      </c>
      <c r="S4989" s="59">
        <v>1.0997220000000001</v>
      </c>
      <c r="T4989" s="59">
        <v>0</v>
      </c>
      <c r="U4989" s="59">
        <v>232.04138900000001</v>
      </c>
    </row>
    <row r="4990" spans="1:21" x14ac:dyDescent="0.3">
      <c r="A4990" s="61">
        <v>90624</v>
      </c>
      <c r="B4990" s="54">
        <v>1</v>
      </c>
      <c r="C4990" s="54" t="s">
        <v>78</v>
      </c>
      <c r="D4990" s="54" t="s">
        <v>95</v>
      </c>
      <c r="E4990" s="61" t="s">
        <v>4309</v>
      </c>
      <c r="F4990" s="61" t="s">
        <v>136</v>
      </c>
      <c r="G4990" s="54" t="s">
        <v>71</v>
      </c>
      <c r="H4990" s="54" t="s">
        <v>128</v>
      </c>
      <c r="I4990" s="54" t="s">
        <v>22</v>
      </c>
      <c r="J4990" s="54" t="s">
        <v>129</v>
      </c>
      <c r="K4990" s="56">
        <v>43458.750578703701</v>
      </c>
      <c r="L4990" s="56">
        <v>43458.789618055554</v>
      </c>
      <c r="M4990" s="57">
        <v>0.93694444399999999</v>
      </c>
      <c r="N4990" s="58">
        <v>0</v>
      </c>
      <c r="O4990" s="58">
        <v>1</v>
      </c>
      <c r="P4990" s="58">
        <v>0</v>
      </c>
      <c r="Q4990" s="58">
        <v>0</v>
      </c>
      <c r="R4990" s="59">
        <v>0</v>
      </c>
      <c r="S4990" s="59">
        <v>0.936944</v>
      </c>
      <c r="T4990" s="59">
        <v>0</v>
      </c>
      <c r="U4990" s="59">
        <v>0</v>
      </c>
    </row>
    <row r="4991" spans="1:21" x14ac:dyDescent="0.3">
      <c r="A4991" s="61">
        <v>90625</v>
      </c>
      <c r="B4991" s="54">
        <v>1</v>
      </c>
      <c r="C4991" s="54" t="s">
        <v>78</v>
      </c>
      <c r="D4991" s="54" t="s">
        <v>81</v>
      </c>
      <c r="E4991" s="61" t="s">
        <v>4310</v>
      </c>
      <c r="F4991" s="61" t="s">
        <v>137</v>
      </c>
      <c r="G4991" s="54" t="s">
        <v>71</v>
      </c>
      <c r="H4991" s="54" t="s">
        <v>128</v>
      </c>
      <c r="I4991" s="54" t="s">
        <v>22</v>
      </c>
      <c r="J4991" s="54" t="s">
        <v>129</v>
      </c>
      <c r="K4991" s="56">
        <v>43458.721597222218</v>
      </c>
      <c r="L4991" s="56">
        <v>43458.782094907408</v>
      </c>
      <c r="M4991" s="57">
        <v>1.451944444</v>
      </c>
      <c r="N4991" s="58">
        <v>0</v>
      </c>
      <c r="O4991" s="58">
        <v>12</v>
      </c>
      <c r="P4991" s="58">
        <v>0</v>
      </c>
      <c r="Q4991" s="58">
        <v>0</v>
      </c>
      <c r="R4991" s="59">
        <v>0</v>
      </c>
      <c r="S4991" s="59">
        <v>17.423333</v>
      </c>
      <c r="T4991" s="59">
        <v>0</v>
      </c>
      <c r="U4991" s="59">
        <v>0</v>
      </c>
    </row>
    <row r="4992" spans="1:21" x14ac:dyDescent="0.3">
      <c r="A4992" s="61">
        <v>90629</v>
      </c>
      <c r="B4992" s="54">
        <v>1</v>
      </c>
      <c r="C4992" s="54" t="s">
        <v>79</v>
      </c>
      <c r="D4992" s="54" t="s">
        <v>119</v>
      </c>
      <c r="E4992" s="61" t="s">
        <v>2215</v>
      </c>
      <c r="F4992" s="61" t="s">
        <v>172</v>
      </c>
      <c r="G4992" s="54" t="s">
        <v>71</v>
      </c>
      <c r="H4992" s="54" t="s">
        <v>128</v>
      </c>
      <c r="I4992" s="54" t="s">
        <v>22</v>
      </c>
      <c r="J4992" s="54" t="s">
        <v>129</v>
      </c>
      <c r="K4992" s="56">
        <v>43458.757731481484</v>
      </c>
      <c r="L4992" s="56">
        <v>43458.768854166665</v>
      </c>
      <c r="M4992" s="57">
        <v>0.266944444</v>
      </c>
      <c r="N4992" s="58">
        <v>0</v>
      </c>
      <c r="O4992" s="58">
        <v>476</v>
      </c>
      <c r="P4992" s="58">
        <v>4</v>
      </c>
      <c r="Q4992" s="58">
        <v>188</v>
      </c>
      <c r="R4992" s="59">
        <v>0</v>
      </c>
      <c r="S4992" s="59">
        <v>127.065555</v>
      </c>
      <c r="T4992" s="59">
        <v>1.0677779999999999</v>
      </c>
      <c r="U4992" s="59">
        <v>50.185555000000001</v>
      </c>
    </row>
    <row r="4993" spans="1:21" x14ac:dyDescent="0.3">
      <c r="A4993" s="61">
        <v>90630</v>
      </c>
      <c r="B4993" s="54">
        <v>1</v>
      </c>
      <c r="C4993" s="54" t="s">
        <v>78</v>
      </c>
      <c r="D4993" s="54" t="s">
        <v>92</v>
      </c>
      <c r="E4993" s="61" t="s">
        <v>4311</v>
      </c>
      <c r="F4993" s="61" t="s">
        <v>136</v>
      </c>
      <c r="G4993" s="54" t="s">
        <v>71</v>
      </c>
      <c r="H4993" s="54" t="s">
        <v>128</v>
      </c>
      <c r="I4993" s="54" t="s">
        <v>22</v>
      </c>
      <c r="J4993" s="54" t="s">
        <v>129</v>
      </c>
      <c r="K4993" s="56">
        <v>43458.757384259261</v>
      </c>
      <c r="L4993" s="56">
        <v>43458.815150462964</v>
      </c>
      <c r="M4993" s="57">
        <v>1.3863888879999999</v>
      </c>
      <c r="N4993" s="58">
        <v>0</v>
      </c>
      <c r="O4993" s="58">
        <v>0</v>
      </c>
      <c r="P4993" s="58">
        <v>0</v>
      </c>
      <c r="Q4993" s="58">
        <v>45</v>
      </c>
      <c r="R4993" s="59">
        <v>0</v>
      </c>
      <c r="S4993" s="59">
        <v>0</v>
      </c>
      <c r="T4993" s="59">
        <v>0</v>
      </c>
      <c r="U4993" s="59">
        <v>62.387500000000003</v>
      </c>
    </row>
    <row r="4994" spans="1:21" x14ac:dyDescent="0.3">
      <c r="A4994" s="61">
        <v>90635</v>
      </c>
      <c r="B4994" s="54">
        <v>1</v>
      </c>
      <c r="C4994" s="54" t="s">
        <v>79</v>
      </c>
      <c r="D4994" s="54" t="s">
        <v>109</v>
      </c>
      <c r="E4994" s="61" t="s">
        <v>4312</v>
      </c>
      <c r="F4994" s="61" t="s">
        <v>130</v>
      </c>
      <c r="G4994" s="54" t="s">
        <v>71</v>
      </c>
      <c r="H4994" s="54" t="s">
        <v>128</v>
      </c>
      <c r="I4994" s="54" t="s">
        <v>22</v>
      </c>
      <c r="J4994" s="54" t="s">
        <v>129</v>
      </c>
      <c r="K4994" s="56">
        <v>43458.721712962964</v>
      </c>
      <c r="L4994" s="56">
        <v>43458.79346064815</v>
      </c>
      <c r="M4994" s="57">
        <v>1.721944444</v>
      </c>
      <c r="N4994" s="58">
        <v>0</v>
      </c>
      <c r="O4994" s="58">
        <v>18</v>
      </c>
      <c r="P4994" s="58">
        <v>0</v>
      </c>
      <c r="Q4994" s="58">
        <v>0</v>
      </c>
      <c r="R4994" s="59">
        <v>0</v>
      </c>
      <c r="S4994" s="59">
        <v>30.995000000000001</v>
      </c>
      <c r="T4994" s="59">
        <v>0</v>
      </c>
      <c r="U4994" s="59">
        <v>0</v>
      </c>
    </row>
    <row r="4995" spans="1:21" x14ac:dyDescent="0.3">
      <c r="A4995" s="61">
        <v>90637</v>
      </c>
      <c r="B4995" s="54">
        <v>1</v>
      </c>
      <c r="C4995" s="54" t="s">
        <v>78</v>
      </c>
      <c r="D4995" s="54" t="s">
        <v>103</v>
      </c>
      <c r="E4995" s="61" t="s">
        <v>593</v>
      </c>
      <c r="F4995" s="61" t="s">
        <v>141</v>
      </c>
      <c r="G4995" s="54" t="s">
        <v>71</v>
      </c>
      <c r="H4995" s="54" t="s">
        <v>128</v>
      </c>
      <c r="I4995" s="54" t="s">
        <v>22</v>
      </c>
      <c r="J4995" s="54" t="s">
        <v>129</v>
      </c>
      <c r="K4995" s="56">
        <v>43458.763726851852</v>
      </c>
      <c r="L4995" s="56">
        <v>43458.784861111111</v>
      </c>
      <c r="M4995" s="57">
        <v>0.507222222</v>
      </c>
      <c r="N4995" s="58">
        <v>0</v>
      </c>
      <c r="O4995" s="58">
        <v>361</v>
      </c>
      <c r="P4995" s="58">
        <v>0</v>
      </c>
      <c r="Q4995" s="58">
        <v>0</v>
      </c>
      <c r="R4995" s="59">
        <v>0</v>
      </c>
      <c r="S4995" s="59">
        <v>183.10722200000001</v>
      </c>
      <c r="T4995" s="59">
        <v>0</v>
      </c>
      <c r="U4995" s="59">
        <v>0</v>
      </c>
    </row>
    <row r="4996" spans="1:21" x14ac:dyDescent="0.3">
      <c r="A4996" s="61">
        <v>90640</v>
      </c>
      <c r="B4996" s="54">
        <v>1</v>
      </c>
      <c r="C4996" s="54" t="s">
        <v>78</v>
      </c>
      <c r="D4996" s="54" t="s">
        <v>93</v>
      </c>
      <c r="E4996" s="61" t="s">
        <v>4313</v>
      </c>
      <c r="F4996" s="61" t="s">
        <v>145</v>
      </c>
      <c r="G4996" s="54" t="s">
        <v>72</v>
      </c>
      <c r="H4996" s="54" t="s">
        <v>128</v>
      </c>
      <c r="I4996" s="54" t="s">
        <v>22</v>
      </c>
      <c r="J4996" s="54" t="s">
        <v>129</v>
      </c>
      <c r="K4996" s="56">
        <v>43458.749837962961</v>
      </c>
      <c r="L4996" s="56">
        <v>43458.788645833331</v>
      </c>
      <c r="M4996" s="57">
        <v>0.93138888799999997</v>
      </c>
      <c r="N4996" s="58">
        <v>0</v>
      </c>
      <c r="O4996" s="58">
        <v>0</v>
      </c>
      <c r="P4996" s="58">
        <v>0</v>
      </c>
      <c r="Q4996" s="58">
        <v>65</v>
      </c>
      <c r="R4996" s="59">
        <v>0</v>
      </c>
      <c r="S4996" s="59">
        <v>0</v>
      </c>
      <c r="T4996" s="59">
        <v>0</v>
      </c>
      <c r="U4996" s="59">
        <v>60.540278000000001</v>
      </c>
    </row>
    <row r="4997" spans="1:21" x14ac:dyDescent="0.3">
      <c r="A4997" s="61">
        <v>90642</v>
      </c>
      <c r="B4997" s="54">
        <v>1</v>
      </c>
      <c r="C4997" s="54" t="s">
        <v>79</v>
      </c>
      <c r="D4997" s="54" t="s">
        <v>118</v>
      </c>
      <c r="E4997" s="61" t="s">
        <v>4314</v>
      </c>
      <c r="F4997" s="61" t="s">
        <v>145</v>
      </c>
      <c r="G4997" s="54" t="s">
        <v>72</v>
      </c>
      <c r="H4997" s="54" t="s">
        <v>128</v>
      </c>
      <c r="I4997" s="54" t="s">
        <v>22</v>
      </c>
      <c r="J4997" s="54" t="s">
        <v>129</v>
      </c>
      <c r="K4997" s="56">
        <v>43458.786053240743</v>
      </c>
      <c r="L4997" s="56">
        <v>43458.88145833333</v>
      </c>
      <c r="M4997" s="57">
        <v>2.289722222</v>
      </c>
      <c r="N4997" s="58">
        <v>0</v>
      </c>
      <c r="O4997" s="58">
        <v>0</v>
      </c>
      <c r="P4997" s="58">
        <v>0</v>
      </c>
      <c r="Q4997" s="58">
        <v>41</v>
      </c>
      <c r="R4997" s="59">
        <v>0</v>
      </c>
      <c r="S4997" s="59">
        <v>0</v>
      </c>
      <c r="T4997" s="59">
        <v>0</v>
      </c>
      <c r="U4997" s="59">
        <v>93.878611000000006</v>
      </c>
    </row>
    <row r="4998" spans="1:21" x14ac:dyDescent="0.3">
      <c r="A4998" s="61">
        <v>90647</v>
      </c>
      <c r="B4998" s="54">
        <v>1</v>
      </c>
      <c r="C4998" s="54" t="s">
        <v>78</v>
      </c>
      <c r="D4998" s="54" t="s">
        <v>102</v>
      </c>
      <c r="E4998" s="61" t="s">
        <v>4315</v>
      </c>
      <c r="F4998" s="61" t="s">
        <v>174</v>
      </c>
      <c r="G4998" s="54" t="s">
        <v>71</v>
      </c>
      <c r="H4998" s="54" t="s">
        <v>128</v>
      </c>
      <c r="I4998" s="54" t="s">
        <v>26</v>
      </c>
      <c r="J4998" s="54" t="s">
        <v>129</v>
      </c>
      <c r="K4998" s="56">
        <v>43458.79928240741</v>
      </c>
      <c r="L4998" s="56">
        <v>43458.817430555559</v>
      </c>
      <c r="M4998" s="57">
        <v>0.43555555499999998</v>
      </c>
      <c r="N4998" s="58">
        <v>0</v>
      </c>
      <c r="O4998" s="58">
        <v>6</v>
      </c>
      <c r="P4998" s="58">
        <v>0</v>
      </c>
      <c r="Q4998" s="58">
        <v>0</v>
      </c>
      <c r="R4998" s="59">
        <v>0</v>
      </c>
      <c r="S4998" s="59">
        <v>2.6133329999999999</v>
      </c>
      <c r="T4998" s="59">
        <v>0</v>
      </c>
      <c r="U4998" s="59">
        <v>0</v>
      </c>
    </row>
    <row r="4999" spans="1:21" x14ac:dyDescent="0.3">
      <c r="A4999" s="61">
        <v>90648</v>
      </c>
      <c r="B4999" s="54">
        <v>1</v>
      </c>
      <c r="C4999" s="54" t="s">
        <v>78</v>
      </c>
      <c r="D4999" s="54" t="s">
        <v>80</v>
      </c>
      <c r="E4999" s="61" t="s">
        <v>4316</v>
      </c>
      <c r="F4999" s="61" t="s">
        <v>130</v>
      </c>
      <c r="G4999" s="54" t="s">
        <v>71</v>
      </c>
      <c r="H4999" s="54" t="s">
        <v>128</v>
      </c>
      <c r="I4999" s="54" t="s">
        <v>22</v>
      </c>
      <c r="J4999" s="54" t="s">
        <v>129</v>
      </c>
      <c r="K4999" s="56">
        <v>43458.797743055555</v>
      </c>
      <c r="L4999" s="56">
        <v>43458.842430555553</v>
      </c>
      <c r="M4999" s="57">
        <v>1.0725</v>
      </c>
      <c r="N4999" s="58">
        <v>0</v>
      </c>
      <c r="O4999" s="58">
        <v>10</v>
      </c>
      <c r="P4999" s="58">
        <v>0</v>
      </c>
      <c r="Q4999" s="58">
        <v>0</v>
      </c>
      <c r="R4999" s="59">
        <v>0</v>
      </c>
      <c r="S4999" s="59">
        <v>10.725</v>
      </c>
      <c r="T4999" s="59">
        <v>0</v>
      </c>
      <c r="U4999" s="59">
        <v>0</v>
      </c>
    </row>
    <row r="5000" spans="1:21" x14ac:dyDescent="0.3">
      <c r="A5000" s="61">
        <v>90651</v>
      </c>
      <c r="B5000" s="54">
        <v>1</v>
      </c>
      <c r="C5000" s="54" t="s">
        <v>78</v>
      </c>
      <c r="D5000" s="54" t="s">
        <v>80</v>
      </c>
      <c r="E5000" s="61" t="s">
        <v>4317</v>
      </c>
      <c r="F5000" s="61" t="s">
        <v>130</v>
      </c>
      <c r="G5000" s="54" t="s">
        <v>71</v>
      </c>
      <c r="H5000" s="54" t="s">
        <v>128</v>
      </c>
      <c r="I5000" s="54" t="s">
        <v>22</v>
      </c>
      <c r="J5000" s="54" t="s">
        <v>129</v>
      </c>
      <c r="K5000" s="56">
        <v>43458.807060185187</v>
      </c>
      <c r="L5000" s="56">
        <v>43458.877060185187</v>
      </c>
      <c r="M5000" s="57">
        <v>1.68</v>
      </c>
      <c r="N5000" s="58">
        <v>0</v>
      </c>
      <c r="O5000" s="58">
        <v>1</v>
      </c>
      <c r="P5000" s="58">
        <v>0</v>
      </c>
      <c r="Q5000" s="58">
        <v>0</v>
      </c>
      <c r="R5000" s="59">
        <v>0</v>
      </c>
      <c r="S5000" s="59">
        <v>1.68</v>
      </c>
      <c r="T5000" s="59">
        <v>0</v>
      </c>
      <c r="U5000" s="59">
        <v>0</v>
      </c>
    </row>
    <row r="5001" spans="1:21" x14ac:dyDescent="0.3">
      <c r="A5001" s="61">
        <v>90653</v>
      </c>
      <c r="B5001" s="54">
        <v>1</v>
      </c>
      <c r="C5001" s="54" t="s">
        <v>79</v>
      </c>
      <c r="D5001" s="54" t="s">
        <v>112</v>
      </c>
      <c r="E5001" s="61" t="s">
        <v>4318</v>
      </c>
      <c r="F5001" s="61" t="s">
        <v>139</v>
      </c>
      <c r="G5001" s="54" t="s">
        <v>71</v>
      </c>
      <c r="H5001" s="54" t="s">
        <v>128</v>
      </c>
      <c r="I5001" s="54" t="s">
        <v>22</v>
      </c>
      <c r="J5001" s="54" t="s">
        <v>129</v>
      </c>
      <c r="K5001" s="56">
        <v>43458.813680555555</v>
      </c>
      <c r="L5001" s="56">
        <v>43458.822488425925</v>
      </c>
      <c r="M5001" s="57">
        <v>0.211388888</v>
      </c>
      <c r="N5001" s="58">
        <v>0</v>
      </c>
      <c r="O5001" s="58">
        <v>99</v>
      </c>
      <c r="P5001" s="58">
        <v>0</v>
      </c>
      <c r="Q5001" s="58">
        <v>0</v>
      </c>
      <c r="R5001" s="59">
        <v>0</v>
      </c>
      <c r="S5001" s="59">
        <v>20.927499999999998</v>
      </c>
      <c r="T5001" s="59">
        <v>0</v>
      </c>
      <c r="U5001" s="59">
        <v>0</v>
      </c>
    </row>
    <row r="5002" spans="1:21" x14ac:dyDescent="0.3">
      <c r="A5002" s="61">
        <v>90656</v>
      </c>
      <c r="B5002" s="54">
        <v>1</v>
      </c>
      <c r="C5002" s="54" t="s">
        <v>78</v>
      </c>
      <c r="D5002" s="54" t="s">
        <v>105</v>
      </c>
      <c r="E5002" s="61" t="s">
        <v>4319</v>
      </c>
      <c r="F5002" s="61" t="s">
        <v>130</v>
      </c>
      <c r="G5002" s="54" t="s">
        <v>71</v>
      </c>
      <c r="H5002" s="54" t="s">
        <v>128</v>
      </c>
      <c r="I5002" s="54" t="s">
        <v>22</v>
      </c>
      <c r="J5002" s="54" t="s">
        <v>129</v>
      </c>
      <c r="K5002" s="56">
        <v>43458.810289351852</v>
      </c>
      <c r="L5002" s="56">
        <v>43458.858368055553</v>
      </c>
      <c r="M5002" s="57">
        <v>1.153888888</v>
      </c>
      <c r="N5002" s="58">
        <v>0</v>
      </c>
      <c r="O5002" s="58">
        <v>1</v>
      </c>
      <c r="P5002" s="58">
        <v>0</v>
      </c>
      <c r="Q5002" s="58">
        <v>0</v>
      </c>
      <c r="R5002" s="59">
        <v>0</v>
      </c>
      <c r="S5002" s="59">
        <v>1.1538889999999999</v>
      </c>
      <c r="T5002" s="59">
        <v>0</v>
      </c>
      <c r="U5002" s="59">
        <v>0</v>
      </c>
    </row>
    <row r="5003" spans="1:21" x14ac:dyDescent="0.3">
      <c r="A5003" s="61">
        <v>90660</v>
      </c>
      <c r="B5003" s="54">
        <v>1</v>
      </c>
      <c r="C5003" s="54" t="s">
        <v>78</v>
      </c>
      <c r="D5003" s="54" t="s">
        <v>106</v>
      </c>
      <c r="E5003" s="61" t="s">
        <v>4320</v>
      </c>
      <c r="F5003" s="61" t="s">
        <v>136</v>
      </c>
      <c r="G5003" s="54" t="s">
        <v>71</v>
      </c>
      <c r="H5003" s="54" t="s">
        <v>128</v>
      </c>
      <c r="I5003" s="54" t="s">
        <v>22</v>
      </c>
      <c r="J5003" s="54" t="s">
        <v>129</v>
      </c>
      <c r="K5003" s="56">
        <v>43458.795300925929</v>
      </c>
      <c r="L5003" s="56">
        <v>43458.893842592595</v>
      </c>
      <c r="M5003" s="57">
        <v>2.3650000000000002</v>
      </c>
      <c r="N5003" s="58">
        <v>0</v>
      </c>
      <c r="O5003" s="58">
        <v>23</v>
      </c>
      <c r="P5003" s="58">
        <v>0</v>
      </c>
      <c r="Q5003" s="58">
        <v>0</v>
      </c>
      <c r="R5003" s="59">
        <v>0</v>
      </c>
      <c r="S5003" s="59">
        <v>54.395000000000003</v>
      </c>
      <c r="T5003" s="59">
        <v>0</v>
      </c>
      <c r="U5003" s="59">
        <v>0</v>
      </c>
    </row>
    <row r="5004" spans="1:21" x14ac:dyDescent="0.3">
      <c r="A5004" s="61">
        <v>90661</v>
      </c>
      <c r="B5004" s="54">
        <v>1</v>
      </c>
      <c r="C5004" s="54" t="s">
        <v>78</v>
      </c>
      <c r="D5004" s="54" t="s">
        <v>81</v>
      </c>
      <c r="E5004" s="61" t="s">
        <v>4321</v>
      </c>
      <c r="F5004" s="61" t="s">
        <v>137</v>
      </c>
      <c r="G5004" s="54" t="s">
        <v>71</v>
      </c>
      <c r="H5004" s="54" t="s">
        <v>128</v>
      </c>
      <c r="I5004" s="54" t="s">
        <v>22</v>
      </c>
      <c r="J5004" s="54" t="s">
        <v>129</v>
      </c>
      <c r="K5004" s="56">
        <v>43458.802847222221</v>
      </c>
      <c r="L5004" s="56">
        <v>43458.856770833336</v>
      </c>
      <c r="M5004" s="57">
        <v>1.294166666</v>
      </c>
      <c r="N5004" s="58">
        <v>0</v>
      </c>
      <c r="O5004" s="58">
        <v>1</v>
      </c>
      <c r="P5004" s="58">
        <v>0</v>
      </c>
      <c r="Q5004" s="58">
        <v>0</v>
      </c>
      <c r="R5004" s="59">
        <v>0</v>
      </c>
      <c r="S5004" s="59">
        <v>1.2941670000000001</v>
      </c>
      <c r="T5004" s="59">
        <v>0</v>
      </c>
      <c r="U5004" s="59">
        <v>0</v>
      </c>
    </row>
    <row r="5005" spans="1:21" x14ac:dyDescent="0.3">
      <c r="A5005" s="61">
        <v>90665</v>
      </c>
      <c r="B5005" s="54">
        <v>1</v>
      </c>
      <c r="C5005" s="54" t="s">
        <v>78</v>
      </c>
      <c r="D5005" s="54" t="s">
        <v>85</v>
      </c>
      <c r="E5005" s="61" t="s">
        <v>4322</v>
      </c>
      <c r="F5005" s="61" t="s">
        <v>136</v>
      </c>
      <c r="G5005" s="54" t="s">
        <v>71</v>
      </c>
      <c r="H5005" s="54" t="s">
        <v>128</v>
      </c>
      <c r="I5005" s="54" t="s">
        <v>22</v>
      </c>
      <c r="J5005" s="54" t="s">
        <v>129</v>
      </c>
      <c r="K5005" s="56">
        <v>43458.823680555557</v>
      </c>
      <c r="L5005" s="56">
        <v>43458.850844907407</v>
      </c>
      <c r="M5005" s="57">
        <v>0.65194444399999996</v>
      </c>
      <c r="N5005" s="58">
        <v>0</v>
      </c>
      <c r="O5005" s="58">
        <v>11</v>
      </c>
      <c r="P5005" s="58">
        <v>0</v>
      </c>
      <c r="Q5005" s="58">
        <v>0</v>
      </c>
      <c r="R5005" s="59">
        <v>0</v>
      </c>
      <c r="S5005" s="59">
        <v>7.1713889999999996</v>
      </c>
      <c r="T5005" s="59">
        <v>0</v>
      </c>
      <c r="U5005" s="59">
        <v>0</v>
      </c>
    </row>
    <row r="5006" spans="1:21" x14ac:dyDescent="0.3">
      <c r="A5006" s="61">
        <v>90666</v>
      </c>
      <c r="B5006" s="54">
        <v>1</v>
      </c>
      <c r="C5006" s="54" t="s">
        <v>78</v>
      </c>
      <c r="D5006" s="54" t="s">
        <v>101</v>
      </c>
      <c r="E5006" s="61" t="s">
        <v>4323</v>
      </c>
      <c r="F5006" s="61" t="s">
        <v>172</v>
      </c>
      <c r="G5006" s="54" t="s">
        <v>71</v>
      </c>
      <c r="H5006" s="54" t="s">
        <v>128</v>
      </c>
      <c r="I5006" s="54" t="s">
        <v>22</v>
      </c>
      <c r="J5006" s="54" t="s">
        <v>129</v>
      </c>
      <c r="K5006" s="56">
        <v>43458.840057870373</v>
      </c>
      <c r="L5006" s="56">
        <v>43458.908425925925</v>
      </c>
      <c r="M5006" s="57">
        <v>1.640833333</v>
      </c>
      <c r="N5006" s="58">
        <v>0</v>
      </c>
      <c r="O5006" s="58">
        <v>86</v>
      </c>
      <c r="P5006" s="58">
        <v>0</v>
      </c>
      <c r="Q5006" s="58">
        <v>0</v>
      </c>
      <c r="R5006" s="59">
        <v>0</v>
      </c>
      <c r="S5006" s="59">
        <v>141.11166700000001</v>
      </c>
      <c r="T5006" s="59">
        <v>0</v>
      </c>
      <c r="U5006" s="59">
        <v>0</v>
      </c>
    </row>
    <row r="5007" spans="1:21" x14ac:dyDescent="0.3">
      <c r="A5007" s="61">
        <v>90669</v>
      </c>
      <c r="B5007" s="54">
        <v>1</v>
      </c>
      <c r="C5007" s="54" t="s">
        <v>79</v>
      </c>
      <c r="D5007" s="54" t="s">
        <v>114</v>
      </c>
      <c r="E5007" s="61" t="s">
        <v>4324</v>
      </c>
      <c r="F5007" s="61" t="s">
        <v>168</v>
      </c>
      <c r="G5007" s="54" t="s">
        <v>72</v>
      </c>
      <c r="H5007" s="54" t="s">
        <v>128</v>
      </c>
      <c r="I5007" s="54" t="s">
        <v>22</v>
      </c>
      <c r="J5007" s="54" t="s">
        <v>129</v>
      </c>
      <c r="K5007" s="56">
        <v>43458.79724537037</v>
      </c>
      <c r="L5007" s="56">
        <v>43458.868703703702</v>
      </c>
      <c r="M5007" s="57">
        <v>1.7150000000000001</v>
      </c>
      <c r="N5007" s="58">
        <v>0</v>
      </c>
      <c r="O5007" s="58">
        <v>310</v>
      </c>
      <c r="P5007" s="58">
        <v>0</v>
      </c>
      <c r="Q5007" s="58">
        <v>0</v>
      </c>
      <c r="R5007" s="59">
        <v>0</v>
      </c>
      <c r="S5007" s="59">
        <v>531.65</v>
      </c>
      <c r="T5007" s="59">
        <v>0</v>
      </c>
      <c r="U5007" s="59">
        <v>0</v>
      </c>
    </row>
    <row r="5008" spans="1:21" x14ac:dyDescent="0.3">
      <c r="A5008" s="61">
        <v>90671</v>
      </c>
      <c r="B5008" s="54">
        <v>1</v>
      </c>
      <c r="C5008" s="54" t="s">
        <v>78</v>
      </c>
      <c r="D5008" s="54" t="s">
        <v>102</v>
      </c>
      <c r="E5008" s="61" t="s">
        <v>4325</v>
      </c>
      <c r="F5008" s="61" t="s">
        <v>136</v>
      </c>
      <c r="G5008" s="54" t="s">
        <v>71</v>
      </c>
      <c r="H5008" s="54" t="s">
        <v>128</v>
      </c>
      <c r="I5008" s="54" t="s">
        <v>22</v>
      </c>
      <c r="J5008" s="54" t="s">
        <v>129</v>
      </c>
      <c r="K5008" s="56">
        <v>43458.836875000001</v>
      </c>
      <c r="L5008" s="56">
        <v>43458.870405092595</v>
      </c>
      <c r="M5008" s="57">
        <v>0.80472222199999999</v>
      </c>
      <c r="N5008" s="58">
        <v>0</v>
      </c>
      <c r="O5008" s="58">
        <v>319</v>
      </c>
      <c r="P5008" s="58">
        <v>0</v>
      </c>
      <c r="Q5008" s="58">
        <v>0</v>
      </c>
      <c r="R5008" s="59">
        <v>0</v>
      </c>
      <c r="S5008" s="59">
        <v>256.706389</v>
      </c>
      <c r="T5008" s="59">
        <v>0</v>
      </c>
      <c r="U5008" s="59">
        <v>0</v>
      </c>
    </row>
    <row r="5009" spans="1:21" x14ac:dyDescent="0.3">
      <c r="A5009" s="61">
        <v>90672</v>
      </c>
      <c r="B5009" s="54">
        <v>1</v>
      </c>
      <c r="C5009" s="54" t="s">
        <v>78</v>
      </c>
      <c r="D5009" s="54" t="s">
        <v>90</v>
      </c>
      <c r="E5009" s="61" t="s">
        <v>4326</v>
      </c>
      <c r="F5009" s="61" t="s">
        <v>144</v>
      </c>
      <c r="G5009" s="54" t="s">
        <v>71</v>
      </c>
      <c r="H5009" s="54" t="s">
        <v>128</v>
      </c>
      <c r="I5009" s="54" t="s">
        <v>22</v>
      </c>
      <c r="J5009" s="54" t="s">
        <v>129</v>
      </c>
      <c r="K5009" s="56">
        <v>43458.845289351855</v>
      </c>
      <c r="L5009" s="56">
        <v>43458.882152777776</v>
      </c>
      <c r="M5009" s="57">
        <v>0.88472222199999995</v>
      </c>
      <c r="N5009" s="58">
        <v>0</v>
      </c>
      <c r="O5009" s="58">
        <v>3</v>
      </c>
      <c r="P5009" s="58">
        <v>0</v>
      </c>
      <c r="Q5009" s="58">
        <v>0</v>
      </c>
      <c r="R5009" s="59">
        <v>0</v>
      </c>
      <c r="S5009" s="59">
        <v>2.6541670000000002</v>
      </c>
      <c r="T5009" s="59">
        <v>0</v>
      </c>
      <c r="U5009" s="59">
        <v>0</v>
      </c>
    </row>
    <row r="5010" spans="1:21" x14ac:dyDescent="0.3">
      <c r="A5010" s="61">
        <v>90674</v>
      </c>
      <c r="B5010" s="54">
        <v>1</v>
      </c>
      <c r="C5010" s="54" t="s">
        <v>78</v>
      </c>
      <c r="D5010" s="54" t="s">
        <v>82</v>
      </c>
      <c r="E5010" s="61" t="s">
        <v>4327</v>
      </c>
      <c r="F5010" s="61" t="s">
        <v>137</v>
      </c>
      <c r="G5010" s="54" t="s">
        <v>71</v>
      </c>
      <c r="H5010" s="54" t="s">
        <v>128</v>
      </c>
      <c r="I5010" s="54" t="s">
        <v>22</v>
      </c>
      <c r="J5010" s="54" t="s">
        <v>129</v>
      </c>
      <c r="K5010" s="56">
        <v>43458.861539351856</v>
      </c>
      <c r="L5010" s="56">
        <v>43458.877638888887</v>
      </c>
      <c r="M5010" s="57">
        <v>0.38638888799999999</v>
      </c>
      <c r="N5010" s="58">
        <v>0</v>
      </c>
      <c r="O5010" s="58">
        <v>0</v>
      </c>
      <c r="P5010" s="58">
        <v>0</v>
      </c>
      <c r="Q5010" s="58">
        <v>1</v>
      </c>
      <c r="R5010" s="59">
        <v>0</v>
      </c>
      <c r="S5010" s="59">
        <v>0</v>
      </c>
      <c r="T5010" s="59">
        <v>0</v>
      </c>
      <c r="U5010" s="59">
        <v>0.38638899999999998</v>
      </c>
    </row>
    <row r="5011" spans="1:21" x14ac:dyDescent="0.3">
      <c r="A5011" s="61">
        <v>90675</v>
      </c>
      <c r="B5011" s="54">
        <v>1</v>
      </c>
      <c r="C5011" s="54" t="s">
        <v>79</v>
      </c>
      <c r="D5011" s="54" t="s">
        <v>117</v>
      </c>
      <c r="E5011" s="61" t="s">
        <v>3410</v>
      </c>
      <c r="F5011" s="61" t="s">
        <v>145</v>
      </c>
      <c r="G5011" s="54" t="s">
        <v>72</v>
      </c>
      <c r="H5011" s="54" t="s">
        <v>128</v>
      </c>
      <c r="I5011" s="54" t="s">
        <v>22</v>
      </c>
      <c r="J5011" s="54" t="s">
        <v>129</v>
      </c>
      <c r="K5011" s="56">
        <v>43458.84302083333</v>
      </c>
      <c r="L5011" s="56">
        <v>43458.90966435185</v>
      </c>
      <c r="M5011" s="57">
        <v>1.599444444</v>
      </c>
      <c r="N5011" s="58">
        <v>0</v>
      </c>
      <c r="O5011" s="58">
        <v>0</v>
      </c>
      <c r="P5011" s="58">
        <v>3</v>
      </c>
      <c r="Q5011" s="58">
        <v>30</v>
      </c>
      <c r="R5011" s="59">
        <v>0</v>
      </c>
      <c r="S5011" s="59">
        <v>0</v>
      </c>
      <c r="T5011" s="59">
        <v>4.7983330000000004</v>
      </c>
      <c r="U5011" s="59">
        <v>47.983333000000002</v>
      </c>
    </row>
    <row r="5012" spans="1:21" x14ac:dyDescent="0.3">
      <c r="A5012" s="61">
        <v>90678</v>
      </c>
      <c r="B5012" s="54">
        <v>1</v>
      </c>
      <c r="C5012" s="54" t="s">
        <v>78</v>
      </c>
      <c r="D5012" s="54" t="s">
        <v>90</v>
      </c>
      <c r="E5012" s="61" t="s">
        <v>4328</v>
      </c>
      <c r="F5012" s="61" t="s">
        <v>130</v>
      </c>
      <c r="G5012" s="54" t="s">
        <v>71</v>
      </c>
      <c r="H5012" s="54" t="s">
        <v>128</v>
      </c>
      <c r="I5012" s="54" t="s">
        <v>22</v>
      </c>
      <c r="J5012" s="54" t="s">
        <v>129</v>
      </c>
      <c r="K5012" s="56">
        <v>43458.866967592592</v>
      </c>
      <c r="L5012" s="56">
        <v>43458.884722222225</v>
      </c>
      <c r="M5012" s="57">
        <v>0.42611111099999999</v>
      </c>
      <c r="N5012" s="58">
        <v>0</v>
      </c>
      <c r="O5012" s="58">
        <v>15</v>
      </c>
      <c r="P5012" s="58">
        <v>0</v>
      </c>
      <c r="Q5012" s="58">
        <v>0</v>
      </c>
      <c r="R5012" s="59">
        <v>0</v>
      </c>
      <c r="S5012" s="59">
        <v>6.391667</v>
      </c>
      <c r="T5012" s="59">
        <v>0</v>
      </c>
      <c r="U5012" s="59">
        <v>0</v>
      </c>
    </row>
    <row r="5013" spans="1:21" x14ac:dyDescent="0.3">
      <c r="A5013" s="61">
        <v>90687</v>
      </c>
      <c r="B5013" s="54">
        <v>1</v>
      </c>
      <c r="C5013" s="54" t="s">
        <v>79</v>
      </c>
      <c r="D5013" s="54" t="s">
        <v>123</v>
      </c>
      <c r="E5013" s="61" t="s">
        <v>1950</v>
      </c>
      <c r="F5013" s="61" t="s">
        <v>156</v>
      </c>
      <c r="G5013" s="54" t="s">
        <v>71</v>
      </c>
      <c r="H5013" s="54" t="s">
        <v>128</v>
      </c>
      <c r="I5013" s="54" t="s">
        <v>22</v>
      </c>
      <c r="J5013" s="54" t="s">
        <v>129</v>
      </c>
      <c r="K5013" s="56">
        <v>43458.881331018521</v>
      </c>
      <c r="L5013" s="56">
        <v>43458.939166666663</v>
      </c>
      <c r="M5013" s="57">
        <v>1.388055555</v>
      </c>
      <c r="N5013" s="58">
        <v>0</v>
      </c>
      <c r="O5013" s="58">
        <v>853</v>
      </c>
      <c r="P5013" s="58">
        <v>0</v>
      </c>
      <c r="Q5013" s="58">
        <v>0</v>
      </c>
      <c r="R5013" s="59">
        <v>0</v>
      </c>
      <c r="S5013" s="59">
        <v>1184.0113879999999</v>
      </c>
      <c r="T5013" s="59">
        <v>0</v>
      </c>
      <c r="U5013" s="59">
        <v>0</v>
      </c>
    </row>
    <row r="5014" spans="1:21" x14ac:dyDescent="0.3">
      <c r="A5014" s="61">
        <v>90689</v>
      </c>
      <c r="B5014" s="54">
        <v>1</v>
      </c>
      <c r="C5014" s="54" t="s">
        <v>78</v>
      </c>
      <c r="D5014" s="54" t="s">
        <v>80</v>
      </c>
      <c r="E5014" s="61" t="s">
        <v>4264</v>
      </c>
      <c r="F5014" s="61" t="s">
        <v>144</v>
      </c>
      <c r="G5014" s="54" t="s">
        <v>71</v>
      </c>
      <c r="H5014" s="54" t="s">
        <v>128</v>
      </c>
      <c r="I5014" s="54" t="s">
        <v>22</v>
      </c>
      <c r="J5014" s="54" t="s">
        <v>129</v>
      </c>
      <c r="K5014" s="56">
        <v>43458.892627314817</v>
      </c>
      <c r="L5014" s="56">
        <v>43458.933240740742</v>
      </c>
      <c r="M5014" s="57">
        <v>0.97472222200000003</v>
      </c>
      <c r="N5014" s="58">
        <v>0</v>
      </c>
      <c r="O5014" s="58">
        <v>13</v>
      </c>
      <c r="P5014" s="58">
        <v>0</v>
      </c>
      <c r="Q5014" s="58">
        <v>0</v>
      </c>
      <c r="R5014" s="59">
        <v>0</v>
      </c>
      <c r="S5014" s="59">
        <v>12.671389</v>
      </c>
      <c r="T5014" s="59">
        <v>0</v>
      </c>
      <c r="U5014" s="59">
        <v>0</v>
      </c>
    </row>
    <row r="5015" spans="1:21" x14ac:dyDescent="0.3">
      <c r="A5015" s="61">
        <v>90691</v>
      </c>
      <c r="B5015" s="54">
        <v>1</v>
      </c>
      <c r="C5015" s="54" t="s">
        <v>79</v>
      </c>
      <c r="D5015" s="54" t="s">
        <v>114</v>
      </c>
      <c r="E5015" s="61" t="s">
        <v>4329</v>
      </c>
      <c r="F5015" s="61" t="s">
        <v>136</v>
      </c>
      <c r="G5015" s="54" t="s">
        <v>71</v>
      </c>
      <c r="H5015" s="54" t="s">
        <v>128</v>
      </c>
      <c r="I5015" s="54" t="s">
        <v>22</v>
      </c>
      <c r="J5015" s="54" t="s">
        <v>129</v>
      </c>
      <c r="K5015" s="56">
        <v>43458.897152777776</v>
      </c>
      <c r="L5015" s="56">
        <v>43458.926585648151</v>
      </c>
      <c r="M5015" s="57">
        <v>0.70638888799999999</v>
      </c>
      <c r="N5015" s="58">
        <v>0</v>
      </c>
      <c r="O5015" s="58">
        <v>0</v>
      </c>
      <c r="P5015" s="58">
        <v>0</v>
      </c>
      <c r="Q5015" s="58">
        <v>11</v>
      </c>
      <c r="R5015" s="59">
        <v>0</v>
      </c>
      <c r="S5015" s="59">
        <v>0</v>
      </c>
      <c r="T5015" s="59">
        <v>0</v>
      </c>
      <c r="U5015" s="59">
        <v>7.7702780000000002</v>
      </c>
    </row>
    <row r="5016" spans="1:21" x14ac:dyDescent="0.3">
      <c r="A5016" s="61">
        <v>90693</v>
      </c>
      <c r="B5016" s="54">
        <v>1</v>
      </c>
      <c r="C5016" s="54" t="s">
        <v>78</v>
      </c>
      <c r="D5016" s="54" t="s">
        <v>88</v>
      </c>
      <c r="E5016" s="61" t="s">
        <v>761</v>
      </c>
      <c r="F5016" s="61" t="s">
        <v>136</v>
      </c>
      <c r="G5016" s="54" t="s">
        <v>71</v>
      </c>
      <c r="H5016" s="54" t="s">
        <v>128</v>
      </c>
      <c r="I5016" s="54" t="s">
        <v>22</v>
      </c>
      <c r="J5016" s="54" t="s">
        <v>129</v>
      </c>
      <c r="K5016" s="56">
        <v>43458.89534722222</v>
      </c>
      <c r="L5016" s="56">
        <v>43458.926666666666</v>
      </c>
      <c r="M5016" s="57">
        <v>0.75166666599999998</v>
      </c>
      <c r="N5016" s="58">
        <v>0</v>
      </c>
      <c r="O5016" s="58">
        <v>228</v>
      </c>
      <c r="P5016" s="58">
        <v>0</v>
      </c>
      <c r="Q5016" s="58">
        <v>0</v>
      </c>
      <c r="R5016" s="59">
        <v>0</v>
      </c>
      <c r="S5016" s="59">
        <v>171.38</v>
      </c>
      <c r="T5016" s="59">
        <v>0</v>
      </c>
      <c r="U5016" s="59">
        <v>0</v>
      </c>
    </row>
    <row r="5017" spans="1:21" x14ac:dyDescent="0.3">
      <c r="A5017" s="61">
        <v>90694</v>
      </c>
      <c r="B5017" s="54">
        <v>1</v>
      </c>
      <c r="C5017" s="54" t="s">
        <v>78</v>
      </c>
      <c r="D5017" s="54" t="s">
        <v>93</v>
      </c>
      <c r="E5017" s="61" t="s">
        <v>1046</v>
      </c>
      <c r="F5017" s="61" t="s">
        <v>202</v>
      </c>
      <c r="G5017" s="54" t="s">
        <v>71</v>
      </c>
      <c r="H5017" s="54" t="s">
        <v>128</v>
      </c>
      <c r="I5017" s="54" t="s">
        <v>22</v>
      </c>
      <c r="J5017" s="54" t="s">
        <v>129</v>
      </c>
      <c r="K5017" s="56">
        <v>43458.904317129629</v>
      </c>
      <c r="L5017" s="56">
        <v>43458.987662037034</v>
      </c>
      <c r="M5017" s="57">
        <v>2.000277777</v>
      </c>
      <c r="N5017" s="58">
        <v>0</v>
      </c>
      <c r="O5017" s="58">
        <v>34</v>
      </c>
      <c r="P5017" s="58">
        <v>0</v>
      </c>
      <c r="Q5017" s="58">
        <v>151</v>
      </c>
      <c r="R5017" s="59">
        <v>0</v>
      </c>
      <c r="S5017" s="59">
        <v>68.009444000000002</v>
      </c>
      <c r="T5017" s="59">
        <v>0</v>
      </c>
      <c r="U5017" s="59">
        <v>302.041944</v>
      </c>
    </row>
    <row r="5018" spans="1:21" x14ac:dyDescent="0.3">
      <c r="A5018" s="61">
        <v>90695</v>
      </c>
      <c r="B5018" s="54">
        <v>1</v>
      </c>
      <c r="C5018" s="54" t="s">
        <v>78</v>
      </c>
      <c r="D5018" s="54" t="s">
        <v>106</v>
      </c>
      <c r="E5018" s="61" t="s">
        <v>4330</v>
      </c>
      <c r="F5018" s="61" t="s">
        <v>152</v>
      </c>
      <c r="G5018" s="54" t="s">
        <v>71</v>
      </c>
      <c r="H5018" s="54" t="s">
        <v>128</v>
      </c>
      <c r="I5018" s="54" t="s">
        <v>22</v>
      </c>
      <c r="J5018" s="54" t="s">
        <v>129</v>
      </c>
      <c r="K5018" s="56">
        <v>43458.907812500001</v>
      </c>
      <c r="L5018" s="56">
        <v>43459.007800925923</v>
      </c>
      <c r="M5018" s="57">
        <v>2.3997222219999998</v>
      </c>
      <c r="N5018" s="58">
        <v>0</v>
      </c>
      <c r="O5018" s="58">
        <v>31</v>
      </c>
      <c r="P5018" s="58">
        <v>0</v>
      </c>
      <c r="Q5018" s="58">
        <v>1</v>
      </c>
      <c r="R5018" s="59">
        <v>0</v>
      </c>
      <c r="S5018" s="59">
        <v>74.391389000000004</v>
      </c>
      <c r="T5018" s="59">
        <v>0</v>
      </c>
      <c r="U5018" s="59">
        <v>2.3997220000000001</v>
      </c>
    </row>
    <row r="5019" spans="1:21" x14ac:dyDescent="0.3">
      <c r="A5019" s="61">
        <v>90697</v>
      </c>
      <c r="B5019" s="54">
        <v>1</v>
      </c>
      <c r="C5019" s="54" t="s">
        <v>78</v>
      </c>
      <c r="D5019" s="54" t="s">
        <v>80</v>
      </c>
      <c r="E5019" s="61" t="s">
        <v>4331</v>
      </c>
      <c r="F5019" s="61" t="s">
        <v>130</v>
      </c>
      <c r="G5019" s="54" t="s">
        <v>71</v>
      </c>
      <c r="H5019" s="54" t="s">
        <v>128</v>
      </c>
      <c r="I5019" s="54" t="s">
        <v>22</v>
      </c>
      <c r="J5019" s="54" t="s">
        <v>129</v>
      </c>
      <c r="K5019" s="56">
        <v>43458.930752314816</v>
      </c>
      <c r="L5019" s="56">
        <v>43459.017002314817</v>
      </c>
      <c r="M5019" s="57">
        <v>2.0699999999999998</v>
      </c>
      <c r="N5019" s="58">
        <v>0</v>
      </c>
      <c r="O5019" s="58">
        <v>5</v>
      </c>
      <c r="P5019" s="58">
        <v>0</v>
      </c>
      <c r="Q5019" s="58">
        <v>0</v>
      </c>
      <c r="R5019" s="59">
        <v>0</v>
      </c>
      <c r="S5019" s="59">
        <v>10.35</v>
      </c>
      <c r="T5019" s="59">
        <v>0</v>
      </c>
      <c r="U5019" s="59">
        <v>0</v>
      </c>
    </row>
    <row r="5020" spans="1:21" x14ac:dyDescent="0.3">
      <c r="A5020" s="61">
        <v>90703</v>
      </c>
      <c r="B5020" s="54">
        <v>1</v>
      </c>
      <c r="C5020" s="54" t="s">
        <v>78</v>
      </c>
      <c r="D5020" s="54" t="s">
        <v>82</v>
      </c>
      <c r="E5020" s="61" t="s">
        <v>4332</v>
      </c>
      <c r="F5020" s="61" t="s">
        <v>156</v>
      </c>
      <c r="G5020" s="54" t="s">
        <v>71</v>
      </c>
      <c r="H5020" s="54" t="s">
        <v>128</v>
      </c>
      <c r="I5020" s="54" t="s">
        <v>22</v>
      </c>
      <c r="J5020" s="54" t="s">
        <v>129</v>
      </c>
      <c r="K5020" s="56">
        <v>43458.937349537038</v>
      </c>
      <c r="L5020" s="56">
        <v>43459.00204861111</v>
      </c>
      <c r="M5020" s="57">
        <v>1.552777777</v>
      </c>
      <c r="N5020" s="58">
        <v>0</v>
      </c>
      <c r="O5020" s="58">
        <v>19</v>
      </c>
      <c r="P5020" s="58">
        <v>0</v>
      </c>
      <c r="Q5020" s="58">
        <v>0</v>
      </c>
      <c r="R5020" s="59">
        <v>0</v>
      </c>
      <c r="S5020" s="59">
        <v>29.502777999999999</v>
      </c>
      <c r="T5020" s="59">
        <v>0</v>
      </c>
      <c r="U5020" s="59">
        <v>0</v>
      </c>
    </row>
    <row r="5021" spans="1:21" x14ac:dyDescent="0.3">
      <c r="A5021" s="61">
        <v>90704</v>
      </c>
      <c r="B5021" s="54">
        <v>1</v>
      </c>
      <c r="C5021" s="54" t="s">
        <v>79</v>
      </c>
      <c r="D5021" s="54" t="s">
        <v>117</v>
      </c>
      <c r="E5021" s="61" t="s">
        <v>370</v>
      </c>
      <c r="F5021" s="61" t="s">
        <v>140</v>
      </c>
      <c r="G5021" s="54" t="s">
        <v>72</v>
      </c>
      <c r="H5021" s="54" t="s">
        <v>128</v>
      </c>
      <c r="I5021" s="54" t="s">
        <v>22</v>
      </c>
      <c r="J5021" s="54" t="s">
        <v>129</v>
      </c>
      <c r="K5021" s="56">
        <v>43458.952268518522</v>
      </c>
      <c r="L5021" s="56">
        <v>43458.973854166667</v>
      </c>
      <c r="M5021" s="57">
        <v>0.518055555</v>
      </c>
      <c r="N5021" s="58">
        <v>0</v>
      </c>
      <c r="O5021" s="58">
        <v>0</v>
      </c>
      <c r="P5021" s="58">
        <v>8</v>
      </c>
      <c r="Q5021" s="58">
        <v>316</v>
      </c>
      <c r="R5021" s="59">
        <v>0</v>
      </c>
      <c r="S5021" s="59">
        <v>0</v>
      </c>
      <c r="T5021" s="59">
        <v>4.144444</v>
      </c>
      <c r="U5021" s="59">
        <v>163.705555</v>
      </c>
    </row>
    <row r="5022" spans="1:21" x14ac:dyDescent="0.3">
      <c r="A5022" s="61">
        <v>90705</v>
      </c>
      <c r="B5022" s="54">
        <v>1</v>
      </c>
      <c r="C5022" s="54" t="s">
        <v>79</v>
      </c>
      <c r="D5022" s="54" t="s">
        <v>124</v>
      </c>
      <c r="E5022" s="61" t="s">
        <v>751</v>
      </c>
      <c r="F5022" s="61" t="s">
        <v>145</v>
      </c>
      <c r="G5022" s="54" t="s">
        <v>72</v>
      </c>
      <c r="H5022" s="54" t="s">
        <v>128</v>
      </c>
      <c r="I5022" s="54" t="s">
        <v>22</v>
      </c>
      <c r="J5022" s="54" t="s">
        <v>129</v>
      </c>
      <c r="K5022" s="56">
        <v>43458.947118055556</v>
      </c>
      <c r="L5022" s="56">
        <v>43458.991956018523</v>
      </c>
      <c r="M5022" s="57">
        <v>1.0761111109999999</v>
      </c>
      <c r="N5022" s="58">
        <v>1</v>
      </c>
      <c r="O5022" s="58">
        <v>1</v>
      </c>
      <c r="P5022" s="58">
        <v>0</v>
      </c>
      <c r="Q5022" s="58">
        <v>134</v>
      </c>
      <c r="R5022" s="59">
        <v>1.076111</v>
      </c>
      <c r="S5022" s="59">
        <v>1.076111</v>
      </c>
      <c r="T5022" s="59">
        <v>0</v>
      </c>
      <c r="U5022" s="59">
        <v>144.19888900000001</v>
      </c>
    </row>
    <row r="5023" spans="1:21" x14ac:dyDescent="0.3">
      <c r="A5023" s="61">
        <v>90708</v>
      </c>
      <c r="B5023" s="54">
        <v>1</v>
      </c>
      <c r="C5023" s="54" t="s">
        <v>79</v>
      </c>
      <c r="D5023" s="54" t="s">
        <v>124</v>
      </c>
      <c r="E5023" s="61" t="s">
        <v>499</v>
      </c>
      <c r="F5023" s="61" t="s">
        <v>145</v>
      </c>
      <c r="G5023" s="54" t="s">
        <v>72</v>
      </c>
      <c r="H5023" s="54" t="s">
        <v>128</v>
      </c>
      <c r="I5023" s="54" t="s">
        <v>22</v>
      </c>
      <c r="J5023" s="54" t="s">
        <v>129</v>
      </c>
      <c r="K5023" s="56">
        <v>43458.989398148151</v>
      </c>
      <c r="L5023" s="56">
        <v>43459.132511574076</v>
      </c>
      <c r="M5023" s="57">
        <v>3.434722222</v>
      </c>
      <c r="N5023" s="58">
        <v>0</v>
      </c>
      <c r="O5023" s="58">
        <v>9</v>
      </c>
      <c r="P5023" s="58">
        <v>0</v>
      </c>
      <c r="Q5023" s="58">
        <v>14</v>
      </c>
      <c r="R5023" s="59">
        <v>0</v>
      </c>
      <c r="S5023" s="59">
        <v>30.912500000000001</v>
      </c>
      <c r="T5023" s="59">
        <v>0</v>
      </c>
      <c r="U5023" s="59">
        <v>48.086111000000002</v>
      </c>
    </row>
    <row r="5024" spans="1:21" x14ac:dyDescent="0.3">
      <c r="A5024" s="61">
        <v>90710</v>
      </c>
      <c r="B5024" s="54">
        <v>1</v>
      </c>
      <c r="C5024" s="54" t="s">
        <v>79</v>
      </c>
      <c r="D5024" s="54" t="s">
        <v>118</v>
      </c>
      <c r="E5024" s="61" t="s">
        <v>4333</v>
      </c>
      <c r="F5024" s="61" t="s">
        <v>156</v>
      </c>
      <c r="G5024" s="54" t="s">
        <v>71</v>
      </c>
      <c r="H5024" s="54" t="s">
        <v>128</v>
      </c>
      <c r="I5024" s="54" t="s">
        <v>22</v>
      </c>
      <c r="J5024" s="54" t="s">
        <v>129</v>
      </c>
      <c r="K5024" s="56">
        <v>43459.010243055556</v>
      </c>
      <c r="L5024" s="56">
        <v>43459.027511574073</v>
      </c>
      <c r="M5024" s="57">
        <v>0.41444444400000002</v>
      </c>
      <c r="N5024" s="58">
        <v>0</v>
      </c>
      <c r="O5024" s="58">
        <v>41</v>
      </c>
      <c r="P5024" s="58">
        <v>0</v>
      </c>
      <c r="Q5024" s="58">
        <v>0</v>
      </c>
      <c r="R5024" s="59">
        <v>0</v>
      </c>
      <c r="S5024" s="59">
        <v>16.992222000000002</v>
      </c>
      <c r="T5024" s="59">
        <v>0</v>
      </c>
      <c r="U5024" s="59">
        <v>0</v>
      </c>
    </row>
    <row r="5025" spans="1:21" x14ac:dyDescent="0.3">
      <c r="A5025" s="61">
        <v>90713</v>
      </c>
      <c r="B5025" s="54">
        <v>1</v>
      </c>
      <c r="C5025" s="54" t="s">
        <v>78</v>
      </c>
      <c r="D5025" s="54" t="s">
        <v>80</v>
      </c>
      <c r="E5025" s="61" t="s">
        <v>4209</v>
      </c>
      <c r="F5025" s="61" t="s">
        <v>127</v>
      </c>
      <c r="G5025" s="54" t="s">
        <v>72</v>
      </c>
      <c r="H5025" s="54" t="s">
        <v>128</v>
      </c>
      <c r="I5025" s="54" t="s">
        <v>22</v>
      </c>
      <c r="J5025" s="54" t="s">
        <v>129</v>
      </c>
      <c r="K5025" s="56">
        <v>43459.011805555558</v>
      </c>
      <c r="L5025" s="56">
        <v>43459.015277777777</v>
      </c>
      <c r="M5025" s="57">
        <v>8.3333332999999996E-2</v>
      </c>
      <c r="N5025" s="58">
        <v>0</v>
      </c>
      <c r="O5025" s="58">
        <v>1372</v>
      </c>
      <c r="P5025" s="58">
        <v>0</v>
      </c>
      <c r="Q5025" s="58">
        <v>0</v>
      </c>
      <c r="R5025" s="59">
        <v>0</v>
      </c>
      <c r="S5025" s="59">
        <v>114.333333</v>
      </c>
      <c r="T5025" s="59">
        <v>0</v>
      </c>
      <c r="U5025" s="59">
        <v>0</v>
      </c>
    </row>
    <row r="5026" spans="1:21" x14ac:dyDescent="0.3">
      <c r="A5026" s="61">
        <v>90714</v>
      </c>
      <c r="B5026" s="54">
        <v>1</v>
      </c>
      <c r="C5026" s="54" t="s">
        <v>78</v>
      </c>
      <c r="D5026" s="54" t="s">
        <v>95</v>
      </c>
      <c r="E5026" s="61" t="s">
        <v>251</v>
      </c>
      <c r="F5026" s="61" t="s">
        <v>140</v>
      </c>
      <c r="G5026" s="54" t="s">
        <v>72</v>
      </c>
      <c r="H5026" s="54" t="s">
        <v>128</v>
      </c>
      <c r="I5026" s="54" t="s">
        <v>22</v>
      </c>
      <c r="J5026" s="54" t="s">
        <v>129</v>
      </c>
      <c r="K5026" s="56">
        <v>43459.018437500003</v>
      </c>
      <c r="L5026" s="56">
        <v>43459.04011574074</v>
      </c>
      <c r="M5026" s="57">
        <v>0.520277777</v>
      </c>
      <c r="N5026" s="58">
        <v>4</v>
      </c>
      <c r="O5026" s="58">
        <v>1101</v>
      </c>
      <c r="P5026" s="58">
        <v>0</v>
      </c>
      <c r="Q5026" s="58">
        <v>30</v>
      </c>
      <c r="R5026" s="59">
        <v>2.0811109999999999</v>
      </c>
      <c r="S5026" s="59">
        <v>572.82583199999999</v>
      </c>
      <c r="T5026" s="59">
        <v>0</v>
      </c>
      <c r="U5026" s="59">
        <v>15.608333</v>
      </c>
    </row>
    <row r="5027" spans="1:21" x14ac:dyDescent="0.3">
      <c r="A5027" s="61">
        <v>90715</v>
      </c>
      <c r="B5027" s="54">
        <v>1</v>
      </c>
      <c r="C5027" s="54" t="s">
        <v>79</v>
      </c>
      <c r="D5027" s="54" t="s">
        <v>124</v>
      </c>
      <c r="E5027" s="61" t="s">
        <v>3061</v>
      </c>
      <c r="F5027" s="61" t="s">
        <v>145</v>
      </c>
      <c r="G5027" s="54" t="s">
        <v>72</v>
      </c>
      <c r="H5027" s="54" t="s">
        <v>128</v>
      </c>
      <c r="I5027" s="54" t="s">
        <v>22</v>
      </c>
      <c r="J5027" s="54" t="s">
        <v>129</v>
      </c>
      <c r="K5027" s="56">
        <v>43458.959861111114</v>
      </c>
      <c r="L5027" s="56">
        <v>43459.128935185188</v>
      </c>
      <c r="M5027" s="57">
        <v>4.0577777770000001</v>
      </c>
      <c r="N5027" s="58">
        <v>1</v>
      </c>
      <c r="O5027" s="58">
        <v>0</v>
      </c>
      <c r="P5027" s="58">
        <v>0</v>
      </c>
      <c r="Q5027" s="58">
        <v>140</v>
      </c>
      <c r="R5027" s="59">
        <v>4.0577779999999999</v>
      </c>
      <c r="S5027" s="59">
        <v>0</v>
      </c>
      <c r="T5027" s="59">
        <v>0</v>
      </c>
      <c r="U5027" s="59">
        <v>568.08888899999999</v>
      </c>
    </row>
    <row r="5028" spans="1:21" x14ac:dyDescent="0.3">
      <c r="A5028" s="61">
        <v>90716</v>
      </c>
      <c r="B5028" s="54">
        <v>1</v>
      </c>
      <c r="C5028" s="54" t="s">
        <v>78</v>
      </c>
      <c r="D5028" s="54" t="s">
        <v>80</v>
      </c>
      <c r="E5028" s="61" t="s">
        <v>4210</v>
      </c>
      <c r="F5028" s="61" t="s">
        <v>127</v>
      </c>
      <c r="G5028" s="54" t="s">
        <v>72</v>
      </c>
      <c r="H5028" s="54" t="s">
        <v>138</v>
      </c>
      <c r="I5028" s="54" t="s">
        <v>22</v>
      </c>
      <c r="J5028" s="54" t="s">
        <v>129</v>
      </c>
      <c r="K5028" s="56">
        <v>43459.006944444445</v>
      </c>
      <c r="L5028" s="56">
        <v>43459.009027777778</v>
      </c>
      <c r="M5028" s="57">
        <v>0.05</v>
      </c>
      <c r="N5028" s="58">
        <v>1</v>
      </c>
      <c r="O5028" s="58">
        <v>614</v>
      </c>
      <c r="P5028" s="58">
        <v>0</v>
      </c>
      <c r="Q5028" s="58">
        <v>0</v>
      </c>
      <c r="R5028" s="59">
        <v>0.05</v>
      </c>
      <c r="S5028" s="59">
        <v>30.7</v>
      </c>
      <c r="T5028" s="59">
        <v>0</v>
      </c>
      <c r="U5028" s="59">
        <v>0</v>
      </c>
    </row>
    <row r="5029" spans="1:21" x14ac:dyDescent="0.3">
      <c r="A5029" s="61">
        <v>90717</v>
      </c>
      <c r="B5029" s="54">
        <v>1</v>
      </c>
      <c r="C5029" s="54" t="s">
        <v>78</v>
      </c>
      <c r="D5029" s="54" t="s">
        <v>80</v>
      </c>
      <c r="E5029" s="61" t="s">
        <v>4334</v>
      </c>
      <c r="F5029" s="61" t="s">
        <v>127</v>
      </c>
      <c r="G5029" s="54" t="s">
        <v>72</v>
      </c>
      <c r="H5029" s="54" t="s">
        <v>128</v>
      </c>
      <c r="I5029" s="54" t="s">
        <v>22</v>
      </c>
      <c r="J5029" s="54" t="s">
        <v>129</v>
      </c>
      <c r="K5029" s="56">
        <v>43459.031574074077</v>
      </c>
      <c r="L5029" s="56">
        <v>43459.036111111112</v>
      </c>
      <c r="M5029" s="57">
        <v>0.108888888</v>
      </c>
      <c r="N5029" s="58">
        <v>3</v>
      </c>
      <c r="O5029" s="58">
        <v>2553</v>
      </c>
      <c r="P5029" s="58">
        <v>0</v>
      </c>
      <c r="Q5029" s="58">
        <v>0</v>
      </c>
      <c r="R5029" s="59">
        <v>0.32666699999999999</v>
      </c>
      <c r="S5029" s="59">
        <v>277.99333100000001</v>
      </c>
      <c r="T5029" s="59">
        <v>0</v>
      </c>
      <c r="U5029" s="59">
        <v>0</v>
      </c>
    </row>
    <row r="5030" spans="1:21" x14ac:dyDescent="0.3">
      <c r="A5030" s="61">
        <v>90719</v>
      </c>
      <c r="B5030" s="54">
        <v>1</v>
      </c>
      <c r="C5030" s="54" t="s">
        <v>78</v>
      </c>
      <c r="D5030" s="54" t="s">
        <v>85</v>
      </c>
      <c r="E5030" s="61" t="s">
        <v>4335</v>
      </c>
      <c r="F5030" s="61" t="s">
        <v>146</v>
      </c>
      <c r="G5030" s="54" t="s">
        <v>72</v>
      </c>
      <c r="H5030" s="54" t="s">
        <v>128</v>
      </c>
      <c r="I5030" s="54" t="s">
        <v>22</v>
      </c>
      <c r="J5030" s="54" t="s">
        <v>147</v>
      </c>
      <c r="K5030" s="56">
        <v>43459.095868055556</v>
      </c>
      <c r="L5030" s="56">
        <v>43459.18472222222</v>
      </c>
      <c r="M5030" s="57">
        <v>2.1324999999999998</v>
      </c>
      <c r="N5030" s="58">
        <v>0</v>
      </c>
      <c r="O5030" s="58">
        <v>123</v>
      </c>
      <c r="P5030" s="58">
        <v>0</v>
      </c>
      <c r="Q5030" s="58">
        <v>0</v>
      </c>
      <c r="R5030" s="59">
        <v>0</v>
      </c>
      <c r="S5030" s="59">
        <v>262.29750000000001</v>
      </c>
      <c r="T5030" s="59">
        <v>0</v>
      </c>
      <c r="U5030" s="59">
        <v>0</v>
      </c>
    </row>
    <row r="5031" spans="1:21" x14ac:dyDescent="0.3">
      <c r="A5031" s="61">
        <v>90720</v>
      </c>
      <c r="B5031" s="54">
        <v>1</v>
      </c>
      <c r="C5031" s="54" t="s">
        <v>78</v>
      </c>
      <c r="D5031" s="54" t="s">
        <v>101</v>
      </c>
      <c r="E5031" s="61" t="s">
        <v>4336</v>
      </c>
      <c r="F5031" s="61" t="s">
        <v>136</v>
      </c>
      <c r="G5031" s="54" t="s">
        <v>71</v>
      </c>
      <c r="H5031" s="54" t="s">
        <v>128</v>
      </c>
      <c r="I5031" s="54" t="s">
        <v>22</v>
      </c>
      <c r="J5031" s="54" t="s">
        <v>129</v>
      </c>
      <c r="K5031" s="56">
        <v>43459.056400462963</v>
      </c>
      <c r="L5031" s="56">
        <v>43459.105555555558</v>
      </c>
      <c r="M5031" s="57">
        <v>1.1797222220000001</v>
      </c>
      <c r="N5031" s="58">
        <v>0</v>
      </c>
      <c r="O5031" s="58">
        <v>23</v>
      </c>
      <c r="P5031" s="58">
        <v>0</v>
      </c>
      <c r="Q5031" s="58">
        <v>0</v>
      </c>
      <c r="R5031" s="59">
        <v>0</v>
      </c>
      <c r="S5031" s="59">
        <v>27.133610999999998</v>
      </c>
      <c r="T5031" s="59">
        <v>0</v>
      </c>
      <c r="U5031" s="59">
        <v>0</v>
      </c>
    </row>
    <row r="5032" spans="1:21" x14ac:dyDescent="0.3">
      <c r="A5032" s="61">
        <v>90722</v>
      </c>
      <c r="B5032" s="54">
        <v>1</v>
      </c>
      <c r="C5032" s="54" t="s">
        <v>79</v>
      </c>
      <c r="D5032" s="54" t="s">
        <v>123</v>
      </c>
      <c r="E5032" s="61" t="s">
        <v>393</v>
      </c>
      <c r="F5032" s="61" t="s">
        <v>140</v>
      </c>
      <c r="G5032" s="54" t="s">
        <v>72</v>
      </c>
      <c r="H5032" s="54" t="s">
        <v>128</v>
      </c>
      <c r="I5032" s="54" t="s">
        <v>22</v>
      </c>
      <c r="J5032" s="54" t="s">
        <v>129</v>
      </c>
      <c r="K5032" s="56">
        <v>43459.103321759263</v>
      </c>
      <c r="L5032" s="56">
        <v>43459.129918981482</v>
      </c>
      <c r="M5032" s="57">
        <v>0.63833333299999995</v>
      </c>
      <c r="N5032" s="58">
        <v>10</v>
      </c>
      <c r="O5032" s="58">
        <v>0</v>
      </c>
      <c r="P5032" s="58">
        <v>0</v>
      </c>
      <c r="Q5032" s="58">
        <v>0</v>
      </c>
      <c r="R5032" s="59">
        <v>6.3833330000000004</v>
      </c>
      <c r="S5032" s="59">
        <v>0</v>
      </c>
      <c r="T5032" s="59">
        <v>0</v>
      </c>
      <c r="U5032" s="59">
        <v>0</v>
      </c>
    </row>
    <row r="5033" spans="1:21" x14ac:dyDescent="0.3">
      <c r="A5033" s="61">
        <v>90724</v>
      </c>
      <c r="B5033" s="54">
        <v>1</v>
      </c>
      <c r="C5033" s="54" t="s">
        <v>78</v>
      </c>
      <c r="D5033" s="54" t="s">
        <v>106</v>
      </c>
      <c r="E5033" s="61" t="s">
        <v>314</v>
      </c>
      <c r="F5033" s="61" t="s">
        <v>140</v>
      </c>
      <c r="G5033" s="54" t="s">
        <v>72</v>
      </c>
      <c r="H5033" s="54" t="s">
        <v>128</v>
      </c>
      <c r="I5033" s="54" t="s">
        <v>22</v>
      </c>
      <c r="J5033" s="54" t="s">
        <v>129</v>
      </c>
      <c r="K5033" s="56">
        <v>43459.158888888887</v>
      </c>
      <c r="L5033" s="56">
        <v>43459.289612418979</v>
      </c>
      <c r="M5033" s="57">
        <v>3.1373647220000001</v>
      </c>
      <c r="N5033" s="58">
        <v>5</v>
      </c>
      <c r="O5033" s="58">
        <v>515</v>
      </c>
      <c r="P5033" s="58">
        <v>0</v>
      </c>
      <c r="Q5033" s="58">
        <v>7</v>
      </c>
      <c r="R5033" s="59">
        <v>15.686824</v>
      </c>
      <c r="S5033" s="59">
        <v>1615.7428319999999</v>
      </c>
      <c r="T5033" s="59">
        <v>0</v>
      </c>
      <c r="U5033" s="59">
        <v>21.961552999999999</v>
      </c>
    </row>
    <row r="5034" spans="1:21" x14ac:dyDescent="0.3">
      <c r="A5034" s="61">
        <v>90725</v>
      </c>
      <c r="B5034" s="54">
        <v>1</v>
      </c>
      <c r="C5034" s="54" t="s">
        <v>78</v>
      </c>
      <c r="D5034" s="54" t="s">
        <v>94</v>
      </c>
      <c r="E5034" s="61" t="s">
        <v>473</v>
      </c>
      <c r="F5034" s="61" t="s">
        <v>140</v>
      </c>
      <c r="G5034" s="54" t="s">
        <v>72</v>
      </c>
      <c r="H5034" s="54" t="s">
        <v>128</v>
      </c>
      <c r="I5034" s="54" t="s">
        <v>22</v>
      </c>
      <c r="J5034" s="54" t="s">
        <v>129</v>
      </c>
      <c r="K5034" s="56">
        <v>43459.248993055553</v>
      </c>
      <c r="L5034" s="56">
        <v>43459.276377314818</v>
      </c>
      <c r="M5034" s="57">
        <v>0.65722222200000002</v>
      </c>
      <c r="N5034" s="58">
        <v>0</v>
      </c>
      <c r="O5034" s="58">
        <v>3</v>
      </c>
      <c r="P5034" s="58">
        <v>0</v>
      </c>
      <c r="Q5034" s="58">
        <v>574</v>
      </c>
      <c r="R5034" s="59">
        <v>0</v>
      </c>
      <c r="S5034" s="59">
        <v>1.9716670000000001</v>
      </c>
      <c r="T5034" s="59">
        <v>0</v>
      </c>
      <c r="U5034" s="59">
        <v>377.24555500000002</v>
      </c>
    </row>
    <row r="5035" spans="1:21" x14ac:dyDescent="0.3">
      <c r="A5035" s="61">
        <v>90726</v>
      </c>
      <c r="B5035" s="54">
        <v>1</v>
      </c>
      <c r="C5035" s="54" t="s">
        <v>78</v>
      </c>
      <c r="D5035" s="54" t="s">
        <v>95</v>
      </c>
      <c r="E5035" s="61" t="s">
        <v>3390</v>
      </c>
      <c r="F5035" s="61" t="s">
        <v>136</v>
      </c>
      <c r="G5035" s="54" t="s">
        <v>71</v>
      </c>
      <c r="H5035" s="54" t="s">
        <v>128</v>
      </c>
      <c r="I5035" s="54" t="s">
        <v>22</v>
      </c>
      <c r="J5035" s="54" t="s">
        <v>129</v>
      </c>
      <c r="K5035" s="56">
        <v>43459.287777777776</v>
      </c>
      <c r="L5035" s="56">
        <v>43459.31150462963</v>
      </c>
      <c r="M5035" s="57">
        <v>0.56944444400000005</v>
      </c>
      <c r="N5035" s="58">
        <v>0</v>
      </c>
      <c r="O5035" s="58">
        <v>161</v>
      </c>
      <c r="P5035" s="58">
        <v>0</v>
      </c>
      <c r="Q5035" s="58">
        <v>0</v>
      </c>
      <c r="R5035" s="59">
        <v>0</v>
      </c>
      <c r="S5035" s="59">
        <v>91.680554999999998</v>
      </c>
      <c r="T5035" s="59">
        <v>0</v>
      </c>
      <c r="U5035" s="59">
        <v>0</v>
      </c>
    </row>
    <row r="5036" spans="1:21" x14ac:dyDescent="0.3">
      <c r="A5036" s="61">
        <v>90727</v>
      </c>
      <c r="B5036" s="54">
        <v>1</v>
      </c>
      <c r="C5036" s="54" t="s">
        <v>78</v>
      </c>
      <c r="D5036" s="54" t="s">
        <v>92</v>
      </c>
      <c r="E5036" s="61" t="s">
        <v>4337</v>
      </c>
      <c r="F5036" s="61" t="s">
        <v>136</v>
      </c>
      <c r="G5036" s="54" t="s">
        <v>71</v>
      </c>
      <c r="H5036" s="54" t="s">
        <v>128</v>
      </c>
      <c r="I5036" s="54" t="s">
        <v>22</v>
      </c>
      <c r="J5036" s="54" t="s">
        <v>129</v>
      </c>
      <c r="K5036" s="56">
        <v>43459.290312500001</v>
      </c>
      <c r="L5036" s="56">
        <v>43459.31890046296</v>
      </c>
      <c r="M5036" s="57">
        <v>0.686111111</v>
      </c>
      <c r="N5036" s="58">
        <v>0</v>
      </c>
      <c r="O5036" s="58">
        <v>0</v>
      </c>
      <c r="P5036" s="58">
        <v>0</v>
      </c>
      <c r="Q5036" s="58">
        <v>17</v>
      </c>
      <c r="R5036" s="59">
        <v>0</v>
      </c>
      <c r="S5036" s="59">
        <v>0</v>
      </c>
      <c r="T5036" s="59">
        <v>0</v>
      </c>
      <c r="U5036" s="59">
        <v>11.663888999999999</v>
      </c>
    </row>
    <row r="5037" spans="1:21" x14ac:dyDescent="0.3">
      <c r="A5037" s="61">
        <v>90728</v>
      </c>
      <c r="B5037" s="54">
        <v>1</v>
      </c>
      <c r="C5037" s="54" t="s">
        <v>78</v>
      </c>
      <c r="D5037" s="54" t="s">
        <v>101</v>
      </c>
      <c r="E5037" s="61" t="s">
        <v>4338</v>
      </c>
      <c r="F5037" s="61" t="s">
        <v>137</v>
      </c>
      <c r="G5037" s="54" t="s">
        <v>71</v>
      </c>
      <c r="H5037" s="54" t="s">
        <v>128</v>
      </c>
      <c r="I5037" s="54" t="s">
        <v>22</v>
      </c>
      <c r="J5037" s="54" t="s">
        <v>129</v>
      </c>
      <c r="K5037" s="56">
        <v>43459.308321759258</v>
      </c>
      <c r="L5037" s="56">
        <v>43459.410625000004</v>
      </c>
      <c r="M5037" s="57">
        <v>2.4552777770000001</v>
      </c>
      <c r="N5037" s="58">
        <v>0</v>
      </c>
      <c r="O5037" s="58">
        <v>10</v>
      </c>
      <c r="P5037" s="58">
        <v>0</v>
      </c>
      <c r="Q5037" s="58">
        <v>0</v>
      </c>
      <c r="R5037" s="59">
        <v>0</v>
      </c>
      <c r="S5037" s="59">
        <v>24.552778</v>
      </c>
      <c r="T5037" s="59">
        <v>0</v>
      </c>
      <c r="U5037" s="59">
        <v>0</v>
      </c>
    </row>
    <row r="5038" spans="1:21" x14ac:dyDescent="0.3">
      <c r="A5038" s="61">
        <v>90729</v>
      </c>
      <c r="B5038" s="54">
        <v>1</v>
      </c>
      <c r="C5038" s="54" t="s">
        <v>78</v>
      </c>
      <c r="D5038" s="54" t="s">
        <v>104</v>
      </c>
      <c r="E5038" s="61" t="s">
        <v>4339</v>
      </c>
      <c r="F5038" s="61" t="s">
        <v>136</v>
      </c>
      <c r="G5038" s="54" t="s">
        <v>71</v>
      </c>
      <c r="H5038" s="54" t="s">
        <v>128</v>
      </c>
      <c r="I5038" s="54" t="s">
        <v>22</v>
      </c>
      <c r="J5038" s="54" t="s">
        <v>129</v>
      </c>
      <c r="K5038" s="56">
        <v>43459.249444444446</v>
      </c>
      <c r="L5038" s="56">
        <v>43459.333564814813</v>
      </c>
      <c r="M5038" s="57">
        <v>2.0188888880000002</v>
      </c>
      <c r="N5038" s="58">
        <v>0</v>
      </c>
      <c r="O5038" s="58">
        <v>0</v>
      </c>
      <c r="P5038" s="58">
        <v>0</v>
      </c>
      <c r="Q5038" s="58">
        <v>19</v>
      </c>
      <c r="R5038" s="59">
        <v>0</v>
      </c>
      <c r="S5038" s="59">
        <v>0</v>
      </c>
      <c r="T5038" s="59">
        <v>0</v>
      </c>
      <c r="U5038" s="59">
        <v>38.358888999999998</v>
      </c>
    </row>
    <row r="5039" spans="1:21" x14ac:dyDescent="0.3">
      <c r="A5039" s="61">
        <v>90730</v>
      </c>
      <c r="B5039" s="54">
        <v>1</v>
      </c>
      <c r="C5039" s="54" t="s">
        <v>78</v>
      </c>
      <c r="D5039" s="54" t="s">
        <v>106</v>
      </c>
      <c r="E5039" s="61" t="s">
        <v>314</v>
      </c>
      <c r="F5039" s="61" t="s">
        <v>140</v>
      </c>
      <c r="G5039" s="54" t="s">
        <v>72</v>
      </c>
      <c r="H5039" s="54" t="s">
        <v>128</v>
      </c>
      <c r="I5039" s="54" t="s">
        <v>22</v>
      </c>
      <c r="J5039" s="54" t="s">
        <v>129</v>
      </c>
      <c r="K5039" s="56">
        <v>43459.329166666663</v>
      </c>
      <c r="L5039" s="56">
        <v>43459.4137037037</v>
      </c>
      <c r="M5039" s="57">
        <v>2.028888888</v>
      </c>
      <c r="N5039" s="58">
        <v>5</v>
      </c>
      <c r="O5039" s="58">
        <v>515</v>
      </c>
      <c r="P5039" s="58">
        <v>0</v>
      </c>
      <c r="Q5039" s="58">
        <v>7</v>
      </c>
      <c r="R5039" s="59">
        <v>10.144444</v>
      </c>
      <c r="S5039" s="59">
        <v>1044.8777769999999</v>
      </c>
      <c r="T5039" s="59">
        <v>0</v>
      </c>
      <c r="U5039" s="59">
        <v>14.202222000000001</v>
      </c>
    </row>
    <row r="5040" spans="1:21" x14ac:dyDescent="0.3">
      <c r="A5040" s="61">
        <v>90736</v>
      </c>
      <c r="B5040" s="54">
        <v>1</v>
      </c>
      <c r="C5040" s="54" t="s">
        <v>78</v>
      </c>
      <c r="D5040" s="54" t="s">
        <v>98</v>
      </c>
      <c r="E5040" s="61" t="s">
        <v>578</v>
      </c>
      <c r="F5040" s="61" t="s">
        <v>140</v>
      </c>
      <c r="G5040" s="54" t="s">
        <v>72</v>
      </c>
      <c r="H5040" s="54" t="s">
        <v>128</v>
      </c>
      <c r="I5040" s="54" t="s">
        <v>22</v>
      </c>
      <c r="J5040" s="54" t="s">
        <v>129</v>
      </c>
      <c r="K5040" s="56">
        <v>43459.349641203706</v>
      </c>
      <c r="L5040" s="56">
        <v>43459.374745370369</v>
      </c>
      <c r="M5040" s="57">
        <v>0.60250000000000004</v>
      </c>
      <c r="N5040" s="58">
        <v>0</v>
      </c>
      <c r="O5040" s="58">
        <v>320</v>
      </c>
      <c r="P5040" s="58">
        <v>0</v>
      </c>
      <c r="Q5040" s="58">
        <v>0</v>
      </c>
      <c r="R5040" s="59">
        <v>0</v>
      </c>
      <c r="S5040" s="59">
        <v>192.8</v>
      </c>
      <c r="T5040" s="59">
        <v>0</v>
      </c>
      <c r="U5040" s="59">
        <v>0</v>
      </c>
    </row>
    <row r="5041" spans="1:21" x14ac:dyDescent="0.3">
      <c r="A5041" s="61">
        <v>90738</v>
      </c>
      <c r="B5041" s="54">
        <v>1</v>
      </c>
      <c r="C5041" s="54" t="s">
        <v>79</v>
      </c>
      <c r="D5041" s="54" t="s">
        <v>118</v>
      </c>
      <c r="E5041" s="61" t="s">
        <v>4340</v>
      </c>
      <c r="F5041" s="61" t="s">
        <v>137</v>
      </c>
      <c r="G5041" s="54" t="s">
        <v>71</v>
      </c>
      <c r="H5041" s="54" t="s">
        <v>128</v>
      </c>
      <c r="I5041" s="54" t="s">
        <v>22</v>
      </c>
      <c r="J5041" s="54" t="s">
        <v>129</v>
      </c>
      <c r="K5041" s="56">
        <v>43459.349351851852</v>
      </c>
      <c r="L5041" s="56">
        <v>43459.403043981481</v>
      </c>
      <c r="M5041" s="57">
        <v>1.288611111</v>
      </c>
      <c r="N5041" s="58">
        <v>0</v>
      </c>
      <c r="O5041" s="58">
        <v>0</v>
      </c>
      <c r="P5041" s="58">
        <v>0</v>
      </c>
      <c r="Q5041" s="58">
        <v>1</v>
      </c>
      <c r="R5041" s="59">
        <v>0</v>
      </c>
      <c r="S5041" s="59">
        <v>0</v>
      </c>
      <c r="T5041" s="59">
        <v>0</v>
      </c>
      <c r="U5041" s="59">
        <v>1.288611</v>
      </c>
    </row>
    <row r="5042" spans="1:21" x14ac:dyDescent="0.3">
      <c r="A5042" s="61">
        <v>90739</v>
      </c>
      <c r="B5042" s="54">
        <v>1</v>
      </c>
      <c r="C5042" s="54" t="s">
        <v>78</v>
      </c>
      <c r="D5042" s="54" t="s">
        <v>81</v>
      </c>
      <c r="E5042" s="61" t="s">
        <v>4341</v>
      </c>
      <c r="F5042" s="61" t="s">
        <v>148</v>
      </c>
      <c r="G5042" s="54" t="s">
        <v>71</v>
      </c>
      <c r="H5042" s="54" t="s">
        <v>128</v>
      </c>
      <c r="I5042" s="54" t="s">
        <v>22</v>
      </c>
      <c r="J5042" s="54" t="s">
        <v>147</v>
      </c>
      <c r="K5042" s="56">
        <v>43459.386111111111</v>
      </c>
      <c r="L5042" s="56">
        <v>43459.402025462965</v>
      </c>
      <c r="M5042" s="57">
        <v>0.38194444399999999</v>
      </c>
      <c r="N5042" s="58">
        <v>0</v>
      </c>
      <c r="O5042" s="58">
        <v>121</v>
      </c>
      <c r="P5042" s="58">
        <v>0</v>
      </c>
      <c r="Q5042" s="58">
        <v>0</v>
      </c>
      <c r="R5042" s="59">
        <v>0</v>
      </c>
      <c r="S5042" s="59">
        <v>46.215277999999998</v>
      </c>
      <c r="T5042" s="59">
        <v>0</v>
      </c>
      <c r="U5042" s="59">
        <v>0</v>
      </c>
    </row>
    <row r="5043" spans="1:21" x14ac:dyDescent="0.3">
      <c r="A5043" s="61">
        <v>90740</v>
      </c>
      <c r="B5043" s="54">
        <v>1</v>
      </c>
      <c r="C5043" s="54" t="s">
        <v>78</v>
      </c>
      <c r="D5043" s="54" t="s">
        <v>104</v>
      </c>
      <c r="E5043" s="61" t="s">
        <v>4342</v>
      </c>
      <c r="F5043" s="61" t="s">
        <v>136</v>
      </c>
      <c r="G5043" s="54" t="s">
        <v>71</v>
      </c>
      <c r="H5043" s="54" t="s">
        <v>128</v>
      </c>
      <c r="I5043" s="54" t="s">
        <v>22</v>
      </c>
      <c r="J5043" s="54" t="s">
        <v>129</v>
      </c>
      <c r="K5043" s="56">
        <v>43459.322013888886</v>
      </c>
      <c r="L5043" s="56">
        <v>43459.387858796297</v>
      </c>
      <c r="M5043" s="57">
        <v>1.5802777770000001</v>
      </c>
      <c r="N5043" s="58">
        <v>0</v>
      </c>
      <c r="O5043" s="58">
        <v>0</v>
      </c>
      <c r="P5043" s="58">
        <v>0</v>
      </c>
      <c r="Q5043" s="58">
        <v>33</v>
      </c>
      <c r="R5043" s="59">
        <v>0</v>
      </c>
      <c r="S5043" s="59">
        <v>0</v>
      </c>
      <c r="T5043" s="59">
        <v>0</v>
      </c>
      <c r="U5043" s="59">
        <v>52.149166999999998</v>
      </c>
    </row>
    <row r="5044" spans="1:21" x14ac:dyDescent="0.3">
      <c r="A5044" s="61">
        <v>90743</v>
      </c>
      <c r="B5044" s="54">
        <v>1</v>
      </c>
      <c r="C5044" s="54" t="s">
        <v>78</v>
      </c>
      <c r="D5044" s="54" t="s">
        <v>101</v>
      </c>
      <c r="E5044" s="61" t="s">
        <v>4343</v>
      </c>
      <c r="F5044" s="61" t="s">
        <v>145</v>
      </c>
      <c r="G5044" s="54" t="s">
        <v>72</v>
      </c>
      <c r="H5044" s="54" t="s">
        <v>128</v>
      </c>
      <c r="I5044" s="54" t="s">
        <v>22</v>
      </c>
      <c r="J5044" s="54" t="s">
        <v>129</v>
      </c>
      <c r="K5044" s="56">
        <v>43459.354097222225</v>
      </c>
      <c r="L5044" s="56">
        <v>43459.405624999999</v>
      </c>
      <c r="M5044" s="57">
        <v>1.2366666660000001</v>
      </c>
      <c r="N5044" s="58">
        <v>0</v>
      </c>
      <c r="O5044" s="58">
        <v>45</v>
      </c>
      <c r="P5044" s="58">
        <v>0</v>
      </c>
      <c r="Q5044" s="58">
        <v>0</v>
      </c>
      <c r="R5044" s="59">
        <v>0</v>
      </c>
      <c r="S5044" s="59">
        <v>55.65</v>
      </c>
      <c r="T5044" s="59">
        <v>0</v>
      </c>
      <c r="U5044" s="59">
        <v>0</v>
      </c>
    </row>
    <row r="5045" spans="1:21" x14ac:dyDescent="0.3">
      <c r="A5045" s="61">
        <v>90747</v>
      </c>
      <c r="B5045" s="54">
        <v>1</v>
      </c>
      <c r="C5045" s="54" t="s">
        <v>78</v>
      </c>
      <c r="D5045" s="54" t="s">
        <v>91</v>
      </c>
      <c r="E5045" s="61" t="s">
        <v>4344</v>
      </c>
      <c r="F5045" s="61" t="s">
        <v>136</v>
      </c>
      <c r="G5045" s="54" t="s">
        <v>71</v>
      </c>
      <c r="H5045" s="54" t="s">
        <v>128</v>
      </c>
      <c r="I5045" s="54" t="s">
        <v>22</v>
      </c>
      <c r="J5045" s="54" t="s">
        <v>129</v>
      </c>
      <c r="K5045" s="56">
        <v>43459.353831018518</v>
      </c>
      <c r="L5045" s="56">
        <v>43459.387175925927</v>
      </c>
      <c r="M5045" s="57">
        <v>0.80027777700000002</v>
      </c>
      <c r="N5045" s="58">
        <v>0</v>
      </c>
      <c r="O5045" s="58">
        <v>29</v>
      </c>
      <c r="P5045" s="58">
        <v>0</v>
      </c>
      <c r="Q5045" s="58">
        <v>0</v>
      </c>
      <c r="R5045" s="59">
        <v>0</v>
      </c>
      <c r="S5045" s="59">
        <v>23.208055999999999</v>
      </c>
      <c r="T5045" s="59">
        <v>0</v>
      </c>
      <c r="U5045" s="59">
        <v>0</v>
      </c>
    </row>
    <row r="5046" spans="1:21" x14ac:dyDescent="0.3">
      <c r="A5046" s="61">
        <v>90748</v>
      </c>
      <c r="B5046" s="54">
        <v>1</v>
      </c>
      <c r="C5046" s="54" t="s">
        <v>78</v>
      </c>
      <c r="D5046" s="54" t="s">
        <v>98</v>
      </c>
      <c r="E5046" s="61" t="s">
        <v>4345</v>
      </c>
      <c r="F5046" s="61" t="s">
        <v>137</v>
      </c>
      <c r="G5046" s="54" t="s">
        <v>71</v>
      </c>
      <c r="H5046" s="54" t="s">
        <v>128</v>
      </c>
      <c r="I5046" s="54" t="s">
        <v>22</v>
      </c>
      <c r="J5046" s="54" t="s">
        <v>129</v>
      </c>
      <c r="K5046" s="56">
        <v>43459.351678240739</v>
      </c>
      <c r="L5046" s="56">
        <v>43459.387499999997</v>
      </c>
      <c r="M5046" s="57">
        <v>0.85972222200000004</v>
      </c>
      <c r="N5046" s="58">
        <v>0</v>
      </c>
      <c r="O5046" s="58">
        <v>252</v>
      </c>
      <c r="P5046" s="58">
        <v>0</v>
      </c>
      <c r="Q5046" s="58">
        <v>0</v>
      </c>
      <c r="R5046" s="59">
        <v>0</v>
      </c>
      <c r="S5046" s="59">
        <v>216.65</v>
      </c>
      <c r="T5046" s="59">
        <v>0</v>
      </c>
      <c r="U5046" s="59">
        <v>0</v>
      </c>
    </row>
    <row r="5047" spans="1:21" x14ac:dyDescent="0.3">
      <c r="A5047" s="61">
        <v>90749</v>
      </c>
      <c r="B5047" s="54">
        <v>1</v>
      </c>
      <c r="C5047" s="54" t="s">
        <v>78</v>
      </c>
      <c r="D5047" s="54" t="s">
        <v>104</v>
      </c>
      <c r="E5047" s="61" t="s">
        <v>4346</v>
      </c>
      <c r="F5047" s="61" t="s">
        <v>137</v>
      </c>
      <c r="G5047" s="54" t="s">
        <v>71</v>
      </c>
      <c r="H5047" s="54" t="s">
        <v>128</v>
      </c>
      <c r="I5047" s="54" t="s">
        <v>22</v>
      </c>
      <c r="J5047" s="54" t="s">
        <v>129</v>
      </c>
      <c r="K5047" s="56">
        <v>43459.31013888889</v>
      </c>
      <c r="L5047" s="56">
        <v>43459.398668981477</v>
      </c>
      <c r="M5047" s="57">
        <v>2.1247222219999999</v>
      </c>
      <c r="N5047" s="58">
        <v>0</v>
      </c>
      <c r="O5047" s="58">
        <v>190</v>
      </c>
      <c r="P5047" s="58">
        <v>0</v>
      </c>
      <c r="Q5047" s="58">
        <v>0</v>
      </c>
      <c r="R5047" s="59">
        <v>0</v>
      </c>
      <c r="S5047" s="59">
        <v>403.69722200000001</v>
      </c>
      <c r="T5047" s="59">
        <v>0</v>
      </c>
      <c r="U5047" s="59">
        <v>0</v>
      </c>
    </row>
    <row r="5048" spans="1:21" x14ac:dyDescent="0.3">
      <c r="A5048" s="61">
        <v>90750</v>
      </c>
      <c r="B5048" s="54">
        <v>1</v>
      </c>
      <c r="C5048" s="54" t="s">
        <v>78</v>
      </c>
      <c r="D5048" s="54" t="s">
        <v>87</v>
      </c>
      <c r="E5048" s="61" t="s">
        <v>4347</v>
      </c>
      <c r="F5048" s="61" t="s">
        <v>144</v>
      </c>
      <c r="G5048" s="54" t="s">
        <v>71</v>
      </c>
      <c r="H5048" s="54" t="s">
        <v>128</v>
      </c>
      <c r="I5048" s="54" t="s">
        <v>22</v>
      </c>
      <c r="J5048" s="54" t="s">
        <v>129</v>
      </c>
      <c r="K5048" s="56">
        <v>43459.361851851849</v>
      </c>
      <c r="L5048" s="56">
        <v>43459.401238425926</v>
      </c>
      <c r="M5048" s="57">
        <v>0.94527777700000004</v>
      </c>
      <c r="N5048" s="58">
        <v>0</v>
      </c>
      <c r="O5048" s="58">
        <v>26</v>
      </c>
      <c r="P5048" s="58">
        <v>0</v>
      </c>
      <c r="Q5048" s="58">
        <v>0</v>
      </c>
      <c r="R5048" s="59">
        <v>0</v>
      </c>
      <c r="S5048" s="59">
        <v>24.577221999999999</v>
      </c>
      <c r="T5048" s="59">
        <v>0</v>
      </c>
      <c r="U5048" s="59">
        <v>0</v>
      </c>
    </row>
    <row r="5049" spans="1:21" x14ac:dyDescent="0.3">
      <c r="A5049" s="61">
        <v>90751</v>
      </c>
      <c r="B5049" s="54">
        <v>1</v>
      </c>
      <c r="C5049" s="54" t="s">
        <v>78</v>
      </c>
      <c r="D5049" s="54" t="s">
        <v>92</v>
      </c>
      <c r="E5049" s="61" t="s">
        <v>1931</v>
      </c>
      <c r="F5049" s="61" t="s">
        <v>140</v>
      </c>
      <c r="G5049" s="54" t="s">
        <v>72</v>
      </c>
      <c r="H5049" s="54" t="s">
        <v>128</v>
      </c>
      <c r="I5049" s="54" t="s">
        <v>22</v>
      </c>
      <c r="J5049" s="54" t="s">
        <v>129</v>
      </c>
      <c r="K5049" s="56">
        <v>43459.355740740742</v>
      </c>
      <c r="L5049" s="56">
        <v>43459.443009259259</v>
      </c>
      <c r="M5049" s="57">
        <v>2.0944444440000001</v>
      </c>
      <c r="N5049" s="58">
        <v>0</v>
      </c>
      <c r="O5049" s="58">
        <v>0</v>
      </c>
      <c r="P5049" s="58">
        <v>0</v>
      </c>
      <c r="Q5049" s="58">
        <v>100</v>
      </c>
      <c r="R5049" s="59">
        <v>0</v>
      </c>
      <c r="S5049" s="59">
        <v>0</v>
      </c>
      <c r="T5049" s="59">
        <v>0</v>
      </c>
      <c r="U5049" s="59">
        <v>209.444444</v>
      </c>
    </row>
    <row r="5050" spans="1:21" x14ac:dyDescent="0.3">
      <c r="A5050" s="61">
        <v>90753</v>
      </c>
      <c r="B5050" s="54">
        <v>1</v>
      </c>
      <c r="C5050" s="54" t="s">
        <v>78</v>
      </c>
      <c r="D5050" s="54" t="s">
        <v>104</v>
      </c>
      <c r="E5050" s="61" t="s">
        <v>4348</v>
      </c>
      <c r="F5050" s="61" t="s">
        <v>137</v>
      </c>
      <c r="G5050" s="54" t="s">
        <v>71</v>
      </c>
      <c r="H5050" s="54" t="s">
        <v>128</v>
      </c>
      <c r="I5050" s="54" t="s">
        <v>22</v>
      </c>
      <c r="J5050" s="54" t="s">
        <v>129</v>
      </c>
      <c r="K5050" s="56">
        <v>43459.360856481479</v>
      </c>
      <c r="L5050" s="56">
        <v>43459.396365740744</v>
      </c>
      <c r="M5050" s="57">
        <v>0.85222222199999997</v>
      </c>
      <c r="N5050" s="58">
        <v>0</v>
      </c>
      <c r="O5050" s="58">
        <v>1</v>
      </c>
      <c r="P5050" s="58">
        <v>0</v>
      </c>
      <c r="Q5050" s="58">
        <v>0</v>
      </c>
      <c r="R5050" s="59">
        <v>0</v>
      </c>
      <c r="S5050" s="59">
        <v>0.85222200000000004</v>
      </c>
      <c r="T5050" s="59">
        <v>0</v>
      </c>
      <c r="U5050" s="59">
        <v>0</v>
      </c>
    </row>
    <row r="5051" spans="1:21" x14ac:dyDescent="0.3">
      <c r="A5051" s="61">
        <v>90754</v>
      </c>
      <c r="B5051" s="54">
        <v>1</v>
      </c>
      <c r="C5051" s="54" t="s">
        <v>78</v>
      </c>
      <c r="D5051" s="54" t="s">
        <v>103</v>
      </c>
      <c r="E5051" s="61" t="s">
        <v>367</v>
      </c>
      <c r="F5051" s="61" t="s">
        <v>148</v>
      </c>
      <c r="G5051" s="54" t="s">
        <v>72</v>
      </c>
      <c r="H5051" s="54" t="s">
        <v>128</v>
      </c>
      <c r="I5051" s="54" t="s">
        <v>22</v>
      </c>
      <c r="J5051" s="54" t="s">
        <v>147</v>
      </c>
      <c r="K5051" s="56">
        <v>43459.369953703703</v>
      </c>
      <c r="L5051" s="56">
        <v>43459.444768518515</v>
      </c>
      <c r="M5051" s="57">
        <v>1.795555555</v>
      </c>
      <c r="N5051" s="58">
        <v>6</v>
      </c>
      <c r="O5051" s="58">
        <v>1566</v>
      </c>
      <c r="P5051" s="58">
        <v>0</v>
      </c>
      <c r="Q5051" s="58">
        <v>2277</v>
      </c>
      <c r="R5051" s="59">
        <v>10.773332999999999</v>
      </c>
      <c r="S5051" s="59">
        <v>2811.8399989999998</v>
      </c>
      <c r="T5051" s="59">
        <v>0</v>
      </c>
      <c r="U5051" s="59">
        <v>4088.4799990000001</v>
      </c>
    </row>
    <row r="5052" spans="1:21" x14ac:dyDescent="0.3">
      <c r="A5052" s="61">
        <v>90756</v>
      </c>
      <c r="B5052" s="54">
        <v>1</v>
      </c>
      <c r="C5052" s="54" t="s">
        <v>78</v>
      </c>
      <c r="D5052" s="54" t="s">
        <v>94</v>
      </c>
      <c r="E5052" s="61" t="s">
        <v>4349</v>
      </c>
      <c r="F5052" s="61" t="s">
        <v>202</v>
      </c>
      <c r="G5052" s="54" t="s">
        <v>71</v>
      </c>
      <c r="H5052" s="54" t="s">
        <v>128</v>
      </c>
      <c r="I5052" s="54" t="s">
        <v>22</v>
      </c>
      <c r="J5052" s="54" t="s">
        <v>129</v>
      </c>
      <c r="K5052" s="56">
        <v>43459.380115740743</v>
      </c>
      <c r="L5052" s="56">
        <v>43459.400590277779</v>
      </c>
      <c r="M5052" s="57">
        <v>0.49138888800000002</v>
      </c>
      <c r="N5052" s="58">
        <v>0</v>
      </c>
      <c r="O5052" s="58">
        <v>0</v>
      </c>
      <c r="P5052" s="58">
        <v>0</v>
      </c>
      <c r="Q5052" s="58">
        <v>10</v>
      </c>
      <c r="R5052" s="59">
        <v>0</v>
      </c>
      <c r="S5052" s="59">
        <v>0</v>
      </c>
      <c r="T5052" s="59">
        <v>0</v>
      </c>
      <c r="U5052" s="59">
        <v>4.9138890000000002</v>
      </c>
    </row>
    <row r="5053" spans="1:21" x14ac:dyDescent="0.3">
      <c r="A5053" s="61">
        <v>90758</v>
      </c>
      <c r="B5053" s="54">
        <v>1</v>
      </c>
      <c r="C5053" s="54" t="s">
        <v>78</v>
      </c>
      <c r="D5053" s="54" t="s">
        <v>92</v>
      </c>
      <c r="E5053" s="61" t="s">
        <v>553</v>
      </c>
      <c r="F5053" s="61" t="s">
        <v>140</v>
      </c>
      <c r="G5053" s="54" t="s">
        <v>72</v>
      </c>
      <c r="H5053" s="54" t="s">
        <v>128</v>
      </c>
      <c r="I5053" s="54" t="s">
        <v>22</v>
      </c>
      <c r="J5053" s="54" t="s">
        <v>129</v>
      </c>
      <c r="K5053" s="56">
        <v>43459.366678240738</v>
      </c>
      <c r="L5053" s="56">
        <v>43459.427581018521</v>
      </c>
      <c r="M5053" s="57">
        <v>1.4616666659999999</v>
      </c>
      <c r="N5053" s="58">
        <v>11</v>
      </c>
      <c r="O5053" s="58">
        <v>8</v>
      </c>
      <c r="P5053" s="58">
        <v>0</v>
      </c>
      <c r="Q5053" s="58">
        <v>1728</v>
      </c>
      <c r="R5053" s="59">
        <v>16.078333000000001</v>
      </c>
      <c r="S5053" s="59">
        <v>11.693333000000001</v>
      </c>
      <c r="T5053" s="59">
        <v>0</v>
      </c>
      <c r="U5053" s="59">
        <v>2525.7599989999999</v>
      </c>
    </row>
    <row r="5054" spans="1:21" x14ac:dyDescent="0.3">
      <c r="A5054" s="61">
        <v>90759</v>
      </c>
      <c r="B5054" s="54">
        <v>1</v>
      </c>
      <c r="C5054" s="54" t="s">
        <v>79</v>
      </c>
      <c r="D5054" s="54" t="s">
        <v>121</v>
      </c>
      <c r="E5054" s="61" t="s">
        <v>718</v>
      </c>
      <c r="F5054" s="61" t="s">
        <v>140</v>
      </c>
      <c r="G5054" s="54" t="s">
        <v>72</v>
      </c>
      <c r="H5054" s="54" t="s">
        <v>128</v>
      </c>
      <c r="I5054" s="54" t="s">
        <v>22</v>
      </c>
      <c r="J5054" s="54" t="s">
        <v>129</v>
      </c>
      <c r="K5054" s="56">
        <v>43459.394293981481</v>
      </c>
      <c r="L5054" s="56">
        <v>43459.401550925926</v>
      </c>
      <c r="M5054" s="57">
        <v>0.174166666</v>
      </c>
      <c r="N5054" s="58">
        <v>0</v>
      </c>
      <c r="O5054" s="58">
        <v>5</v>
      </c>
      <c r="P5054" s="58">
        <v>3</v>
      </c>
      <c r="Q5054" s="58">
        <v>454</v>
      </c>
      <c r="R5054" s="59">
        <v>0</v>
      </c>
      <c r="S5054" s="59">
        <v>0.87083299999999997</v>
      </c>
      <c r="T5054" s="59">
        <v>0.52249999999999996</v>
      </c>
      <c r="U5054" s="59">
        <v>79.071665999999993</v>
      </c>
    </row>
    <row r="5055" spans="1:21" x14ac:dyDescent="0.3">
      <c r="A5055" s="61">
        <v>90760</v>
      </c>
      <c r="B5055" s="54">
        <v>1</v>
      </c>
      <c r="C5055" s="54" t="s">
        <v>78</v>
      </c>
      <c r="D5055" s="54" t="s">
        <v>102</v>
      </c>
      <c r="E5055" s="61" t="s">
        <v>4350</v>
      </c>
      <c r="F5055" s="61" t="s">
        <v>140</v>
      </c>
      <c r="G5055" s="54" t="s">
        <v>72</v>
      </c>
      <c r="H5055" s="54" t="s">
        <v>128</v>
      </c>
      <c r="I5055" s="54" t="s">
        <v>22</v>
      </c>
      <c r="J5055" s="54" t="s">
        <v>129</v>
      </c>
      <c r="K5055" s="56">
        <v>43459.363402777781</v>
      </c>
      <c r="L5055" s="56">
        <v>43459.422326388885</v>
      </c>
      <c r="M5055" s="57">
        <v>1.4141666660000001</v>
      </c>
      <c r="N5055" s="58">
        <v>0</v>
      </c>
      <c r="O5055" s="58">
        <v>0</v>
      </c>
      <c r="P5055" s="58">
        <v>0</v>
      </c>
      <c r="Q5055" s="58">
        <v>13</v>
      </c>
      <c r="R5055" s="59">
        <v>0</v>
      </c>
      <c r="S5055" s="59">
        <v>0</v>
      </c>
      <c r="T5055" s="59">
        <v>0</v>
      </c>
      <c r="U5055" s="59">
        <v>18.384167000000001</v>
      </c>
    </row>
    <row r="5056" spans="1:21" x14ac:dyDescent="0.3">
      <c r="A5056" s="61">
        <v>90762</v>
      </c>
      <c r="B5056" s="54">
        <v>1</v>
      </c>
      <c r="C5056" s="54" t="s">
        <v>78</v>
      </c>
      <c r="D5056" s="54" t="s">
        <v>83</v>
      </c>
      <c r="E5056" s="61" t="s">
        <v>4351</v>
      </c>
      <c r="F5056" s="61" t="s">
        <v>274</v>
      </c>
      <c r="G5056" s="54" t="s">
        <v>71</v>
      </c>
      <c r="H5056" s="54" t="s">
        <v>128</v>
      </c>
      <c r="I5056" s="54" t="s">
        <v>22</v>
      </c>
      <c r="J5056" s="54" t="s">
        <v>129</v>
      </c>
      <c r="K5056" s="56">
        <v>43459.381249999999</v>
      </c>
      <c r="L5056" s="56">
        <v>43459.411226851851</v>
      </c>
      <c r="M5056" s="57">
        <v>0.71944444399999996</v>
      </c>
      <c r="N5056" s="58">
        <v>0</v>
      </c>
      <c r="O5056" s="58">
        <v>263</v>
      </c>
      <c r="P5056" s="58">
        <v>0</v>
      </c>
      <c r="Q5056" s="58">
        <v>0</v>
      </c>
      <c r="R5056" s="59">
        <v>0</v>
      </c>
      <c r="S5056" s="59">
        <v>189.21388899999999</v>
      </c>
      <c r="T5056" s="59">
        <v>0</v>
      </c>
      <c r="U5056" s="59">
        <v>0</v>
      </c>
    </row>
    <row r="5057" spans="1:21" x14ac:dyDescent="0.3">
      <c r="A5057" s="61">
        <v>90765</v>
      </c>
      <c r="B5057" s="54">
        <v>1</v>
      </c>
      <c r="C5057" s="54" t="s">
        <v>78</v>
      </c>
      <c r="D5057" s="54" t="s">
        <v>126</v>
      </c>
      <c r="E5057" s="61" t="s">
        <v>3573</v>
      </c>
      <c r="F5057" s="61" t="s">
        <v>171</v>
      </c>
      <c r="G5057" s="54" t="s">
        <v>72</v>
      </c>
      <c r="H5057" s="54" t="s">
        <v>128</v>
      </c>
      <c r="I5057" s="54" t="s">
        <v>22</v>
      </c>
      <c r="J5057" s="54" t="s">
        <v>129</v>
      </c>
      <c r="K5057" s="56">
        <v>43459.380358796298</v>
      </c>
      <c r="L5057" s="56">
        <v>43459.436180555553</v>
      </c>
      <c r="M5057" s="57">
        <v>1.339722222</v>
      </c>
      <c r="N5057" s="58">
        <v>0</v>
      </c>
      <c r="O5057" s="58">
        <v>9</v>
      </c>
      <c r="P5057" s="58">
        <v>0</v>
      </c>
      <c r="Q5057" s="58">
        <v>11</v>
      </c>
      <c r="R5057" s="59">
        <v>0</v>
      </c>
      <c r="S5057" s="59">
        <v>12.057499999999999</v>
      </c>
      <c r="T5057" s="59">
        <v>0</v>
      </c>
      <c r="U5057" s="59">
        <v>14.736943999999999</v>
      </c>
    </row>
    <row r="5058" spans="1:21" x14ac:dyDescent="0.3">
      <c r="A5058" s="61">
        <v>90766</v>
      </c>
      <c r="B5058" s="54">
        <v>1</v>
      </c>
      <c r="C5058" s="54" t="s">
        <v>78</v>
      </c>
      <c r="D5058" s="54" t="s">
        <v>88</v>
      </c>
      <c r="E5058" s="61" t="s">
        <v>4352</v>
      </c>
      <c r="F5058" s="61" t="s">
        <v>149</v>
      </c>
      <c r="G5058" s="54" t="s">
        <v>71</v>
      </c>
      <c r="H5058" s="54" t="s">
        <v>128</v>
      </c>
      <c r="I5058" s="54" t="s">
        <v>22</v>
      </c>
      <c r="J5058" s="54" t="s">
        <v>129</v>
      </c>
      <c r="K5058" s="56">
        <v>43459.394872685181</v>
      </c>
      <c r="L5058" s="56">
        <v>43459.411261574074</v>
      </c>
      <c r="M5058" s="57">
        <v>0.39333333300000001</v>
      </c>
      <c r="N5058" s="58">
        <v>0</v>
      </c>
      <c r="O5058" s="58">
        <v>246</v>
      </c>
      <c r="P5058" s="58">
        <v>0</v>
      </c>
      <c r="Q5058" s="58">
        <v>0</v>
      </c>
      <c r="R5058" s="59">
        <v>0</v>
      </c>
      <c r="S5058" s="59">
        <v>96.76</v>
      </c>
      <c r="T5058" s="59">
        <v>0</v>
      </c>
      <c r="U5058" s="59">
        <v>0</v>
      </c>
    </row>
    <row r="5059" spans="1:21" x14ac:dyDescent="0.3">
      <c r="A5059" s="61">
        <v>90769</v>
      </c>
      <c r="B5059" s="54">
        <v>1</v>
      </c>
      <c r="C5059" s="54" t="s">
        <v>78</v>
      </c>
      <c r="D5059" s="54" t="s">
        <v>95</v>
      </c>
      <c r="E5059" s="61" t="s">
        <v>4353</v>
      </c>
      <c r="F5059" s="61" t="s">
        <v>162</v>
      </c>
      <c r="G5059" s="54" t="s">
        <v>72</v>
      </c>
      <c r="H5059" s="54" t="s">
        <v>128</v>
      </c>
      <c r="I5059" s="54" t="s">
        <v>22</v>
      </c>
      <c r="J5059" s="54" t="s">
        <v>129</v>
      </c>
      <c r="K5059" s="56">
        <v>43459.387986111113</v>
      </c>
      <c r="L5059" s="56">
        <v>43459.432233796295</v>
      </c>
      <c r="M5059" s="57">
        <v>1.0619444440000001</v>
      </c>
      <c r="N5059" s="58">
        <v>1</v>
      </c>
      <c r="O5059" s="58">
        <v>628</v>
      </c>
      <c r="P5059" s="58">
        <v>0</v>
      </c>
      <c r="Q5059" s="58">
        <v>0</v>
      </c>
      <c r="R5059" s="59">
        <v>1.061944</v>
      </c>
      <c r="S5059" s="59">
        <v>666.90111100000001</v>
      </c>
      <c r="T5059" s="59">
        <v>0</v>
      </c>
      <c r="U5059" s="59">
        <v>0</v>
      </c>
    </row>
    <row r="5060" spans="1:21" x14ac:dyDescent="0.3">
      <c r="A5060" s="61">
        <v>90771</v>
      </c>
      <c r="B5060" s="54">
        <v>1</v>
      </c>
      <c r="C5060" s="54" t="s">
        <v>78</v>
      </c>
      <c r="D5060" s="54" t="s">
        <v>83</v>
      </c>
      <c r="E5060" s="61" t="s">
        <v>4354</v>
      </c>
      <c r="F5060" s="61" t="s">
        <v>130</v>
      </c>
      <c r="G5060" s="54" t="s">
        <v>71</v>
      </c>
      <c r="H5060" s="54" t="s">
        <v>128</v>
      </c>
      <c r="I5060" s="54" t="s">
        <v>22</v>
      </c>
      <c r="J5060" s="54" t="s">
        <v>129</v>
      </c>
      <c r="K5060" s="56">
        <v>43459.381782407407</v>
      </c>
      <c r="L5060" s="56">
        <v>43459.465509259258</v>
      </c>
      <c r="M5060" s="57">
        <v>2.0094444440000001</v>
      </c>
      <c r="N5060" s="58">
        <v>0</v>
      </c>
      <c r="O5060" s="58">
        <v>11</v>
      </c>
      <c r="P5060" s="58">
        <v>0</v>
      </c>
      <c r="Q5060" s="58">
        <v>0</v>
      </c>
      <c r="R5060" s="59">
        <v>0</v>
      </c>
      <c r="S5060" s="59">
        <v>22.103888999999999</v>
      </c>
      <c r="T5060" s="59">
        <v>0</v>
      </c>
      <c r="U5060" s="59">
        <v>0</v>
      </c>
    </row>
    <row r="5061" spans="1:21" x14ac:dyDescent="0.3">
      <c r="A5061" s="61">
        <v>90772</v>
      </c>
      <c r="B5061" s="54">
        <v>1</v>
      </c>
      <c r="C5061" s="54" t="s">
        <v>78</v>
      </c>
      <c r="D5061" s="54" t="s">
        <v>93</v>
      </c>
      <c r="E5061" s="61" t="s">
        <v>289</v>
      </c>
      <c r="F5061" s="61" t="s">
        <v>140</v>
      </c>
      <c r="G5061" s="54" t="s">
        <v>72</v>
      </c>
      <c r="H5061" s="54" t="s">
        <v>128</v>
      </c>
      <c r="I5061" s="54" t="s">
        <v>22</v>
      </c>
      <c r="J5061" s="54" t="s">
        <v>129</v>
      </c>
      <c r="K5061" s="56">
        <v>43459.37972222222</v>
      </c>
      <c r="L5061" s="56">
        <v>43459.423576388886</v>
      </c>
      <c r="M5061" s="57">
        <v>1.0525</v>
      </c>
      <c r="N5061" s="58">
        <v>1</v>
      </c>
      <c r="O5061" s="58">
        <v>1868</v>
      </c>
      <c r="P5061" s="58">
        <v>0</v>
      </c>
      <c r="Q5061" s="58">
        <v>2</v>
      </c>
      <c r="R5061" s="59">
        <v>1.0525</v>
      </c>
      <c r="S5061" s="59">
        <v>1966.07</v>
      </c>
      <c r="T5061" s="59">
        <v>0</v>
      </c>
      <c r="U5061" s="59">
        <v>2.105</v>
      </c>
    </row>
    <row r="5062" spans="1:21" x14ac:dyDescent="0.3">
      <c r="A5062" s="61">
        <v>90775</v>
      </c>
      <c r="B5062" s="54">
        <v>1</v>
      </c>
      <c r="C5062" s="54" t="s">
        <v>78</v>
      </c>
      <c r="D5062" s="54" t="s">
        <v>126</v>
      </c>
      <c r="E5062" s="61" t="s">
        <v>1097</v>
      </c>
      <c r="F5062" s="61" t="s">
        <v>150</v>
      </c>
      <c r="G5062" s="54" t="s">
        <v>71</v>
      </c>
      <c r="H5062" s="54" t="s">
        <v>128</v>
      </c>
      <c r="I5062" s="54" t="s">
        <v>22</v>
      </c>
      <c r="J5062" s="54" t="s">
        <v>147</v>
      </c>
      <c r="K5062" s="56">
        <v>43459.385775462964</v>
      </c>
      <c r="L5062" s="56">
        <v>43459.401388888888</v>
      </c>
      <c r="M5062" s="57">
        <v>0.37472222199999999</v>
      </c>
      <c r="N5062" s="58">
        <v>0</v>
      </c>
      <c r="O5062" s="58">
        <v>139</v>
      </c>
      <c r="P5062" s="58">
        <v>0</v>
      </c>
      <c r="Q5062" s="58">
        <v>0</v>
      </c>
      <c r="R5062" s="59">
        <v>0</v>
      </c>
      <c r="S5062" s="59">
        <v>52.086388999999997</v>
      </c>
      <c r="T5062" s="59">
        <v>0</v>
      </c>
      <c r="U5062" s="59">
        <v>0</v>
      </c>
    </row>
    <row r="5063" spans="1:21" x14ac:dyDescent="0.3">
      <c r="A5063" s="61">
        <v>90776</v>
      </c>
      <c r="B5063" s="54">
        <v>1</v>
      </c>
      <c r="C5063" s="54" t="s">
        <v>78</v>
      </c>
      <c r="D5063" s="54" t="s">
        <v>101</v>
      </c>
      <c r="E5063" s="61" t="s">
        <v>3748</v>
      </c>
      <c r="F5063" s="61" t="s">
        <v>137</v>
      </c>
      <c r="G5063" s="54" t="s">
        <v>71</v>
      </c>
      <c r="H5063" s="54" t="s">
        <v>128</v>
      </c>
      <c r="I5063" s="54" t="s">
        <v>22</v>
      </c>
      <c r="J5063" s="54" t="s">
        <v>129</v>
      </c>
      <c r="K5063" s="56">
        <v>43459.386863425927</v>
      </c>
      <c r="L5063" s="56">
        <v>43459.428472222222</v>
      </c>
      <c r="M5063" s="57">
        <v>0.998611111</v>
      </c>
      <c r="N5063" s="58">
        <v>0</v>
      </c>
      <c r="O5063" s="58">
        <v>36</v>
      </c>
      <c r="P5063" s="58">
        <v>0</v>
      </c>
      <c r="Q5063" s="58">
        <v>0</v>
      </c>
      <c r="R5063" s="59">
        <v>0</v>
      </c>
      <c r="S5063" s="59">
        <v>35.950000000000003</v>
      </c>
      <c r="T5063" s="59">
        <v>0</v>
      </c>
      <c r="U5063" s="59">
        <v>0</v>
      </c>
    </row>
    <row r="5064" spans="1:21" x14ac:dyDescent="0.3">
      <c r="A5064" s="61">
        <v>90778</v>
      </c>
      <c r="B5064" s="54">
        <v>1</v>
      </c>
      <c r="C5064" s="54" t="s">
        <v>78</v>
      </c>
      <c r="D5064" s="54" t="s">
        <v>90</v>
      </c>
      <c r="E5064" s="61" t="s">
        <v>4355</v>
      </c>
      <c r="F5064" s="61" t="s">
        <v>146</v>
      </c>
      <c r="G5064" s="54" t="s">
        <v>71</v>
      </c>
      <c r="H5064" s="54" t="s">
        <v>128</v>
      </c>
      <c r="I5064" s="54" t="s">
        <v>22</v>
      </c>
      <c r="J5064" s="54" t="s">
        <v>147</v>
      </c>
      <c r="K5064" s="56">
        <v>43459.410011574073</v>
      </c>
      <c r="L5064" s="56">
        <v>43459.532476851855</v>
      </c>
      <c r="M5064" s="57">
        <v>2.9391666660000002</v>
      </c>
      <c r="N5064" s="58">
        <v>0</v>
      </c>
      <c r="O5064" s="58">
        <v>190</v>
      </c>
      <c r="P5064" s="58">
        <v>0</v>
      </c>
      <c r="Q5064" s="58">
        <v>3</v>
      </c>
      <c r="R5064" s="59">
        <v>0</v>
      </c>
      <c r="S5064" s="59">
        <v>558.44166700000005</v>
      </c>
      <c r="T5064" s="59">
        <v>0</v>
      </c>
      <c r="U5064" s="59">
        <v>8.8175000000000008</v>
      </c>
    </row>
    <row r="5065" spans="1:21" x14ac:dyDescent="0.3">
      <c r="A5065" s="61">
        <v>90779</v>
      </c>
      <c r="B5065" s="54">
        <v>1</v>
      </c>
      <c r="C5065" s="54" t="s">
        <v>78</v>
      </c>
      <c r="D5065" s="54" t="s">
        <v>125</v>
      </c>
      <c r="E5065" s="61" t="s">
        <v>4356</v>
      </c>
      <c r="F5065" s="61" t="s">
        <v>151</v>
      </c>
      <c r="G5065" s="54" t="s">
        <v>71</v>
      </c>
      <c r="H5065" s="54" t="s">
        <v>128</v>
      </c>
      <c r="I5065" s="54" t="s">
        <v>22</v>
      </c>
      <c r="J5065" s="54" t="s">
        <v>129</v>
      </c>
      <c r="K5065" s="56">
        <v>43459.392476851848</v>
      </c>
      <c r="L5065" s="56">
        <v>43459.465405092589</v>
      </c>
      <c r="M5065" s="57">
        <v>1.750277777</v>
      </c>
      <c r="N5065" s="58">
        <v>0</v>
      </c>
      <c r="O5065" s="58">
        <v>6</v>
      </c>
      <c r="P5065" s="58">
        <v>0</v>
      </c>
      <c r="Q5065" s="58">
        <v>0</v>
      </c>
      <c r="R5065" s="59">
        <v>0</v>
      </c>
      <c r="S5065" s="59">
        <v>10.501666999999999</v>
      </c>
      <c r="T5065" s="59">
        <v>0</v>
      </c>
      <c r="U5065" s="59">
        <v>0</v>
      </c>
    </row>
    <row r="5066" spans="1:21" x14ac:dyDescent="0.3">
      <c r="A5066" s="61">
        <v>90780</v>
      </c>
      <c r="B5066" s="54">
        <v>1</v>
      </c>
      <c r="C5066" s="54" t="s">
        <v>79</v>
      </c>
      <c r="D5066" s="54" t="s">
        <v>116</v>
      </c>
      <c r="E5066" s="61" t="s">
        <v>4357</v>
      </c>
      <c r="F5066" s="61" t="s">
        <v>236</v>
      </c>
      <c r="G5066" s="54" t="s">
        <v>71</v>
      </c>
      <c r="H5066" s="54" t="s">
        <v>128</v>
      </c>
      <c r="I5066" s="54" t="s">
        <v>22</v>
      </c>
      <c r="J5066" s="54" t="s">
        <v>129</v>
      </c>
      <c r="K5066" s="56">
        <v>43459.378807870373</v>
      </c>
      <c r="L5066" s="56">
        <v>43459.410532407404</v>
      </c>
      <c r="M5066" s="57">
        <v>0.76138888800000004</v>
      </c>
      <c r="N5066" s="58">
        <v>0</v>
      </c>
      <c r="O5066" s="58">
        <v>6</v>
      </c>
      <c r="P5066" s="58">
        <v>0</v>
      </c>
      <c r="Q5066" s="58">
        <v>0</v>
      </c>
      <c r="R5066" s="59">
        <v>0</v>
      </c>
      <c r="S5066" s="59">
        <v>4.568333</v>
      </c>
      <c r="T5066" s="59">
        <v>0</v>
      </c>
      <c r="U5066" s="59">
        <v>0</v>
      </c>
    </row>
    <row r="5067" spans="1:21" x14ac:dyDescent="0.3">
      <c r="A5067" s="61">
        <v>90784</v>
      </c>
      <c r="B5067" s="54">
        <v>1</v>
      </c>
      <c r="C5067" s="54" t="s">
        <v>78</v>
      </c>
      <c r="D5067" s="54" t="s">
        <v>101</v>
      </c>
      <c r="E5067" s="61" t="s">
        <v>191</v>
      </c>
      <c r="F5067" s="61" t="s">
        <v>148</v>
      </c>
      <c r="G5067" s="54" t="s">
        <v>71</v>
      </c>
      <c r="H5067" s="54" t="s">
        <v>128</v>
      </c>
      <c r="I5067" s="54" t="s">
        <v>22</v>
      </c>
      <c r="J5067" s="54" t="s">
        <v>147</v>
      </c>
      <c r="K5067" s="56">
        <v>43459.40347222222</v>
      </c>
      <c r="L5067" s="56">
        <v>43459.666342592594</v>
      </c>
      <c r="M5067" s="57">
        <v>6.3088888880000003</v>
      </c>
      <c r="N5067" s="58">
        <v>0</v>
      </c>
      <c r="O5067" s="58">
        <v>248</v>
      </c>
      <c r="P5067" s="58">
        <v>0</v>
      </c>
      <c r="Q5067" s="58">
        <v>0</v>
      </c>
      <c r="R5067" s="59">
        <v>0</v>
      </c>
      <c r="S5067" s="59">
        <v>1564.6044440000001</v>
      </c>
      <c r="T5067" s="59">
        <v>0</v>
      </c>
      <c r="U5067" s="59">
        <v>0</v>
      </c>
    </row>
    <row r="5068" spans="1:21" x14ac:dyDescent="0.3">
      <c r="A5068" s="61">
        <v>90786</v>
      </c>
      <c r="B5068" s="54">
        <v>1</v>
      </c>
      <c r="C5068" s="54" t="s">
        <v>78</v>
      </c>
      <c r="D5068" s="54" t="s">
        <v>81</v>
      </c>
      <c r="E5068" s="61" t="s">
        <v>4358</v>
      </c>
      <c r="F5068" s="61" t="s">
        <v>130</v>
      </c>
      <c r="G5068" s="54" t="s">
        <v>71</v>
      </c>
      <c r="H5068" s="54" t="s">
        <v>128</v>
      </c>
      <c r="I5068" s="54" t="s">
        <v>22</v>
      </c>
      <c r="J5068" s="54" t="s">
        <v>129</v>
      </c>
      <c r="K5068" s="56">
        <v>43459.373217592591</v>
      </c>
      <c r="L5068" s="56">
        <v>43459.478738425925</v>
      </c>
      <c r="M5068" s="57">
        <v>2.5325000000000002</v>
      </c>
      <c r="N5068" s="58">
        <v>0</v>
      </c>
      <c r="O5068" s="58">
        <v>1</v>
      </c>
      <c r="P5068" s="58">
        <v>0</v>
      </c>
      <c r="Q5068" s="58">
        <v>0</v>
      </c>
      <c r="R5068" s="59">
        <v>0</v>
      </c>
      <c r="S5068" s="59">
        <v>2.5325000000000002</v>
      </c>
      <c r="T5068" s="59">
        <v>0</v>
      </c>
      <c r="U5068" s="59">
        <v>0</v>
      </c>
    </row>
    <row r="5069" spans="1:21" x14ac:dyDescent="0.3">
      <c r="A5069" s="61">
        <v>90789</v>
      </c>
      <c r="B5069" s="54">
        <v>1</v>
      </c>
      <c r="C5069" s="54" t="s">
        <v>78</v>
      </c>
      <c r="D5069" s="54" t="s">
        <v>84</v>
      </c>
      <c r="E5069" s="61" t="s">
        <v>4359</v>
      </c>
      <c r="F5069" s="61" t="s">
        <v>150</v>
      </c>
      <c r="G5069" s="54" t="s">
        <v>71</v>
      </c>
      <c r="H5069" s="54" t="s">
        <v>128</v>
      </c>
      <c r="I5069" s="54" t="s">
        <v>22</v>
      </c>
      <c r="J5069" s="54" t="s">
        <v>147</v>
      </c>
      <c r="K5069" s="56">
        <v>43459.409143518518</v>
      </c>
      <c r="L5069" s="56">
        <v>43459.44027777778</v>
      </c>
      <c r="M5069" s="57">
        <v>0.74722222199999999</v>
      </c>
      <c r="N5069" s="58">
        <v>0</v>
      </c>
      <c r="O5069" s="58">
        <v>584</v>
      </c>
      <c r="P5069" s="58">
        <v>0</v>
      </c>
      <c r="Q5069" s="58">
        <v>0</v>
      </c>
      <c r="R5069" s="59">
        <v>0</v>
      </c>
      <c r="S5069" s="59">
        <v>436.37777799999998</v>
      </c>
      <c r="T5069" s="59">
        <v>0</v>
      </c>
      <c r="U5069" s="59">
        <v>0</v>
      </c>
    </row>
    <row r="5070" spans="1:21" x14ac:dyDescent="0.3">
      <c r="A5070" s="61">
        <v>90793</v>
      </c>
      <c r="B5070" s="54">
        <v>1</v>
      </c>
      <c r="C5070" s="54" t="s">
        <v>78</v>
      </c>
      <c r="D5070" s="54" t="s">
        <v>104</v>
      </c>
      <c r="E5070" s="61" t="s">
        <v>4360</v>
      </c>
      <c r="F5070" s="61" t="s">
        <v>137</v>
      </c>
      <c r="G5070" s="54" t="s">
        <v>71</v>
      </c>
      <c r="H5070" s="54" t="s">
        <v>128</v>
      </c>
      <c r="I5070" s="54" t="s">
        <v>22</v>
      </c>
      <c r="J5070" s="54" t="s">
        <v>129</v>
      </c>
      <c r="K5070" s="56">
        <v>43459.411990740744</v>
      </c>
      <c r="L5070" s="56">
        <v>43459.440636574072</v>
      </c>
      <c r="M5070" s="57">
        <v>0.6875</v>
      </c>
      <c r="N5070" s="58">
        <v>0</v>
      </c>
      <c r="O5070" s="58">
        <v>5</v>
      </c>
      <c r="P5070" s="58">
        <v>0</v>
      </c>
      <c r="Q5070" s="58">
        <v>0</v>
      </c>
      <c r="R5070" s="59">
        <v>0</v>
      </c>
      <c r="S5070" s="59">
        <v>3.4375</v>
      </c>
      <c r="T5070" s="59">
        <v>0</v>
      </c>
      <c r="U5070" s="59">
        <v>0</v>
      </c>
    </row>
    <row r="5071" spans="1:21" x14ac:dyDescent="0.3">
      <c r="A5071" s="61">
        <v>90794</v>
      </c>
      <c r="B5071" s="54">
        <v>1</v>
      </c>
      <c r="C5071" s="54" t="s">
        <v>78</v>
      </c>
      <c r="D5071" s="54" t="s">
        <v>83</v>
      </c>
      <c r="E5071" s="61" t="s">
        <v>4361</v>
      </c>
      <c r="F5071" s="61" t="s">
        <v>130</v>
      </c>
      <c r="G5071" s="54" t="s">
        <v>71</v>
      </c>
      <c r="H5071" s="54" t="s">
        <v>128</v>
      </c>
      <c r="I5071" s="54" t="s">
        <v>22</v>
      </c>
      <c r="J5071" s="54" t="s">
        <v>129</v>
      </c>
      <c r="K5071" s="56">
        <v>43459.387962962966</v>
      </c>
      <c r="L5071" s="56">
        <v>43459.435567129629</v>
      </c>
      <c r="M5071" s="57">
        <v>1.1425000000000001</v>
      </c>
      <c r="N5071" s="58">
        <v>0</v>
      </c>
      <c r="O5071" s="58">
        <v>15</v>
      </c>
      <c r="P5071" s="58">
        <v>0</v>
      </c>
      <c r="Q5071" s="58">
        <v>0</v>
      </c>
      <c r="R5071" s="59">
        <v>0</v>
      </c>
      <c r="S5071" s="59">
        <v>17.137499999999999</v>
      </c>
      <c r="T5071" s="59">
        <v>0</v>
      </c>
      <c r="U5071" s="59">
        <v>0</v>
      </c>
    </row>
    <row r="5072" spans="1:21" x14ac:dyDescent="0.3">
      <c r="A5072" s="61">
        <v>90795</v>
      </c>
      <c r="B5072" s="54">
        <v>1</v>
      </c>
      <c r="C5072" s="54" t="s">
        <v>78</v>
      </c>
      <c r="D5072" s="54" t="s">
        <v>104</v>
      </c>
      <c r="E5072" s="61" t="s">
        <v>4362</v>
      </c>
      <c r="F5072" s="61" t="s">
        <v>148</v>
      </c>
      <c r="G5072" s="54" t="s">
        <v>72</v>
      </c>
      <c r="H5072" s="54" t="s">
        <v>128</v>
      </c>
      <c r="I5072" s="54" t="s">
        <v>22</v>
      </c>
      <c r="J5072" s="54" t="s">
        <v>147</v>
      </c>
      <c r="K5072" s="56">
        <v>43459.70107638889</v>
      </c>
      <c r="L5072" s="56">
        <v>43459.730393518519</v>
      </c>
      <c r="M5072" s="57">
        <v>0.70361111099999996</v>
      </c>
      <c r="N5072" s="58">
        <v>0</v>
      </c>
      <c r="O5072" s="58">
        <v>0</v>
      </c>
      <c r="P5072" s="58">
        <v>0</v>
      </c>
      <c r="Q5072" s="58">
        <v>31</v>
      </c>
      <c r="R5072" s="59">
        <v>0</v>
      </c>
      <c r="S5072" s="59">
        <v>0</v>
      </c>
      <c r="T5072" s="59">
        <v>0</v>
      </c>
      <c r="U5072" s="59">
        <v>21.811944</v>
      </c>
    </row>
    <row r="5073" spans="1:21" x14ac:dyDescent="0.3">
      <c r="A5073" s="61">
        <v>90796</v>
      </c>
      <c r="B5073" s="54">
        <v>1</v>
      </c>
      <c r="C5073" s="54" t="s">
        <v>78</v>
      </c>
      <c r="D5073" s="54" t="s">
        <v>91</v>
      </c>
      <c r="E5073" s="61" t="s">
        <v>3173</v>
      </c>
      <c r="F5073" s="61" t="s">
        <v>148</v>
      </c>
      <c r="G5073" s="54" t="s">
        <v>72</v>
      </c>
      <c r="H5073" s="54" t="s">
        <v>128</v>
      </c>
      <c r="I5073" s="54" t="s">
        <v>22</v>
      </c>
      <c r="J5073" s="54" t="s">
        <v>147</v>
      </c>
      <c r="K5073" s="56">
        <v>43459.550416666665</v>
      </c>
      <c r="L5073" s="56">
        <v>43459.56622685185</v>
      </c>
      <c r="M5073" s="57">
        <v>0.37944444399999999</v>
      </c>
      <c r="N5073" s="58">
        <v>0</v>
      </c>
      <c r="O5073" s="58">
        <v>393</v>
      </c>
      <c r="P5073" s="58">
        <v>0</v>
      </c>
      <c r="Q5073" s="58">
        <v>0</v>
      </c>
      <c r="R5073" s="59">
        <v>0</v>
      </c>
      <c r="S5073" s="59">
        <v>149.121666</v>
      </c>
      <c r="T5073" s="59">
        <v>0</v>
      </c>
      <c r="U5073" s="59">
        <v>0</v>
      </c>
    </row>
    <row r="5074" spans="1:21" x14ac:dyDescent="0.3">
      <c r="A5074" s="61">
        <v>90797</v>
      </c>
      <c r="B5074" s="54">
        <v>1</v>
      </c>
      <c r="C5074" s="54" t="s">
        <v>78</v>
      </c>
      <c r="D5074" s="54" t="s">
        <v>82</v>
      </c>
      <c r="E5074" s="61" t="s">
        <v>4363</v>
      </c>
      <c r="F5074" s="61" t="s">
        <v>136</v>
      </c>
      <c r="G5074" s="54" t="s">
        <v>71</v>
      </c>
      <c r="H5074" s="54" t="s">
        <v>128</v>
      </c>
      <c r="I5074" s="54" t="s">
        <v>22</v>
      </c>
      <c r="J5074" s="54" t="s">
        <v>129</v>
      </c>
      <c r="K5074" s="56">
        <v>43459.401724537034</v>
      </c>
      <c r="L5074" s="56">
        <v>43459.433564814812</v>
      </c>
      <c r="M5074" s="57">
        <v>0.76416666600000005</v>
      </c>
      <c r="N5074" s="58">
        <v>0</v>
      </c>
      <c r="O5074" s="58">
        <v>38</v>
      </c>
      <c r="P5074" s="58">
        <v>0</v>
      </c>
      <c r="Q5074" s="58">
        <v>0</v>
      </c>
      <c r="R5074" s="59">
        <v>0</v>
      </c>
      <c r="S5074" s="59">
        <v>29.038333000000002</v>
      </c>
      <c r="T5074" s="59">
        <v>0</v>
      </c>
      <c r="U5074" s="59">
        <v>0</v>
      </c>
    </row>
    <row r="5075" spans="1:21" x14ac:dyDescent="0.3">
      <c r="A5075" s="61">
        <v>90798</v>
      </c>
      <c r="B5075" s="54">
        <v>1</v>
      </c>
      <c r="C5075" s="54" t="s">
        <v>78</v>
      </c>
      <c r="D5075" s="54" t="s">
        <v>92</v>
      </c>
      <c r="E5075" s="61" t="s">
        <v>300</v>
      </c>
      <c r="F5075" s="61" t="s">
        <v>165</v>
      </c>
      <c r="G5075" s="54" t="s">
        <v>71</v>
      </c>
      <c r="H5075" s="54" t="s">
        <v>128</v>
      </c>
      <c r="I5075" s="54" t="s">
        <v>22</v>
      </c>
      <c r="J5075" s="54" t="s">
        <v>129</v>
      </c>
      <c r="K5075" s="56">
        <v>43459.415393518517</v>
      </c>
      <c r="L5075" s="56">
        <v>43459.493206018517</v>
      </c>
      <c r="M5075" s="57">
        <v>1.8674999999999999</v>
      </c>
      <c r="N5075" s="58">
        <v>0</v>
      </c>
      <c r="O5075" s="58">
        <v>426</v>
      </c>
      <c r="P5075" s="58">
        <v>0</v>
      </c>
      <c r="Q5075" s="58">
        <v>0</v>
      </c>
      <c r="R5075" s="59">
        <v>0</v>
      </c>
      <c r="S5075" s="59">
        <v>795.55499999999995</v>
      </c>
      <c r="T5075" s="59">
        <v>0</v>
      </c>
      <c r="U5075" s="59">
        <v>0</v>
      </c>
    </row>
    <row r="5076" spans="1:21" x14ac:dyDescent="0.3">
      <c r="A5076" s="61">
        <v>90800</v>
      </c>
      <c r="B5076" s="54">
        <v>1</v>
      </c>
      <c r="C5076" s="54" t="s">
        <v>79</v>
      </c>
      <c r="D5076" s="54" t="s">
        <v>123</v>
      </c>
      <c r="E5076" s="61" t="s">
        <v>265</v>
      </c>
      <c r="F5076" s="61" t="s">
        <v>140</v>
      </c>
      <c r="G5076" s="54" t="s">
        <v>72</v>
      </c>
      <c r="H5076" s="54" t="s">
        <v>128</v>
      </c>
      <c r="I5076" s="54" t="s">
        <v>22</v>
      </c>
      <c r="J5076" s="54" t="s">
        <v>129</v>
      </c>
      <c r="K5076" s="56">
        <v>43459.408692129626</v>
      </c>
      <c r="L5076" s="56">
        <v>43459.466666666667</v>
      </c>
      <c r="M5076" s="57">
        <v>1.391388888</v>
      </c>
      <c r="N5076" s="58">
        <v>10</v>
      </c>
      <c r="O5076" s="58">
        <v>528</v>
      </c>
      <c r="P5076" s="58">
        <v>0</v>
      </c>
      <c r="Q5076" s="58">
        <v>51</v>
      </c>
      <c r="R5076" s="59">
        <v>13.913888999999999</v>
      </c>
      <c r="S5076" s="59">
        <v>734.65333299999998</v>
      </c>
      <c r="T5076" s="59">
        <v>0</v>
      </c>
      <c r="U5076" s="59">
        <v>70.960832999999994</v>
      </c>
    </row>
    <row r="5077" spans="1:21" x14ac:dyDescent="0.3">
      <c r="A5077" s="61">
        <v>90802</v>
      </c>
      <c r="B5077" s="54">
        <v>1</v>
      </c>
      <c r="C5077" s="54" t="s">
        <v>78</v>
      </c>
      <c r="D5077" s="54" t="s">
        <v>91</v>
      </c>
      <c r="E5077" s="61" t="s">
        <v>4364</v>
      </c>
      <c r="F5077" s="61" t="s">
        <v>137</v>
      </c>
      <c r="G5077" s="54" t="s">
        <v>71</v>
      </c>
      <c r="H5077" s="54" t="s">
        <v>128</v>
      </c>
      <c r="I5077" s="54" t="s">
        <v>22</v>
      </c>
      <c r="J5077" s="54" t="s">
        <v>129</v>
      </c>
      <c r="K5077" s="56">
        <v>43459.416516203702</v>
      </c>
      <c r="L5077" s="56">
        <v>43459.509722222225</v>
      </c>
      <c r="M5077" s="57">
        <v>2.2369444440000001</v>
      </c>
      <c r="N5077" s="58">
        <v>0</v>
      </c>
      <c r="O5077" s="58">
        <v>0</v>
      </c>
      <c r="P5077" s="58">
        <v>0</v>
      </c>
      <c r="Q5077" s="58">
        <v>1</v>
      </c>
      <c r="R5077" s="59">
        <v>0</v>
      </c>
      <c r="S5077" s="59">
        <v>0</v>
      </c>
      <c r="T5077" s="59">
        <v>0</v>
      </c>
      <c r="U5077" s="59">
        <v>2.2369439999999998</v>
      </c>
    </row>
    <row r="5078" spans="1:21" x14ac:dyDescent="0.3">
      <c r="A5078" s="61">
        <v>90803</v>
      </c>
      <c r="B5078" s="54">
        <v>1</v>
      </c>
      <c r="C5078" s="54" t="s">
        <v>78</v>
      </c>
      <c r="D5078" s="54" t="s">
        <v>83</v>
      </c>
      <c r="E5078" s="61" t="s">
        <v>4365</v>
      </c>
      <c r="F5078" s="61" t="s">
        <v>148</v>
      </c>
      <c r="G5078" s="54" t="s">
        <v>71</v>
      </c>
      <c r="H5078" s="54" t="s">
        <v>128</v>
      </c>
      <c r="I5078" s="54" t="s">
        <v>22</v>
      </c>
      <c r="J5078" s="54" t="s">
        <v>147</v>
      </c>
      <c r="K5078" s="56">
        <v>43459.46303240741</v>
      </c>
      <c r="L5078" s="56">
        <v>43459.500613425924</v>
      </c>
      <c r="M5078" s="57">
        <v>0.90194444399999996</v>
      </c>
      <c r="N5078" s="58">
        <v>0</v>
      </c>
      <c r="O5078" s="58">
        <v>58</v>
      </c>
      <c r="P5078" s="58">
        <v>0</v>
      </c>
      <c r="Q5078" s="58">
        <v>0</v>
      </c>
      <c r="R5078" s="59">
        <v>0</v>
      </c>
      <c r="S5078" s="59">
        <v>52.312778000000002</v>
      </c>
      <c r="T5078" s="59">
        <v>0</v>
      </c>
      <c r="U5078" s="59">
        <v>0</v>
      </c>
    </row>
    <row r="5079" spans="1:21" x14ac:dyDescent="0.3">
      <c r="A5079" s="61">
        <v>90813</v>
      </c>
      <c r="B5079" s="54">
        <v>1</v>
      </c>
      <c r="C5079" s="54" t="s">
        <v>78</v>
      </c>
      <c r="D5079" s="54" t="s">
        <v>126</v>
      </c>
      <c r="E5079" s="61" t="s">
        <v>4366</v>
      </c>
      <c r="F5079" s="61" t="s">
        <v>148</v>
      </c>
      <c r="G5079" s="54" t="s">
        <v>71</v>
      </c>
      <c r="H5079" s="54" t="s">
        <v>128</v>
      </c>
      <c r="I5079" s="54" t="s">
        <v>22</v>
      </c>
      <c r="J5079" s="54" t="s">
        <v>147</v>
      </c>
      <c r="K5079" s="56">
        <v>43459.646701388891</v>
      </c>
      <c r="L5079" s="56">
        <v>43459.683622685188</v>
      </c>
      <c r="M5079" s="57">
        <v>0.88611111099999995</v>
      </c>
      <c r="N5079" s="58">
        <v>0</v>
      </c>
      <c r="O5079" s="58">
        <v>10</v>
      </c>
      <c r="P5079" s="58">
        <v>0</v>
      </c>
      <c r="Q5079" s="58">
        <v>36</v>
      </c>
      <c r="R5079" s="59">
        <v>0</v>
      </c>
      <c r="S5079" s="59">
        <v>8.8611109999999993</v>
      </c>
      <c r="T5079" s="59">
        <v>0</v>
      </c>
      <c r="U5079" s="59">
        <v>31.9</v>
      </c>
    </row>
    <row r="5080" spans="1:21" x14ac:dyDescent="0.3">
      <c r="A5080" s="61">
        <v>90814</v>
      </c>
      <c r="B5080" s="54">
        <v>1</v>
      </c>
      <c r="C5080" s="54" t="s">
        <v>78</v>
      </c>
      <c r="D5080" s="54" t="s">
        <v>126</v>
      </c>
      <c r="E5080" s="61" t="s">
        <v>4367</v>
      </c>
      <c r="F5080" s="61" t="s">
        <v>148</v>
      </c>
      <c r="G5080" s="54" t="s">
        <v>71</v>
      </c>
      <c r="H5080" s="54" t="s">
        <v>128</v>
      </c>
      <c r="I5080" s="54" t="s">
        <v>22</v>
      </c>
      <c r="J5080" s="54" t="s">
        <v>147</v>
      </c>
      <c r="K5080" s="56">
        <v>43459.545775462961</v>
      </c>
      <c r="L5080" s="56">
        <v>43459.654398148152</v>
      </c>
      <c r="M5080" s="57">
        <v>2.6069444439999998</v>
      </c>
      <c r="N5080" s="58">
        <v>0</v>
      </c>
      <c r="O5080" s="58">
        <v>9</v>
      </c>
      <c r="P5080" s="58">
        <v>0</v>
      </c>
      <c r="Q5080" s="58">
        <v>11</v>
      </c>
      <c r="R5080" s="59">
        <v>0</v>
      </c>
      <c r="S5080" s="59">
        <v>23.462499999999999</v>
      </c>
      <c r="T5080" s="59">
        <v>0</v>
      </c>
      <c r="U5080" s="59">
        <v>28.676389</v>
      </c>
    </row>
    <row r="5081" spans="1:21" x14ac:dyDescent="0.3">
      <c r="A5081" s="61">
        <v>90815</v>
      </c>
      <c r="B5081" s="54">
        <v>1</v>
      </c>
      <c r="C5081" s="54" t="s">
        <v>78</v>
      </c>
      <c r="D5081" s="54" t="s">
        <v>126</v>
      </c>
      <c r="E5081" s="61" t="s">
        <v>4368</v>
      </c>
      <c r="F5081" s="61" t="s">
        <v>148</v>
      </c>
      <c r="G5081" s="54" t="s">
        <v>71</v>
      </c>
      <c r="H5081" s="54" t="s">
        <v>128</v>
      </c>
      <c r="I5081" s="54" t="s">
        <v>22</v>
      </c>
      <c r="J5081" s="54" t="s">
        <v>147</v>
      </c>
      <c r="K5081" s="56">
        <v>43459.440335648149</v>
      </c>
      <c r="L5081" s="56">
        <v>43459.685289351852</v>
      </c>
      <c r="M5081" s="57">
        <v>5.8788888879999996</v>
      </c>
      <c r="N5081" s="58">
        <v>0</v>
      </c>
      <c r="O5081" s="58">
        <v>4</v>
      </c>
      <c r="P5081" s="58">
        <v>0</v>
      </c>
      <c r="Q5081" s="58">
        <v>20</v>
      </c>
      <c r="R5081" s="59">
        <v>0</v>
      </c>
      <c r="S5081" s="59">
        <v>23.515556</v>
      </c>
      <c r="T5081" s="59">
        <v>0</v>
      </c>
      <c r="U5081" s="59">
        <v>117.577778</v>
      </c>
    </row>
    <row r="5082" spans="1:21" x14ac:dyDescent="0.3">
      <c r="A5082" s="61">
        <v>90816</v>
      </c>
      <c r="B5082" s="54">
        <v>1</v>
      </c>
      <c r="C5082" s="54" t="s">
        <v>79</v>
      </c>
      <c r="D5082" s="54" t="s">
        <v>116</v>
      </c>
      <c r="E5082" s="61" t="s">
        <v>217</v>
      </c>
      <c r="F5082" s="61" t="s">
        <v>140</v>
      </c>
      <c r="G5082" s="54" t="s">
        <v>72</v>
      </c>
      <c r="H5082" s="54" t="s">
        <v>128</v>
      </c>
      <c r="I5082" s="54" t="s">
        <v>22</v>
      </c>
      <c r="J5082" s="54" t="s">
        <v>129</v>
      </c>
      <c r="K5082" s="56">
        <v>43459.434236111112</v>
      </c>
      <c r="L5082" s="56">
        <v>43459.459641203706</v>
      </c>
      <c r="M5082" s="57">
        <v>0.60972222200000004</v>
      </c>
      <c r="N5082" s="58">
        <v>4</v>
      </c>
      <c r="O5082" s="58">
        <v>664</v>
      </c>
      <c r="P5082" s="58">
        <v>0</v>
      </c>
      <c r="Q5082" s="58">
        <v>292</v>
      </c>
      <c r="R5082" s="59">
        <v>2.4388890000000001</v>
      </c>
      <c r="S5082" s="59">
        <v>404.85555499999998</v>
      </c>
      <c r="T5082" s="59">
        <v>0</v>
      </c>
      <c r="U5082" s="59">
        <v>178.03888900000001</v>
      </c>
    </row>
    <row r="5083" spans="1:21" x14ac:dyDescent="0.3">
      <c r="A5083" s="61">
        <v>90817</v>
      </c>
      <c r="B5083" s="54">
        <v>1</v>
      </c>
      <c r="C5083" s="54" t="s">
        <v>78</v>
      </c>
      <c r="D5083" s="54" t="s">
        <v>104</v>
      </c>
      <c r="E5083" s="61" t="s">
        <v>1991</v>
      </c>
      <c r="F5083" s="61" t="s">
        <v>136</v>
      </c>
      <c r="G5083" s="54" t="s">
        <v>71</v>
      </c>
      <c r="H5083" s="54" t="s">
        <v>128</v>
      </c>
      <c r="I5083" s="54" t="s">
        <v>22</v>
      </c>
      <c r="J5083" s="54" t="s">
        <v>129</v>
      </c>
      <c r="K5083" s="56">
        <v>43459.425520833334</v>
      </c>
      <c r="L5083" s="56">
        <v>43459.477222222224</v>
      </c>
      <c r="M5083" s="57">
        <v>1.2408333330000001</v>
      </c>
      <c r="N5083" s="58">
        <v>0</v>
      </c>
      <c r="O5083" s="58">
        <v>0</v>
      </c>
      <c r="P5083" s="58">
        <v>0</v>
      </c>
      <c r="Q5083" s="58">
        <v>60</v>
      </c>
      <c r="R5083" s="59">
        <v>0</v>
      </c>
      <c r="S5083" s="59">
        <v>0</v>
      </c>
      <c r="T5083" s="59">
        <v>0</v>
      </c>
      <c r="U5083" s="59">
        <v>74.45</v>
      </c>
    </row>
    <row r="5084" spans="1:21" x14ac:dyDescent="0.3">
      <c r="A5084" s="61">
        <v>90818</v>
      </c>
      <c r="B5084" s="54">
        <v>1</v>
      </c>
      <c r="C5084" s="54" t="s">
        <v>78</v>
      </c>
      <c r="D5084" s="54" t="s">
        <v>95</v>
      </c>
      <c r="E5084" s="61" t="s">
        <v>1440</v>
      </c>
      <c r="F5084" s="61" t="s">
        <v>137</v>
      </c>
      <c r="G5084" s="54" t="s">
        <v>71</v>
      </c>
      <c r="H5084" s="54" t="s">
        <v>128</v>
      </c>
      <c r="I5084" s="54" t="s">
        <v>22</v>
      </c>
      <c r="J5084" s="54" t="s">
        <v>129</v>
      </c>
      <c r="K5084" s="56">
        <v>43459.434016203704</v>
      </c>
      <c r="L5084" s="56">
        <v>43459.478750000002</v>
      </c>
      <c r="M5084" s="57">
        <v>1.073611111</v>
      </c>
      <c r="N5084" s="58">
        <v>0</v>
      </c>
      <c r="O5084" s="58">
        <v>11</v>
      </c>
      <c r="P5084" s="58">
        <v>0</v>
      </c>
      <c r="Q5084" s="58">
        <v>0</v>
      </c>
      <c r="R5084" s="59">
        <v>0</v>
      </c>
      <c r="S5084" s="59">
        <v>11.809722000000001</v>
      </c>
      <c r="T5084" s="59">
        <v>0</v>
      </c>
      <c r="U5084" s="59">
        <v>0</v>
      </c>
    </row>
    <row r="5085" spans="1:21" x14ac:dyDescent="0.3">
      <c r="A5085" s="61">
        <v>90819</v>
      </c>
      <c r="B5085" s="54">
        <v>1</v>
      </c>
      <c r="C5085" s="54" t="s">
        <v>78</v>
      </c>
      <c r="D5085" s="54" t="s">
        <v>93</v>
      </c>
      <c r="E5085" s="61" t="s">
        <v>4369</v>
      </c>
      <c r="F5085" s="61" t="s">
        <v>137</v>
      </c>
      <c r="G5085" s="54" t="s">
        <v>71</v>
      </c>
      <c r="H5085" s="54" t="s">
        <v>128</v>
      </c>
      <c r="I5085" s="54" t="s">
        <v>22</v>
      </c>
      <c r="J5085" s="54" t="s">
        <v>129</v>
      </c>
      <c r="K5085" s="56">
        <v>43459.448055555556</v>
      </c>
      <c r="L5085" s="56">
        <v>43459.549687500003</v>
      </c>
      <c r="M5085" s="57">
        <v>2.4391666660000002</v>
      </c>
      <c r="N5085" s="58">
        <v>0</v>
      </c>
      <c r="O5085" s="58">
        <v>0</v>
      </c>
      <c r="P5085" s="58">
        <v>0</v>
      </c>
      <c r="Q5085" s="58">
        <v>1</v>
      </c>
      <c r="R5085" s="59">
        <v>0</v>
      </c>
      <c r="S5085" s="59">
        <v>0</v>
      </c>
      <c r="T5085" s="59">
        <v>0</v>
      </c>
      <c r="U5085" s="59">
        <v>2.4391669999999999</v>
      </c>
    </row>
    <row r="5086" spans="1:21" x14ac:dyDescent="0.3">
      <c r="A5086" s="61">
        <v>90821</v>
      </c>
      <c r="B5086" s="54">
        <v>1</v>
      </c>
      <c r="C5086" s="54" t="s">
        <v>78</v>
      </c>
      <c r="D5086" s="54" t="s">
        <v>104</v>
      </c>
      <c r="E5086" s="61" t="s">
        <v>4370</v>
      </c>
      <c r="F5086" s="61" t="s">
        <v>140</v>
      </c>
      <c r="G5086" s="54" t="s">
        <v>72</v>
      </c>
      <c r="H5086" s="54" t="s">
        <v>128</v>
      </c>
      <c r="I5086" s="54" t="s">
        <v>22</v>
      </c>
      <c r="J5086" s="54" t="s">
        <v>129</v>
      </c>
      <c r="K5086" s="56">
        <v>43459.433425925927</v>
      </c>
      <c r="L5086" s="56">
        <v>43459.459699074076</v>
      </c>
      <c r="M5086" s="57">
        <v>0.63055555500000005</v>
      </c>
      <c r="N5086" s="58">
        <v>0</v>
      </c>
      <c r="O5086" s="58">
        <v>21</v>
      </c>
      <c r="P5086" s="58">
        <v>0</v>
      </c>
      <c r="Q5086" s="58">
        <v>305</v>
      </c>
      <c r="R5086" s="59">
        <v>0</v>
      </c>
      <c r="S5086" s="59">
        <v>13.241667</v>
      </c>
      <c r="T5086" s="59">
        <v>0</v>
      </c>
      <c r="U5086" s="59">
        <v>192.319444</v>
      </c>
    </row>
    <row r="5087" spans="1:21" x14ac:dyDescent="0.3">
      <c r="A5087" s="61">
        <v>90825</v>
      </c>
      <c r="B5087" s="54">
        <v>1</v>
      </c>
      <c r="C5087" s="54" t="s">
        <v>78</v>
      </c>
      <c r="D5087" s="54" t="s">
        <v>91</v>
      </c>
      <c r="E5087" s="61" t="s">
        <v>4371</v>
      </c>
      <c r="F5087" s="61" t="s">
        <v>137</v>
      </c>
      <c r="G5087" s="54" t="s">
        <v>71</v>
      </c>
      <c r="H5087" s="54" t="s">
        <v>128</v>
      </c>
      <c r="I5087" s="54" t="s">
        <v>22</v>
      </c>
      <c r="J5087" s="54" t="s">
        <v>129</v>
      </c>
      <c r="K5087" s="56">
        <v>43459.44290509259</v>
      </c>
      <c r="L5087" s="56">
        <v>43459.500694444447</v>
      </c>
      <c r="M5087" s="57">
        <v>1.3869444440000001</v>
      </c>
      <c r="N5087" s="58">
        <v>0</v>
      </c>
      <c r="O5087" s="58">
        <v>0</v>
      </c>
      <c r="P5087" s="58">
        <v>0</v>
      </c>
      <c r="Q5087" s="58">
        <v>1</v>
      </c>
      <c r="R5087" s="59">
        <v>0</v>
      </c>
      <c r="S5087" s="59">
        <v>0</v>
      </c>
      <c r="T5087" s="59">
        <v>0</v>
      </c>
      <c r="U5087" s="59">
        <v>1.386944</v>
      </c>
    </row>
    <row r="5088" spans="1:21" x14ac:dyDescent="0.3">
      <c r="A5088" s="61">
        <v>90827</v>
      </c>
      <c r="B5088" s="54">
        <v>1</v>
      </c>
      <c r="C5088" s="54" t="s">
        <v>79</v>
      </c>
      <c r="D5088" s="54" t="s">
        <v>117</v>
      </c>
      <c r="E5088" s="61" t="s">
        <v>4372</v>
      </c>
      <c r="F5088" s="61" t="s">
        <v>156</v>
      </c>
      <c r="G5088" s="54" t="s">
        <v>71</v>
      </c>
      <c r="H5088" s="54" t="s">
        <v>128</v>
      </c>
      <c r="I5088" s="54" t="s">
        <v>22</v>
      </c>
      <c r="J5088" s="54" t="s">
        <v>129</v>
      </c>
      <c r="K5088" s="56">
        <v>43459.454108796293</v>
      </c>
      <c r="L5088" s="56">
        <v>43459.480115740742</v>
      </c>
      <c r="M5088" s="57">
        <v>0.62416666600000004</v>
      </c>
      <c r="N5088" s="58">
        <v>0</v>
      </c>
      <c r="O5088" s="58">
        <v>95</v>
      </c>
      <c r="P5088" s="58">
        <v>0</v>
      </c>
      <c r="Q5088" s="58">
        <v>0</v>
      </c>
      <c r="R5088" s="59">
        <v>0</v>
      </c>
      <c r="S5088" s="59">
        <v>59.295833000000002</v>
      </c>
      <c r="T5088" s="59">
        <v>0</v>
      </c>
      <c r="U5088" s="59">
        <v>0</v>
      </c>
    </row>
    <row r="5089" spans="1:21" x14ac:dyDescent="0.3">
      <c r="A5089" s="61">
        <v>90829</v>
      </c>
      <c r="B5089" s="54">
        <v>1</v>
      </c>
      <c r="C5089" s="54" t="s">
        <v>78</v>
      </c>
      <c r="D5089" s="54" t="s">
        <v>88</v>
      </c>
      <c r="E5089" s="61" t="s">
        <v>4373</v>
      </c>
      <c r="F5089" s="61" t="s">
        <v>137</v>
      </c>
      <c r="G5089" s="54" t="s">
        <v>71</v>
      </c>
      <c r="H5089" s="54" t="s">
        <v>128</v>
      </c>
      <c r="I5089" s="54" t="s">
        <v>22</v>
      </c>
      <c r="J5089" s="54" t="s">
        <v>129</v>
      </c>
      <c r="K5089" s="56">
        <v>43459.45921296296</v>
      </c>
      <c r="L5089" s="56">
        <v>43459.487928240742</v>
      </c>
      <c r="M5089" s="57">
        <v>0.68916666599999998</v>
      </c>
      <c r="N5089" s="58">
        <v>0</v>
      </c>
      <c r="O5089" s="58">
        <v>211</v>
      </c>
      <c r="P5089" s="58">
        <v>0</v>
      </c>
      <c r="Q5089" s="58">
        <v>0</v>
      </c>
      <c r="R5089" s="59">
        <v>0</v>
      </c>
      <c r="S5089" s="59">
        <v>145.41416699999999</v>
      </c>
      <c r="T5089" s="59">
        <v>0</v>
      </c>
      <c r="U5089" s="59">
        <v>0</v>
      </c>
    </row>
    <row r="5090" spans="1:21" x14ac:dyDescent="0.3">
      <c r="A5090" s="61">
        <v>90830</v>
      </c>
      <c r="B5090" s="54">
        <v>1</v>
      </c>
      <c r="C5090" s="54" t="s">
        <v>78</v>
      </c>
      <c r="D5090" s="54" t="s">
        <v>91</v>
      </c>
      <c r="E5090" s="61" t="s">
        <v>4374</v>
      </c>
      <c r="F5090" s="61" t="s">
        <v>150</v>
      </c>
      <c r="G5090" s="54" t="s">
        <v>72</v>
      </c>
      <c r="H5090" s="54" t="s">
        <v>128</v>
      </c>
      <c r="I5090" s="54" t="s">
        <v>22</v>
      </c>
      <c r="J5090" s="54" t="s">
        <v>147</v>
      </c>
      <c r="K5090" s="56">
        <v>43459.461076388892</v>
      </c>
      <c r="L5090" s="56">
        <v>43459.489583333336</v>
      </c>
      <c r="M5090" s="57">
        <v>0.68416666599999998</v>
      </c>
      <c r="N5090" s="58">
        <v>2</v>
      </c>
      <c r="O5090" s="58">
        <v>728</v>
      </c>
      <c r="P5090" s="58">
        <v>20</v>
      </c>
      <c r="Q5090" s="58">
        <v>3675</v>
      </c>
      <c r="R5090" s="59">
        <v>1.368333</v>
      </c>
      <c r="S5090" s="59">
        <v>498.07333299999999</v>
      </c>
      <c r="T5090" s="59">
        <v>13.683332999999999</v>
      </c>
      <c r="U5090" s="59">
        <v>2514.3124979999998</v>
      </c>
    </row>
    <row r="5091" spans="1:21" x14ac:dyDescent="0.3">
      <c r="A5091" s="61">
        <v>90832</v>
      </c>
      <c r="B5091" s="54">
        <v>1</v>
      </c>
      <c r="C5091" s="54" t="s">
        <v>78</v>
      </c>
      <c r="D5091" s="54" t="s">
        <v>90</v>
      </c>
      <c r="E5091" s="61" t="s">
        <v>2648</v>
      </c>
      <c r="F5091" s="61" t="s">
        <v>137</v>
      </c>
      <c r="G5091" s="54" t="s">
        <v>71</v>
      </c>
      <c r="H5091" s="54" t="s">
        <v>128</v>
      </c>
      <c r="I5091" s="54" t="s">
        <v>22</v>
      </c>
      <c r="J5091" s="54" t="s">
        <v>129</v>
      </c>
      <c r="K5091" s="56">
        <v>43459.452743055554</v>
      </c>
      <c r="L5091" s="56">
        <v>43459.601736111108</v>
      </c>
      <c r="M5091" s="57">
        <v>3.5758333329999998</v>
      </c>
      <c r="N5091" s="58">
        <v>0</v>
      </c>
      <c r="O5091" s="58">
        <v>144</v>
      </c>
      <c r="P5091" s="58">
        <v>0</v>
      </c>
      <c r="Q5091" s="58">
        <v>1</v>
      </c>
      <c r="R5091" s="59">
        <v>0</v>
      </c>
      <c r="S5091" s="59">
        <v>514.91999999999996</v>
      </c>
      <c r="T5091" s="59">
        <v>0</v>
      </c>
      <c r="U5091" s="59">
        <v>3.5758329999999998</v>
      </c>
    </row>
    <row r="5092" spans="1:21" x14ac:dyDescent="0.3">
      <c r="A5092" s="61">
        <v>90835</v>
      </c>
      <c r="B5092" s="54">
        <v>1</v>
      </c>
      <c r="C5092" s="54" t="s">
        <v>78</v>
      </c>
      <c r="D5092" s="54" t="s">
        <v>126</v>
      </c>
      <c r="E5092" s="61" t="s">
        <v>3573</v>
      </c>
      <c r="F5092" s="61" t="s">
        <v>150</v>
      </c>
      <c r="G5092" s="54" t="s">
        <v>72</v>
      </c>
      <c r="H5092" s="54" t="s">
        <v>128</v>
      </c>
      <c r="I5092" s="54" t="s">
        <v>22</v>
      </c>
      <c r="J5092" s="54" t="s">
        <v>147</v>
      </c>
      <c r="K5092" s="56">
        <v>43459.468055555553</v>
      </c>
      <c r="L5092" s="56">
        <v>43459.525000000001</v>
      </c>
      <c r="M5092" s="57">
        <v>1.366666666</v>
      </c>
      <c r="N5092" s="58">
        <v>0</v>
      </c>
      <c r="O5092" s="58">
        <v>9</v>
      </c>
      <c r="P5092" s="58">
        <v>0</v>
      </c>
      <c r="Q5092" s="58">
        <v>11</v>
      </c>
      <c r="R5092" s="59">
        <v>0</v>
      </c>
      <c r="S5092" s="59">
        <v>12.3</v>
      </c>
      <c r="T5092" s="59">
        <v>0</v>
      </c>
      <c r="U5092" s="59">
        <v>15.033333000000001</v>
      </c>
    </row>
    <row r="5093" spans="1:21" x14ac:dyDescent="0.3">
      <c r="A5093" s="61">
        <v>90837</v>
      </c>
      <c r="B5093" s="54">
        <v>1</v>
      </c>
      <c r="C5093" s="54" t="s">
        <v>79</v>
      </c>
      <c r="D5093" s="54" t="s">
        <v>109</v>
      </c>
      <c r="E5093" s="61" t="s">
        <v>4375</v>
      </c>
      <c r="F5093" s="61" t="s">
        <v>154</v>
      </c>
      <c r="G5093" s="54" t="s">
        <v>72</v>
      </c>
      <c r="H5093" s="54" t="s">
        <v>128</v>
      </c>
      <c r="I5093" s="54" t="s">
        <v>24</v>
      </c>
      <c r="J5093" s="54" t="s">
        <v>129</v>
      </c>
      <c r="K5093" s="56">
        <v>43459.465601851851</v>
      </c>
      <c r="L5093" s="56">
        <v>43459.487280092595</v>
      </c>
      <c r="M5093" s="57">
        <v>0.520277777</v>
      </c>
      <c r="N5093" s="58">
        <v>0</v>
      </c>
      <c r="O5093" s="58">
        <v>212</v>
      </c>
      <c r="P5093" s="58">
        <v>0</v>
      </c>
      <c r="Q5093" s="58">
        <v>0</v>
      </c>
      <c r="R5093" s="59">
        <v>0</v>
      </c>
      <c r="S5093" s="59">
        <v>110.298889</v>
      </c>
      <c r="T5093" s="59">
        <v>0</v>
      </c>
      <c r="U5093" s="59">
        <v>0</v>
      </c>
    </row>
    <row r="5094" spans="1:21" x14ac:dyDescent="0.3">
      <c r="A5094" s="61">
        <v>90838</v>
      </c>
      <c r="B5094" s="54">
        <v>1</v>
      </c>
      <c r="C5094" s="54" t="s">
        <v>78</v>
      </c>
      <c r="D5094" s="54" t="s">
        <v>102</v>
      </c>
      <c r="E5094" s="61" t="s">
        <v>292</v>
      </c>
      <c r="F5094" s="61" t="s">
        <v>148</v>
      </c>
      <c r="G5094" s="54" t="s">
        <v>71</v>
      </c>
      <c r="H5094" s="54" t="s">
        <v>128</v>
      </c>
      <c r="I5094" s="54" t="s">
        <v>22</v>
      </c>
      <c r="J5094" s="54" t="s">
        <v>147</v>
      </c>
      <c r="K5094" s="56">
        <v>43459.46875</v>
      </c>
      <c r="L5094" s="56">
        <v>43459.482638888891</v>
      </c>
      <c r="M5094" s="57">
        <v>0.33333333300000001</v>
      </c>
      <c r="N5094" s="58">
        <v>9</v>
      </c>
      <c r="O5094" s="58">
        <v>117</v>
      </c>
      <c r="P5094" s="58">
        <v>0</v>
      </c>
      <c r="Q5094" s="58">
        <v>0</v>
      </c>
      <c r="R5094" s="59">
        <v>3</v>
      </c>
      <c r="S5094" s="59">
        <v>39</v>
      </c>
      <c r="T5094" s="59">
        <v>0</v>
      </c>
      <c r="U5094" s="59">
        <v>0</v>
      </c>
    </row>
    <row r="5095" spans="1:21" x14ac:dyDescent="0.3">
      <c r="A5095" s="61">
        <v>90840</v>
      </c>
      <c r="B5095" s="54">
        <v>1</v>
      </c>
      <c r="C5095" s="54" t="s">
        <v>78</v>
      </c>
      <c r="D5095" s="54" t="s">
        <v>95</v>
      </c>
      <c r="E5095" s="61" t="s">
        <v>4376</v>
      </c>
      <c r="F5095" s="61" t="s">
        <v>137</v>
      </c>
      <c r="G5095" s="54" t="s">
        <v>71</v>
      </c>
      <c r="H5095" s="54" t="s">
        <v>128</v>
      </c>
      <c r="I5095" s="54" t="s">
        <v>22</v>
      </c>
      <c r="J5095" s="54" t="s">
        <v>129</v>
      </c>
      <c r="K5095" s="56">
        <v>43459.467905092592</v>
      </c>
      <c r="L5095" s="56">
        <v>43459.514155092591</v>
      </c>
      <c r="M5095" s="57">
        <v>1.1100000000000001</v>
      </c>
      <c r="N5095" s="58">
        <v>0</v>
      </c>
      <c r="O5095" s="58">
        <v>2</v>
      </c>
      <c r="P5095" s="58">
        <v>0</v>
      </c>
      <c r="Q5095" s="58">
        <v>0</v>
      </c>
      <c r="R5095" s="59">
        <v>0</v>
      </c>
      <c r="S5095" s="59">
        <v>2.2200000000000002</v>
      </c>
      <c r="T5095" s="59">
        <v>0</v>
      </c>
      <c r="U5095" s="59">
        <v>0</v>
      </c>
    </row>
    <row r="5096" spans="1:21" x14ac:dyDescent="0.3">
      <c r="A5096" s="61">
        <v>90842</v>
      </c>
      <c r="B5096" s="54">
        <v>1</v>
      </c>
      <c r="C5096" s="54" t="s">
        <v>78</v>
      </c>
      <c r="D5096" s="54" t="s">
        <v>82</v>
      </c>
      <c r="E5096" s="61" t="s">
        <v>4377</v>
      </c>
      <c r="F5096" s="61" t="s">
        <v>131</v>
      </c>
      <c r="G5096" s="54" t="s">
        <v>71</v>
      </c>
      <c r="H5096" s="54" t="s">
        <v>128</v>
      </c>
      <c r="I5096" s="54" t="s">
        <v>22</v>
      </c>
      <c r="J5096" s="54" t="s">
        <v>129</v>
      </c>
      <c r="K5096" s="56">
        <v>43459.445081018523</v>
      </c>
      <c r="L5096" s="56">
        <v>43459.48510416667</v>
      </c>
      <c r="M5096" s="57">
        <v>0.96055555500000001</v>
      </c>
      <c r="N5096" s="58">
        <v>0</v>
      </c>
      <c r="O5096" s="58">
        <v>153</v>
      </c>
      <c r="P5096" s="58">
        <v>0</v>
      </c>
      <c r="Q5096" s="58">
        <v>11</v>
      </c>
      <c r="R5096" s="59">
        <v>0</v>
      </c>
      <c r="S5096" s="59">
        <v>146.965</v>
      </c>
      <c r="T5096" s="59">
        <v>0</v>
      </c>
      <c r="U5096" s="59">
        <v>10.566110999999999</v>
      </c>
    </row>
    <row r="5097" spans="1:21" x14ac:dyDescent="0.3">
      <c r="A5097" s="61">
        <v>90844</v>
      </c>
      <c r="B5097" s="54">
        <v>1</v>
      </c>
      <c r="C5097" s="54" t="s">
        <v>78</v>
      </c>
      <c r="D5097" s="54" t="s">
        <v>102</v>
      </c>
      <c r="E5097" s="61" t="s">
        <v>1894</v>
      </c>
      <c r="F5097" s="61" t="s">
        <v>153</v>
      </c>
      <c r="G5097" s="54" t="s">
        <v>72</v>
      </c>
      <c r="H5097" s="54" t="s">
        <v>128</v>
      </c>
      <c r="I5097" s="54" t="s">
        <v>22</v>
      </c>
      <c r="J5097" s="54" t="s">
        <v>129</v>
      </c>
      <c r="K5097" s="56">
        <v>43459.48337962963</v>
      </c>
      <c r="L5097" s="56">
        <v>43459.606550925928</v>
      </c>
      <c r="M5097" s="57">
        <v>2.9561111109999998</v>
      </c>
      <c r="N5097" s="58">
        <v>0</v>
      </c>
      <c r="O5097" s="58">
        <v>0</v>
      </c>
      <c r="P5097" s="58">
        <v>17</v>
      </c>
      <c r="Q5097" s="58">
        <v>184</v>
      </c>
      <c r="R5097" s="59">
        <v>0</v>
      </c>
      <c r="S5097" s="59">
        <v>0</v>
      </c>
      <c r="T5097" s="59">
        <v>50.253889000000001</v>
      </c>
      <c r="U5097" s="59">
        <v>543.92444399999999</v>
      </c>
    </row>
    <row r="5098" spans="1:21" x14ac:dyDescent="0.3">
      <c r="A5098" s="61">
        <v>90845</v>
      </c>
      <c r="B5098" s="54">
        <v>1</v>
      </c>
      <c r="C5098" s="54" t="s">
        <v>78</v>
      </c>
      <c r="D5098" s="54" t="s">
        <v>103</v>
      </c>
      <c r="E5098" s="61" t="s">
        <v>1221</v>
      </c>
      <c r="F5098" s="61" t="s">
        <v>141</v>
      </c>
      <c r="G5098" s="54" t="s">
        <v>71</v>
      </c>
      <c r="H5098" s="54" t="s">
        <v>128</v>
      </c>
      <c r="I5098" s="54" t="s">
        <v>22</v>
      </c>
      <c r="J5098" s="54" t="s">
        <v>129</v>
      </c>
      <c r="K5098" s="56">
        <v>43459.485312500001</v>
      </c>
      <c r="L5098" s="56">
        <v>43459.505972222221</v>
      </c>
      <c r="M5098" s="57">
        <v>0.49583333299999999</v>
      </c>
      <c r="N5098" s="58">
        <v>0</v>
      </c>
      <c r="O5098" s="58">
        <v>0</v>
      </c>
      <c r="P5098" s="58">
        <v>0</v>
      </c>
      <c r="Q5098" s="58">
        <v>40</v>
      </c>
      <c r="R5098" s="59">
        <v>0</v>
      </c>
      <c r="S5098" s="59">
        <v>0</v>
      </c>
      <c r="T5098" s="59">
        <v>0</v>
      </c>
      <c r="U5098" s="59">
        <v>19.833333</v>
      </c>
    </row>
    <row r="5099" spans="1:21" x14ac:dyDescent="0.3">
      <c r="A5099" s="61">
        <v>90846</v>
      </c>
      <c r="B5099" s="54">
        <v>1</v>
      </c>
      <c r="C5099" s="54" t="s">
        <v>78</v>
      </c>
      <c r="D5099" s="54" t="s">
        <v>102</v>
      </c>
      <c r="E5099" s="61" t="s">
        <v>4378</v>
      </c>
      <c r="F5099" s="61" t="s">
        <v>140</v>
      </c>
      <c r="G5099" s="54" t="s">
        <v>72</v>
      </c>
      <c r="H5099" s="54" t="s">
        <v>128</v>
      </c>
      <c r="I5099" s="54" t="s">
        <v>22</v>
      </c>
      <c r="J5099" s="54" t="s">
        <v>129</v>
      </c>
      <c r="K5099" s="56">
        <v>43459.450266203705</v>
      </c>
      <c r="L5099" s="56">
        <v>43459.48678240741</v>
      </c>
      <c r="M5099" s="57">
        <v>0.87638888800000003</v>
      </c>
      <c r="N5099" s="58">
        <v>0</v>
      </c>
      <c r="O5099" s="58">
        <v>3</v>
      </c>
      <c r="P5099" s="58">
        <v>79</v>
      </c>
      <c r="Q5099" s="58">
        <v>526</v>
      </c>
      <c r="R5099" s="59">
        <v>0</v>
      </c>
      <c r="S5099" s="59">
        <v>2.6291669999999998</v>
      </c>
      <c r="T5099" s="59">
        <v>69.234722000000005</v>
      </c>
      <c r="U5099" s="59">
        <v>460.98055499999998</v>
      </c>
    </row>
    <row r="5100" spans="1:21" x14ac:dyDescent="0.3">
      <c r="A5100" s="61">
        <v>90847</v>
      </c>
      <c r="B5100" s="54">
        <v>1</v>
      </c>
      <c r="C5100" s="54" t="s">
        <v>78</v>
      </c>
      <c r="D5100" s="54" t="s">
        <v>80</v>
      </c>
      <c r="E5100" s="61" t="s">
        <v>4379</v>
      </c>
      <c r="F5100" s="61" t="s">
        <v>137</v>
      </c>
      <c r="G5100" s="54" t="s">
        <v>71</v>
      </c>
      <c r="H5100" s="54" t="s">
        <v>128</v>
      </c>
      <c r="I5100" s="54" t="s">
        <v>22</v>
      </c>
      <c r="J5100" s="54" t="s">
        <v>129</v>
      </c>
      <c r="K5100" s="56">
        <v>43459.475659722222</v>
      </c>
      <c r="L5100" s="56">
        <v>43459.568090277775</v>
      </c>
      <c r="M5100" s="57">
        <v>2.2183333329999999</v>
      </c>
      <c r="N5100" s="58">
        <v>0</v>
      </c>
      <c r="O5100" s="58">
        <v>1</v>
      </c>
      <c r="P5100" s="58">
        <v>0</v>
      </c>
      <c r="Q5100" s="58">
        <v>0</v>
      </c>
      <c r="R5100" s="59">
        <v>0</v>
      </c>
      <c r="S5100" s="59">
        <v>2.2183329999999999</v>
      </c>
      <c r="T5100" s="59">
        <v>0</v>
      </c>
      <c r="U5100" s="59">
        <v>0</v>
      </c>
    </row>
    <row r="5101" spans="1:21" x14ac:dyDescent="0.3">
      <c r="A5101" s="61">
        <v>90849</v>
      </c>
      <c r="B5101" s="54">
        <v>1</v>
      </c>
      <c r="C5101" s="54" t="s">
        <v>78</v>
      </c>
      <c r="D5101" s="54" t="s">
        <v>105</v>
      </c>
      <c r="E5101" s="61" t="s">
        <v>4380</v>
      </c>
      <c r="F5101" s="61" t="s">
        <v>130</v>
      </c>
      <c r="G5101" s="54" t="s">
        <v>71</v>
      </c>
      <c r="H5101" s="54" t="s">
        <v>128</v>
      </c>
      <c r="I5101" s="54" t="s">
        <v>22</v>
      </c>
      <c r="J5101" s="54" t="s">
        <v>129</v>
      </c>
      <c r="K5101" s="56">
        <v>43459.475775462961</v>
      </c>
      <c r="L5101" s="56">
        <v>43459.508460648147</v>
      </c>
      <c r="M5101" s="57">
        <v>0.78444444400000002</v>
      </c>
      <c r="N5101" s="58">
        <v>0</v>
      </c>
      <c r="O5101" s="58">
        <v>1</v>
      </c>
      <c r="P5101" s="58">
        <v>0</v>
      </c>
      <c r="Q5101" s="58">
        <v>0</v>
      </c>
      <c r="R5101" s="59">
        <v>0</v>
      </c>
      <c r="S5101" s="59">
        <v>0.78444400000000003</v>
      </c>
      <c r="T5101" s="59">
        <v>0</v>
      </c>
      <c r="U5101" s="59">
        <v>0</v>
      </c>
    </row>
    <row r="5102" spans="1:21" x14ac:dyDescent="0.3">
      <c r="A5102" s="61">
        <v>90850</v>
      </c>
      <c r="B5102" s="54">
        <v>1</v>
      </c>
      <c r="C5102" s="54" t="s">
        <v>78</v>
      </c>
      <c r="D5102" s="54" t="s">
        <v>125</v>
      </c>
      <c r="E5102" s="61" t="s">
        <v>4381</v>
      </c>
      <c r="F5102" s="61" t="s">
        <v>137</v>
      </c>
      <c r="G5102" s="54" t="s">
        <v>71</v>
      </c>
      <c r="H5102" s="54" t="s">
        <v>128</v>
      </c>
      <c r="I5102" s="54" t="s">
        <v>22</v>
      </c>
      <c r="J5102" s="54" t="s">
        <v>129</v>
      </c>
      <c r="K5102" s="56">
        <v>43459.450127314813</v>
      </c>
      <c r="L5102" s="56">
        <v>43459.521597222221</v>
      </c>
      <c r="M5102" s="57">
        <v>1.7152777770000001</v>
      </c>
      <c r="N5102" s="58">
        <v>0</v>
      </c>
      <c r="O5102" s="58">
        <v>3</v>
      </c>
      <c r="P5102" s="58">
        <v>0</v>
      </c>
      <c r="Q5102" s="58">
        <v>0</v>
      </c>
      <c r="R5102" s="59">
        <v>0</v>
      </c>
      <c r="S5102" s="59">
        <v>5.1458329999999997</v>
      </c>
      <c r="T5102" s="59">
        <v>0</v>
      </c>
      <c r="U5102" s="59">
        <v>0</v>
      </c>
    </row>
    <row r="5103" spans="1:21" x14ac:dyDescent="0.3">
      <c r="A5103" s="61">
        <v>90851</v>
      </c>
      <c r="B5103" s="54">
        <v>1</v>
      </c>
      <c r="C5103" s="54" t="s">
        <v>79</v>
      </c>
      <c r="D5103" s="54" t="s">
        <v>124</v>
      </c>
      <c r="E5103" s="61" t="s">
        <v>4382</v>
      </c>
      <c r="F5103" s="61" t="s">
        <v>181</v>
      </c>
      <c r="G5103" s="54" t="s">
        <v>71</v>
      </c>
      <c r="H5103" s="54" t="s">
        <v>128</v>
      </c>
      <c r="I5103" s="54" t="s">
        <v>22</v>
      </c>
      <c r="J5103" s="54" t="s">
        <v>129</v>
      </c>
      <c r="K5103" s="56">
        <v>43459.482638888891</v>
      </c>
      <c r="L5103" s="56">
        <v>43459.546018518522</v>
      </c>
      <c r="M5103" s="57">
        <v>1.521111111</v>
      </c>
      <c r="N5103" s="58">
        <v>0</v>
      </c>
      <c r="O5103" s="58">
        <v>0</v>
      </c>
      <c r="P5103" s="58">
        <v>0</v>
      </c>
      <c r="Q5103" s="58">
        <v>3</v>
      </c>
      <c r="R5103" s="59">
        <v>0</v>
      </c>
      <c r="S5103" s="59">
        <v>0</v>
      </c>
      <c r="T5103" s="59">
        <v>0</v>
      </c>
      <c r="U5103" s="59">
        <v>4.5633330000000001</v>
      </c>
    </row>
    <row r="5104" spans="1:21" x14ac:dyDescent="0.3">
      <c r="A5104" s="61">
        <v>90852</v>
      </c>
      <c r="B5104" s="54">
        <v>1</v>
      </c>
      <c r="C5104" s="54" t="s">
        <v>78</v>
      </c>
      <c r="D5104" s="54" t="s">
        <v>105</v>
      </c>
      <c r="E5104" s="61" t="s">
        <v>4383</v>
      </c>
      <c r="F5104" s="61" t="s">
        <v>137</v>
      </c>
      <c r="G5104" s="54" t="s">
        <v>71</v>
      </c>
      <c r="H5104" s="54" t="s">
        <v>128</v>
      </c>
      <c r="I5104" s="54" t="s">
        <v>22</v>
      </c>
      <c r="J5104" s="54" t="s">
        <v>129</v>
      </c>
      <c r="K5104" s="56">
        <v>43459.47960648148</v>
      </c>
      <c r="L5104" s="56">
        <v>43459.5234375</v>
      </c>
      <c r="M5104" s="57">
        <v>1.0519444440000001</v>
      </c>
      <c r="N5104" s="58">
        <v>0</v>
      </c>
      <c r="O5104" s="58">
        <v>1</v>
      </c>
      <c r="P5104" s="58">
        <v>0</v>
      </c>
      <c r="Q5104" s="58">
        <v>0</v>
      </c>
      <c r="R5104" s="59">
        <v>0</v>
      </c>
      <c r="S5104" s="59">
        <v>1.051944</v>
      </c>
      <c r="T5104" s="59">
        <v>0</v>
      </c>
      <c r="U5104" s="59">
        <v>0</v>
      </c>
    </row>
    <row r="5105" spans="1:21" x14ac:dyDescent="0.3">
      <c r="A5105" s="61">
        <v>90854</v>
      </c>
      <c r="B5105" s="54">
        <v>1</v>
      </c>
      <c r="C5105" s="54" t="s">
        <v>79</v>
      </c>
      <c r="D5105" s="54" t="s">
        <v>116</v>
      </c>
      <c r="E5105" s="61" t="s">
        <v>4384</v>
      </c>
      <c r="F5105" s="61" t="s">
        <v>236</v>
      </c>
      <c r="G5105" s="54" t="s">
        <v>71</v>
      </c>
      <c r="H5105" s="54" t="s">
        <v>128</v>
      </c>
      <c r="I5105" s="54" t="s">
        <v>22</v>
      </c>
      <c r="J5105" s="54" t="s">
        <v>129</v>
      </c>
      <c r="K5105" s="56">
        <v>43459.475613425922</v>
      </c>
      <c r="L5105" s="56">
        <v>43459.509270833332</v>
      </c>
      <c r="M5105" s="57">
        <v>0.80777777699999997</v>
      </c>
      <c r="N5105" s="58">
        <v>0</v>
      </c>
      <c r="O5105" s="58">
        <v>47</v>
      </c>
      <c r="P5105" s="58">
        <v>0</v>
      </c>
      <c r="Q5105" s="58">
        <v>0</v>
      </c>
      <c r="R5105" s="59">
        <v>0</v>
      </c>
      <c r="S5105" s="59">
        <v>37.965555999999999</v>
      </c>
      <c r="T5105" s="59">
        <v>0</v>
      </c>
      <c r="U5105" s="59">
        <v>0</v>
      </c>
    </row>
    <row r="5106" spans="1:21" x14ac:dyDescent="0.3">
      <c r="A5106" s="61">
        <v>90857</v>
      </c>
      <c r="B5106" s="54">
        <v>1</v>
      </c>
      <c r="C5106" s="54" t="s">
        <v>78</v>
      </c>
      <c r="D5106" s="54" t="s">
        <v>82</v>
      </c>
      <c r="E5106" s="61" t="s">
        <v>4044</v>
      </c>
      <c r="F5106" s="61" t="s">
        <v>137</v>
      </c>
      <c r="G5106" s="54" t="s">
        <v>71</v>
      </c>
      <c r="H5106" s="54" t="s">
        <v>128</v>
      </c>
      <c r="I5106" s="54" t="s">
        <v>22</v>
      </c>
      <c r="J5106" s="54" t="s">
        <v>129</v>
      </c>
      <c r="K5106" s="56">
        <v>43459.490486111114</v>
      </c>
      <c r="L5106" s="56">
        <v>43459.569398148145</v>
      </c>
      <c r="M5106" s="57">
        <v>1.893888888</v>
      </c>
      <c r="N5106" s="58">
        <v>0</v>
      </c>
      <c r="O5106" s="58">
        <v>3</v>
      </c>
      <c r="P5106" s="58">
        <v>0</v>
      </c>
      <c r="Q5106" s="58">
        <v>0</v>
      </c>
      <c r="R5106" s="59">
        <v>0</v>
      </c>
      <c r="S5106" s="59">
        <v>5.681667</v>
      </c>
      <c r="T5106" s="59">
        <v>0</v>
      </c>
      <c r="U5106" s="59">
        <v>0</v>
      </c>
    </row>
    <row r="5107" spans="1:21" x14ac:dyDescent="0.3">
      <c r="A5107" s="61">
        <v>90858</v>
      </c>
      <c r="B5107" s="54">
        <v>1</v>
      </c>
      <c r="C5107" s="54" t="s">
        <v>78</v>
      </c>
      <c r="D5107" s="54" t="s">
        <v>104</v>
      </c>
      <c r="E5107" s="61" t="s">
        <v>4385</v>
      </c>
      <c r="F5107" s="61" t="s">
        <v>137</v>
      </c>
      <c r="G5107" s="54" t="s">
        <v>71</v>
      </c>
      <c r="H5107" s="54" t="s">
        <v>128</v>
      </c>
      <c r="I5107" s="54" t="s">
        <v>22</v>
      </c>
      <c r="J5107" s="54" t="s">
        <v>129</v>
      </c>
      <c r="K5107" s="56">
        <v>43459.485138888893</v>
      </c>
      <c r="L5107" s="56">
        <v>43459.525567129633</v>
      </c>
      <c r="M5107" s="57">
        <v>0.97027777699999995</v>
      </c>
      <c r="N5107" s="58">
        <v>0</v>
      </c>
      <c r="O5107" s="58">
        <v>1</v>
      </c>
      <c r="P5107" s="58">
        <v>0</v>
      </c>
      <c r="Q5107" s="58">
        <v>0</v>
      </c>
      <c r="R5107" s="59">
        <v>0</v>
      </c>
      <c r="S5107" s="59">
        <v>0.97027799999999997</v>
      </c>
      <c r="T5107" s="59">
        <v>0</v>
      </c>
      <c r="U5107" s="59">
        <v>0</v>
      </c>
    </row>
    <row r="5108" spans="1:21" x14ac:dyDescent="0.3">
      <c r="A5108" s="61">
        <v>90859</v>
      </c>
      <c r="B5108" s="54">
        <v>1</v>
      </c>
      <c r="C5108" s="54" t="s">
        <v>78</v>
      </c>
      <c r="D5108" s="54" t="s">
        <v>126</v>
      </c>
      <c r="E5108" s="61" t="s">
        <v>4386</v>
      </c>
      <c r="F5108" s="61" t="s">
        <v>151</v>
      </c>
      <c r="G5108" s="54" t="s">
        <v>71</v>
      </c>
      <c r="H5108" s="54" t="s">
        <v>128</v>
      </c>
      <c r="I5108" s="54" t="s">
        <v>22</v>
      </c>
      <c r="J5108" s="54" t="s">
        <v>129</v>
      </c>
      <c r="K5108" s="56">
        <v>43459.487268518518</v>
      </c>
      <c r="L5108" s="56">
        <v>43459.757465277777</v>
      </c>
      <c r="M5108" s="57">
        <v>6.4847222220000003</v>
      </c>
      <c r="N5108" s="58">
        <v>0</v>
      </c>
      <c r="O5108" s="58">
        <v>12</v>
      </c>
      <c r="P5108" s="58">
        <v>0</v>
      </c>
      <c r="Q5108" s="58">
        <v>0</v>
      </c>
      <c r="R5108" s="59">
        <v>0</v>
      </c>
      <c r="S5108" s="59">
        <v>77.816666999999995</v>
      </c>
      <c r="T5108" s="59">
        <v>0</v>
      </c>
      <c r="U5108" s="59">
        <v>0</v>
      </c>
    </row>
    <row r="5109" spans="1:21" x14ac:dyDescent="0.3">
      <c r="A5109" s="61">
        <v>90864</v>
      </c>
      <c r="B5109" s="54">
        <v>1</v>
      </c>
      <c r="C5109" s="54" t="s">
        <v>79</v>
      </c>
      <c r="D5109" s="54" t="s">
        <v>118</v>
      </c>
      <c r="E5109" s="61" t="s">
        <v>4387</v>
      </c>
      <c r="F5109" s="61" t="s">
        <v>130</v>
      </c>
      <c r="G5109" s="54" t="s">
        <v>71</v>
      </c>
      <c r="H5109" s="54" t="s">
        <v>128</v>
      </c>
      <c r="I5109" s="54" t="s">
        <v>22</v>
      </c>
      <c r="J5109" s="54" t="s">
        <v>129</v>
      </c>
      <c r="K5109" s="56">
        <v>43459.501087962963</v>
      </c>
      <c r="L5109" s="56">
        <v>43459.539050925923</v>
      </c>
      <c r="M5109" s="57">
        <v>0.91111111099999997</v>
      </c>
      <c r="N5109" s="58">
        <v>0</v>
      </c>
      <c r="O5109" s="58">
        <v>104</v>
      </c>
      <c r="P5109" s="58">
        <v>0</v>
      </c>
      <c r="Q5109" s="58">
        <v>0</v>
      </c>
      <c r="R5109" s="59">
        <v>0</v>
      </c>
      <c r="S5109" s="59">
        <v>94.755555999999999</v>
      </c>
      <c r="T5109" s="59">
        <v>0</v>
      </c>
      <c r="U5109" s="59">
        <v>0</v>
      </c>
    </row>
    <row r="5110" spans="1:21" x14ac:dyDescent="0.3">
      <c r="A5110" s="61">
        <v>90865</v>
      </c>
      <c r="B5110" s="54">
        <v>1</v>
      </c>
      <c r="C5110" s="54" t="s">
        <v>78</v>
      </c>
      <c r="D5110" s="54" t="s">
        <v>125</v>
      </c>
      <c r="E5110" s="61" t="s">
        <v>4388</v>
      </c>
      <c r="F5110" s="61" t="s">
        <v>137</v>
      </c>
      <c r="G5110" s="54" t="s">
        <v>71</v>
      </c>
      <c r="H5110" s="54" t="s">
        <v>128</v>
      </c>
      <c r="I5110" s="54" t="s">
        <v>22</v>
      </c>
      <c r="J5110" s="54" t="s">
        <v>129</v>
      </c>
      <c r="K5110" s="56">
        <v>43459.500555555554</v>
      </c>
      <c r="L5110" s="56">
        <v>43459.684953703705</v>
      </c>
      <c r="M5110" s="57">
        <v>4.4255555549999999</v>
      </c>
      <c r="N5110" s="58">
        <v>0</v>
      </c>
      <c r="O5110" s="58">
        <v>1</v>
      </c>
      <c r="P5110" s="58">
        <v>0</v>
      </c>
      <c r="Q5110" s="58">
        <v>0</v>
      </c>
      <c r="R5110" s="59">
        <v>0</v>
      </c>
      <c r="S5110" s="59">
        <v>4.4255560000000003</v>
      </c>
      <c r="T5110" s="59">
        <v>0</v>
      </c>
      <c r="U5110" s="59">
        <v>0</v>
      </c>
    </row>
    <row r="5111" spans="1:21" x14ac:dyDescent="0.3">
      <c r="A5111" s="61">
        <v>90866</v>
      </c>
      <c r="B5111" s="54">
        <v>1</v>
      </c>
      <c r="C5111" s="54" t="s">
        <v>78</v>
      </c>
      <c r="D5111" s="54" t="s">
        <v>105</v>
      </c>
      <c r="E5111" s="61" t="s">
        <v>741</v>
      </c>
      <c r="F5111" s="61" t="s">
        <v>202</v>
      </c>
      <c r="G5111" s="54" t="s">
        <v>71</v>
      </c>
      <c r="H5111" s="54" t="s">
        <v>128</v>
      </c>
      <c r="I5111" s="54" t="s">
        <v>22</v>
      </c>
      <c r="J5111" s="54" t="s">
        <v>129</v>
      </c>
      <c r="K5111" s="56">
        <v>43459.493506944447</v>
      </c>
      <c r="L5111" s="56">
        <v>43459.556018518517</v>
      </c>
      <c r="M5111" s="57">
        <v>1.500277777</v>
      </c>
      <c r="N5111" s="58">
        <v>0</v>
      </c>
      <c r="O5111" s="58">
        <v>297</v>
      </c>
      <c r="P5111" s="58">
        <v>0</v>
      </c>
      <c r="Q5111" s="58">
        <v>0</v>
      </c>
      <c r="R5111" s="59">
        <v>0</v>
      </c>
      <c r="S5111" s="59">
        <v>445.58249999999998</v>
      </c>
      <c r="T5111" s="59">
        <v>0</v>
      </c>
      <c r="U5111" s="59">
        <v>0</v>
      </c>
    </row>
    <row r="5112" spans="1:21" x14ac:dyDescent="0.3">
      <c r="A5112" s="61">
        <v>90868</v>
      </c>
      <c r="B5112" s="54">
        <v>1</v>
      </c>
      <c r="C5112" s="54" t="s">
        <v>79</v>
      </c>
      <c r="D5112" s="54" t="s">
        <v>112</v>
      </c>
      <c r="E5112" s="61" t="s">
        <v>1409</v>
      </c>
      <c r="F5112" s="61" t="s">
        <v>140</v>
      </c>
      <c r="G5112" s="54" t="s">
        <v>72</v>
      </c>
      <c r="H5112" s="54" t="s">
        <v>128</v>
      </c>
      <c r="I5112" s="54" t="s">
        <v>22</v>
      </c>
      <c r="J5112" s="54" t="s">
        <v>129</v>
      </c>
      <c r="K5112" s="56">
        <v>43459.502025462964</v>
      </c>
      <c r="L5112" s="56">
        <v>43459.824018599538</v>
      </c>
      <c r="M5112" s="57">
        <v>7.7278349999999998</v>
      </c>
      <c r="N5112" s="58">
        <v>3</v>
      </c>
      <c r="O5112" s="58">
        <v>285</v>
      </c>
      <c r="P5112" s="58">
        <v>0</v>
      </c>
      <c r="Q5112" s="58">
        <v>0</v>
      </c>
      <c r="R5112" s="59">
        <v>23.183505</v>
      </c>
      <c r="S5112" s="59">
        <v>2202.4329750000002</v>
      </c>
      <c r="T5112" s="59">
        <v>0</v>
      </c>
      <c r="U5112" s="59">
        <v>0</v>
      </c>
    </row>
    <row r="5113" spans="1:21" x14ac:dyDescent="0.3">
      <c r="A5113" s="61">
        <v>90870</v>
      </c>
      <c r="B5113" s="54">
        <v>1</v>
      </c>
      <c r="C5113" s="54" t="s">
        <v>78</v>
      </c>
      <c r="D5113" s="54" t="s">
        <v>106</v>
      </c>
      <c r="E5113" s="61" t="s">
        <v>2350</v>
      </c>
      <c r="F5113" s="61" t="s">
        <v>136</v>
      </c>
      <c r="G5113" s="54" t="s">
        <v>71</v>
      </c>
      <c r="H5113" s="54" t="s">
        <v>128</v>
      </c>
      <c r="I5113" s="54" t="s">
        <v>22</v>
      </c>
      <c r="J5113" s="54" t="s">
        <v>129</v>
      </c>
      <c r="K5113" s="56">
        <v>43459.420717592591</v>
      </c>
      <c r="L5113" s="56">
        <v>43459.527905092589</v>
      </c>
      <c r="M5113" s="57">
        <v>2.5724999999999998</v>
      </c>
      <c r="N5113" s="58">
        <v>0</v>
      </c>
      <c r="O5113" s="58">
        <v>17</v>
      </c>
      <c r="P5113" s="58">
        <v>0</v>
      </c>
      <c r="Q5113" s="58">
        <v>0</v>
      </c>
      <c r="R5113" s="59">
        <v>0</v>
      </c>
      <c r="S5113" s="59">
        <v>43.732500000000002</v>
      </c>
      <c r="T5113" s="59">
        <v>0</v>
      </c>
      <c r="U5113" s="59">
        <v>0</v>
      </c>
    </row>
    <row r="5114" spans="1:21" x14ac:dyDescent="0.3">
      <c r="A5114" s="61">
        <v>90872</v>
      </c>
      <c r="B5114" s="54">
        <v>1</v>
      </c>
      <c r="C5114" s="54" t="s">
        <v>78</v>
      </c>
      <c r="D5114" s="54" t="s">
        <v>93</v>
      </c>
      <c r="E5114" s="61" t="s">
        <v>289</v>
      </c>
      <c r="F5114" s="61" t="s">
        <v>140</v>
      </c>
      <c r="G5114" s="54" t="s">
        <v>72</v>
      </c>
      <c r="H5114" s="54" t="s">
        <v>128</v>
      </c>
      <c r="I5114" s="54" t="s">
        <v>22</v>
      </c>
      <c r="J5114" s="54" t="s">
        <v>129</v>
      </c>
      <c r="K5114" s="56">
        <v>43459.517430555556</v>
      </c>
      <c r="L5114" s="56">
        <v>43459.540046296293</v>
      </c>
      <c r="M5114" s="57">
        <v>0.54277777699999996</v>
      </c>
      <c r="N5114" s="58">
        <v>1</v>
      </c>
      <c r="O5114" s="58">
        <v>1868</v>
      </c>
      <c r="P5114" s="58">
        <v>0</v>
      </c>
      <c r="Q5114" s="58">
        <v>2</v>
      </c>
      <c r="R5114" s="59">
        <v>0.54277799999999998</v>
      </c>
      <c r="S5114" s="59">
        <v>1013.908887</v>
      </c>
      <c r="T5114" s="59">
        <v>0</v>
      </c>
      <c r="U5114" s="59">
        <v>1.085556</v>
      </c>
    </row>
    <row r="5115" spans="1:21" x14ac:dyDescent="0.3">
      <c r="A5115" s="61">
        <v>90873</v>
      </c>
      <c r="B5115" s="54">
        <v>1</v>
      </c>
      <c r="C5115" s="54" t="s">
        <v>79</v>
      </c>
      <c r="D5115" s="54" t="s">
        <v>116</v>
      </c>
      <c r="E5115" s="61" t="s">
        <v>4389</v>
      </c>
      <c r="F5115" s="61" t="s">
        <v>136</v>
      </c>
      <c r="G5115" s="54" t="s">
        <v>71</v>
      </c>
      <c r="H5115" s="54" t="s">
        <v>128</v>
      </c>
      <c r="I5115" s="54" t="s">
        <v>22</v>
      </c>
      <c r="J5115" s="54" t="s">
        <v>129</v>
      </c>
      <c r="K5115" s="56">
        <v>43459.494976851849</v>
      </c>
      <c r="L5115" s="56">
        <v>43459.529768518521</v>
      </c>
      <c r="M5115" s="57">
        <v>0.83499999999999996</v>
      </c>
      <c r="N5115" s="58">
        <v>0</v>
      </c>
      <c r="O5115" s="58">
        <v>117</v>
      </c>
      <c r="P5115" s="58">
        <v>0</v>
      </c>
      <c r="Q5115" s="58">
        <v>0</v>
      </c>
      <c r="R5115" s="59">
        <v>0</v>
      </c>
      <c r="S5115" s="59">
        <v>97.694999999999993</v>
      </c>
      <c r="T5115" s="59">
        <v>0</v>
      </c>
      <c r="U5115" s="59">
        <v>0</v>
      </c>
    </row>
    <row r="5116" spans="1:21" x14ac:dyDescent="0.3">
      <c r="A5116" s="61">
        <v>90874</v>
      </c>
      <c r="B5116" s="54">
        <v>1</v>
      </c>
      <c r="C5116" s="54" t="s">
        <v>79</v>
      </c>
      <c r="D5116" s="54" t="s">
        <v>118</v>
      </c>
      <c r="E5116" s="61" t="s">
        <v>4390</v>
      </c>
      <c r="F5116" s="61" t="s">
        <v>137</v>
      </c>
      <c r="G5116" s="54" t="s">
        <v>71</v>
      </c>
      <c r="H5116" s="54" t="s">
        <v>128</v>
      </c>
      <c r="I5116" s="54" t="s">
        <v>22</v>
      </c>
      <c r="J5116" s="54" t="s">
        <v>129</v>
      </c>
      <c r="K5116" s="56">
        <v>43459.517812500002</v>
      </c>
      <c r="L5116" s="56">
        <v>43459.551770833335</v>
      </c>
      <c r="M5116" s="57">
        <v>0.81499999999999995</v>
      </c>
      <c r="N5116" s="58">
        <v>0</v>
      </c>
      <c r="O5116" s="58">
        <v>1</v>
      </c>
      <c r="P5116" s="58">
        <v>0</v>
      </c>
      <c r="Q5116" s="58">
        <v>0</v>
      </c>
      <c r="R5116" s="59">
        <v>0</v>
      </c>
      <c r="S5116" s="59">
        <v>0.81499999999999995</v>
      </c>
      <c r="T5116" s="59">
        <v>0</v>
      </c>
      <c r="U5116" s="59">
        <v>0</v>
      </c>
    </row>
    <row r="5117" spans="1:21" x14ac:dyDescent="0.3">
      <c r="A5117" s="61">
        <v>90875</v>
      </c>
      <c r="B5117" s="54">
        <v>1</v>
      </c>
      <c r="C5117" s="54" t="s">
        <v>78</v>
      </c>
      <c r="D5117" s="54" t="s">
        <v>80</v>
      </c>
      <c r="E5117" s="61" t="s">
        <v>4391</v>
      </c>
      <c r="F5117" s="61" t="s">
        <v>156</v>
      </c>
      <c r="G5117" s="54" t="s">
        <v>71</v>
      </c>
      <c r="H5117" s="54" t="s">
        <v>128</v>
      </c>
      <c r="I5117" s="54" t="s">
        <v>22</v>
      </c>
      <c r="J5117" s="54" t="s">
        <v>129</v>
      </c>
      <c r="K5117" s="56">
        <v>43459.50744212963</v>
      </c>
      <c r="L5117" s="56">
        <v>43459.537870370368</v>
      </c>
      <c r="M5117" s="57">
        <v>0.73027777699999996</v>
      </c>
      <c r="N5117" s="58">
        <v>0</v>
      </c>
      <c r="O5117" s="58">
        <v>42</v>
      </c>
      <c r="P5117" s="58">
        <v>0</v>
      </c>
      <c r="Q5117" s="58">
        <v>0</v>
      </c>
      <c r="R5117" s="59">
        <v>0</v>
      </c>
      <c r="S5117" s="59">
        <v>30.671666999999999</v>
      </c>
      <c r="T5117" s="59">
        <v>0</v>
      </c>
      <c r="U5117" s="59">
        <v>0</v>
      </c>
    </row>
    <row r="5118" spans="1:21" x14ac:dyDescent="0.3">
      <c r="A5118" s="61">
        <v>90882</v>
      </c>
      <c r="B5118" s="54">
        <v>1</v>
      </c>
      <c r="C5118" s="54" t="s">
        <v>79</v>
      </c>
      <c r="D5118" s="54" t="s">
        <v>116</v>
      </c>
      <c r="E5118" s="61" t="s">
        <v>4357</v>
      </c>
      <c r="F5118" s="61" t="s">
        <v>236</v>
      </c>
      <c r="G5118" s="54" t="s">
        <v>71</v>
      </c>
      <c r="H5118" s="54" t="s">
        <v>128</v>
      </c>
      <c r="I5118" s="54" t="s">
        <v>22</v>
      </c>
      <c r="J5118" s="54" t="s">
        <v>129</v>
      </c>
      <c r="K5118" s="56">
        <v>43459.530451388891</v>
      </c>
      <c r="L5118" s="56">
        <v>43459.544212962966</v>
      </c>
      <c r="M5118" s="57">
        <v>0.33027777699999999</v>
      </c>
      <c r="N5118" s="58">
        <v>0</v>
      </c>
      <c r="O5118" s="58">
        <v>6</v>
      </c>
      <c r="P5118" s="58">
        <v>0</v>
      </c>
      <c r="Q5118" s="58">
        <v>0</v>
      </c>
      <c r="R5118" s="59">
        <v>0</v>
      </c>
      <c r="S5118" s="59">
        <v>1.9816670000000001</v>
      </c>
      <c r="T5118" s="59">
        <v>0</v>
      </c>
      <c r="U5118" s="59">
        <v>0</v>
      </c>
    </row>
    <row r="5119" spans="1:21" x14ac:dyDescent="0.3">
      <c r="A5119" s="61">
        <v>90883</v>
      </c>
      <c r="B5119" s="54">
        <v>1</v>
      </c>
      <c r="C5119" s="54" t="s">
        <v>78</v>
      </c>
      <c r="D5119" s="54" t="s">
        <v>97</v>
      </c>
      <c r="E5119" s="61" t="s">
        <v>4392</v>
      </c>
      <c r="F5119" s="61" t="s">
        <v>151</v>
      </c>
      <c r="G5119" s="54" t="s">
        <v>71</v>
      </c>
      <c r="H5119" s="54" t="s">
        <v>128</v>
      </c>
      <c r="I5119" s="54" t="s">
        <v>22</v>
      </c>
      <c r="J5119" s="54" t="s">
        <v>129</v>
      </c>
      <c r="K5119" s="56">
        <v>43459.533217592594</v>
      </c>
      <c r="L5119" s="56">
        <v>43459.591562499998</v>
      </c>
      <c r="M5119" s="57">
        <v>1.4002777769999999</v>
      </c>
      <c r="N5119" s="58">
        <v>0</v>
      </c>
      <c r="O5119" s="58">
        <v>82</v>
      </c>
      <c r="P5119" s="58">
        <v>0</v>
      </c>
      <c r="Q5119" s="58">
        <v>0</v>
      </c>
      <c r="R5119" s="59">
        <v>0</v>
      </c>
      <c r="S5119" s="59">
        <v>114.822778</v>
      </c>
      <c r="T5119" s="59">
        <v>0</v>
      </c>
      <c r="U5119" s="59">
        <v>0</v>
      </c>
    </row>
    <row r="5120" spans="1:21" x14ac:dyDescent="0.3">
      <c r="A5120" s="61">
        <v>90884</v>
      </c>
      <c r="B5120" s="54">
        <v>1</v>
      </c>
      <c r="C5120" s="54" t="s">
        <v>79</v>
      </c>
      <c r="D5120" s="54" t="s">
        <v>111</v>
      </c>
      <c r="E5120" s="61" t="s">
        <v>1391</v>
      </c>
      <c r="F5120" s="61" t="s">
        <v>172</v>
      </c>
      <c r="G5120" s="54" t="s">
        <v>71</v>
      </c>
      <c r="H5120" s="54" t="s">
        <v>128</v>
      </c>
      <c r="I5120" s="54" t="s">
        <v>22</v>
      </c>
      <c r="J5120" s="54" t="s">
        <v>129</v>
      </c>
      <c r="K5120" s="56">
        <v>43459.53334490741</v>
      </c>
      <c r="L5120" s="56">
        <v>43459.563472222224</v>
      </c>
      <c r="M5120" s="57">
        <v>0.72305555499999996</v>
      </c>
      <c r="N5120" s="58">
        <v>0</v>
      </c>
      <c r="O5120" s="58">
        <v>0</v>
      </c>
      <c r="P5120" s="58">
        <v>0</v>
      </c>
      <c r="Q5120" s="58">
        <v>20</v>
      </c>
      <c r="R5120" s="59">
        <v>0</v>
      </c>
      <c r="S5120" s="59">
        <v>0</v>
      </c>
      <c r="T5120" s="59">
        <v>0</v>
      </c>
      <c r="U5120" s="59">
        <v>14.461111000000001</v>
      </c>
    </row>
    <row r="5121" spans="1:21" x14ac:dyDescent="0.3">
      <c r="A5121" s="61">
        <v>90885</v>
      </c>
      <c r="B5121" s="54">
        <v>1</v>
      </c>
      <c r="C5121" s="54" t="s">
        <v>78</v>
      </c>
      <c r="D5121" s="54" t="s">
        <v>81</v>
      </c>
      <c r="E5121" s="61" t="s">
        <v>180</v>
      </c>
      <c r="F5121" s="61" t="s">
        <v>145</v>
      </c>
      <c r="G5121" s="54" t="s">
        <v>72</v>
      </c>
      <c r="H5121" s="54" t="s">
        <v>128</v>
      </c>
      <c r="I5121" s="54" t="s">
        <v>22</v>
      </c>
      <c r="J5121" s="54" t="s">
        <v>129</v>
      </c>
      <c r="K5121" s="56">
        <v>43459.548136574071</v>
      </c>
      <c r="L5121" s="56">
        <v>43459.613888888889</v>
      </c>
      <c r="M5121" s="57">
        <v>1.5780555549999999</v>
      </c>
      <c r="N5121" s="58">
        <v>0</v>
      </c>
      <c r="O5121" s="58">
        <v>13</v>
      </c>
      <c r="P5121" s="58">
        <v>1</v>
      </c>
      <c r="Q5121" s="58">
        <v>146</v>
      </c>
      <c r="R5121" s="59">
        <v>0</v>
      </c>
      <c r="S5121" s="59">
        <v>20.514721999999999</v>
      </c>
      <c r="T5121" s="59">
        <v>1.5780559999999999</v>
      </c>
      <c r="U5121" s="59">
        <v>230.39611099999999</v>
      </c>
    </row>
    <row r="5122" spans="1:21" x14ac:dyDescent="0.3">
      <c r="A5122" s="61">
        <v>90894</v>
      </c>
      <c r="B5122" s="54">
        <v>1</v>
      </c>
      <c r="C5122" s="54" t="s">
        <v>79</v>
      </c>
      <c r="D5122" s="54" t="s">
        <v>115</v>
      </c>
      <c r="E5122" s="61" t="s">
        <v>4393</v>
      </c>
      <c r="F5122" s="61" t="s">
        <v>145</v>
      </c>
      <c r="G5122" s="54" t="s">
        <v>72</v>
      </c>
      <c r="H5122" s="54" t="s">
        <v>128</v>
      </c>
      <c r="I5122" s="54" t="s">
        <v>22</v>
      </c>
      <c r="J5122" s="54" t="s">
        <v>129</v>
      </c>
      <c r="K5122" s="56">
        <v>43459.535381944443</v>
      </c>
      <c r="L5122" s="56">
        <v>43459.572974537034</v>
      </c>
      <c r="M5122" s="57">
        <v>0.90222222200000002</v>
      </c>
      <c r="N5122" s="58">
        <v>0</v>
      </c>
      <c r="O5122" s="58">
        <v>0</v>
      </c>
      <c r="P5122" s="58">
        <v>0</v>
      </c>
      <c r="Q5122" s="58">
        <v>33</v>
      </c>
      <c r="R5122" s="59">
        <v>0</v>
      </c>
      <c r="S5122" s="59">
        <v>0</v>
      </c>
      <c r="T5122" s="59">
        <v>0</v>
      </c>
      <c r="U5122" s="59">
        <v>29.773333000000001</v>
      </c>
    </row>
    <row r="5123" spans="1:21" x14ac:dyDescent="0.3">
      <c r="A5123" s="61">
        <v>90897</v>
      </c>
      <c r="B5123" s="54">
        <v>1</v>
      </c>
      <c r="C5123" s="54" t="s">
        <v>78</v>
      </c>
      <c r="D5123" s="54" t="s">
        <v>91</v>
      </c>
      <c r="E5123" s="61" t="s">
        <v>4394</v>
      </c>
      <c r="F5123" s="61" t="s">
        <v>137</v>
      </c>
      <c r="G5123" s="54" t="s">
        <v>71</v>
      </c>
      <c r="H5123" s="54" t="s">
        <v>128</v>
      </c>
      <c r="I5123" s="54" t="s">
        <v>22</v>
      </c>
      <c r="J5123" s="54" t="s">
        <v>129</v>
      </c>
      <c r="K5123" s="56">
        <v>43459.509328703702</v>
      </c>
      <c r="L5123" s="56">
        <v>43459.63453703704</v>
      </c>
      <c r="M5123" s="57">
        <v>3.0049999999999999</v>
      </c>
      <c r="N5123" s="58">
        <v>0</v>
      </c>
      <c r="O5123" s="58">
        <v>2</v>
      </c>
      <c r="P5123" s="58">
        <v>0</v>
      </c>
      <c r="Q5123" s="58">
        <v>0</v>
      </c>
      <c r="R5123" s="59">
        <v>0</v>
      </c>
      <c r="S5123" s="59">
        <v>6.01</v>
      </c>
      <c r="T5123" s="59">
        <v>0</v>
      </c>
      <c r="U5123" s="59">
        <v>0</v>
      </c>
    </row>
    <row r="5124" spans="1:21" x14ac:dyDescent="0.3">
      <c r="A5124" s="61">
        <v>90901</v>
      </c>
      <c r="B5124" s="54">
        <v>1</v>
      </c>
      <c r="C5124" s="54" t="s">
        <v>78</v>
      </c>
      <c r="D5124" s="54" t="s">
        <v>101</v>
      </c>
      <c r="E5124" s="61" t="s">
        <v>3664</v>
      </c>
      <c r="F5124" s="61" t="s">
        <v>151</v>
      </c>
      <c r="G5124" s="54" t="s">
        <v>71</v>
      </c>
      <c r="H5124" s="54" t="s">
        <v>128</v>
      </c>
      <c r="I5124" s="54" t="s">
        <v>22</v>
      </c>
      <c r="J5124" s="54" t="s">
        <v>129</v>
      </c>
      <c r="K5124" s="56">
        <v>43459.547881944447</v>
      </c>
      <c r="L5124" s="56">
        <v>43459.587210648147</v>
      </c>
      <c r="M5124" s="57">
        <v>0.94388888800000004</v>
      </c>
      <c r="N5124" s="58">
        <v>0</v>
      </c>
      <c r="O5124" s="58">
        <v>85</v>
      </c>
      <c r="P5124" s="58">
        <v>0</v>
      </c>
      <c r="Q5124" s="58">
        <v>0</v>
      </c>
      <c r="R5124" s="59">
        <v>0</v>
      </c>
      <c r="S5124" s="59">
        <v>80.230554999999995</v>
      </c>
      <c r="T5124" s="59">
        <v>0</v>
      </c>
      <c r="U5124" s="59">
        <v>0</v>
      </c>
    </row>
    <row r="5125" spans="1:21" x14ac:dyDescent="0.3">
      <c r="A5125" s="61">
        <v>90907</v>
      </c>
      <c r="B5125" s="54">
        <v>1</v>
      </c>
      <c r="C5125" s="54" t="s">
        <v>79</v>
      </c>
      <c r="D5125" s="54" t="s">
        <v>123</v>
      </c>
      <c r="E5125" s="61" t="s">
        <v>595</v>
      </c>
      <c r="F5125" s="61" t="s">
        <v>145</v>
      </c>
      <c r="G5125" s="54" t="s">
        <v>72</v>
      </c>
      <c r="H5125" s="54" t="s">
        <v>128</v>
      </c>
      <c r="I5125" s="54" t="s">
        <v>22</v>
      </c>
      <c r="J5125" s="54" t="s">
        <v>129</v>
      </c>
      <c r="K5125" s="56">
        <v>43459.523530092592</v>
      </c>
      <c r="L5125" s="56">
        <v>43459.64271990741</v>
      </c>
      <c r="M5125" s="57">
        <v>2.8605555549999999</v>
      </c>
      <c r="N5125" s="58">
        <v>0</v>
      </c>
      <c r="O5125" s="58">
        <v>3</v>
      </c>
      <c r="P5125" s="58">
        <v>0</v>
      </c>
      <c r="Q5125" s="58">
        <v>25</v>
      </c>
      <c r="R5125" s="59">
        <v>0</v>
      </c>
      <c r="S5125" s="59">
        <v>8.5816669999999995</v>
      </c>
      <c r="T5125" s="59">
        <v>0</v>
      </c>
      <c r="U5125" s="59">
        <v>71.513889000000006</v>
      </c>
    </row>
    <row r="5126" spans="1:21" x14ac:dyDescent="0.3">
      <c r="A5126" s="61">
        <v>90909</v>
      </c>
      <c r="B5126" s="54">
        <v>1</v>
      </c>
      <c r="C5126" s="54" t="s">
        <v>78</v>
      </c>
      <c r="D5126" s="54" t="s">
        <v>93</v>
      </c>
      <c r="E5126" s="61" t="s">
        <v>289</v>
      </c>
      <c r="F5126" s="61" t="s">
        <v>154</v>
      </c>
      <c r="G5126" s="54" t="s">
        <v>72</v>
      </c>
      <c r="H5126" s="54" t="s">
        <v>128</v>
      </c>
      <c r="I5126" s="54" t="s">
        <v>24</v>
      </c>
      <c r="J5126" s="54" t="s">
        <v>129</v>
      </c>
      <c r="K5126" s="56">
        <v>43459.552789351852</v>
      </c>
      <c r="L5126" s="56">
        <v>43459.724861111114</v>
      </c>
      <c r="M5126" s="57">
        <v>4.1297222219999998</v>
      </c>
      <c r="N5126" s="58">
        <v>1</v>
      </c>
      <c r="O5126" s="58">
        <v>1868</v>
      </c>
      <c r="P5126" s="58">
        <v>0</v>
      </c>
      <c r="Q5126" s="58">
        <v>2</v>
      </c>
      <c r="R5126" s="59">
        <v>4.1297220000000001</v>
      </c>
      <c r="S5126" s="59">
        <v>7714.3211110000002</v>
      </c>
      <c r="T5126" s="59">
        <v>0</v>
      </c>
      <c r="U5126" s="59">
        <v>8.2594440000000002</v>
      </c>
    </row>
    <row r="5127" spans="1:21" x14ac:dyDescent="0.3">
      <c r="A5127" s="61">
        <v>90911</v>
      </c>
      <c r="B5127" s="54">
        <v>1</v>
      </c>
      <c r="C5127" s="54" t="s">
        <v>78</v>
      </c>
      <c r="D5127" s="54" t="s">
        <v>104</v>
      </c>
      <c r="E5127" s="61" t="s">
        <v>4395</v>
      </c>
      <c r="F5127" s="61" t="s">
        <v>137</v>
      </c>
      <c r="G5127" s="54" t="s">
        <v>71</v>
      </c>
      <c r="H5127" s="54" t="s">
        <v>128</v>
      </c>
      <c r="I5127" s="54" t="s">
        <v>22</v>
      </c>
      <c r="J5127" s="54" t="s">
        <v>129</v>
      </c>
      <c r="K5127" s="56">
        <v>43459.544016203705</v>
      </c>
      <c r="L5127" s="56">
        <v>43459.611597222225</v>
      </c>
      <c r="M5127" s="57">
        <v>1.6219444439999999</v>
      </c>
      <c r="N5127" s="58">
        <v>0</v>
      </c>
      <c r="O5127" s="58">
        <v>0</v>
      </c>
      <c r="P5127" s="58">
        <v>0</v>
      </c>
      <c r="Q5127" s="58">
        <v>60</v>
      </c>
      <c r="R5127" s="59">
        <v>0</v>
      </c>
      <c r="S5127" s="59">
        <v>0</v>
      </c>
      <c r="T5127" s="59">
        <v>0</v>
      </c>
      <c r="U5127" s="59">
        <v>97.316666999999995</v>
      </c>
    </row>
    <row r="5128" spans="1:21" x14ac:dyDescent="0.3">
      <c r="A5128" s="61">
        <v>90912</v>
      </c>
      <c r="B5128" s="54">
        <v>1</v>
      </c>
      <c r="C5128" s="54" t="s">
        <v>78</v>
      </c>
      <c r="D5128" s="54" t="s">
        <v>91</v>
      </c>
      <c r="E5128" s="61" t="s">
        <v>231</v>
      </c>
      <c r="F5128" s="61" t="s">
        <v>136</v>
      </c>
      <c r="G5128" s="54" t="s">
        <v>71</v>
      </c>
      <c r="H5128" s="54" t="s">
        <v>128</v>
      </c>
      <c r="I5128" s="54" t="s">
        <v>22</v>
      </c>
      <c r="J5128" s="54" t="s">
        <v>129</v>
      </c>
      <c r="K5128" s="56">
        <v>43459.559212962966</v>
      </c>
      <c r="L5128" s="56">
        <v>43459.647916666669</v>
      </c>
      <c r="M5128" s="57">
        <v>2.1288888880000001</v>
      </c>
      <c r="N5128" s="58">
        <v>0</v>
      </c>
      <c r="O5128" s="58">
        <v>0</v>
      </c>
      <c r="P5128" s="58">
        <v>0</v>
      </c>
      <c r="Q5128" s="58">
        <v>9</v>
      </c>
      <c r="R5128" s="59">
        <v>0</v>
      </c>
      <c r="S5128" s="59">
        <v>0</v>
      </c>
      <c r="T5128" s="59">
        <v>0</v>
      </c>
      <c r="U5128" s="59">
        <v>19.16</v>
      </c>
    </row>
    <row r="5129" spans="1:21" x14ac:dyDescent="0.3">
      <c r="A5129" s="61">
        <v>90914</v>
      </c>
      <c r="B5129" s="54">
        <v>1</v>
      </c>
      <c r="C5129" s="54" t="s">
        <v>78</v>
      </c>
      <c r="D5129" s="54" t="s">
        <v>92</v>
      </c>
      <c r="E5129" s="61" t="s">
        <v>4396</v>
      </c>
      <c r="F5129" s="61" t="s">
        <v>172</v>
      </c>
      <c r="G5129" s="54" t="s">
        <v>71</v>
      </c>
      <c r="H5129" s="54" t="s">
        <v>128</v>
      </c>
      <c r="I5129" s="54" t="s">
        <v>22</v>
      </c>
      <c r="J5129" s="54" t="s">
        <v>129</v>
      </c>
      <c r="K5129" s="56">
        <v>43459.55908564815</v>
      </c>
      <c r="L5129" s="56">
        <v>43459.681141203706</v>
      </c>
      <c r="M5129" s="57">
        <v>2.9293333330000002</v>
      </c>
      <c r="N5129" s="58">
        <v>0</v>
      </c>
      <c r="O5129" s="58">
        <v>464</v>
      </c>
      <c r="P5129" s="58">
        <v>0</v>
      </c>
      <c r="Q5129" s="58">
        <v>0</v>
      </c>
      <c r="R5129" s="59">
        <v>0</v>
      </c>
      <c r="S5129" s="59">
        <v>1359.2106670000001</v>
      </c>
      <c r="T5129" s="59">
        <v>0</v>
      </c>
      <c r="U5129" s="59">
        <v>0</v>
      </c>
    </row>
    <row r="5130" spans="1:21" x14ac:dyDescent="0.3">
      <c r="A5130" s="61">
        <v>90916</v>
      </c>
      <c r="B5130" s="54">
        <v>1</v>
      </c>
      <c r="C5130" s="54" t="s">
        <v>78</v>
      </c>
      <c r="D5130" s="54" t="s">
        <v>91</v>
      </c>
      <c r="E5130" s="61" t="s">
        <v>4397</v>
      </c>
      <c r="F5130" s="61" t="s">
        <v>137</v>
      </c>
      <c r="G5130" s="54" t="s">
        <v>71</v>
      </c>
      <c r="H5130" s="54" t="s">
        <v>128</v>
      </c>
      <c r="I5130" s="54" t="s">
        <v>22</v>
      </c>
      <c r="J5130" s="54" t="s">
        <v>129</v>
      </c>
      <c r="K5130" s="56">
        <v>43459.561527777776</v>
      </c>
      <c r="L5130" s="56">
        <v>43459.599340277775</v>
      </c>
      <c r="M5130" s="57">
        <v>0.90749999999999997</v>
      </c>
      <c r="N5130" s="58">
        <v>0</v>
      </c>
      <c r="O5130" s="58">
        <v>1</v>
      </c>
      <c r="P5130" s="58">
        <v>0</v>
      </c>
      <c r="Q5130" s="58">
        <v>0</v>
      </c>
      <c r="R5130" s="59">
        <v>0</v>
      </c>
      <c r="S5130" s="59">
        <v>0.90749999999999997</v>
      </c>
      <c r="T5130" s="59">
        <v>0</v>
      </c>
      <c r="U5130" s="59">
        <v>0</v>
      </c>
    </row>
    <row r="5131" spans="1:21" x14ac:dyDescent="0.3">
      <c r="A5131" s="61">
        <v>90917</v>
      </c>
      <c r="B5131" s="54">
        <v>1</v>
      </c>
      <c r="C5131" s="54" t="s">
        <v>78</v>
      </c>
      <c r="D5131" s="54" t="s">
        <v>98</v>
      </c>
      <c r="E5131" s="61" t="s">
        <v>4398</v>
      </c>
      <c r="F5131" s="61" t="s">
        <v>137</v>
      </c>
      <c r="G5131" s="54" t="s">
        <v>71</v>
      </c>
      <c r="H5131" s="54" t="s">
        <v>128</v>
      </c>
      <c r="I5131" s="54" t="s">
        <v>22</v>
      </c>
      <c r="J5131" s="54" t="s">
        <v>129</v>
      </c>
      <c r="K5131" s="56">
        <v>43459.568495370368</v>
      </c>
      <c r="L5131" s="56">
        <v>43459.592060185183</v>
      </c>
      <c r="M5131" s="57">
        <v>0.56555555499999999</v>
      </c>
      <c r="N5131" s="58">
        <v>0</v>
      </c>
      <c r="O5131" s="58">
        <v>311</v>
      </c>
      <c r="P5131" s="58">
        <v>0</v>
      </c>
      <c r="Q5131" s="58">
        <v>0</v>
      </c>
      <c r="R5131" s="59">
        <v>0</v>
      </c>
      <c r="S5131" s="59">
        <v>175.887778</v>
      </c>
      <c r="T5131" s="59">
        <v>0</v>
      </c>
      <c r="U5131" s="59">
        <v>0</v>
      </c>
    </row>
    <row r="5132" spans="1:21" x14ac:dyDescent="0.3">
      <c r="A5132" s="61">
        <v>90920</v>
      </c>
      <c r="B5132" s="54">
        <v>1</v>
      </c>
      <c r="C5132" s="54" t="s">
        <v>78</v>
      </c>
      <c r="D5132" s="54" t="s">
        <v>90</v>
      </c>
      <c r="E5132" s="61" t="s">
        <v>4399</v>
      </c>
      <c r="F5132" s="61" t="s">
        <v>136</v>
      </c>
      <c r="G5132" s="54" t="s">
        <v>71</v>
      </c>
      <c r="H5132" s="54" t="s">
        <v>128</v>
      </c>
      <c r="I5132" s="54" t="s">
        <v>22</v>
      </c>
      <c r="J5132" s="54" t="s">
        <v>129</v>
      </c>
      <c r="K5132" s="56">
        <v>43459.5621875</v>
      </c>
      <c r="L5132" s="56">
        <v>43459.683587962965</v>
      </c>
      <c r="M5132" s="57">
        <v>2.9136111109999998</v>
      </c>
      <c r="N5132" s="58">
        <v>0</v>
      </c>
      <c r="O5132" s="58">
        <v>63</v>
      </c>
      <c r="P5132" s="58">
        <v>0</v>
      </c>
      <c r="Q5132" s="58">
        <v>0</v>
      </c>
      <c r="R5132" s="59">
        <v>0</v>
      </c>
      <c r="S5132" s="59">
        <v>183.5575</v>
      </c>
      <c r="T5132" s="59">
        <v>0</v>
      </c>
      <c r="U5132" s="59">
        <v>0</v>
      </c>
    </row>
    <row r="5133" spans="1:21" x14ac:dyDescent="0.3">
      <c r="A5133" s="61">
        <v>90923</v>
      </c>
      <c r="B5133" s="54">
        <v>1</v>
      </c>
      <c r="C5133" s="54" t="s">
        <v>78</v>
      </c>
      <c r="D5133" s="54" t="s">
        <v>80</v>
      </c>
      <c r="E5133" s="61" t="s">
        <v>4400</v>
      </c>
      <c r="F5133" s="61" t="s">
        <v>137</v>
      </c>
      <c r="G5133" s="54" t="s">
        <v>71</v>
      </c>
      <c r="H5133" s="54" t="s">
        <v>128</v>
      </c>
      <c r="I5133" s="54" t="s">
        <v>22</v>
      </c>
      <c r="J5133" s="54" t="s">
        <v>129</v>
      </c>
      <c r="K5133" s="56">
        <v>43459.579942129632</v>
      </c>
      <c r="L5133" s="56">
        <v>43459.606631944444</v>
      </c>
      <c r="M5133" s="57">
        <v>0.64055555500000005</v>
      </c>
      <c r="N5133" s="58">
        <v>0</v>
      </c>
      <c r="O5133" s="58">
        <v>1</v>
      </c>
      <c r="P5133" s="58">
        <v>0</v>
      </c>
      <c r="Q5133" s="58">
        <v>0</v>
      </c>
      <c r="R5133" s="59">
        <v>0</v>
      </c>
      <c r="S5133" s="59">
        <v>0.64055600000000001</v>
      </c>
      <c r="T5133" s="59">
        <v>0</v>
      </c>
      <c r="U5133" s="59">
        <v>0</v>
      </c>
    </row>
    <row r="5134" spans="1:21" x14ac:dyDescent="0.3">
      <c r="A5134" s="61">
        <v>90927</v>
      </c>
      <c r="B5134" s="54">
        <v>1</v>
      </c>
      <c r="C5134" s="54" t="s">
        <v>79</v>
      </c>
      <c r="D5134" s="54" t="s">
        <v>117</v>
      </c>
      <c r="E5134" s="61" t="s">
        <v>3410</v>
      </c>
      <c r="F5134" s="61" t="s">
        <v>145</v>
      </c>
      <c r="G5134" s="54" t="s">
        <v>72</v>
      </c>
      <c r="H5134" s="54" t="s">
        <v>128</v>
      </c>
      <c r="I5134" s="54" t="s">
        <v>22</v>
      </c>
      <c r="J5134" s="54" t="s">
        <v>129</v>
      </c>
      <c r="K5134" s="56">
        <v>43459.583553240744</v>
      </c>
      <c r="L5134" s="56">
        <v>43459.62804398148</v>
      </c>
      <c r="M5134" s="57">
        <v>1.0677777770000001</v>
      </c>
      <c r="N5134" s="58">
        <v>0</v>
      </c>
      <c r="O5134" s="58">
        <v>0</v>
      </c>
      <c r="P5134" s="58">
        <v>3</v>
      </c>
      <c r="Q5134" s="58">
        <v>30</v>
      </c>
      <c r="R5134" s="59">
        <v>0</v>
      </c>
      <c r="S5134" s="59">
        <v>0</v>
      </c>
      <c r="T5134" s="59">
        <v>3.2033330000000002</v>
      </c>
      <c r="U5134" s="59">
        <v>32.033332999999999</v>
      </c>
    </row>
    <row r="5135" spans="1:21" x14ac:dyDescent="0.3">
      <c r="A5135" s="61">
        <v>90928</v>
      </c>
      <c r="B5135" s="54">
        <v>1</v>
      </c>
      <c r="C5135" s="54" t="s">
        <v>79</v>
      </c>
      <c r="D5135" s="54" t="s">
        <v>113</v>
      </c>
      <c r="E5135" s="61" t="s">
        <v>4401</v>
      </c>
      <c r="F5135" s="61" t="s">
        <v>145</v>
      </c>
      <c r="G5135" s="54" t="s">
        <v>72</v>
      </c>
      <c r="H5135" s="54" t="s">
        <v>128</v>
      </c>
      <c r="I5135" s="54" t="s">
        <v>22</v>
      </c>
      <c r="J5135" s="54" t="s">
        <v>129</v>
      </c>
      <c r="K5135" s="56">
        <v>43459.583819444444</v>
      </c>
      <c r="L5135" s="56">
        <v>43459.621412037035</v>
      </c>
      <c r="M5135" s="57">
        <v>0.90222222200000002</v>
      </c>
      <c r="N5135" s="58">
        <v>0</v>
      </c>
      <c r="O5135" s="58">
        <v>7</v>
      </c>
      <c r="P5135" s="58">
        <v>0</v>
      </c>
      <c r="Q5135" s="58">
        <v>0</v>
      </c>
      <c r="R5135" s="59">
        <v>0</v>
      </c>
      <c r="S5135" s="59">
        <v>6.3155559999999999</v>
      </c>
      <c r="T5135" s="59">
        <v>0</v>
      </c>
      <c r="U5135" s="59">
        <v>0</v>
      </c>
    </row>
    <row r="5136" spans="1:21" x14ac:dyDescent="0.3">
      <c r="A5136" s="61">
        <v>90932</v>
      </c>
      <c r="B5136" s="54">
        <v>1</v>
      </c>
      <c r="C5136" s="54" t="s">
        <v>78</v>
      </c>
      <c r="D5136" s="54" t="s">
        <v>86</v>
      </c>
      <c r="E5136" s="61" t="s">
        <v>4402</v>
      </c>
      <c r="F5136" s="61" t="s">
        <v>137</v>
      </c>
      <c r="G5136" s="54" t="s">
        <v>71</v>
      </c>
      <c r="H5136" s="54" t="s">
        <v>128</v>
      </c>
      <c r="I5136" s="54" t="s">
        <v>22</v>
      </c>
      <c r="J5136" s="54" t="s">
        <v>129</v>
      </c>
      <c r="K5136" s="56">
        <v>43459.588090277779</v>
      </c>
      <c r="L5136" s="56">
        <v>43459.630937499998</v>
      </c>
      <c r="M5136" s="57">
        <v>1.028333333</v>
      </c>
      <c r="N5136" s="58">
        <v>0</v>
      </c>
      <c r="O5136" s="58">
        <v>1</v>
      </c>
      <c r="P5136" s="58">
        <v>0</v>
      </c>
      <c r="Q5136" s="58">
        <v>0</v>
      </c>
      <c r="R5136" s="59">
        <v>0</v>
      </c>
      <c r="S5136" s="59">
        <v>1.0283329999999999</v>
      </c>
      <c r="T5136" s="59">
        <v>0</v>
      </c>
      <c r="U5136" s="59">
        <v>0</v>
      </c>
    </row>
    <row r="5137" spans="1:21" x14ac:dyDescent="0.3">
      <c r="A5137" s="61">
        <v>90934</v>
      </c>
      <c r="B5137" s="54">
        <v>1</v>
      </c>
      <c r="C5137" s="54" t="s">
        <v>79</v>
      </c>
      <c r="D5137" s="54" t="s">
        <v>116</v>
      </c>
      <c r="E5137" s="61" t="s">
        <v>4357</v>
      </c>
      <c r="F5137" s="61" t="s">
        <v>159</v>
      </c>
      <c r="G5137" s="54" t="s">
        <v>71</v>
      </c>
      <c r="H5137" s="54" t="s">
        <v>128</v>
      </c>
      <c r="I5137" s="54" t="s">
        <v>22</v>
      </c>
      <c r="J5137" s="54" t="s">
        <v>129</v>
      </c>
      <c r="K5137" s="56">
        <v>43459.602349537039</v>
      </c>
      <c r="L5137" s="56">
        <v>43459.628136574072</v>
      </c>
      <c r="M5137" s="57">
        <v>0.61888888799999997</v>
      </c>
      <c r="N5137" s="58">
        <v>0</v>
      </c>
      <c r="O5137" s="58">
        <v>6</v>
      </c>
      <c r="P5137" s="58">
        <v>0</v>
      </c>
      <c r="Q5137" s="58">
        <v>0</v>
      </c>
      <c r="R5137" s="59">
        <v>0</v>
      </c>
      <c r="S5137" s="59">
        <v>3.713333</v>
      </c>
      <c r="T5137" s="59">
        <v>0</v>
      </c>
      <c r="U5137" s="59">
        <v>0</v>
      </c>
    </row>
    <row r="5138" spans="1:21" x14ac:dyDescent="0.3">
      <c r="A5138" s="61">
        <v>90935</v>
      </c>
      <c r="B5138" s="54">
        <v>1</v>
      </c>
      <c r="C5138" s="54" t="s">
        <v>79</v>
      </c>
      <c r="D5138" s="54" t="s">
        <v>112</v>
      </c>
      <c r="E5138" s="61" t="s">
        <v>4403</v>
      </c>
      <c r="F5138" s="61" t="s">
        <v>145</v>
      </c>
      <c r="G5138" s="54" t="s">
        <v>72</v>
      </c>
      <c r="H5138" s="54" t="s">
        <v>128</v>
      </c>
      <c r="I5138" s="54" t="s">
        <v>22</v>
      </c>
      <c r="J5138" s="54" t="s">
        <v>129</v>
      </c>
      <c r="K5138" s="56">
        <v>43459.580034722225</v>
      </c>
      <c r="L5138" s="56">
        <v>43459.913958333331</v>
      </c>
      <c r="M5138" s="57">
        <v>8.0141666659999995</v>
      </c>
      <c r="N5138" s="58">
        <v>0</v>
      </c>
      <c r="O5138" s="58">
        <v>67</v>
      </c>
      <c r="P5138" s="58">
        <v>0</v>
      </c>
      <c r="Q5138" s="58">
        <v>0</v>
      </c>
      <c r="R5138" s="59">
        <v>0</v>
      </c>
      <c r="S5138" s="59">
        <v>536.94916699999999</v>
      </c>
      <c r="T5138" s="59">
        <v>0</v>
      </c>
      <c r="U5138" s="59">
        <v>0</v>
      </c>
    </row>
    <row r="5139" spans="1:21" x14ac:dyDescent="0.3">
      <c r="A5139" s="61">
        <v>90936</v>
      </c>
      <c r="B5139" s="54">
        <v>1</v>
      </c>
      <c r="C5139" s="54" t="s">
        <v>79</v>
      </c>
      <c r="D5139" s="54" t="s">
        <v>117</v>
      </c>
      <c r="E5139" s="61" t="s">
        <v>4404</v>
      </c>
      <c r="F5139" s="61" t="s">
        <v>153</v>
      </c>
      <c r="G5139" s="54" t="s">
        <v>72</v>
      </c>
      <c r="H5139" s="54" t="s">
        <v>128</v>
      </c>
      <c r="I5139" s="54" t="s">
        <v>22</v>
      </c>
      <c r="J5139" s="54" t="s">
        <v>129</v>
      </c>
      <c r="K5139" s="56">
        <v>43459.600439814814</v>
      </c>
      <c r="L5139" s="56">
        <v>43459.703981481478</v>
      </c>
      <c r="M5139" s="57">
        <v>2.4849999999999999</v>
      </c>
      <c r="N5139" s="58">
        <v>0</v>
      </c>
      <c r="O5139" s="58">
        <v>0</v>
      </c>
      <c r="P5139" s="58">
        <v>4</v>
      </c>
      <c r="Q5139" s="58">
        <v>308</v>
      </c>
      <c r="R5139" s="59">
        <v>0</v>
      </c>
      <c r="S5139" s="59">
        <v>0</v>
      </c>
      <c r="T5139" s="59">
        <v>9.94</v>
      </c>
      <c r="U5139" s="59">
        <v>765.38</v>
      </c>
    </row>
    <row r="5140" spans="1:21" x14ac:dyDescent="0.3">
      <c r="A5140" s="61">
        <v>90939</v>
      </c>
      <c r="B5140" s="54">
        <v>1</v>
      </c>
      <c r="C5140" s="54" t="s">
        <v>79</v>
      </c>
      <c r="D5140" s="54" t="s">
        <v>114</v>
      </c>
      <c r="E5140" s="61" t="s">
        <v>4405</v>
      </c>
      <c r="F5140" s="61" t="s">
        <v>145</v>
      </c>
      <c r="G5140" s="54" t="s">
        <v>72</v>
      </c>
      <c r="H5140" s="54" t="s">
        <v>128</v>
      </c>
      <c r="I5140" s="54" t="s">
        <v>22</v>
      </c>
      <c r="J5140" s="54" t="s">
        <v>129</v>
      </c>
      <c r="K5140" s="56">
        <v>43459.603807870371</v>
      </c>
      <c r="L5140" s="56">
        <v>43459.657453703701</v>
      </c>
      <c r="M5140" s="57">
        <v>1.2875000000000001</v>
      </c>
      <c r="N5140" s="58">
        <v>0</v>
      </c>
      <c r="O5140" s="58">
        <v>0</v>
      </c>
      <c r="P5140" s="58">
        <v>0</v>
      </c>
      <c r="Q5140" s="58">
        <v>9</v>
      </c>
      <c r="R5140" s="59">
        <v>0</v>
      </c>
      <c r="S5140" s="59">
        <v>0</v>
      </c>
      <c r="T5140" s="59">
        <v>0</v>
      </c>
      <c r="U5140" s="59">
        <v>11.5875</v>
      </c>
    </row>
    <row r="5141" spans="1:21" x14ac:dyDescent="0.3">
      <c r="A5141" s="61">
        <v>90940</v>
      </c>
      <c r="B5141" s="54">
        <v>1</v>
      </c>
      <c r="C5141" s="54" t="s">
        <v>78</v>
      </c>
      <c r="D5141" s="54" t="s">
        <v>82</v>
      </c>
      <c r="E5141" s="61" t="s">
        <v>4406</v>
      </c>
      <c r="F5141" s="61" t="s">
        <v>136</v>
      </c>
      <c r="G5141" s="54" t="s">
        <v>71</v>
      </c>
      <c r="H5141" s="54" t="s">
        <v>128</v>
      </c>
      <c r="I5141" s="54" t="s">
        <v>22</v>
      </c>
      <c r="J5141" s="54" t="s">
        <v>129</v>
      </c>
      <c r="K5141" s="56">
        <v>43459.602962962963</v>
      </c>
      <c r="L5141" s="56">
        <v>43459.683391203704</v>
      </c>
      <c r="M5141" s="57">
        <v>1.9302777769999999</v>
      </c>
      <c r="N5141" s="58">
        <v>0</v>
      </c>
      <c r="O5141" s="58">
        <v>4</v>
      </c>
      <c r="P5141" s="58">
        <v>0</v>
      </c>
      <c r="Q5141" s="58">
        <v>0</v>
      </c>
      <c r="R5141" s="59">
        <v>0</v>
      </c>
      <c r="S5141" s="59">
        <v>7.7211109999999996</v>
      </c>
      <c r="T5141" s="59">
        <v>0</v>
      </c>
      <c r="U5141" s="59">
        <v>0</v>
      </c>
    </row>
    <row r="5142" spans="1:21" x14ac:dyDescent="0.3">
      <c r="A5142" s="61">
        <v>90943</v>
      </c>
      <c r="B5142" s="54">
        <v>1</v>
      </c>
      <c r="C5142" s="54" t="s">
        <v>78</v>
      </c>
      <c r="D5142" s="54" t="s">
        <v>86</v>
      </c>
      <c r="E5142" s="61" t="s">
        <v>4402</v>
      </c>
      <c r="F5142" s="61" t="s">
        <v>137</v>
      </c>
      <c r="G5142" s="54" t="s">
        <v>71</v>
      </c>
      <c r="H5142" s="54" t="s">
        <v>128</v>
      </c>
      <c r="I5142" s="54" t="s">
        <v>22</v>
      </c>
      <c r="J5142" s="54" t="s">
        <v>129</v>
      </c>
      <c r="K5142" s="56">
        <v>43459.625775462962</v>
      </c>
      <c r="L5142" s="56">
        <v>43459.632361111115</v>
      </c>
      <c r="M5142" s="57">
        <v>0.15805555499999999</v>
      </c>
      <c r="N5142" s="58">
        <v>0</v>
      </c>
      <c r="O5142" s="58">
        <v>177</v>
      </c>
      <c r="P5142" s="58">
        <v>0</v>
      </c>
      <c r="Q5142" s="58">
        <v>0</v>
      </c>
      <c r="R5142" s="59">
        <v>0</v>
      </c>
      <c r="S5142" s="59">
        <v>27.975833000000002</v>
      </c>
      <c r="T5142" s="59">
        <v>0</v>
      </c>
      <c r="U5142" s="59">
        <v>0</v>
      </c>
    </row>
    <row r="5143" spans="1:21" x14ac:dyDescent="0.3">
      <c r="A5143" s="61">
        <v>90949</v>
      </c>
      <c r="B5143" s="54">
        <v>1</v>
      </c>
      <c r="C5143" s="54" t="s">
        <v>79</v>
      </c>
      <c r="D5143" s="54" t="s">
        <v>114</v>
      </c>
      <c r="E5143" s="61" t="s">
        <v>4407</v>
      </c>
      <c r="F5143" s="61" t="s">
        <v>327</v>
      </c>
      <c r="G5143" s="54" t="s">
        <v>72</v>
      </c>
      <c r="H5143" s="54" t="s">
        <v>128</v>
      </c>
      <c r="I5143" s="54" t="s">
        <v>22</v>
      </c>
      <c r="J5143" s="54" t="s">
        <v>129</v>
      </c>
      <c r="K5143" s="56">
        <v>43459.630937499998</v>
      </c>
      <c r="L5143" s="56">
        <v>43459.682569444441</v>
      </c>
      <c r="M5143" s="57">
        <v>1.239166666</v>
      </c>
      <c r="N5143" s="58">
        <v>1</v>
      </c>
      <c r="O5143" s="58">
        <v>235</v>
      </c>
      <c r="P5143" s="58">
        <v>0</v>
      </c>
      <c r="Q5143" s="58">
        <v>0</v>
      </c>
      <c r="R5143" s="59">
        <v>1.2391669999999999</v>
      </c>
      <c r="S5143" s="59">
        <v>291.20416699999998</v>
      </c>
      <c r="T5143" s="59">
        <v>0</v>
      </c>
      <c r="U5143" s="59">
        <v>0</v>
      </c>
    </row>
    <row r="5144" spans="1:21" x14ac:dyDescent="0.3">
      <c r="A5144" s="61">
        <v>90954</v>
      </c>
      <c r="B5144" s="54">
        <v>1</v>
      </c>
      <c r="C5144" s="54" t="s">
        <v>78</v>
      </c>
      <c r="D5144" s="54" t="s">
        <v>86</v>
      </c>
      <c r="E5144" s="61" t="s">
        <v>4408</v>
      </c>
      <c r="F5144" s="61" t="s">
        <v>137</v>
      </c>
      <c r="G5144" s="54" t="s">
        <v>71</v>
      </c>
      <c r="H5144" s="54" t="s">
        <v>128</v>
      </c>
      <c r="I5144" s="54" t="s">
        <v>22</v>
      </c>
      <c r="J5144" s="54" t="s">
        <v>129</v>
      </c>
      <c r="K5144" s="56">
        <v>43459.59983796296</v>
      </c>
      <c r="L5144" s="56">
        <v>43459.711631944447</v>
      </c>
      <c r="M5144" s="57">
        <v>2.6830555550000001</v>
      </c>
      <c r="N5144" s="58">
        <v>0</v>
      </c>
      <c r="O5144" s="58">
        <v>1</v>
      </c>
      <c r="P5144" s="58">
        <v>0</v>
      </c>
      <c r="Q5144" s="58">
        <v>0</v>
      </c>
      <c r="R5144" s="59">
        <v>0</v>
      </c>
      <c r="S5144" s="59">
        <v>2.6830560000000001</v>
      </c>
      <c r="T5144" s="59">
        <v>0</v>
      </c>
      <c r="U5144" s="59">
        <v>0</v>
      </c>
    </row>
    <row r="5145" spans="1:21" x14ac:dyDescent="0.3">
      <c r="A5145" s="61">
        <v>90956</v>
      </c>
      <c r="B5145" s="54">
        <v>1</v>
      </c>
      <c r="C5145" s="54" t="s">
        <v>78</v>
      </c>
      <c r="D5145" s="54" t="s">
        <v>87</v>
      </c>
      <c r="E5145" s="61" t="s">
        <v>4409</v>
      </c>
      <c r="F5145" s="61" t="s">
        <v>160</v>
      </c>
      <c r="G5145" s="54" t="s">
        <v>72</v>
      </c>
      <c r="H5145" s="54" t="s">
        <v>128</v>
      </c>
      <c r="I5145" s="54" t="s">
        <v>24</v>
      </c>
      <c r="J5145" s="54" t="s">
        <v>129</v>
      </c>
      <c r="K5145" s="56">
        <v>43459.631967592592</v>
      </c>
      <c r="L5145" s="56">
        <v>43459.928749999999</v>
      </c>
      <c r="M5145" s="57">
        <v>7.1227777769999996</v>
      </c>
      <c r="N5145" s="58">
        <v>0</v>
      </c>
      <c r="O5145" s="58">
        <v>27</v>
      </c>
      <c r="P5145" s="58">
        <v>0</v>
      </c>
      <c r="Q5145" s="58">
        <v>94</v>
      </c>
      <c r="R5145" s="59">
        <v>0</v>
      </c>
      <c r="S5145" s="59">
        <v>192.315</v>
      </c>
      <c r="T5145" s="59">
        <v>0</v>
      </c>
      <c r="U5145" s="59">
        <v>669.541111</v>
      </c>
    </row>
    <row r="5146" spans="1:21" x14ac:dyDescent="0.3">
      <c r="A5146" s="61">
        <v>90957</v>
      </c>
      <c r="B5146" s="54">
        <v>1</v>
      </c>
      <c r="C5146" s="54" t="s">
        <v>78</v>
      </c>
      <c r="D5146" s="54" t="s">
        <v>88</v>
      </c>
      <c r="E5146" s="61" t="s">
        <v>4410</v>
      </c>
      <c r="F5146" s="61" t="s">
        <v>137</v>
      </c>
      <c r="G5146" s="54" t="s">
        <v>71</v>
      </c>
      <c r="H5146" s="54" t="s">
        <v>128</v>
      </c>
      <c r="I5146" s="54" t="s">
        <v>22</v>
      </c>
      <c r="J5146" s="54" t="s">
        <v>129</v>
      </c>
      <c r="K5146" s="56">
        <v>43459.646527777775</v>
      </c>
      <c r="L5146" s="56">
        <v>43459.780671296299</v>
      </c>
      <c r="M5146" s="57">
        <v>3.2194444440000001</v>
      </c>
      <c r="N5146" s="58">
        <v>0</v>
      </c>
      <c r="O5146" s="58">
        <v>1</v>
      </c>
      <c r="P5146" s="58">
        <v>0</v>
      </c>
      <c r="Q5146" s="58">
        <v>0</v>
      </c>
      <c r="R5146" s="59">
        <v>0</v>
      </c>
      <c r="S5146" s="59">
        <v>3.2194440000000002</v>
      </c>
      <c r="T5146" s="59">
        <v>0</v>
      </c>
      <c r="U5146" s="59">
        <v>0</v>
      </c>
    </row>
    <row r="5147" spans="1:21" x14ac:dyDescent="0.3">
      <c r="A5147" s="61">
        <v>90958</v>
      </c>
      <c r="B5147" s="54">
        <v>1</v>
      </c>
      <c r="C5147" s="54" t="s">
        <v>79</v>
      </c>
      <c r="D5147" s="54" t="s">
        <v>124</v>
      </c>
      <c r="E5147" s="61" t="s">
        <v>2407</v>
      </c>
      <c r="F5147" s="61" t="s">
        <v>140</v>
      </c>
      <c r="G5147" s="54" t="s">
        <v>72</v>
      </c>
      <c r="H5147" s="54" t="s">
        <v>128</v>
      </c>
      <c r="I5147" s="54" t="s">
        <v>22</v>
      </c>
      <c r="J5147" s="54" t="s">
        <v>129</v>
      </c>
      <c r="K5147" s="56">
        <v>43459.603391203702</v>
      </c>
      <c r="L5147" s="56">
        <v>43459.70071759259</v>
      </c>
      <c r="M5147" s="57">
        <v>2.3358333330000001</v>
      </c>
      <c r="N5147" s="58">
        <v>0</v>
      </c>
      <c r="O5147" s="58">
        <v>104</v>
      </c>
      <c r="P5147" s="58">
        <v>0</v>
      </c>
      <c r="Q5147" s="58">
        <v>0</v>
      </c>
      <c r="R5147" s="59">
        <v>0</v>
      </c>
      <c r="S5147" s="59">
        <v>242.92666700000001</v>
      </c>
      <c r="T5147" s="59">
        <v>0</v>
      </c>
      <c r="U5147" s="59">
        <v>0</v>
      </c>
    </row>
    <row r="5148" spans="1:21" x14ac:dyDescent="0.3">
      <c r="A5148" s="61">
        <v>90963</v>
      </c>
      <c r="B5148" s="54">
        <v>1</v>
      </c>
      <c r="C5148" s="54" t="s">
        <v>78</v>
      </c>
      <c r="D5148" s="54" t="s">
        <v>92</v>
      </c>
      <c r="E5148" s="61" t="s">
        <v>4411</v>
      </c>
      <c r="F5148" s="61" t="s">
        <v>136</v>
      </c>
      <c r="G5148" s="54" t="s">
        <v>71</v>
      </c>
      <c r="H5148" s="54" t="s">
        <v>128</v>
      </c>
      <c r="I5148" s="54" t="s">
        <v>22</v>
      </c>
      <c r="J5148" s="54" t="s">
        <v>129</v>
      </c>
      <c r="K5148" s="56">
        <v>43459.626666666663</v>
      </c>
      <c r="L5148" s="56">
        <v>43459.682986111111</v>
      </c>
      <c r="M5148" s="57">
        <v>1.3516666660000001</v>
      </c>
      <c r="N5148" s="58">
        <v>0</v>
      </c>
      <c r="O5148" s="58">
        <v>21</v>
      </c>
      <c r="P5148" s="58">
        <v>0</v>
      </c>
      <c r="Q5148" s="58">
        <v>0</v>
      </c>
      <c r="R5148" s="59">
        <v>0</v>
      </c>
      <c r="S5148" s="59">
        <v>28.385000000000002</v>
      </c>
      <c r="T5148" s="59">
        <v>0</v>
      </c>
      <c r="U5148" s="59">
        <v>0</v>
      </c>
    </row>
    <row r="5149" spans="1:21" x14ac:dyDescent="0.3">
      <c r="A5149" s="61">
        <v>90964</v>
      </c>
      <c r="B5149" s="54">
        <v>1</v>
      </c>
      <c r="C5149" s="54" t="s">
        <v>79</v>
      </c>
      <c r="D5149" s="54" t="s">
        <v>124</v>
      </c>
      <c r="E5149" s="61" t="s">
        <v>1482</v>
      </c>
      <c r="F5149" s="61" t="s">
        <v>172</v>
      </c>
      <c r="G5149" s="54" t="s">
        <v>71</v>
      </c>
      <c r="H5149" s="54" t="s">
        <v>128</v>
      </c>
      <c r="I5149" s="54" t="s">
        <v>22</v>
      </c>
      <c r="J5149" s="54" t="s">
        <v>129</v>
      </c>
      <c r="K5149" s="56">
        <v>43459.632233796299</v>
      </c>
      <c r="L5149" s="56">
        <v>43459.767800925925</v>
      </c>
      <c r="M5149" s="57">
        <v>3.2536111110000001</v>
      </c>
      <c r="N5149" s="58">
        <v>0</v>
      </c>
      <c r="O5149" s="58">
        <v>1</v>
      </c>
      <c r="P5149" s="58">
        <v>0</v>
      </c>
      <c r="Q5149" s="58">
        <v>100</v>
      </c>
      <c r="R5149" s="59">
        <v>0</v>
      </c>
      <c r="S5149" s="59">
        <v>3.2536109999999998</v>
      </c>
      <c r="T5149" s="59">
        <v>0</v>
      </c>
      <c r="U5149" s="59">
        <v>325.36111099999999</v>
      </c>
    </row>
    <row r="5150" spans="1:21" x14ac:dyDescent="0.3">
      <c r="A5150" s="61">
        <v>90965</v>
      </c>
      <c r="B5150" s="54">
        <v>1</v>
      </c>
      <c r="C5150" s="54" t="s">
        <v>78</v>
      </c>
      <c r="D5150" s="54" t="s">
        <v>92</v>
      </c>
      <c r="E5150" s="61" t="s">
        <v>3820</v>
      </c>
      <c r="F5150" s="61" t="s">
        <v>145</v>
      </c>
      <c r="G5150" s="54" t="s">
        <v>72</v>
      </c>
      <c r="H5150" s="54" t="s">
        <v>128</v>
      </c>
      <c r="I5150" s="54" t="s">
        <v>22</v>
      </c>
      <c r="J5150" s="54" t="s">
        <v>129</v>
      </c>
      <c r="K5150" s="56">
        <v>43459.64775462963</v>
      </c>
      <c r="L5150" s="56">
        <v>43459.720196759255</v>
      </c>
      <c r="M5150" s="57">
        <v>1.738611111</v>
      </c>
      <c r="N5150" s="58">
        <v>0</v>
      </c>
      <c r="O5150" s="58">
        <v>0</v>
      </c>
      <c r="P5150" s="58">
        <v>0</v>
      </c>
      <c r="Q5150" s="58">
        <v>143</v>
      </c>
      <c r="R5150" s="59">
        <v>0</v>
      </c>
      <c r="S5150" s="59">
        <v>0</v>
      </c>
      <c r="T5150" s="59">
        <v>0</v>
      </c>
      <c r="U5150" s="59">
        <v>248.62138899999999</v>
      </c>
    </row>
    <row r="5151" spans="1:21" x14ac:dyDescent="0.3">
      <c r="A5151" s="61">
        <v>90966</v>
      </c>
      <c r="B5151" s="54">
        <v>1</v>
      </c>
      <c r="C5151" s="54" t="s">
        <v>79</v>
      </c>
      <c r="D5151" s="54" t="s">
        <v>123</v>
      </c>
      <c r="E5151" s="61" t="s">
        <v>4412</v>
      </c>
      <c r="F5151" s="61" t="s">
        <v>140</v>
      </c>
      <c r="G5151" s="54" t="s">
        <v>72</v>
      </c>
      <c r="H5151" s="54" t="s">
        <v>128</v>
      </c>
      <c r="I5151" s="54" t="s">
        <v>22</v>
      </c>
      <c r="J5151" s="54" t="s">
        <v>129</v>
      </c>
      <c r="K5151" s="56">
        <v>43459.634722222225</v>
      </c>
      <c r="L5151" s="56">
        <v>43459.744375000002</v>
      </c>
      <c r="M5151" s="57">
        <v>2.6316666660000001</v>
      </c>
      <c r="N5151" s="58">
        <v>6</v>
      </c>
      <c r="O5151" s="58">
        <v>633</v>
      </c>
      <c r="P5151" s="58">
        <v>0</v>
      </c>
      <c r="Q5151" s="58">
        <v>538</v>
      </c>
      <c r="R5151" s="59">
        <v>15.79</v>
      </c>
      <c r="S5151" s="59">
        <v>1665.845</v>
      </c>
      <c r="T5151" s="59">
        <v>0</v>
      </c>
      <c r="U5151" s="59">
        <v>1415.8366659999999</v>
      </c>
    </row>
    <row r="5152" spans="1:21" x14ac:dyDescent="0.3">
      <c r="A5152" s="61">
        <v>90968</v>
      </c>
      <c r="B5152" s="54">
        <v>1</v>
      </c>
      <c r="C5152" s="54" t="s">
        <v>78</v>
      </c>
      <c r="D5152" s="54" t="s">
        <v>93</v>
      </c>
      <c r="E5152" s="61" t="s">
        <v>2957</v>
      </c>
      <c r="F5152" s="61" t="s">
        <v>136</v>
      </c>
      <c r="G5152" s="54" t="s">
        <v>71</v>
      </c>
      <c r="H5152" s="54" t="s">
        <v>128</v>
      </c>
      <c r="I5152" s="54" t="s">
        <v>22</v>
      </c>
      <c r="J5152" s="54" t="s">
        <v>129</v>
      </c>
      <c r="K5152" s="56">
        <v>43459.630555555559</v>
      </c>
      <c r="L5152" s="56">
        <v>43459.676655092589</v>
      </c>
      <c r="M5152" s="57">
        <v>1.1063888879999999</v>
      </c>
      <c r="N5152" s="58">
        <v>0</v>
      </c>
      <c r="O5152" s="58">
        <v>270</v>
      </c>
      <c r="P5152" s="58">
        <v>0</v>
      </c>
      <c r="Q5152" s="58">
        <v>0</v>
      </c>
      <c r="R5152" s="59">
        <v>0</v>
      </c>
      <c r="S5152" s="59">
        <v>298.72500000000002</v>
      </c>
      <c r="T5152" s="59">
        <v>0</v>
      </c>
      <c r="U5152" s="59">
        <v>0</v>
      </c>
    </row>
    <row r="5153" spans="1:21" x14ac:dyDescent="0.3">
      <c r="A5153" s="61">
        <v>90969</v>
      </c>
      <c r="B5153" s="54">
        <v>1</v>
      </c>
      <c r="C5153" s="54" t="s">
        <v>78</v>
      </c>
      <c r="D5153" s="54" t="s">
        <v>85</v>
      </c>
      <c r="E5153" s="61" t="s">
        <v>4413</v>
      </c>
      <c r="F5153" s="61" t="s">
        <v>130</v>
      </c>
      <c r="G5153" s="54" t="s">
        <v>71</v>
      </c>
      <c r="H5153" s="54" t="s">
        <v>128</v>
      </c>
      <c r="I5153" s="54" t="s">
        <v>22</v>
      </c>
      <c r="J5153" s="54" t="s">
        <v>129</v>
      </c>
      <c r="K5153" s="56">
        <v>43459.664710648147</v>
      </c>
      <c r="L5153" s="56">
        <v>43459.70212962963</v>
      </c>
      <c r="M5153" s="57">
        <v>0.89805555500000001</v>
      </c>
      <c r="N5153" s="58">
        <v>0</v>
      </c>
      <c r="O5153" s="58">
        <v>1</v>
      </c>
      <c r="P5153" s="58">
        <v>0</v>
      </c>
      <c r="Q5153" s="58">
        <v>0</v>
      </c>
      <c r="R5153" s="59">
        <v>0</v>
      </c>
      <c r="S5153" s="59">
        <v>0.89805599999999997</v>
      </c>
      <c r="T5153" s="59">
        <v>0</v>
      </c>
      <c r="U5153" s="59">
        <v>0</v>
      </c>
    </row>
    <row r="5154" spans="1:21" x14ac:dyDescent="0.3">
      <c r="A5154" s="61">
        <v>90970</v>
      </c>
      <c r="B5154" s="54">
        <v>1</v>
      </c>
      <c r="C5154" s="54" t="s">
        <v>79</v>
      </c>
      <c r="D5154" s="54" t="s">
        <v>114</v>
      </c>
      <c r="E5154" s="61" t="s">
        <v>722</v>
      </c>
      <c r="F5154" s="61" t="s">
        <v>145</v>
      </c>
      <c r="G5154" s="54" t="s">
        <v>72</v>
      </c>
      <c r="H5154" s="54" t="s">
        <v>128</v>
      </c>
      <c r="I5154" s="54" t="s">
        <v>22</v>
      </c>
      <c r="J5154" s="54" t="s">
        <v>129</v>
      </c>
      <c r="K5154" s="56">
        <v>43459.664513888885</v>
      </c>
      <c r="L5154" s="56">
        <v>43459.750891203701</v>
      </c>
      <c r="M5154" s="57">
        <v>2.0730555549999998</v>
      </c>
      <c r="N5154" s="58">
        <v>1</v>
      </c>
      <c r="O5154" s="58">
        <v>0</v>
      </c>
      <c r="P5154" s="58">
        <v>0</v>
      </c>
      <c r="Q5154" s="58">
        <v>9</v>
      </c>
      <c r="R5154" s="59">
        <v>2.0730559999999998</v>
      </c>
      <c r="S5154" s="59">
        <v>0</v>
      </c>
      <c r="T5154" s="59">
        <v>0</v>
      </c>
      <c r="U5154" s="59">
        <v>18.657499999999999</v>
      </c>
    </row>
    <row r="5155" spans="1:21" x14ac:dyDescent="0.3">
      <c r="A5155" s="61">
        <v>90972</v>
      </c>
      <c r="B5155" s="54">
        <v>1</v>
      </c>
      <c r="C5155" s="54" t="s">
        <v>78</v>
      </c>
      <c r="D5155" s="54" t="s">
        <v>82</v>
      </c>
      <c r="E5155" s="61" t="s">
        <v>3914</v>
      </c>
      <c r="F5155" s="61" t="s">
        <v>137</v>
      </c>
      <c r="G5155" s="54" t="s">
        <v>71</v>
      </c>
      <c r="H5155" s="54" t="s">
        <v>128</v>
      </c>
      <c r="I5155" s="54" t="s">
        <v>22</v>
      </c>
      <c r="J5155" s="54" t="s">
        <v>129</v>
      </c>
      <c r="K5155" s="56">
        <v>43459.626655092594</v>
      </c>
      <c r="L5155" s="56">
        <v>43459.697314814817</v>
      </c>
      <c r="M5155" s="57">
        <v>1.6958333329999999</v>
      </c>
      <c r="N5155" s="58">
        <v>0</v>
      </c>
      <c r="O5155" s="58">
        <v>1</v>
      </c>
      <c r="P5155" s="58">
        <v>0</v>
      </c>
      <c r="Q5155" s="58">
        <v>0</v>
      </c>
      <c r="R5155" s="59">
        <v>0</v>
      </c>
      <c r="S5155" s="59">
        <v>1.6958329999999999</v>
      </c>
      <c r="T5155" s="59">
        <v>0</v>
      </c>
      <c r="U5155" s="59">
        <v>0</v>
      </c>
    </row>
    <row r="5156" spans="1:21" x14ac:dyDescent="0.3">
      <c r="A5156" s="61">
        <v>90973</v>
      </c>
      <c r="B5156" s="54">
        <v>1</v>
      </c>
      <c r="C5156" s="54" t="s">
        <v>78</v>
      </c>
      <c r="D5156" s="54" t="s">
        <v>90</v>
      </c>
      <c r="E5156" s="61" t="s">
        <v>4414</v>
      </c>
      <c r="F5156" s="61" t="s">
        <v>137</v>
      </c>
      <c r="G5156" s="54" t="s">
        <v>71</v>
      </c>
      <c r="H5156" s="54" t="s">
        <v>128</v>
      </c>
      <c r="I5156" s="54" t="s">
        <v>22</v>
      </c>
      <c r="J5156" s="54" t="s">
        <v>129</v>
      </c>
      <c r="K5156" s="56">
        <v>43459.668414351851</v>
      </c>
      <c r="L5156" s="56">
        <v>43459.717951388891</v>
      </c>
      <c r="M5156" s="57">
        <v>1.1888888879999999</v>
      </c>
      <c r="N5156" s="58">
        <v>0</v>
      </c>
      <c r="O5156" s="58">
        <v>5</v>
      </c>
      <c r="P5156" s="58">
        <v>0</v>
      </c>
      <c r="Q5156" s="58">
        <v>0</v>
      </c>
      <c r="R5156" s="59">
        <v>0</v>
      </c>
      <c r="S5156" s="59">
        <v>5.9444439999999998</v>
      </c>
      <c r="T5156" s="59">
        <v>0</v>
      </c>
      <c r="U5156" s="59">
        <v>0</v>
      </c>
    </row>
    <row r="5157" spans="1:21" x14ac:dyDescent="0.3">
      <c r="A5157" s="61">
        <v>90975</v>
      </c>
      <c r="B5157" s="54">
        <v>1</v>
      </c>
      <c r="C5157" s="54" t="s">
        <v>79</v>
      </c>
      <c r="D5157" s="54" t="s">
        <v>124</v>
      </c>
      <c r="E5157" s="61" t="s">
        <v>4415</v>
      </c>
      <c r="F5157" s="61" t="s">
        <v>136</v>
      </c>
      <c r="G5157" s="54" t="s">
        <v>71</v>
      </c>
      <c r="H5157" s="54" t="s">
        <v>128</v>
      </c>
      <c r="I5157" s="54" t="s">
        <v>22</v>
      </c>
      <c r="J5157" s="54" t="s">
        <v>129</v>
      </c>
      <c r="K5157" s="56">
        <v>43459.666666666664</v>
      </c>
      <c r="L5157" s="56">
        <v>43459.699872685189</v>
      </c>
      <c r="M5157" s="57">
        <v>0.79694444399999997</v>
      </c>
      <c r="N5157" s="58">
        <v>0</v>
      </c>
      <c r="O5157" s="58">
        <v>179</v>
      </c>
      <c r="P5157" s="58">
        <v>0</v>
      </c>
      <c r="Q5157" s="58">
        <v>0</v>
      </c>
      <c r="R5157" s="59">
        <v>0</v>
      </c>
      <c r="S5157" s="59">
        <v>142.65305499999999</v>
      </c>
      <c r="T5157" s="59">
        <v>0</v>
      </c>
      <c r="U5157" s="59">
        <v>0</v>
      </c>
    </row>
    <row r="5158" spans="1:21" x14ac:dyDescent="0.3">
      <c r="A5158" s="61">
        <v>90977</v>
      </c>
      <c r="B5158" s="54">
        <v>1</v>
      </c>
      <c r="C5158" s="54" t="s">
        <v>78</v>
      </c>
      <c r="D5158" s="54" t="s">
        <v>101</v>
      </c>
      <c r="E5158" s="61" t="s">
        <v>438</v>
      </c>
      <c r="F5158" s="61" t="s">
        <v>152</v>
      </c>
      <c r="G5158" s="54" t="s">
        <v>71</v>
      </c>
      <c r="H5158" s="54" t="s">
        <v>128</v>
      </c>
      <c r="I5158" s="54" t="s">
        <v>22</v>
      </c>
      <c r="J5158" s="54" t="s">
        <v>129</v>
      </c>
      <c r="K5158" s="56">
        <v>43459.662488425929</v>
      </c>
      <c r="L5158" s="56">
        <v>43459.739178240743</v>
      </c>
      <c r="M5158" s="57">
        <v>1.8405555549999999</v>
      </c>
      <c r="N5158" s="58">
        <v>0</v>
      </c>
      <c r="O5158" s="58">
        <v>246</v>
      </c>
      <c r="P5158" s="58">
        <v>0</v>
      </c>
      <c r="Q5158" s="58">
        <v>0</v>
      </c>
      <c r="R5158" s="59">
        <v>0</v>
      </c>
      <c r="S5158" s="59">
        <v>452.77666699999997</v>
      </c>
      <c r="T5158" s="59">
        <v>0</v>
      </c>
      <c r="U5158" s="59">
        <v>0</v>
      </c>
    </row>
    <row r="5159" spans="1:21" x14ac:dyDescent="0.3">
      <c r="A5159" s="61">
        <v>90979</v>
      </c>
      <c r="B5159" s="54">
        <v>1</v>
      </c>
      <c r="C5159" s="54" t="s">
        <v>78</v>
      </c>
      <c r="D5159" s="54" t="s">
        <v>80</v>
      </c>
      <c r="E5159" s="61" t="s">
        <v>4317</v>
      </c>
      <c r="F5159" s="61" t="s">
        <v>130</v>
      </c>
      <c r="G5159" s="54" t="s">
        <v>71</v>
      </c>
      <c r="H5159" s="54" t="s">
        <v>128</v>
      </c>
      <c r="I5159" s="54" t="s">
        <v>22</v>
      </c>
      <c r="J5159" s="54" t="s">
        <v>129</v>
      </c>
      <c r="K5159" s="56">
        <v>43459.673356481479</v>
      </c>
      <c r="L5159" s="56">
        <v>43459.717233796298</v>
      </c>
      <c r="M5159" s="57">
        <v>1.053055555</v>
      </c>
      <c r="N5159" s="58">
        <v>0</v>
      </c>
      <c r="O5159" s="58">
        <v>1</v>
      </c>
      <c r="P5159" s="58">
        <v>0</v>
      </c>
      <c r="Q5159" s="58">
        <v>0</v>
      </c>
      <c r="R5159" s="59">
        <v>0</v>
      </c>
      <c r="S5159" s="59">
        <v>1.053056</v>
      </c>
      <c r="T5159" s="59">
        <v>0</v>
      </c>
      <c r="U5159" s="59">
        <v>0</v>
      </c>
    </row>
    <row r="5160" spans="1:21" x14ac:dyDescent="0.3">
      <c r="A5160" s="61">
        <v>90980</v>
      </c>
      <c r="B5160" s="54">
        <v>1</v>
      </c>
      <c r="C5160" s="54" t="s">
        <v>79</v>
      </c>
      <c r="D5160" s="54" t="s">
        <v>114</v>
      </c>
      <c r="E5160" s="61" t="s">
        <v>4416</v>
      </c>
      <c r="F5160" s="61" t="s">
        <v>151</v>
      </c>
      <c r="G5160" s="54" t="s">
        <v>71</v>
      </c>
      <c r="H5160" s="54" t="s">
        <v>128</v>
      </c>
      <c r="I5160" s="54" t="s">
        <v>22</v>
      </c>
      <c r="J5160" s="54" t="s">
        <v>129</v>
      </c>
      <c r="K5160" s="56">
        <v>43459.670289351852</v>
      </c>
      <c r="L5160" s="56">
        <v>43459.748854166668</v>
      </c>
      <c r="M5160" s="57">
        <v>1.885555555</v>
      </c>
      <c r="N5160" s="58">
        <v>0</v>
      </c>
      <c r="O5160" s="58">
        <v>0</v>
      </c>
      <c r="P5160" s="58">
        <v>0</v>
      </c>
      <c r="Q5160" s="58">
        <v>11</v>
      </c>
      <c r="R5160" s="59">
        <v>0</v>
      </c>
      <c r="S5160" s="59">
        <v>0</v>
      </c>
      <c r="T5160" s="59">
        <v>0</v>
      </c>
      <c r="U5160" s="59">
        <v>20.741111</v>
      </c>
    </row>
    <row r="5161" spans="1:21" x14ac:dyDescent="0.3">
      <c r="A5161" s="61">
        <v>90981</v>
      </c>
      <c r="B5161" s="54">
        <v>1</v>
      </c>
      <c r="C5161" s="54" t="s">
        <v>78</v>
      </c>
      <c r="D5161" s="54" t="s">
        <v>103</v>
      </c>
      <c r="E5161" s="61" t="s">
        <v>4417</v>
      </c>
      <c r="F5161" s="61" t="s">
        <v>139</v>
      </c>
      <c r="G5161" s="54" t="s">
        <v>71</v>
      </c>
      <c r="H5161" s="54" t="s">
        <v>128</v>
      </c>
      <c r="I5161" s="54" t="s">
        <v>22</v>
      </c>
      <c r="J5161" s="54" t="s">
        <v>129</v>
      </c>
      <c r="K5161" s="56">
        <v>43459.671701388892</v>
      </c>
      <c r="L5161" s="56">
        <v>43459.71733796296</v>
      </c>
      <c r="M5161" s="57">
        <v>1.095277777</v>
      </c>
      <c r="N5161" s="58">
        <v>0</v>
      </c>
      <c r="O5161" s="58">
        <v>33</v>
      </c>
      <c r="P5161" s="58">
        <v>0</v>
      </c>
      <c r="Q5161" s="58">
        <v>0</v>
      </c>
      <c r="R5161" s="59">
        <v>0</v>
      </c>
      <c r="S5161" s="59">
        <v>36.144167000000003</v>
      </c>
      <c r="T5161" s="59">
        <v>0</v>
      </c>
      <c r="U5161" s="59">
        <v>0</v>
      </c>
    </row>
    <row r="5162" spans="1:21" x14ac:dyDescent="0.3">
      <c r="A5162" s="61">
        <v>90986</v>
      </c>
      <c r="B5162" s="54">
        <v>1</v>
      </c>
      <c r="C5162" s="54" t="s">
        <v>78</v>
      </c>
      <c r="D5162" s="54" t="s">
        <v>97</v>
      </c>
      <c r="E5162" s="61" t="s">
        <v>4143</v>
      </c>
      <c r="F5162" s="61" t="s">
        <v>137</v>
      </c>
      <c r="G5162" s="54" t="s">
        <v>71</v>
      </c>
      <c r="H5162" s="54" t="s">
        <v>128</v>
      </c>
      <c r="I5162" s="54" t="s">
        <v>22</v>
      </c>
      <c r="J5162" s="54" t="s">
        <v>129</v>
      </c>
      <c r="K5162" s="56">
        <v>43459.647685185184</v>
      </c>
      <c r="L5162" s="56">
        <v>43459.782511574071</v>
      </c>
      <c r="M5162" s="57">
        <v>3.235833333</v>
      </c>
      <c r="N5162" s="58">
        <v>0</v>
      </c>
      <c r="O5162" s="58">
        <v>1</v>
      </c>
      <c r="P5162" s="58">
        <v>0</v>
      </c>
      <c r="Q5162" s="58">
        <v>0</v>
      </c>
      <c r="R5162" s="59">
        <v>0</v>
      </c>
      <c r="S5162" s="59">
        <v>3.235833</v>
      </c>
      <c r="T5162" s="59">
        <v>0</v>
      </c>
      <c r="U5162" s="59">
        <v>0</v>
      </c>
    </row>
    <row r="5163" spans="1:21" x14ac:dyDescent="0.3">
      <c r="A5163" s="61">
        <v>90988</v>
      </c>
      <c r="B5163" s="54">
        <v>1</v>
      </c>
      <c r="C5163" s="54" t="s">
        <v>78</v>
      </c>
      <c r="D5163" s="54" t="s">
        <v>95</v>
      </c>
      <c r="E5163" s="61" t="s">
        <v>4418</v>
      </c>
      <c r="F5163" s="61" t="s">
        <v>137</v>
      </c>
      <c r="G5163" s="54" t="s">
        <v>71</v>
      </c>
      <c r="H5163" s="54" t="s">
        <v>128</v>
      </c>
      <c r="I5163" s="54" t="s">
        <v>22</v>
      </c>
      <c r="J5163" s="54" t="s">
        <v>129</v>
      </c>
      <c r="K5163" s="56">
        <v>43459.664953703701</v>
      </c>
      <c r="L5163" s="56">
        <v>43459.74622685185</v>
      </c>
      <c r="M5163" s="57">
        <v>1.950555555</v>
      </c>
      <c r="N5163" s="58">
        <v>0</v>
      </c>
      <c r="O5163" s="58">
        <v>19</v>
      </c>
      <c r="P5163" s="58">
        <v>0</v>
      </c>
      <c r="Q5163" s="58">
        <v>0</v>
      </c>
      <c r="R5163" s="59">
        <v>0</v>
      </c>
      <c r="S5163" s="59">
        <v>37.060555999999998</v>
      </c>
      <c r="T5163" s="59">
        <v>0</v>
      </c>
      <c r="U5163" s="59">
        <v>0</v>
      </c>
    </row>
    <row r="5164" spans="1:21" x14ac:dyDescent="0.3">
      <c r="A5164" s="61">
        <v>90991</v>
      </c>
      <c r="B5164" s="54">
        <v>1</v>
      </c>
      <c r="C5164" s="54" t="s">
        <v>78</v>
      </c>
      <c r="D5164" s="54" t="s">
        <v>88</v>
      </c>
      <c r="E5164" s="61" t="s">
        <v>4419</v>
      </c>
      <c r="F5164" s="61" t="s">
        <v>137</v>
      </c>
      <c r="G5164" s="54" t="s">
        <v>71</v>
      </c>
      <c r="H5164" s="54" t="s">
        <v>128</v>
      </c>
      <c r="I5164" s="54" t="s">
        <v>22</v>
      </c>
      <c r="J5164" s="54" t="s">
        <v>129</v>
      </c>
      <c r="K5164" s="56">
        <v>43459.676527777774</v>
      </c>
      <c r="L5164" s="56">
        <v>43459.803761574076</v>
      </c>
      <c r="M5164" s="57">
        <v>3.0536111109999999</v>
      </c>
      <c r="N5164" s="58">
        <v>0</v>
      </c>
      <c r="O5164" s="58">
        <v>4</v>
      </c>
      <c r="P5164" s="58">
        <v>0</v>
      </c>
      <c r="Q5164" s="58">
        <v>0</v>
      </c>
      <c r="R5164" s="59">
        <v>0</v>
      </c>
      <c r="S5164" s="59">
        <v>12.214444</v>
      </c>
      <c r="T5164" s="59">
        <v>0</v>
      </c>
      <c r="U5164" s="59">
        <v>0</v>
      </c>
    </row>
    <row r="5165" spans="1:21" x14ac:dyDescent="0.3">
      <c r="A5165" s="61">
        <v>90992</v>
      </c>
      <c r="B5165" s="54">
        <v>1</v>
      </c>
      <c r="C5165" s="54" t="s">
        <v>78</v>
      </c>
      <c r="D5165" s="54" t="s">
        <v>125</v>
      </c>
      <c r="E5165" s="61" t="s">
        <v>4420</v>
      </c>
      <c r="F5165" s="61" t="s">
        <v>137</v>
      </c>
      <c r="G5165" s="54" t="s">
        <v>71</v>
      </c>
      <c r="H5165" s="54" t="s">
        <v>128</v>
      </c>
      <c r="I5165" s="54" t="s">
        <v>22</v>
      </c>
      <c r="J5165" s="54" t="s">
        <v>129</v>
      </c>
      <c r="K5165" s="56">
        <v>43459.669814814813</v>
      </c>
      <c r="L5165" s="56">
        <v>43459.735486111109</v>
      </c>
      <c r="M5165" s="57">
        <v>1.5761111109999999</v>
      </c>
      <c r="N5165" s="58">
        <v>0</v>
      </c>
      <c r="O5165" s="58">
        <v>4</v>
      </c>
      <c r="P5165" s="58">
        <v>0</v>
      </c>
      <c r="Q5165" s="58">
        <v>0</v>
      </c>
      <c r="R5165" s="59">
        <v>0</v>
      </c>
      <c r="S5165" s="59">
        <v>6.3044440000000002</v>
      </c>
      <c r="T5165" s="59">
        <v>0</v>
      </c>
      <c r="U5165" s="59">
        <v>0</v>
      </c>
    </row>
    <row r="5166" spans="1:21" x14ac:dyDescent="0.3">
      <c r="A5166" s="61">
        <v>90994</v>
      </c>
      <c r="B5166" s="54">
        <v>1</v>
      </c>
      <c r="C5166" s="54" t="s">
        <v>78</v>
      </c>
      <c r="D5166" s="54" t="s">
        <v>80</v>
      </c>
      <c r="E5166" s="61" t="s">
        <v>4421</v>
      </c>
      <c r="F5166" s="61" t="s">
        <v>137</v>
      </c>
      <c r="G5166" s="54" t="s">
        <v>71</v>
      </c>
      <c r="H5166" s="54" t="s">
        <v>128</v>
      </c>
      <c r="I5166" s="54" t="s">
        <v>22</v>
      </c>
      <c r="J5166" s="54" t="s">
        <v>129</v>
      </c>
      <c r="K5166" s="56">
        <v>43459.679166666669</v>
      </c>
      <c r="L5166" s="56">
        <v>43459.749560185184</v>
      </c>
      <c r="M5166" s="57">
        <v>1.689444444</v>
      </c>
      <c r="N5166" s="58">
        <v>0</v>
      </c>
      <c r="O5166" s="58">
        <v>4</v>
      </c>
      <c r="P5166" s="58">
        <v>0</v>
      </c>
      <c r="Q5166" s="58">
        <v>0</v>
      </c>
      <c r="R5166" s="59">
        <v>0</v>
      </c>
      <c r="S5166" s="59">
        <v>6.7577780000000001</v>
      </c>
      <c r="T5166" s="59">
        <v>0</v>
      </c>
      <c r="U5166" s="59">
        <v>0</v>
      </c>
    </row>
    <row r="5167" spans="1:21" x14ac:dyDescent="0.3">
      <c r="A5167" s="61">
        <v>91008</v>
      </c>
      <c r="B5167" s="54">
        <v>1</v>
      </c>
      <c r="C5167" s="54" t="s">
        <v>78</v>
      </c>
      <c r="D5167" s="54" t="s">
        <v>102</v>
      </c>
      <c r="E5167" s="61" t="s">
        <v>4422</v>
      </c>
      <c r="F5167" s="61" t="s">
        <v>137</v>
      </c>
      <c r="G5167" s="54" t="s">
        <v>71</v>
      </c>
      <c r="H5167" s="54" t="s">
        <v>128</v>
      </c>
      <c r="I5167" s="54" t="s">
        <v>22</v>
      </c>
      <c r="J5167" s="54" t="s">
        <v>129</v>
      </c>
      <c r="K5167" s="56">
        <v>43459.512928240743</v>
      </c>
      <c r="L5167" s="56">
        <v>43459.744097222225</v>
      </c>
      <c r="M5167" s="57">
        <v>5.5480555550000004</v>
      </c>
      <c r="N5167" s="58">
        <v>0</v>
      </c>
      <c r="O5167" s="58">
        <v>2</v>
      </c>
      <c r="P5167" s="58">
        <v>0</v>
      </c>
      <c r="Q5167" s="58">
        <v>0</v>
      </c>
      <c r="R5167" s="59">
        <v>0</v>
      </c>
      <c r="S5167" s="59">
        <v>11.096111000000001</v>
      </c>
      <c r="T5167" s="59">
        <v>0</v>
      </c>
      <c r="U5167" s="59">
        <v>0</v>
      </c>
    </row>
    <row r="5168" spans="1:21" x14ac:dyDescent="0.3">
      <c r="A5168" s="61">
        <v>91010</v>
      </c>
      <c r="B5168" s="54">
        <v>1</v>
      </c>
      <c r="C5168" s="54" t="s">
        <v>78</v>
      </c>
      <c r="D5168" s="54" t="s">
        <v>83</v>
      </c>
      <c r="E5168" s="61" t="s">
        <v>4162</v>
      </c>
      <c r="F5168" s="61" t="s">
        <v>144</v>
      </c>
      <c r="G5168" s="54" t="s">
        <v>71</v>
      </c>
      <c r="H5168" s="54" t="s">
        <v>128</v>
      </c>
      <c r="I5168" s="54" t="s">
        <v>22</v>
      </c>
      <c r="J5168" s="54" t="s">
        <v>129</v>
      </c>
      <c r="K5168" s="56">
        <v>43459.630671296298</v>
      </c>
      <c r="L5168" s="56">
        <v>43459.853171296294</v>
      </c>
      <c r="M5168" s="57">
        <v>5.34</v>
      </c>
      <c r="N5168" s="58">
        <v>0</v>
      </c>
      <c r="O5168" s="58">
        <v>6</v>
      </c>
      <c r="P5168" s="58">
        <v>0</v>
      </c>
      <c r="Q5168" s="58">
        <v>0</v>
      </c>
      <c r="R5168" s="59">
        <v>0</v>
      </c>
      <c r="S5168" s="59">
        <v>32.04</v>
      </c>
      <c r="T5168" s="59">
        <v>0</v>
      </c>
      <c r="U5168" s="59">
        <v>0</v>
      </c>
    </row>
    <row r="5169" spans="1:21" x14ac:dyDescent="0.3">
      <c r="A5169" s="61">
        <v>91011</v>
      </c>
      <c r="B5169" s="54">
        <v>1</v>
      </c>
      <c r="C5169" s="54" t="s">
        <v>79</v>
      </c>
      <c r="D5169" s="54" t="s">
        <v>114</v>
      </c>
      <c r="E5169" s="61" t="s">
        <v>243</v>
      </c>
      <c r="F5169" s="61" t="s">
        <v>140</v>
      </c>
      <c r="G5169" s="54" t="s">
        <v>72</v>
      </c>
      <c r="H5169" s="54" t="s">
        <v>128</v>
      </c>
      <c r="I5169" s="54" t="s">
        <v>22</v>
      </c>
      <c r="J5169" s="54" t="s">
        <v>129</v>
      </c>
      <c r="K5169" s="56">
        <v>43459.69222222222</v>
      </c>
      <c r="L5169" s="56">
        <v>43459.705057870371</v>
      </c>
      <c r="M5169" s="57">
        <v>0.30805555499999998</v>
      </c>
      <c r="N5169" s="58">
        <v>6</v>
      </c>
      <c r="O5169" s="58">
        <v>412</v>
      </c>
      <c r="P5169" s="58">
        <v>1</v>
      </c>
      <c r="Q5169" s="58">
        <v>808</v>
      </c>
      <c r="R5169" s="59">
        <v>1.848333</v>
      </c>
      <c r="S5169" s="59">
        <v>126.91888899999999</v>
      </c>
      <c r="T5169" s="59">
        <v>0.308056</v>
      </c>
      <c r="U5169" s="59">
        <v>248.90888799999999</v>
      </c>
    </row>
    <row r="5170" spans="1:21" x14ac:dyDescent="0.3">
      <c r="A5170" s="61">
        <v>91013</v>
      </c>
      <c r="B5170" s="54">
        <v>1</v>
      </c>
      <c r="C5170" s="54" t="s">
        <v>78</v>
      </c>
      <c r="D5170" s="54" t="s">
        <v>92</v>
      </c>
      <c r="E5170" s="61" t="s">
        <v>4423</v>
      </c>
      <c r="F5170" s="61" t="s">
        <v>172</v>
      </c>
      <c r="G5170" s="54" t="s">
        <v>71</v>
      </c>
      <c r="H5170" s="54" t="s">
        <v>128</v>
      </c>
      <c r="I5170" s="54" t="s">
        <v>22</v>
      </c>
      <c r="J5170" s="54" t="s">
        <v>129</v>
      </c>
      <c r="K5170" s="56">
        <v>43459.693854166668</v>
      </c>
      <c r="L5170" s="56">
        <v>43459.795370370368</v>
      </c>
      <c r="M5170" s="57">
        <v>2.4363888880000002</v>
      </c>
      <c r="N5170" s="58">
        <v>0</v>
      </c>
      <c r="O5170" s="58">
        <v>337</v>
      </c>
      <c r="P5170" s="58">
        <v>0</v>
      </c>
      <c r="Q5170" s="58">
        <v>0</v>
      </c>
      <c r="R5170" s="59">
        <v>0</v>
      </c>
      <c r="S5170" s="59">
        <v>821.06305499999996</v>
      </c>
      <c r="T5170" s="59">
        <v>0</v>
      </c>
      <c r="U5170" s="59">
        <v>0</v>
      </c>
    </row>
    <row r="5171" spans="1:21" x14ac:dyDescent="0.3">
      <c r="A5171" s="61">
        <v>91014</v>
      </c>
      <c r="B5171" s="54">
        <v>1</v>
      </c>
      <c r="C5171" s="54" t="s">
        <v>79</v>
      </c>
      <c r="D5171" s="54" t="s">
        <v>110</v>
      </c>
      <c r="E5171" s="61" t="s">
        <v>4424</v>
      </c>
      <c r="F5171" s="61" t="s">
        <v>137</v>
      </c>
      <c r="G5171" s="54" t="s">
        <v>71</v>
      </c>
      <c r="H5171" s="54" t="s">
        <v>128</v>
      </c>
      <c r="I5171" s="54" t="s">
        <v>22</v>
      </c>
      <c r="J5171" s="54" t="s">
        <v>129</v>
      </c>
      <c r="K5171" s="56">
        <v>43459.696377314816</v>
      </c>
      <c r="L5171" s="56">
        <v>43459.765474537038</v>
      </c>
      <c r="M5171" s="57">
        <v>1.6583333330000001</v>
      </c>
      <c r="N5171" s="58">
        <v>0</v>
      </c>
      <c r="O5171" s="58">
        <v>0</v>
      </c>
      <c r="P5171" s="58">
        <v>0</v>
      </c>
      <c r="Q5171" s="58">
        <v>1</v>
      </c>
      <c r="R5171" s="59">
        <v>0</v>
      </c>
      <c r="S5171" s="59">
        <v>0</v>
      </c>
      <c r="T5171" s="59">
        <v>0</v>
      </c>
      <c r="U5171" s="59">
        <v>1.6583330000000001</v>
      </c>
    </row>
    <row r="5172" spans="1:21" x14ac:dyDescent="0.3">
      <c r="A5172" s="61">
        <v>91016</v>
      </c>
      <c r="B5172" s="54">
        <v>1</v>
      </c>
      <c r="C5172" s="54" t="s">
        <v>79</v>
      </c>
      <c r="D5172" s="54" t="s">
        <v>118</v>
      </c>
      <c r="E5172" s="61" t="s">
        <v>4425</v>
      </c>
      <c r="F5172" s="61" t="s">
        <v>171</v>
      </c>
      <c r="G5172" s="54" t="s">
        <v>72</v>
      </c>
      <c r="H5172" s="54" t="s">
        <v>128</v>
      </c>
      <c r="I5172" s="54" t="s">
        <v>22</v>
      </c>
      <c r="J5172" s="54" t="s">
        <v>129</v>
      </c>
      <c r="K5172" s="56">
        <v>43459.699849537035</v>
      </c>
      <c r="L5172" s="56">
        <v>43459.999027777776</v>
      </c>
      <c r="M5172" s="57">
        <v>7.1802777769999997</v>
      </c>
      <c r="N5172" s="58">
        <v>0</v>
      </c>
      <c r="O5172" s="58">
        <v>0</v>
      </c>
      <c r="P5172" s="58">
        <v>0</v>
      </c>
      <c r="Q5172" s="58">
        <v>10</v>
      </c>
      <c r="R5172" s="59">
        <v>0</v>
      </c>
      <c r="S5172" s="59">
        <v>0</v>
      </c>
      <c r="T5172" s="59">
        <v>0</v>
      </c>
      <c r="U5172" s="59">
        <v>71.802778000000004</v>
      </c>
    </row>
    <row r="5173" spans="1:21" x14ac:dyDescent="0.3">
      <c r="A5173" s="61">
        <v>91017</v>
      </c>
      <c r="B5173" s="54">
        <v>1</v>
      </c>
      <c r="C5173" s="54" t="s">
        <v>78</v>
      </c>
      <c r="D5173" s="54" t="s">
        <v>100</v>
      </c>
      <c r="E5173" s="61" t="s">
        <v>4426</v>
      </c>
      <c r="F5173" s="61" t="s">
        <v>136</v>
      </c>
      <c r="G5173" s="54" t="s">
        <v>71</v>
      </c>
      <c r="H5173" s="54" t="s">
        <v>128</v>
      </c>
      <c r="I5173" s="54" t="s">
        <v>22</v>
      </c>
      <c r="J5173" s="54" t="s">
        <v>129</v>
      </c>
      <c r="K5173" s="56">
        <v>43459.699456018519</v>
      </c>
      <c r="L5173" s="56">
        <v>43459.71465277778</v>
      </c>
      <c r="M5173" s="57">
        <v>0.36472222199999998</v>
      </c>
      <c r="N5173" s="58">
        <v>0</v>
      </c>
      <c r="O5173" s="58">
        <v>31</v>
      </c>
      <c r="P5173" s="58">
        <v>0</v>
      </c>
      <c r="Q5173" s="58">
        <v>0</v>
      </c>
      <c r="R5173" s="59">
        <v>0</v>
      </c>
      <c r="S5173" s="59">
        <v>11.306388999999999</v>
      </c>
      <c r="T5173" s="59">
        <v>0</v>
      </c>
      <c r="U5173" s="59">
        <v>0</v>
      </c>
    </row>
    <row r="5174" spans="1:21" x14ac:dyDescent="0.3">
      <c r="A5174" s="61">
        <v>91018</v>
      </c>
      <c r="B5174" s="54">
        <v>1</v>
      </c>
      <c r="C5174" s="54" t="s">
        <v>78</v>
      </c>
      <c r="D5174" s="54" t="s">
        <v>92</v>
      </c>
      <c r="E5174" s="61" t="s">
        <v>4311</v>
      </c>
      <c r="F5174" s="61" t="s">
        <v>136</v>
      </c>
      <c r="G5174" s="54" t="s">
        <v>71</v>
      </c>
      <c r="H5174" s="54" t="s">
        <v>128</v>
      </c>
      <c r="I5174" s="54" t="s">
        <v>22</v>
      </c>
      <c r="J5174" s="54" t="s">
        <v>129</v>
      </c>
      <c r="K5174" s="56">
        <v>43459.701793981483</v>
      </c>
      <c r="L5174" s="56">
        <v>43459.835023148145</v>
      </c>
      <c r="M5174" s="57">
        <v>3.1974999999999998</v>
      </c>
      <c r="N5174" s="58">
        <v>0</v>
      </c>
      <c r="O5174" s="58">
        <v>0</v>
      </c>
      <c r="P5174" s="58">
        <v>0</v>
      </c>
      <c r="Q5174" s="58">
        <v>45</v>
      </c>
      <c r="R5174" s="59">
        <v>0</v>
      </c>
      <c r="S5174" s="59">
        <v>0</v>
      </c>
      <c r="T5174" s="59">
        <v>0</v>
      </c>
      <c r="U5174" s="59">
        <v>143.88749999999999</v>
      </c>
    </row>
    <row r="5175" spans="1:21" x14ac:dyDescent="0.3">
      <c r="A5175" s="61">
        <v>91020</v>
      </c>
      <c r="B5175" s="54">
        <v>1</v>
      </c>
      <c r="C5175" s="54" t="s">
        <v>79</v>
      </c>
      <c r="D5175" s="54" t="s">
        <v>114</v>
      </c>
      <c r="E5175" s="61" t="s">
        <v>4427</v>
      </c>
      <c r="F5175" s="61" t="s">
        <v>159</v>
      </c>
      <c r="G5175" s="54" t="s">
        <v>71</v>
      </c>
      <c r="H5175" s="54" t="s">
        <v>128</v>
      </c>
      <c r="I5175" s="54" t="s">
        <v>22</v>
      </c>
      <c r="J5175" s="54" t="s">
        <v>129</v>
      </c>
      <c r="K5175" s="56">
        <v>43459.702569444446</v>
      </c>
      <c r="L5175" s="56">
        <v>43459.768969907411</v>
      </c>
      <c r="M5175" s="57">
        <v>1.593611111</v>
      </c>
      <c r="N5175" s="58">
        <v>0</v>
      </c>
      <c r="O5175" s="58">
        <v>98</v>
      </c>
      <c r="P5175" s="58">
        <v>0</v>
      </c>
      <c r="Q5175" s="58">
        <v>0</v>
      </c>
      <c r="R5175" s="59">
        <v>0</v>
      </c>
      <c r="S5175" s="59">
        <v>156.173889</v>
      </c>
      <c r="T5175" s="59">
        <v>0</v>
      </c>
      <c r="U5175" s="59">
        <v>0</v>
      </c>
    </row>
    <row r="5176" spans="1:21" x14ac:dyDescent="0.3">
      <c r="A5176" s="61">
        <v>91021</v>
      </c>
      <c r="B5176" s="54">
        <v>1</v>
      </c>
      <c r="C5176" s="54" t="s">
        <v>78</v>
      </c>
      <c r="D5176" s="54" t="s">
        <v>92</v>
      </c>
      <c r="E5176" s="61" t="s">
        <v>4428</v>
      </c>
      <c r="F5176" s="61" t="s">
        <v>206</v>
      </c>
      <c r="G5176" s="54" t="s">
        <v>72</v>
      </c>
      <c r="H5176" s="54" t="s">
        <v>128</v>
      </c>
      <c r="I5176" s="54" t="s">
        <v>22</v>
      </c>
      <c r="J5176" s="54" t="s">
        <v>129</v>
      </c>
      <c r="K5176" s="56">
        <v>43459.701817129629</v>
      </c>
      <c r="L5176" s="56">
        <v>43459.8</v>
      </c>
      <c r="M5176" s="57">
        <v>2.3563888880000001</v>
      </c>
      <c r="N5176" s="58">
        <v>4</v>
      </c>
      <c r="O5176" s="58">
        <v>4</v>
      </c>
      <c r="P5176" s="58">
        <v>0</v>
      </c>
      <c r="Q5176" s="58">
        <v>899</v>
      </c>
      <c r="R5176" s="59">
        <v>9.4255560000000003</v>
      </c>
      <c r="S5176" s="59">
        <v>9.4255560000000003</v>
      </c>
      <c r="T5176" s="59">
        <v>0</v>
      </c>
      <c r="U5176" s="59">
        <v>2118.3936100000001</v>
      </c>
    </row>
    <row r="5177" spans="1:21" x14ac:dyDescent="0.3">
      <c r="A5177" s="61">
        <v>91026</v>
      </c>
      <c r="B5177" s="54">
        <v>1</v>
      </c>
      <c r="C5177" s="54" t="s">
        <v>79</v>
      </c>
      <c r="D5177" s="54" t="s">
        <v>120</v>
      </c>
      <c r="E5177" s="61" t="s">
        <v>4429</v>
      </c>
      <c r="F5177" s="61" t="s">
        <v>137</v>
      </c>
      <c r="G5177" s="54" t="s">
        <v>71</v>
      </c>
      <c r="H5177" s="54" t="s">
        <v>128</v>
      </c>
      <c r="I5177" s="54" t="s">
        <v>22</v>
      </c>
      <c r="J5177" s="54" t="s">
        <v>129</v>
      </c>
      <c r="K5177" s="56">
        <v>43459.707442129627</v>
      </c>
      <c r="L5177" s="56">
        <v>43459.725578703707</v>
      </c>
      <c r="M5177" s="57">
        <v>0.43527777699999998</v>
      </c>
      <c r="N5177" s="58">
        <v>0</v>
      </c>
      <c r="O5177" s="58">
        <v>0</v>
      </c>
      <c r="P5177" s="58">
        <v>0</v>
      </c>
      <c r="Q5177" s="58">
        <v>1</v>
      </c>
      <c r="R5177" s="59">
        <v>0</v>
      </c>
      <c r="S5177" s="59">
        <v>0</v>
      </c>
      <c r="T5177" s="59">
        <v>0</v>
      </c>
      <c r="U5177" s="59">
        <v>0.435278</v>
      </c>
    </row>
    <row r="5178" spans="1:21" x14ac:dyDescent="0.3">
      <c r="A5178" s="61">
        <v>91029</v>
      </c>
      <c r="B5178" s="54">
        <v>1</v>
      </c>
      <c r="C5178" s="54" t="s">
        <v>78</v>
      </c>
      <c r="D5178" s="54" t="s">
        <v>103</v>
      </c>
      <c r="E5178" s="61" t="s">
        <v>4430</v>
      </c>
      <c r="F5178" s="61" t="s">
        <v>137</v>
      </c>
      <c r="G5178" s="54" t="s">
        <v>71</v>
      </c>
      <c r="H5178" s="54" t="s">
        <v>128</v>
      </c>
      <c r="I5178" s="54" t="s">
        <v>22</v>
      </c>
      <c r="J5178" s="54" t="s">
        <v>129</v>
      </c>
      <c r="K5178" s="56">
        <v>43459.709432870368</v>
      </c>
      <c r="L5178" s="56">
        <v>43459.738807870373</v>
      </c>
      <c r="M5178" s="57">
        <v>0.70499999999999996</v>
      </c>
      <c r="N5178" s="58">
        <v>0</v>
      </c>
      <c r="O5178" s="58">
        <v>1</v>
      </c>
      <c r="P5178" s="58">
        <v>0</v>
      </c>
      <c r="Q5178" s="58">
        <v>0</v>
      </c>
      <c r="R5178" s="59">
        <v>0</v>
      </c>
      <c r="S5178" s="59">
        <v>0.70499999999999996</v>
      </c>
      <c r="T5178" s="59">
        <v>0</v>
      </c>
      <c r="U5178" s="59">
        <v>0</v>
      </c>
    </row>
    <row r="5179" spans="1:21" x14ac:dyDescent="0.3">
      <c r="A5179" s="61">
        <v>91030</v>
      </c>
      <c r="B5179" s="54">
        <v>1</v>
      </c>
      <c r="C5179" s="54" t="s">
        <v>78</v>
      </c>
      <c r="D5179" s="54" t="s">
        <v>94</v>
      </c>
      <c r="E5179" s="61" t="s">
        <v>4431</v>
      </c>
      <c r="F5179" s="61" t="s">
        <v>204</v>
      </c>
      <c r="G5179" s="54" t="s">
        <v>71</v>
      </c>
      <c r="H5179" s="54" t="s">
        <v>128</v>
      </c>
      <c r="I5179" s="54" t="s">
        <v>22</v>
      </c>
      <c r="J5179" s="54" t="s">
        <v>129</v>
      </c>
      <c r="K5179" s="56">
        <v>43459.691793981481</v>
      </c>
      <c r="L5179" s="56">
        <v>43459.968032407407</v>
      </c>
      <c r="M5179" s="57">
        <v>6.6297222219999998</v>
      </c>
      <c r="N5179" s="58">
        <v>0</v>
      </c>
      <c r="O5179" s="58">
        <v>132</v>
      </c>
      <c r="P5179" s="58">
        <v>0</v>
      </c>
      <c r="Q5179" s="58">
        <v>10</v>
      </c>
      <c r="R5179" s="59">
        <v>0</v>
      </c>
      <c r="S5179" s="59">
        <v>875.123333</v>
      </c>
      <c r="T5179" s="59">
        <v>0</v>
      </c>
      <c r="U5179" s="59">
        <v>66.297222000000005</v>
      </c>
    </row>
    <row r="5180" spans="1:21" x14ac:dyDescent="0.3">
      <c r="A5180" s="61">
        <v>91031</v>
      </c>
      <c r="B5180" s="54">
        <v>1</v>
      </c>
      <c r="C5180" s="54" t="s">
        <v>78</v>
      </c>
      <c r="D5180" s="54" t="s">
        <v>81</v>
      </c>
      <c r="E5180" s="61" t="s">
        <v>4432</v>
      </c>
      <c r="F5180" s="61" t="s">
        <v>137</v>
      </c>
      <c r="G5180" s="54" t="s">
        <v>71</v>
      </c>
      <c r="H5180" s="54" t="s">
        <v>128</v>
      </c>
      <c r="I5180" s="54" t="s">
        <v>22</v>
      </c>
      <c r="J5180" s="54" t="s">
        <v>129</v>
      </c>
      <c r="K5180" s="56">
        <v>43459.712777777779</v>
      </c>
      <c r="L5180" s="56">
        <v>43459.754618055558</v>
      </c>
      <c r="M5180" s="57">
        <v>1.0041666659999999</v>
      </c>
      <c r="N5180" s="58">
        <v>0</v>
      </c>
      <c r="O5180" s="58">
        <v>3</v>
      </c>
      <c r="P5180" s="58">
        <v>0</v>
      </c>
      <c r="Q5180" s="58">
        <v>0</v>
      </c>
      <c r="R5180" s="59">
        <v>0</v>
      </c>
      <c r="S5180" s="59">
        <v>3.0125000000000002</v>
      </c>
      <c r="T5180" s="59">
        <v>0</v>
      </c>
      <c r="U5180" s="59">
        <v>0</v>
      </c>
    </row>
    <row r="5181" spans="1:21" x14ac:dyDescent="0.3">
      <c r="A5181" s="61">
        <v>91032</v>
      </c>
      <c r="B5181" s="54">
        <v>1</v>
      </c>
      <c r="C5181" s="54" t="s">
        <v>78</v>
      </c>
      <c r="D5181" s="54" t="s">
        <v>106</v>
      </c>
      <c r="E5181" s="61" t="s">
        <v>2382</v>
      </c>
      <c r="F5181" s="61" t="s">
        <v>159</v>
      </c>
      <c r="G5181" s="54" t="s">
        <v>71</v>
      </c>
      <c r="H5181" s="54" t="s">
        <v>128</v>
      </c>
      <c r="I5181" s="54" t="s">
        <v>22</v>
      </c>
      <c r="J5181" s="54" t="s">
        <v>129</v>
      </c>
      <c r="K5181" s="56">
        <v>43459.717361111114</v>
      </c>
      <c r="L5181" s="56">
        <v>43459.733356481483</v>
      </c>
      <c r="M5181" s="57">
        <v>0.38388888799999998</v>
      </c>
      <c r="N5181" s="58">
        <v>0</v>
      </c>
      <c r="O5181" s="58">
        <v>55</v>
      </c>
      <c r="P5181" s="58">
        <v>0</v>
      </c>
      <c r="Q5181" s="58">
        <v>0</v>
      </c>
      <c r="R5181" s="59">
        <v>0</v>
      </c>
      <c r="S5181" s="59">
        <v>21.113889</v>
      </c>
      <c r="T5181" s="59">
        <v>0</v>
      </c>
      <c r="U5181" s="59">
        <v>0</v>
      </c>
    </row>
    <row r="5182" spans="1:21" x14ac:dyDescent="0.3">
      <c r="A5182" s="61">
        <v>91034</v>
      </c>
      <c r="B5182" s="54">
        <v>1</v>
      </c>
      <c r="C5182" s="54" t="s">
        <v>78</v>
      </c>
      <c r="D5182" s="54" t="s">
        <v>94</v>
      </c>
      <c r="E5182" s="61" t="s">
        <v>3280</v>
      </c>
      <c r="F5182" s="61" t="s">
        <v>137</v>
      </c>
      <c r="G5182" s="54" t="s">
        <v>71</v>
      </c>
      <c r="H5182" s="54" t="s">
        <v>128</v>
      </c>
      <c r="I5182" s="54" t="s">
        <v>22</v>
      </c>
      <c r="J5182" s="54" t="s">
        <v>129</v>
      </c>
      <c r="K5182" s="56">
        <v>43459.716087962966</v>
      </c>
      <c r="L5182" s="56">
        <v>43459.746469907404</v>
      </c>
      <c r="M5182" s="57">
        <v>0.72916666600000002</v>
      </c>
      <c r="N5182" s="58">
        <v>0</v>
      </c>
      <c r="O5182" s="58">
        <v>1</v>
      </c>
      <c r="P5182" s="58">
        <v>0</v>
      </c>
      <c r="Q5182" s="58">
        <v>0</v>
      </c>
      <c r="R5182" s="59">
        <v>0</v>
      </c>
      <c r="S5182" s="59">
        <v>0.72916700000000001</v>
      </c>
      <c r="T5182" s="59">
        <v>0</v>
      </c>
      <c r="U5182" s="59">
        <v>0</v>
      </c>
    </row>
    <row r="5183" spans="1:21" x14ac:dyDescent="0.3">
      <c r="A5183" s="61">
        <v>91036</v>
      </c>
      <c r="B5183" s="54">
        <v>1</v>
      </c>
      <c r="C5183" s="54" t="s">
        <v>78</v>
      </c>
      <c r="D5183" s="54" t="s">
        <v>81</v>
      </c>
      <c r="E5183" s="61" t="s">
        <v>4433</v>
      </c>
      <c r="F5183" s="61" t="s">
        <v>137</v>
      </c>
      <c r="G5183" s="54" t="s">
        <v>71</v>
      </c>
      <c r="H5183" s="54" t="s">
        <v>128</v>
      </c>
      <c r="I5183" s="54" t="s">
        <v>22</v>
      </c>
      <c r="J5183" s="54" t="s">
        <v>129</v>
      </c>
      <c r="K5183" s="56">
        <v>43459.711493055554</v>
      </c>
      <c r="L5183" s="56">
        <v>43459.801759259259</v>
      </c>
      <c r="M5183" s="57">
        <v>2.1663888880000002</v>
      </c>
      <c r="N5183" s="58">
        <v>0</v>
      </c>
      <c r="O5183" s="58">
        <v>2</v>
      </c>
      <c r="P5183" s="58">
        <v>0</v>
      </c>
      <c r="Q5183" s="58">
        <v>0</v>
      </c>
      <c r="R5183" s="59">
        <v>0</v>
      </c>
      <c r="S5183" s="59">
        <v>4.3327780000000002</v>
      </c>
      <c r="T5183" s="59">
        <v>0</v>
      </c>
      <c r="U5183" s="59">
        <v>0</v>
      </c>
    </row>
    <row r="5184" spans="1:21" x14ac:dyDescent="0.3">
      <c r="A5184" s="61">
        <v>91037</v>
      </c>
      <c r="B5184" s="54">
        <v>1</v>
      </c>
      <c r="C5184" s="54" t="s">
        <v>78</v>
      </c>
      <c r="D5184" s="54" t="s">
        <v>101</v>
      </c>
      <c r="E5184" s="61" t="s">
        <v>4434</v>
      </c>
      <c r="F5184" s="61" t="s">
        <v>137</v>
      </c>
      <c r="G5184" s="54" t="s">
        <v>71</v>
      </c>
      <c r="H5184" s="54" t="s">
        <v>128</v>
      </c>
      <c r="I5184" s="54" t="s">
        <v>22</v>
      </c>
      <c r="J5184" s="54" t="s">
        <v>129</v>
      </c>
      <c r="K5184" s="56">
        <v>43459.715601851851</v>
      </c>
      <c r="L5184" s="56">
        <v>43459.76090277778</v>
      </c>
      <c r="M5184" s="57">
        <v>1.0872222220000001</v>
      </c>
      <c r="N5184" s="58">
        <v>0</v>
      </c>
      <c r="O5184" s="58">
        <v>169</v>
      </c>
      <c r="P5184" s="58">
        <v>0</v>
      </c>
      <c r="Q5184" s="58">
        <v>0</v>
      </c>
      <c r="R5184" s="59">
        <v>0</v>
      </c>
      <c r="S5184" s="59">
        <v>183.740556</v>
      </c>
      <c r="T5184" s="59">
        <v>0</v>
      </c>
      <c r="U5184" s="59">
        <v>0</v>
      </c>
    </row>
    <row r="5185" spans="1:21" x14ac:dyDescent="0.3">
      <c r="A5185" s="61">
        <v>91039</v>
      </c>
      <c r="B5185" s="54">
        <v>1</v>
      </c>
      <c r="C5185" s="54" t="s">
        <v>78</v>
      </c>
      <c r="D5185" s="54" t="s">
        <v>88</v>
      </c>
      <c r="E5185" s="61" t="s">
        <v>4435</v>
      </c>
      <c r="F5185" s="61" t="s">
        <v>165</v>
      </c>
      <c r="G5185" s="54" t="s">
        <v>71</v>
      </c>
      <c r="H5185" s="54" t="s">
        <v>128</v>
      </c>
      <c r="I5185" s="54" t="s">
        <v>22</v>
      </c>
      <c r="J5185" s="54" t="s">
        <v>129</v>
      </c>
      <c r="K5185" s="56">
        <v>43459.721851851849</v>
      </c>
      <c r="L5185" s="56">
        <v>43459.824780092589</v>
      </c>
      <c r="M5185" s="57">
        <v>2.4702777770000002</v>
      </c>
      <c r="N5185" s="58">
        <v>0</v>
      </c>
      <c r="O5185" s="58">
        <v>74</v>
      </c>
      <c r="P5185" s="58">
        <v>0</v>
      </c>
      <c r="Q5185" s="58">
        <v>0</v>
      </c>
      <c r="R5185" s="59">
        <v>0</v>
      </c>
      <c r="S5185" s="59">
        <v>182.800555</v>
      </c>
      <c r="T5185" s="59">
        <v>0</v>
      </c>
      <c r="U5185" s="59">
        <v>0</v>
      </c>
    </row>
    <row r="5186" spans="1:21" x14ac:dyDescent="0.3">
      <c r="A5186" s="61">
        <v>91040</v>
      </c>
      <c r="B5186" s="54">
        <v>1</v>
      </c>
      <c r="C5186" s="54" t="s">
        <v>78</v>
      </c>
      <c r="D5186" s="54" t="s">
        <v>95</v>
      </c>
      <c r="E5186" s="61" t="s">
        <v>4436</v>
      </c>
      <c r="F5186" s="61" t="s">
        <v>136</v>
      </c>
      <c r="G5186" s="54" t="s">
        <v>71</v>
      </c>
      <c r="H5186" s="54" t="s">
        <v>128</v>
      </c>
      <c r="I5186" s="54" t="s">
        <v>22</v>
      </c>
      <c r="J5186" s="54" t="s">
        <v>129</v>
      </c>
      <c r="K5186" s="56">
        <v>43459.714143518519</v>
      </c>
      <c r="L5186" s="56">
        <v>43459.726053240738</v>
      </c>
      <c r="M5186" s="57">
        <v>0.28583333300000002</v>
      </c>
      <c r="N5186" s="58">
        <v>0</v>
      </c>
      <c r="O5186" s="58">
        <v>48</v>
      </c>
      <c r="P5186" s="58">
        <v>0</v>
      </c>
      <c r="Q5186" s="58">
        <v>0</v>
      </c>
      <c r="R5186" s="59">
        <v>0</v>
      </c>
      <c r="S5186" s="59">
        <v>13.72</v>
      </c>
      <c r="T5186" s="59">
        <v>0</v>
      </c>
      <c r="U5186" s="59">
        <v>0</v>
      </c>
    </row>
    <row r="5187" spans="1:21" x14ac:dyDescent="0.3">
      <c r="A5187" s="61">
        <v>91041</v>
      </c>
      <c r="B5187" s="54">
        <v>1</v>
      </c>
      <c r="C5187" s="54" t="s">
        <v>78</v>
      </c>
      <c r="D5187" s="54" t="s">
        <v>80</v>
      </c>
      <c r="E5187" s="61" t="s">
        <v>4437</v>
      </c>
      <c r="F5187" s="61" t="s">
        <v>137</v>
      </c>
      <c r="G5187" s="54" t="s">
        <v>71</v>
      </c>
      <c r="H5187" s="54" t="s">
        <v>128</v>
      </c>
      <c r="I5187" s="54" t="s">
        <v>22</v>
      </c>
      <c r="J5187" s="54" t="s">
        <v>129</v>
      </c>
      <c r="K5187" s="56">
        <v>43459.723009259258</v>
      </c>
      <c r="L5187" s="56">
        <v>43459.886041666665</v>
      </c>
      <c r="M5187" s="57">
        <v>3.9127777770000001</v>
      </c>
      <c r="N5187" s="58">
        <v>0</v>
      </c>
      <c r="O5187" s="58">
        <v>2</v>
      </c>
      <c r="P5187" s="58">
        <v>0</v>
      </c>
      <c r="Q5187" s="58">
        <v>0</v>
      </c>
      <c r="R5187" s="59">
        <v>0</v>
      </c>
      <c r="S5187" s="59">
        <v>7.8255559999999997</v>
      </c>
      <c r="T5187" s="59">
        <v>0</v>
      </c>
      <c r="U5187" s="59">
        <v>0</v>
      </c>
    </row>
    <row r="5188" spans="1:21" x14ac:dyDescent="0.3">
      <c r="A5188" s="61">
        <v>91042</v>
      </c>
      <c r="B5188" s="54">
        <v>1</v>
      </c>
      <c r="C5188" s="54" t="s">
        <v>78</v>
      </c>
      <c r="D5188" s="54" t="s">
        <v>98</v>
      </c>
      <c r="E5188" s="61" t="s">
        <v>863</v>
      </c>
      <c r="F5188" s="61" t="s">
        <v>136</v>
      </c>
      <c r="G5188" s="54" t="s">
        <v>71</v>
      </c>
      <c r="H5188" s="54" t="s">
        <v>128</v>
      </c>
      <c r="I5188" s="54" t="s">
        <v>22</v>
      </c>
      <c r="J5188" s="54" t="s">
        <v>129</v>
      </c>
      <c r="K5188" s="56">
        <v>43459.719212962962</v>
      </c>
      <c r="L5188" s="56">
        <v>43459.750567129631</v>
      </c>
      <c r="M5188" s="57">
        <v>0.75249999999999995</v>
      </c>
      <c r="N5188" s="58">
        <v>0</v>
      </c>
      <c r="O5188" s="58">
        <v>167</v>
      </c>
      <c r="P5188" s="58">
        <v>0</v>
      </c>
      <c r="Q5188" s="58">
        <v>0</v>
      </c>
      <c r="R5188" s="59">
        <v>0</v>
      </c>
      <c r="S5188" s="59">
        <v>125.6675</v>
      </c>
      <c r="T5188" s="59">
        <v>0</v>
      </c>
      <c r="U5188" s="59">
        <v>0</v>
      </c>
    </row>
    <row r="5189" spans="1:21" x14ac:dyDescent="0.3">
      <c r="A5189" s="61">
        <v>91044</v>
      </c>
      <c r="B5189" s="54">
        <v>1</v>
      </c>
      <c r="C5189" s="54" t="s">
        <v>78</v>
      </c>
      <c r="D5189" s="54" t="s">
        <v>87</v>
      </c>
      <c r="E5189" s="61" t="s">
        <v>4438</v>
      </c>
      <c r="F5189" s="61" t="s">
        <v>137</v>
      </c>
      <c r="G5189" s="54" t="s">
        <v>71</v>
      </c>
      <c r="H5189" s="54" t="s">
        <v>128</v>
      </c>
      <c r="I5189" s="54" t="s">
        <v>22</v>
      </c>
      <c r="J5189" s="54" t="s">
        <v>129</v>
      </c>
      <c r="K5189" s="56">
        <v>43459.685115740744</v>
      </c>
      <c r="L5189" s="56">
        <v>43459.975289351853</v>
      </c>
      <c r="M5189" s="57">
        <v>6.9641666659999997</v>
      </c>
      <c r="N5189" s="58">
        <v>0</v>
      </c>
      <c r="O5189" s="58">
        <v>3</v>
      </c>
      <c r="P5189" s="58">
        <v>0</v>
      </c>
      <c r="Q5189" s="58">
        <v>0</v>
      </c>
      <c r="R5189" s="59">
        <v>0</v>
      </c>
      <c r="S5189" s="59">
        <v>20.892499999999998</v>
      </c>
      <c r="T5189" s="59">
        <v>0</v>
      </c>
      <c r="U5189" s="59">
        <v>0</v>
      </c>
    </row>
    <row r="5190" spans="1:21" x14ac:dyDescent="0.3">
      <c r="A5190" s="61">
        <v>91048</v>
      </c>
      <c r="B5190" s="54">
        <v>1</v>
      </c>
      <c r="C5190" s="54" t="s">
        <v>78</v>
      </c>
      <c r="D5190" s="54" t="s">
        <v>93</v>
      </c>
      <c r="E5190" s="61" t="s">
        <v>1570</v>
      </c>
      <c r="F5190" s="61" t="s">
        <v>145</v>
      </c>
      <c r="G5190" s="54" t="s">
        <v>72</v>
      </c>
      <c r="H5190" s="54" t="s">
        <v>128</v>
      </c>
      <c r="I5190" s="54" t="s">
        <v>22</v>
      </c>
      <c r="J5190" s="54" t="s">
        <v>129</v>
      </c>
      <c r="K5190" s="56">
        <v>43459.727638888886</v>
      </c>
      <c r="L5190" s="56">
        <v>43459.787430555552</v>
      </c>
      <c r="M5190" s="57">
        <v>1.4350000000000001</v>
      </c>
      <c r="N5190" s="58">
        <v>0</v>
      </c>
      <c r="O5190" s="58">
        <v>70</v>
      </c>
      <c r="P5190" s="58">
        <v>0</v>
      </c>
      <c r="Q5190" s="58">
        <v>1</v>
      </c>
      <c r="R5190" s="59">
        <v>0</v>
      </c>
      <c r="S5190" s="59">
        <v>100.45</v>
      </c>
      <c r="T5190" s="59">
        <v>0</v>
      </c>
      <c r="U5190" s="59">
        <v>1.4350000000000001</v>
      </c>
    </row>
    <row r="5191" spans="1:21" x14ac:dyDescent="0.3">
      <c r="A5191" s="61">
        <v>91049</v>
      </c>
      <c r="B5191" s="54">
        <v>1</v>
      </c>
      <c r="C5191" s="54" t="s">
        <v>78</v>
      </c>
      <c r="D5191" s="54" t="s">
        <v>81</v>
      </c>
      <c r="E5191" s="61" t="s">
        <v>4439</v>
      </c>
      <c r="F5191" s="61" t="s">
        <v>172</v>
      </c>
      <c r="G5191" s="54" t="s">
        <v>71</v>
      </c>
      <c r="H5191" s="54" t="s">
        <v>128</v>
      </c>
      <c r="I5191" s="54" t="s">
        <v>22</v>
      </c>
      <c r="J5191" s="54" t="s">
        <v>129</v>
      </c>
      <c r="K5191" s="56">
        <v>43459.719930555555</v>
      </c>
      <c r="L5191" s="56">
        <v>43459.822916666664</v>
      </c>
      <c r="M5191" s="57">
        <v>2.471666666</v>
      </c>
      <c r="N5191" s="58">
        <v>0</v>
      </c>
      <c r="O5191" s="58">
        <v>0</v>
      </c>
      <c r="P5191" s="58">
        <v>0</v>
      </c>
      <c r="Q5191" s="58">
        <v>20</v>
      </c>
      <c r="R5191" s="59">
        <v>0</v>
      </c>
      <c r="S5191" s="59">
        <v>0</v>
      </c>
      <c r="T5191" s="59">
        <v>0</v>
      </c>
      <c r="U5191" s="59">
        <v>49.433332999999998</v>
      </c>
    </row>
    <row r="5192" spans="1:21" x14ac:dyDescent="0.3">
      <c r="A5192" s="61">
        <v>91050</v>
      </c>
      <c r="B5192" s="54">
        <v>1</v>
      </c>
      <c r="C5192" s="54" t="s">
        <v>79</v>
      </c>
      <c r="D5192" s="54" t="s">
        <v>112</v>
      </c>
      <c r="E5192" s="61" t="s">
        <v>4440</v>
      </c>
      <c r="F5192" s="61" t="s">
        <v>202</v>
      </c>
      <c r="G5192" s="54" t="s">
        <v>71</v>
      </c>
      <c r="H5192" s="54" t="s">
        <v>128</v>
      </c>
      <c r="I5192" s="54" t="s">
        <v>22</v>
      </c>
      <c r="J5192" s="54" t="s">
        <v>129</v>
      </c>
      <c r="K5192" s="56">
        <v>43459.727962962963</v>
      </c>
      <c r="L5192" s="56">
        <v>43459.859571759262</v>
      </c>
      <c r="M5192" s="57">
        <v>3.1586111109999999</v>
      </c>
      <c r="N5192" s="58">
        <v>0</v>
      </c>
      <c r="O5192" s="58">
        <v>14</v>
      </c>
      <c r="P5192" s="58">
        <v>0</v>
      </c>
      <c r="Q5192" s="58">
        <v>0</v>
      </c>
      <c r="R5192" s="59">
        <v>0</v>
      </c>
      <c r="S5192" s="59">
        <v>44.220556000000002</v>
      </c>
      <c r="T5192" s="59">
        <v>0</v>
      </c>
      <c r="U5192" s="59">
        <v>0</v>
      </c>
    </row>
    <row r="5193" spans="1:21" x14ac:dyDescent="0.3">
      <c r="A5193" s="61">
        <v>91051</v>
      </c>
      <c r="B5193" s="54">
        <v>1</v>
      </c>
      <c r="C5193" s="54" t="s">
        <v>78</v>
      </c>
      <c r="D5193" s="54" t="s">
        <v>93</v>
      </c>
      <c r="E5193" s="61" t="s">
        <v>4441</v>
      </c>
      <c r="F5193" s="61" t="s">
        <v>137</v>
      </c>
      <c r="G5193" s="54" t="s">
        <v>71</v>
      </c>
      <c r="H5193" s="54" t="s">
        <v>128</v>
      </c>
      <c r="I5193" s="54" t="s">
        <v>22</v>
      </c>
      <c r="J5193" s="54" t="s">
        <v>129</v>
      </c>
      <c r="K5193" s="56">
        <v>43459.724918981483</v>
      </c>
      <c r="L5193" s="56">
        <v>43459.856782407405</v>
      </c>
      <c r="M5193" s="57">
        <v>3.164722222</v>
      </c>
      <c r="N5193" s="58">
        <v>0</v>
      </c>
      <c r="O5193" s="58">
        <v>270</v>
      </c>
      <c r="P5193" s="58">
        <v>0</v>
      </c>
      <c r="Q5193" s="58">
        <v>0</v>
      </c>
      <c r="R5193" s="59">
        <v>0</v>
      </c>
      <c r="S5193" s="59">
        <v>854.47500000000002</v>
      </c>
      <c r="T5193" s="59">
        <v>0</v>
      </c>
      <c r="U5193" s="59">
        <v>0</v>
      </c>
    </row>
    <row r="5194" spans="1:21" x14ac:dyDescent="0.3">
      <c r="A5194" s="61">
        <v>91053</v>
      </c>
      <c r="B5194" s="54">
        <v>1</v>
      </c>
      <c r="C5194" s="54" t="s">
        <v>78</v>
      </c>
      <c r="D5194" s="54" t="s">
        <v>81</v>
      </c>
      <c r="E5194" s="61" t="s">
        <v>4442</v>
      </c>
      <c r="F5194" s="61" t="s">
        <v>137</v>
      </c>
      <c r="G5194" s="54" t="s">
        <v>71</v>
      </c>
      <c r="H5194" s="54" t="s">
        <v>128</v>
      </c>
      <c r="I5194" s="54" t="s">
        <v>22</v>
      </c>
      <c r="J5194" s="54" t="s">
        <v>129</v>
      </c>
      <c r="K5194" s="56">
        <v>43459.728483796294</v>
      </c>
      <c r="L5194" s="56">
        <v>43459.770532407405</v>
      </c>
      <c r="M5194" s="57">
        <v>1.009166666</v>
      </c>
      <c r="N5194" s="58">
        <v>0</v>
      </c>
      <c r="O5194" s="58">
        <v>2</v>
      </c>
      <c r="P5194" s="58">
        <v>0</v>
      </c>
      <c r="Q5194" s="58">
        <v>0</v>
      </c>
      <c r="R5194" s="59">
        <v>0</v>
      </c>
      <c r="S5194" s="59">
        <v>2.0183330000000002</v>
      </c>
      <c r="T5194" s="59">
        <v>0</v>
      </c>
      <c r="U5194" s="59">
        <v>0</v>
      </c>
    </row>
    <row r="5195" spans="1:21" x14ac:dyDescent="0.3">
      <c r="A5195" s="61">
        <v>91055</v>
      </c>
      <c r="B5195" s="54">
        <v>1</v>
      </c>
      <c r="C5195" s="54" t="s">
        <v>78</v>
      </c>
      <c r="D5195" s="54" t="s">
        <v>102</v>
      </c>
      <c r="E5195" s="61" t="s">
        <v>713</v>
      </c>
      <c r="F5195" s="61" t="s">
        <v>172</v>
      </c>
      <c r="G5195" s="54" t="s">
        <v>71</v>
      </c>
      <c r="H5195" s="54" t="s">
        <v>128</v>
      </c>
      <c r="I5195" s="54" t="s">
        <v>22</v>
      </c>
      <c r="J5195" s="54" t="s">
        <v>129</v>
      </c>
      <c r="K5195" s="56">
        <v>43459.702326388891</v>
      </c>
      <c r="L5195" s="56">
        <v>43459.743310185186</v>
      </c>
      <c r="M5195" s="57">
        <v>0.98361111099999998</v>
      </c>
      <c r="N5195" s="58">
        <v>0</v>
      </c>
      <c r="O5195" s="58">
        <v>19</v>
      </c>
      <c r="P5195" s="58">
        <v>0</v>
      </c>
      <c r="Q5195" s="58">
        <v>0</v>
      </c>
      <c r="R5195" s="59">
        <v>0</v>
      </c>
      <c r="S5195" s="59">
        <v>18.688611000000002</v>
      </c>
      <c r="T5195" s="59">
        <v>0</v>
      </c>
      <c r="U5195" s="59">
        <v>0</v>
      </c>
    </row>
    <row r="5196" spans="1:21" x14ac:dyDescent="0.3">
      <c r="A5196" s="61">
        <v>91060</v>
      </c>
      <c r="B5196" s="54">
        <v>1</v>
      </c>
      <c r="C5196" s="54" t="s">
        <v>78</v>
      </c>
      <c r="D5196" s="54" t="s">
        <v>107</v>
      </c>
      <c r="E5196" s="61" t="s">
        <v>4443</v>
      </c>
      <c r="F5196" s="61" t="s">
        <v>136</v>
      </c>
      <c r="G5196" s="54" t="s">
        <v>71</v>
      </c>
      <c r="H5196" s="54" t="s">
        <v>128</v>
      </c>
      <c r="I5196" s="54" t="s">
        <v>22</v>
      </c>
      <c r="J5196" s="54" t="s">
        <v>129</v>
      </c>
      <c r="K5196" s="56">
        <v>43459.740370370368</v>
      </c>
      <c r="L5196" s="56">
        <v>43459.767256944448</v>
      </c>
      <c r="M5196" s="57">
        <v>0.645277777</v>
      </c>
      <c r="N5196" s="58">
        <v>0</v>
      </c>
      <c r="O5196" s="58">
        <v>0</v>
      </c>
      <c r="P5196" s="58">
        <v>0</v>
      </c>
      <c r="Q5196" s="58">
        <v>62</v>
      </c>
      <c r="R5196" s="59">
        <v>0</v>
      </c>
      <c r="S5196" s="59">
        <v>0</v>
      </c>
      <c r="T5196" s="59">
        <v>0</v>
      </c>
      <c r="U5196" s="59">
        <v>40.007221999999999</v>
      </c>
    </row>
    <row r="5197" spans="1:21" x14ac:dyDescent="0.3">
      <c r="A5197" s="61">
        <v>91070</v>
      </c>
      <c r="B5197" s="54">
        <v>1</v>
      </c>
      <c r="C5197" s="54" t="s">
        <v>78</v>
      </c>
      <c r="D5197" s="54" t="s">
        <v>88</v>
      </c>
      <c r="E5197" s="61" t="s">
        <v>4444</v>
      </c>
      <c r="F5197" s="61" t="s">
        <v>137</v>
      </c>
      <c r="G5197" s="54" t="s">
        <v>71</v>
      </c>
      <c r="H5197" s="54" t="s">
        <v>128</v>
      </c>
      <c r="I5197" s="54" t="s">
        <v>22</v>
      </c>
      <c r="J5197" s="54" t="s">
        <v>129</v>
      </c>
      <c r="K5197" s="56">
        <v>43459.749062499999</v>
      </c>
      <c r="L5197" s="56">
        <v>43459.833437499998</v>
      </c>
      <c r="M5197" s="57">
        <v>2.0249999999999999</v>
      </c>
      <c r="N5197" s="58">
        <v>0</v>
      </c>
      <c r="O5197" s="58">
        <v>1</v>
      </c>
      <c r="P5197" s="58">
        <v>0</v>
      </c>
      <c r="Q5197" s="58">
        <v>0</v>
      </c>
      <c r="R5197" s="59">
        <v>0</v>
      </c>
      <c r="S5197" s="59">
        <v>2.0249999999999999</v>
      </c>
      <c r="T5197" s="59">
        <v>0</v>
      </c>
      <c r="U5197" s="59">
        <v>0</v>
      </c>
    </row>
    <row r="5198" spans="1:21" x14ac:dyDescent="0.3">
      <c r="A5198" s="61">
        <v>91071</v>
      </c>
      <c r="B5198" s="54">
        <v>1</v>
      </c>
      <c r="C5198" s="54" t="s">
        <v>78</v>
      </c>
      <c r="D5198" s="54" t="s">
        <v>98</v>
      </c>
      <c r="E5198" s="61" t="s">
        <v>839</v>
      </c>
      <c r="F5198" s="61" t="s">
        <v>172</v>
      </c>
      <c r="G5198" s="54" t="s">
        <v>71</v>
      </c>
      <c r="H5198" s="54" t="s">
        <v>128</v>
      </c>
      <c r="I5198" s="54" t="s">
        <v>22</v>
      </c>
      <c r="J5198" s="54" t="s">
        <v>129</v>
      </c>
      <c r="K5198" s="56">
        <v>43459.747754629629</v>
      </c>
      <c r="L5198" s="56">
        <v>43459.770868055552</v>
      </c>
      <c r="M5198" s="57">
        <v>0.55472222199999999</v>
      </c>
      <c r="N5198" s="58">
        <v>0</v>
      </c>
      <c r="O5198" s="58">
        <v>61</v>
      </c>
      <c r="P5198" s="58">
        <v>0</v>
      </c>
      <c r="Q5198" s="58">
        <v>0</v>
      </c>
      <c r="R5198" s="59">
        <v>0</v>
      </c>
      <c r="S5198" s="59">
        <v>33.838056000000002</v>
      </c>
      <c r="T5198" s="59">
        <v>0</v>
      </c>
      <c r="U5198" s="59">
        <v>0</v>
      </c>
    </row>
    <row r="5199" spans="1:21" x14ac:dyDescent="0.3">
      <c r="A5199" s="61">
        <v>91072</v>
      </c>
      <c r="B5199" s="54">
        <v>1</v>
      </c>
      <c r="C5199" s="54" t="s">
        <v>78</v>
      </c>
      <c r="D5199" s="54" t="s">
        <v>95</v>
      </c>
      <c r="E5199" s="61" t="s">
        <v>4445</v>
      </c>
      <c r="F5199" s="61" t="s">
        <v>136</v>
      </c>
      <c r="G5199" s="54" t="s">
        <v>71</v>
      </c>
      <c r="H5199" s="54" t="s">
        <v>128</v>
      </c>
      <c r="I5199" s="54" t="s">
        <v>22</v>
      </c>
      <c r="J5199" s="54" t="s">
        <v>129</v>
      </c>
      <c r="K5199" s="56">
        <v>43459.742407407408</v>
      </c>
      <c r="L5199" s="56">
        <v>43459.801620370374</v>
      </c>
      <c r="M5199" s="57">
        <v>1.4211111110000001</v>
      </c>
      <c r="N5199" s="58">
        <v>0</v>
      </c>
      <c r="O5199" s="58">
        <v>16</v>
      </c>
      <c r="P5199" s="58">
        <v>0</v>
      </c>
      <c r="Q5199" s="58">
        <v>0</v>
      </c>
      <c r="R5199" s="59">
        <v>0</v>
      </c>
      <c r="S5199" s="59">
        <v>22.737777999999999</v>
      </c>
      <c r="T5199" s="59">
        <v>0</v>
      </c>
      <c r="U5199" s="59">
        <v>0</v>
      </c>
    </row>
    <row r="5200" spans="1:21" x14ac:dyDescent="0.3">
      <c r="A5200" s="61">
        <v>91074</v>
      </c>
      <c r="B5200" s="54">
        <v>1</v>
      </c>
      <c r="C5200" s="54" t="s">
        <v>78</v>
      </c>
      <c r="D5200" s="54" t="s">
        <v>94</v>
      </c>
      <c r="E5200" s="61" t="s">
        <v>4446</v>
      </c>
      <c r="F5200" s="61" t="s">
        <v>136</v>
      </c>
      <c r="G5200" s="54" t="s">
        <v>71</v>
      </c>
      <c r="H5200" s="54" t="s">
        <v>128</v>
      </c>
      <c r="I5200" s="54" t="s">
        <v>22</v>
      </c>
      <c r="J5200" s="54" t="s">
        <v>129</v>
      </c>
      <c r="K5200" s="56">
        <v>43459.741145833337</v>
      </c>
      <c r="L5200" s="56">
        <v>43459.770231481481</v>
      </c>
      <c r="M5200" s="57">
        <v>0.69805555500000005</v>
      </c>
      <c r="N5200" s="58">
        <v>0</v>
      </c>
      <c r="O5200" s="58">
        <v>17</v>
      </c>
      <c r="P5200" s="58">
        <v>0</v>
      </c>
      <c r="Q5200" s="58">
        <v>0</v>
      </c>
      <c r="R5200" s="59">
        <v>0</v>
      </c>
      <c r="S5200" s="59">
        <v>11.866944</v>
      </c>
      <c r="T5200" s="59">
        <v>0</v>
      </c>
      <c r="U5200" s="59">
        <v>0</v>
      </c>
    </row>
    <row r="5201" spans="1:21" x14ac:dyDescent="0.3">
      <c r="A5201" s="61">
        <v>91079</v>
      </c>
      <c r="B5201" s="54">
        <v>1</v>
      </c>
      <c r="C5201" s="54" t="s">
        <v>79</v>
      </c>
      <c r="D5201" s="54" t="s">
        <v>119</v>
      </c>
      <c r="E5201" s="61" t="s">
        <v>1686</v>
      </c>
      <c r="F5201" s="61" t="s">
        <v>136</v>
      </c>
      <c r="G5201" s="54" t="s">
        <v>71</v>
      </c>
      <c r="H5201" s="54" t="s">
        <v>128</v>
      </c>
      <c r="I5201" s="54" t="s">
        <v>22</v>
      </c>
      <c r="J5201" s="54" t="s">
        <v>129</v>
      </c>
      <c r="K5201" s="56">
        <v>43459.738981481481</v>
      </c>
      <c r="L5201" s="56">
        <v>43459.770416666666</v>
      </c>
      <c r="M5201" s="57">
        <v>0.75444444399999999</v>
      </c>
      <c r="N5201" s="58">
        <v>0</v>
      </c>
      <c r="O5201" s="58">
        <v>2</v>
      </c>
      <c r="P5201" s="58">
        <v>0</v>
      </c>
      <c r="Q5201" s="58">
        <v>2</v>
      </c>
      <c r="R5201" s="59">
        <v>0</v>
      </c>
      <c r="S5201" s="59">
        <v>1.5088889999999999</v>
      </c>
      <c r="T5201" s="59">
        <v>0</v>
      </c>
      <c r="U5201" s="59">
        <v>1.5088889999999999</v>
      </c>
    </row>
    <row r="5202" spans="1:21" x14ac:dyDescent="0.3">
      <c r="A5202" s="61">
        <v>91081</v>
      </c>
      <c r="B5202" s="54">
        <v>1</v>
      </c>
      <c r="C5202" s="54" t="s">
        <v>78</v>
      </c>
      <c r="D5202" s="54" t="s">
        <v>86</v>
      </c>
      <c r="E5202" s="61" t="s">
        <v>4447</v>
      </c>
      <c r="F5202" s="61" t="s">
        <v>204</v>
      </c>
      <c r="G5202" s="54" t="s">
        <v>71</v>
      </c>
      <c r="H5202" s="54" t="s">
        <v>128</v>
      </c>
      <c r="I5202" s="54" t="s">
        <v>22</v>
      </c>
      <c r="J5202" s="54" t="s">
        <v>129</v>
      </c>
      <c r="K5202" s="56">
        <v>43459.69667824074</v>
      </c>
      <c r="L5202" s="56">
        <v>43460.051388888889</v>
      </c>
      <c r="M5202" s="57">
        <v>8.5130555549999993</v>
      </c>
      <c r="N5202" s="58">
        <v>0</v>
      </c>
      <c r="O5202" s="58">
        <v>134</v>
      </c>
      <c r="P5202" s="58">
        <v>0</v>
      </c>
      <c r="Q5202" s="58">
        <v>0</v>
      </c>
      <c r="R5202" s="59">
        <v>0</v>
      </c>
      <c r="S5202" s="59">
        <v>1140.749444</v>
      </c>
      <c r="T5202" s="59">
        <v>0</v>
      </c>
      <c r="U5202" s="59">
        <v>0</v>
      </c>
    </row>
    <row r="5203" spans="1:21" x14ac:dyDescent="0.3">
      <c r="A5203" s="61">
        <v>91084</v>
      </c>
      <c r="B5203" s="54">
        <v>1</v>
      </c>
      <c r="C5203" s="54" t="s">
        <v>78</v>
      </c>
      <c r="D5203" s="54" t="s">
        <v>103</v>
      </c>
      <c r="E5203" s="61" t="s">
        <v>4448</v>
      </c>
      <c r="F5203" s="61" t="s">
        <v>172</v>
      </c>
      <c r="G5203" s="54" t="s">
        <v>71</v>
      </c>
      <c r="H5203" s="54" t="s">
        <v>128</v>
      </c>
      <c r="I5203" s="54" t="s">
        <v>22</v>
      </c>
      <c r="J5203" s="54" t="s">
        <v>129</v>
      </c>
      <c r="K5203" s="56">
        <v>43459.745636574073</v>
      </c>
      <c r="L5203" s="56">
        <v>43459.799803240741</v>
      </c>
      <c r="M5203" s="57">
        <v>1.3</v>
      </c>
      <c r="N5203" s="58">
        <v>0</v>
      </c>
      <c r="O5203" s="58">
        <v>0</v>
      </c>
      <c r="P5203" s="58">
        <v>0</v>
      </c>
      <c r="Q5203" s="58">
        <v>120</v>
      </c>
      <c r="R5203" s="59">
        <v>0</v>
      </c>
      <c r="S5203" s="59">
        <v>0</v>
      </c>
      <c r="T5203" s="59">
        <v>0</v>
      </c>
      <c r="U5203" s="59">
        <v>156</v>
      </c>
    </row>
    <row r="5204" spans="1:21" x14ac:dyDescent="0.3">
      <c r="A5204" s="61">
        <v>91085</v>
      </c>
      <c r="B5204" s="54">
        <v>1</v>
      </c>
      <c r="C5204" s="54" t="s">
        <v>78</v>
      </c>
      <c r="D5204" s="54" t="s">
        <v>80</v>
      </c>
      <c r="E5204" s="61" t="s">
        <v>4449</v>
      </c>
      <c r="F5204" s="61" t="s">
        <v>136</v>
      </c>
      <c r="G5204" s="54" t="s">
        <v>71</v>
      </c>
      <c r="H5204" s="54" t="s">
        <v>128</v>
      </c>
      <c r="I5204" s="54" t="s">
        <v>22</v>
      </c>
      <c r="J5204" s="54" t="s">
        <v>129</v>
      </c>
      <c r="K5204" s="56">
        <v>43459.757210648146</v>
      </c>
      <c r="L5204" s="56">
        <v>43459.778831018521</v>
      </c>
      <c r="M5204" s="57">
        <v>0.51888888799999999</v>
      </c>
      <c r="N5204" s="58">
        <v>0</v>
      </c>
      <c r="O5204" s="58">
        <v>77</v>
      </c>
      <c r="P5204" s="58">
        <v>0</v>
      </c>
      <c r="Q5204" s="58">
        <v>0</v>
      </c>
      <c r="R5204" s="59">
        <v>0</v>
      </c>
      <c r="S5204" s="59">
        <v>39.954444000000002</v>
      </c>
      <c r="T5204" s="59">
        <v>0</v>
      </c>
      <c r="U5204" s="59">
        <v>0</v>
      </c>
    </row>
    <row r="5205" spans="1:21" x14ac:dyDescent="0.3">
      <c r="A5205" s="61">
        <v>91092</v>
      </c>
      <c r="B5205" s="54">
        <v>1</v>
      </c>
      <c r="C5205" s="54" t="s">
        <v>78</v>
      </c>
      <c r="D5205" s="54" t="s">
        <v>80</v>
      </c>
      <c r="E5205" s="61" t="s">
        <v>4450</v>
      </c>
      <c r="F5205" s="61" t="s">
        <v>130</v>
      </c>
      <c r="G5205" s="54" t="s">
        <v>71</v>
      </c>
      <c r="H5205" s="54" t="s">
        <v>128</v>
      </c>
      <c r="I5205" s="54" t="s">
        <v>22</v>
      </c>
      <c r="J5205" s="54" t="s">
        <v>129</v>
      </c>
      <c r="K5205" s="56">
        <v>43459.762800925928</v>
      </c>
      <c r="L5205" s="56">
        <v>43459.801203703704</v>
      </c>
      <c r="M5205" s="57">
        <v>0.92166666600000002</v>
      </c>
      <c r="N5205" s="58">
        <v>0</v>
      </c>
      <c r="O5205" s="58">
        <v>10</v>
      </c>
      <c r="P5205" s="58">
        <v>0</v>
      </c>
      <c r="Q5205" s="58">
        <v>0</v>
      </c>
      <c r="R5205" s="59">
        <v>0</v>
      </c>
      <c r="S5205" s="59">
        <v>9.2166669999999993</v>
      </c>
      <c r="T5205" s="59">
        <v>0</v>
      </c>
      <c r="U5205" s="59">
        <v>0</v>
      </c>
    </row>
    <row r="5206" spans="1:21" x14ac:dyDescent="0.3">
      <c r="A5206" s="61">
        <v>91094</v>
      </c>
      <c r="B5206" s="54">
        <v>1</v>
      </c>
      <c r="C5206" s="54" t="s">
        <v>78</v>
      </c>
      <c r="D5206" s="54" t="s">
        <v>101</v>
      </c>
      <c r="E5206" s="61" t="s">
        <v>4451</v>
      </c>
      <c r="F5206" s="61" t="s">
        <v>168</v>
      </c>
      <c r="G5206" s="54" t="s">
        <v>72</v>
      </c>
      <c r="H5206" s="54" t="s">
        <v>128</v>
      </c>
      <c r="I5206" s="54" t="s">
        <v>22</v>
      </c>
      <c r="J5206" s="54" t="s">
        <v>129</v>
      </c>
      <c r="K5206" s="56">
        <v>43459.763738425929</v>
      </c>
      <c r="L5206" s="56">
        <v>43459.797407407408</v>
      </c>
      <c r="M5206" s="57">
        <v>0.80805555500000004</v>
      </c>
      <c r="N5206" s="58">
        <v>0</v>
      </c>
      <c r="O5206" s="58">
        <v>307</v>
      </c>
      <c r="P5206" s="58">
        <v>0</v>
      </c>
      <c r="Q5206" s="58">
        <v>9</v>
      </c>
      <c r="R5206" s="59">
        <v>0</v>
      </c>
      <c r="S5206" s="59">
        <v>248.07305500000001</v>
      </c>
      <c r="T5206" s="59">
        <v>0</v>
      </c>
      <c r="U5206" s="59">
        <v>7.2725</v>
      </c>
    </row>
    <row r="5207" spans="1:21" x14ac:dyDescent="0.3">
      <c r="A5207" s="61">
        <v>91096</v>
      </c>
      <c r="B5207" s="54">
        <v>1</v>
      </c>
      <c r="C5207" s="54" t="s">
        <v>78</v>
      </c>
      <c r="D5207" s="54" t="s">
        <v>81</v>
      </c>
      <c r="E5207" s="61" t="s">
        <v>4248</v>
      </c>
      <c r="F5207" s="61" t="s">
        <v>127</v>
      </c>
      <c r="G5207" s="54" t="s">
        <v>72</v>
      </c>
      <c r="H5207" s="54" t="s">
        <v>128</v>
      </c>
      <c r="I5207" s="54" t="s">
        <v>22</v>
      </c>
      <c r="J5207" s="54" t="s">
        <v>129</v>
      </c>
      <c r="K5207" s="56">
        <v>43459.764826388891</v>
      </c>
      <c r="L5207" s="56">
        <v>43459.775775462964</v>
      </c>
      <c r="M5207" s="57">
        <v>0.26277777699999999</v>
      </c>
      <c r="N5207" s="58">
        <v>2</v>
      </c>
      <c r="O5207" s="58">
        <v>513</v>
      </c>
      <c r="P5207" s="58">
        <v>0</v>
      </c>
      <c r="Q5207" s="58">
        <v>0</v>
      </c>
      <c r="R5207" s="59">
        <v>0.52555600000000002</v>
      </c>
      <c r="S5207" s="59">
        <v>134.80500000000001</v>
      </c>
      <c r="T5207" s="59">
        <v>0</v>
      </c>
      <c r="U5207" s="59">
        <v>0</v>
      </c>
    </row>
    <row r="5208" spans="1:21" x14ac:dyDescent="0.3">
      <c r="A5208" s="61">
        <v>91097</v>
      </c>
      <c r="B5208" s="54">
        <v>1</v>
      </c>
      <c r="C5208" s="54" t="s">
        <v>79</v>
      </c>
      <c r="D5208" s="54" t="s">
        <v>124</v>
      </c>
      <c r="E5208" s="61" t="s">
        <v>747</v>
      </c>
      <c r="F5208" s="61" t="s">
        <v>145</v>
      </c>
      <c r="G5208" s="54" t="s">
        <v>72</v>
      </c>
      <c r="H5208" s="54" t="s">
        <v>128</v>
      </c>
      <c r="I5208" s="54" t="s">
        <v>22</v>
      </c>
      <c r="J5208" s="54" t="s">
        <v>129</v>
      </c>
      <c r="K5208" s="56">
        <v>43459.769004629627</v>
      </c>
      <c r="L5208" s="56">
        <v>43459.810312499998</v>
      </c>
      <c r="M5208" s="57">
        <v>0.99138888800000002</v>
      </c>
      <c r="N5208" s="58">
        <v>0</v>
      </c>
      <c r="O5208" s="58">
        <v>145</v>
      </c>
      <c r="P5208" s="58">
        <v>0</v>
      </c>
      <c r="Q5208" s="58">
        <v>0</v>
      </c>
      <c r="R5208" s="59">
        <v>0</v>
      </c>
      <c r="S5208" s="59">
        <v>143.75138899999999</v>
      </c>
      <c r="T5208" s="59">
        <v>0</v>
      </c>
      <c r="U5208" s="59">
        <v>0</v>
      </c>
    </row>
    <row r="5209" spans="1:21" x14ac:dyDescent="0.3">
      <c r="A5209" s="61">
        <v>91099</v>
      </c>
      <c r="B5209" s="54">
        <v>1</v>
      </c>
      <c r="C5209" s="54" t="s">
        <v>78</v>
      </c>
      <c r="D5209" s="54" t="s">
        <v>92</v>
      </c>
      <c r="E5209" s="61" t="s">
        <v>3820</v>
      </c>
      <c r="F5209" s="61" t="s">
        <v>145</v>
      </c>
      <c r="G5209" s="54" t="s">
        <v>72</v>
      </c>
      <c r="H5209" s="54" t="s">
        <v>128</v>
      </c>
      <c r="I5209" s="54" t="s">
        <v>22</v>
      </c>
      <c r="J5209" s="54" t="s">
        <v>129</v>
      </c>
      <c r="K5209" s="56">
        <v>43459.763657407406</v>
      </c>
      <c r="L5209" s="56">
        <v>43459.836886574078</v>
      </c>
      <c r="M5209" s="57">
        <v>1.7575000000000001</v>
      </c>
      <c r="N5209" s="58">
        <v>0</v>
      </c>
      <c r="O5209" s="58">
        <v>0</v>
      </c>
      <c r="P5209" s="58">
        <v>0</v>
      </c>
      <c r="Q5209" s="58">
        <v>143</v>
      </c>
      <c r="R5209" s="59">
        <v>0</v>
      </c>
      <c r="S5209" s="59">
        <v>0</v>
      </c>
      <c r="T5209" s="59">
        <v>0</v>
      </c>
      <c r="U5209" s="59">
        <v>251.32249999999999</v>
      </c>
    </row>
    <row r="5210" spans="1:21" x14ac:dyDescent="0.3">
      <c r="A5210" s="61">
        <v>91100</v>
      </c>
      <c r="B5210" s="54">
        <v>1</v>
      </c>
      <c r="C5210" s="54" t="s">
        <v>78</v>
      </c>
      <c r="D5210" s="54" t="s">
        <v>103</v>
      </c>
      <c r="E5210" s="61" t="s">
        <v>2392</v>
      </c>
      <c r="F5210" s="61" t="s">
        <v>172</v>
      </c>
      <c r="G5210" s="54" t="s">
        <v>71</v>
      </c>
      <c r="H5210" s="54" t="s">
        <v>128</v>
      </c>
      <c r="I5210" s="54" t="s">
        <v>22</v>
      </c>
      <c r="J5210" s="54" t="s">
        <v>129</v>
      </c>
      <c r="K5210" s="56">
        <v>43459.764675925922</v>
      </c>
      <c r="L5210" s="56">
        <v>43459.805729166663</v>
      </c>
      <c r="M5210" s="57">
        <v>0.98527777699999997</v>
      </c>
      <c r="N5210" s="58">
        <v>0</v>
      </c>
      <c r="O5210" s="58">
        <v>0</v>
      </c>
      <c r="P5210" s="58">
        <v>0</v>
      </c>
      <c r="Q5210" s="58">
        <v>27</v>
      </c>
      <c r="R5210" s="59">
        <v>0</v>
      </c>
      <c r="S5210" s="59">
        <v>0</v>
      </c>
      <c r="T5210" s="59">
        <v>0</v>
      </c>
      <c r="U5210" s="59">
        <v>26.602499999999999</v>
      </c>
    </row>
    <row r="5211" spans="1:21" x14ac:dyDescent="0.3">
      <c r="A5211" s="61">
        <v>91106</v>
      </c>
      <c r="B5211" s="54">
        <v>1</v>
      </c>
      <c r="C5211" s="54" t="s">
        <v>78</v>
      </c>
      <c r="D5211" s="54" t="s">
        <v>85</v>
      </c>
      <c r="E5211" s="61" t="s">
        <v>4452</v>
      </c>
      <c r="F5211" s="61" t="s">
        <v>137</v>
      </c>
      <c r="G5211" s="54" t="s">
        <v>71</v>
      </c>
      <c r="H5211" s="54" t="s">
        <v>128</v>
      </c>
      <c r="I5211" s="54" t="s">
        <v>22</v>
      </c>
      <c r="J5211" s="54" t="s">
        <v>129</v>
      </c>
      <c r="K5211" s="56">
        <v>43459.780219907407</v>
      </c>
      <c r="L5211" s="56">
        <v>43459.825590277775</v>
      </c>
      <c r="M5211" s="57">
        <v>1.0888888880000001</v>
      </c>
      <c r="N5211" s="58">
        <v>0</v>
      </c>
      <c r="O5211" s="58">
        <v>4</v>
      </c>
      <c r="P5211" s="58">
        <v>0</v>
      </c>
      <c r="Q5211" s="58">
        <v>0</v>
      </c>
      <c r="R5211" s="59">
        <v>0</v>
      </c>
      <c r="S5211" s="59">
        <v>4.355556</v>
      </c>
      <c r="T5211" s="59">
        <v>0</v>
      </c>
      <c r="U5211" s="59">
        <v>0</v>
      </c>
    </row>
    <row r="5212" spans="1:21" x14ac:dyDescent="0.3">
      <c r="A5212" s="61">
        <v>91111</v>
      </c>
      <c r="B5212" s="54">
        <v>1</v>
      </c>
      <c r="C5212" s="54" t="s">
        <v>78</v>
      </c>
      <c r="D5212" s="54" t="s">
        <v>92</v>
      </c>
      <c r="E5212" s="61" t="s">
        <v>1462</v>
      </c>
      <c r="F5212" s="61" t="s">
        <v>165</v>
      </c>
      <c r="G5212" s="54" t="s">
        <v>71</v>
      </c>
      <c r="H5212" s="54" t="s">
        <v>128</v>
      </c>
      <c r="I5212" s="54" t="s">
        <v>22</v>
      </c>
      <c r="J5212" s="54" t="s">
        <v>129</v>
      </c>
      <c r="K5212" s="56">
        <v>43459.779861111114</v>
      </c>
      <c r="L5212" s="56">
        <v>43459.904340277775</v>
      </c>
      <c r="M5212" s="57">
        <v>2.9874999999999998</v>
      </c>
      <c r="N5212" s="58">
        <v>0</v>
      </c>
      <c r="O5212" s="58">
        <v>0</v>
      </c>
      <c r="P5212" s="58">
        <v>0</v>
      </c>
      <c r="Q5212" s="58">
        <v>13</v>
      </c>
      <c r="R5212" s="59">
        <v>0</v>
      </c>
      <c r="S5212" s="59">
        <v>0</v>
      </c>
      <c r="T5212" s="59">
        <v>0</v>
      </c>
      <c r="U5212" s="59">
        <v>38.837499999999999</v>
      </c>
    </row>
    <row r="5213" spans="1:21" x14ac:dyDescent="0.3">
      <c r="A5213" s="61">
        <v>91112</v>
      </c>
      <c r="B5213" s="54">
        <v>1</v>
      </c>
      <c r="C5213" s="54" t="s">
        <v>78</v>
      </c>
      <c r="D5213" s="54" t="s">
        <v>125</v>
      </c>
      <c r="E5213" s="61" t="s">
        <v>3398</v>
      </c>
      <c r="F5213" s="61" t="s">
        <v>137</v>
      </c>
      <c r="G5213" s="54" t="s">
        <v>71</v>
      </c>
      <c r="H5213" s="54" t="s">
        <v>128</v>
      </c>
      <c r="I5213" s="54" t="s">
        <v>22</v>
      </c>
      <c r="J5213" s="54" t="s">
        <v>129</v>
      </c>
      <c r="K5213" s="56">
        <v>43459.702824074076</v>
      </c>
      <c r="L5213" s="56">
        <v>43459.819895833331</v>
      </c>
      <c r="M5213" s="57">
        <v>2.809722222</v>
      </c>
      <c r="N5213" s="58">
        <v>0</v>
      </c>
      <c r="O5213" s="58">
        <v>3</v>
      </c>
      <c r="P5213" s="58">
        <v>0</v>
      </c>
      <c r="Q5213" s="58">
        <v>0</v>
      </c>
      <c r="R5213" s="59">
        <v>0</v>
      </c>
      <c r="S5213" s="59">
        <v>8.4291669999999996</v>
      </c>
      <c r="T5213" s="59">
        <v>0</v>
      </c>
      <c r="U5213" s="59">
        <v>0</v>
      </c>
    </row>
    <row r="5214" spans="1:21" x14ac:dyDescent="0.3">
      <c r="A5214" s="61">
        <v>91115</v>
      </c>
      <c r="B5214" s="54">
        <v>1</v>
      </c>
      <c r="C5214" s="54" t="s">
        <v>78</v>
      </c>
      <c r="D5214" s="54" t="s">
        <v>97</v>
      </c>
      <c r="E5214" s="61" t="s">
        <v>614</v>
      </c>
      <c r="F5214" s="61" t="s">
        <v>172</v>
      </c>
      <c r="G5214" s="54" t="s">
        <v>71</v>
      </c>
      <c r="H5214" s="54" t="s">
        <v>128</v>
      </c>
      <c r="I5214" s="54" t="s">
        <v>22</v>
      </c>
      <c r="J5214" s="54" t="s">
        <v>129</v>
      </c>
      <c r="K5214" s="56">
        <v>43459.784594907411</v>
      </c>
      <c r="L5214" s="56">
        <v>43459.910185185188</v>
      </c>
      <c r="M5214" s="57">
        <v>3.0141666659999999</v>
      </c>
      <c r="N5214" s="58">
        <v>0</v>
      </c>
      <c r="O5214" s="58">
        <v>0</v>
      </c>
      <c r="P5214" s="58">
        <v>0</v>
      </c>
      <c r="Q5214" s="58">
        <v>118</v>
      </c>
      <c r="R5214" s="59">
        <v>0</v>
      </c>
      <c r="S5214" s="59">
        <v>0</v>
      </c>
      <c r="T5214" s="59">
        <v>0</v>
      </c>
      <c r="U5214" s="59">
        <v>355.67166700000001</v>
      </c>
    </row>
    <row r="5215" spans="1:21" x14ac:dyDescent="0.3">
      <c r="A5215" s="61">
        <v>91120</v>
      </c>
      <c r="B5215" s="54">
        <v>1</v>
      </c>
      <c r="C5215" s="54" t="s">
        <v>79</v>
      </c>
      <c r="D5215" s="54" t="s">
        <v>114</v>
      </c>
      <c r="E5215" s="61" t="s">
        <v>4453</v>
      </c>
      <c r="F5215" s="61" t="s">
        <v>136</v>
      </c>
      <c r="G5215" s="54" t="s">
        <v>71</v>
      </c>
      <c r="H5215" s="54" t="s">
        <v>128</v>
      </c>
      <c r="I5215" s="54" t="s">
        <v>22</v>
      </c>
      <c r="J5215" s="54" t="s">
        <v>129</v>
      </c>
      <c r="K5215" s="56">
        <v>43459.773969907408</v>
      </c>
      <c r="L5215" s="56">
        <v>43459.813472222224</v>
      </c>
      <c r="M5215" s="57">
        <v>0.94805555500000005</v>
      </c>
      <c r="N5215" s="58">
        <v>0</v>
      </c>
      <c r="O5215" s="58">
        <v>0</v>
      </c>
      <c r="P5215" s="58">
        <v>0</v>
      </c>
      <c r="Q5215" s="58">
        <v>14</v>
      </c>
      <c r="R5215" s="59">
        <v>0</v>
      </c>
      <c r="S5215" s="59">
        <v>0</v>
      </c>
      <c r="T5215" s="59">
        <v>0</v>
      </c>
      <c r="U5215" s="59">
        <v>13.272778000000001</v>
      </c>
    </row>
    <row r="5216" spans="1:21" x14ac:dyDescent="0.3">
      <c r="A5216" s="61">
        <v>91124</v>
      </c>
      <c r="B5216" s="54">
        <v>1</v>
      </c>
      <c r="C5216" s="54" t="s">
        <v>79</v>
      </c>
      <c r="D5216" s="54" t="s">
        <v>118</v>
      </c>
      <c r="E5216" s="61" t="s">
        <v>4454</v>
      </c>
      <c r="F5216" s="61" t="s">
        <v>145</v>
      </c>
      <c r="G5216" s="54" t="s">
        <v>72</v>
      </c>
      <c r="H5216" s="54" t="s">
        <v>128</v>
      </c>
      <c r="I5216" s="54" t="s">
        <v>22</v>
      </c>
      <c r="J5216" s="54" t="s">
        <v>129</v>
      </c>
      <c r="K5216" s="56">
        <v>43459.79415509259</v>
      </c>
      <c r="L5216" s="56">
        <v>43459.851030092592</v>
      </c>
      <c r="M5216" s="57">
        <v>1.365</v>
      </c>
      <c r="N5216" s="58">
        <v>0</v>
      </c>
      <c r="O5216" s="58">
        <v>435</v>
      </c>
      <c r="P5216" s="58">
        <v>0</v>
      </c>
      <c r="Q5216" s="58">
        <v>0</v>
      </c>
      <c r="R5216" s="59">
        <v>0</v>
      </c>
      <c r="S5216" s="59">
        <v>593.77499999999998</v>
      </c>
      <c r="T5216" s="59">
        <v>0</v>
      </c>
      <c r="U5216" s="59">
        <v>0</v>
      </c>
    </row>
    <row r="5217" spans="1:21" x14ac:dyDescent="0.3">
      <c r="A5217" s="61">
        <v>91126</v>
      </c>
      <c r="B5217" s="54">
        <v>1</v>
      </c>
      <c r="C5217" s="54" t="s">
        <v>79</v>
      </c>
      <c r="D5217" s="54" t="s">
        <v>124</v>
      </c>
      <c r="E5217" s="61" t="s">
        <v>4455</v>
      </c>
      <c r="F5217" s="61" t="s">
        <v>151</v>
      </c>
      <c r="G5217" s="54" t="s">
        <v>71</v>
      </c>
      <c r="H5217" s="54" t="s">
        <v>128</v>
      </c>
      <c r="I5217" s="54" t="s">
        <v>22</v>
      </c>
      <c r="J5217" s="54" t="s">
        <v>129</v>
      </c>
      <c r="K5217" s="56">
        <v>43459.794629629629</v>
      </c>
      <c r="L5217" s="56">
        <v>43459.828796296293</v>
      </c>
      <c r="M5217" s="57">
        <v>0.82</v>
      </c>
      <c r="N5217" s="58">
        <v>0</v>
      </c>
      <c r="O5217" s="58">
        <v>0</v>
      </c>
      <c r="P5217" s="58">
        <v>0</v>
      </c>
      <c r="Q5217" s="58">
        <v>21</v>
      </c>
      <c r="R5217" s="59">
        <v>0</v>
      </c>
      <c r="S5217" s="59">
        <v>0</v>
      </c>
      <c r="T5217" s="59">
        <v>0</v>
      </c>
      <c r="U5217" s="59">
        <v>17.22</v>
      </c>
    </row>
    <row r="5218" spans="1:21" x14ac:dyDescent="0.3">
      <c r="A5218" s="61">
        <v>91129</v>
      </c>
      <c r="B5218" s="54">
        <v>1</v>
      </c>
      <c r="C5218" s="54" t="s">
        <v>78</v>
      </c>
      <c r="D5218" s="54" t="s">
        <v>81</v>
      </c>
      <c r="E5218" s="61" t="s">
        <v>4456</v>
      </c>
      <c r="F5218" s="61" t="s">
        <v>151</v>
      </c>
      <c r="G5218" s="54" t="s">
        <v>71</v>
      </c>
      <c r="H5218" s="54" t="s">
        <v>128</v>
      </c>
      <c r="I5218" s="54" t="s">
        <v>22</v>
      </c>
      <c r="J5218" s="54" t="s">
        <v>129</v>
      </c>
      <c r="K5218" s="56">
        <v>43459.798506944448</v>
      </c>
      <c r="L5218" s="56">
        <v>43459.861493055556</v>
      </c>
      <c r="M5218" s="57">
        <v>1.511666666</v>
      </c>
      <c r="N5218" s="58">
        <v>0</v>
      </c>
      <c r="O5218" s="58">
        <v>79</v>
      </c>
      <c r="P5218" s="58">
        <v>0</v>
      </c>
      <c r="Q5218" s="58">
        <v>0</v>
      </c>
      <c r="R5218" s="59">
        <v>0</v>
      </c>
      <c r="S5218" s="59">
        <v>119.421667</v>
      </c>
      <c r="T5218" s="59">
        <v>0</v>
      </c>
      <c r="U5218" s="59">
        <v>0</v>
      </c>
    </row>
    <row r="5219" spans="1:21" x14ac:dyDescent="0.3">
      <c r="A5219" s="61">
        <v>91136</v>
      </c>
      <c r="B5219" s="54">
        <v>1</v>
      </c>
      <c r="C5219" s="54" t="s">
        <v>78</v>
      </c>
      <c r="D5219" s="54" t="s">
        <v>82</v>
      </c>
      <c r="E5219" s="61" t="s">
        <v>4457</v>
      </c>
      <c r="F5219" s="61" t="s">
        <v>137</v>
      </c>
      <c r="G5219" s="54" t="s">
        <v>71</v>
      </c>
      <c r="H5219" s="54" t="s">
        <v>128</v>
      </c>
      <c r="I5219" s="54" t="s">
        <v>22</v>
      </c>
      <c r="J5219" s="54" t="s">
        <v>129</v>
      </c>
      <c r="K5219" s="56">
        <v>43459.800439814819</v>
      </c>
      <c r="L5219" s="56">
        <v>43459.867152777777</v>
      </c>
      <c r="M5219" s="57">
        <v>1.601111111</v>
      </c>
      <c r="N5219" s="58">
        <v>0</v>
      </c>
      <c r="O5219" s="58">
        <v>2</v>
      </c>
      <c r="P5219" s="58">
        <v>0</v>
      </c>
      <c r="Q5219" s="58">
        <v>0</v>
      </c>
      <c r="R5219" s="59">
        <v>0</v>
      </c>
      <c r="S5219" s="59">
        <v>3.2022219999999999</v>
      </c>
      <c r="T5219" s="59">
        <v>0</v>
      </c>
      <c r="U5219" s="59">
        <v>0</v>
      </c>
    </row>
    <row r="5220" spans="1:21" x14ac:dyDescent="0.3">
      <c r="A5220" s="61">
        <v>91139</v>
      </c>
      <c r="B5220" s="54">
        <v>1</v>
      </c>
      <c r="C5220" s="54" t="s">
        <v>78</v>
      </c>
      <c r="D5220" s="54" t="s">
        <v>86</v>
      </c>
      <c r="E5220" s="61" t="s">
        <v>4402</v>
      </c>
      <c r="F5220" s="61" t="s">
        <v>137</v>
      </c>
      <c r="G5220" s="54" t="s">
        <v>71</v>
      </c>
      <c r="H5220" s="54" t="s">
        <v>128</v>
      </c>
      <c r="I5220" s="54" t="s">
        <v>22</v>
      </c>
      <c r="J5220" s="54" t="s">
        <v>129</v>
      </c>
      <c r="K5220" s="56">
        <v>43459.790324074071</v>
      </c>
      <c r="L5220" s="56">
        <v>43459.931226851855</v>
      </c>
      <c r="M5220" s="57">
        <v>3.3816666660000001</v>
      </c>
      <c r="N5220" s="58">
        <v>0</v>
      </c>
      <c r="O5220" s="58">
        <v>1</v>
      </c>
      <c r="P5220" s="58">
        <v>0</v>
      </c>
      <c r="Q5220" s="58">
        <v>0</v>
      </c>
      <c r="R5220" s="59">
        <v>0</v>
      </c>
      <c r="S5220" s="59">
        <v>3.3816670000000002</v>
      </c>
      <c r="T5220" s="59">
        <v>0</v>
      </c>
      <c r="U5220" s="59">
        <v>0</v>
      </c>
    </row>
    <row r="5221" spans="1:21" x14ac:dyDescent="0.3">
      <c r="A5221" s="61">
        <v>91141</v>
      </c>
      <c r="B5221" s="54">
        <v>1</v>
      </c>
      <c r="C5221" s="54" t="s">
        <v>79</v>
      </c>
      <c r="D5221" s="54" t="s">
        <v>112</v>
      </c>
      <c r="E5221" s="61" t="s">
        <v>2880</v>
      </c>
      <c r="F5221" s="61" t="s">
        <v>145</v>
      </c>
      <c r="G5221" s="54" t="s">
        <v>72</v>
      </c>
      <c r="H5221" s="54" t="s">
        <v>128</v>
      </c>
      <c r="I5221" s="54" t="s">
        <v>22</v>
      </c>
      <c r="J5221" s="54" t="s">
        <v>129</v>
      </c>
      <c r="K5221" s="56">
        <v>43459.694733796299</v>
      </c>
      <c r="L5221" s="56">
        <v>43459.982465277775</v>
      </c>
      <c r="M5221" s="57">
        <v>6.9055555550000003</v>
      </c>
      <c r="N5221" s="58">
        <v>0</v>
      </c>
      <c r="O5221" s="58">
        <v>79</v>
      </c>
      <c r="P5221" s="58">
        <v>0</v>
      </c>
      <c r="Q5221" s="58">
        <v>0</v>
      </c>
      <c r="R5221" s="59">
        <v>0</v>
      </c>
      <c r="S5221" s="59">
        <v>545.53888900000004</v>
      </c>
      <c r="T5221" s="59">
        <v>0</v>
      </c>
      <c r="U5221" s="59">
        <v>0</v>
      </c>
    </row>
    <row r="5222" spans="1:21" x14ac:dyDescent="0.3">
      <c r="A5222" s="61">
        <v>91142</v>
      </c>
      <c r="B5222" s="54">
        <v>1</v>
      </c>
      <c r="C5222" s="54" t="s">
        <v>79</v>
      </c>
      <c r="D5222" s="54" t="s">
        <v>124</v>
      </c>
      <c r="E5222" s="61" t="s">
        <v>4458</v>
      </c>
      <c r="F5222" s="61" t="s">
        <v>136</v>
      </c>
      <c r="G5222" s="54" t="s">
        <v>71</v>
      </c>
      <c r="H5222" s="54" t="s">
        <v>128</v>
      </c>
      <c r="I5222" s="54" t="s">
        <v>22</v>
      </c>
      <c r="J5222" s="54" t="s">
        <v>129</v>
      </c>
      <c r="K5222" s="56">
        <v>43459.809062500004</v>
      </c>
      <c r="L5222" s="56">
        <v>43459.885694444441</v>
      </c>
      <c r="M5222" s="57">
        <v>1.8391666659999999</v>
      </c>
      <c r="N5222" s="58">
        <v>0</v>
      </c>
      <c r="O5222" s="58">
        <v>482</v>
      </c>
      <c r="P5222" s="58">
        <v>0</v>
      </c>
      <c r="Q5222" s="58">
        <v>0</v>
      </c>
      <c r="R5222" s="59">
        <v>0</v>
      </c>
      <c r="S5222" s="59">
        <v>886.47833300000002</v>
      </c>
      <c r="T5222" s="59">
        <v>0</v>
      </c>
      <c r="U5222" s="59">
        <v>0</v>
      </c>
    </row>
    <row r="5223" spans="1:21" x14ac:dyDescent="0.3">
      <c r="A5223" s="61">
        <v>91143</v>
      </c>
      <c r="B5223" s="54">
        <v>1</v>
      </c>
      <c r="C5223" s="54" t="s">
        <v>78</v>
      </c>
      <c r="D5223" s="54" t="s">
        <v>80</v>
      </c>
      <c r="E5223" s="61" t="s">
        <v>4459</v>
      </c>
      <c r="F5223" s="61" t="s">
        <v>137</v>
      </c>
      <c r="G5223" s="54" t="s">
        <v>71</v>
      </c>
      <c r="H5223" s="54" t="s">
        <v>128</v>
      </c>
      <c r="I5223" s="54" t="s">
        <v>22</v>
      </c>
      <c r="J5223" s="54" t="s">
        <v>129</v>
      </c>
      <c r="K5223" s="56">
        <v>43459.819062499999</v>
      </c>
      <c r="L5223" s="56">
        <v>43459.856504629628</v>
      </c>
      <c r="M5223" s="57">
        <v>0.89861111100000002</v>
      </c>
      <c r="N5223" s="58">
        <v>0</v>
      </c>
      <c r="O5223" s="58">
        <v>1</v>
      </c>
      <c r="P5223" s="58">
        <v>0</v>
      </c>
      <c r="Q5223" s="58">
        <v>0</v>
      </c>
      <c r="R5223" s="59">
        <v>0</v>
      </c>
      <c r="S5223" s="59">
        <v>0.89861100000000005</v>
      </c>
      <c r="T5223" s="59">
        <v>0</v>
      </c>
      <c r="U5223" s="59">
        <v>0</v>
      </c>
    </row>
    <row r="5224" spans="1:21" x14ac:dyDescent="0.3">
      <c r="A5224" s="61">
        <v>91144</v>
      </c>
      <c r="B5224" s="54">
        <v>1</v>
      </c>
      <c r="C5224" s="54" t="s">
        <v>78</v>
      </c>
      <c r="D5224" s="54" t="s">
        <v>88</v>
      </c>
      <c r="E5224" s="61" t="s">
        <v>4460</v>
      </c>
      <c r="F5224" s="61" t="s">
        <v>137</v>
      </c>
      <c r="G5224" s="54" t="s">
        <v>71</v>
      </c>
      <c r="H5224" s="54" t="s">
        <v>128</v>
      </c>
      <c r="I5224" s="54" t="s">
        <v>22</v>
      </c>
      <c r="J5224" s="54" t="s">
        <v>129</v>
      </c>
      <c r="K5224" s="56">
        <v>43459.825254629628</v>
      </c>
      <c r="L5224" s="56">
        <v>43459.870752314819</v>
      </c>
      <c r="M5224" s="57">
        <v>1.0919444439999999</v>
      </c>
      <c r="N5224" s="58">
        <v>0</v>
      </c>
      <c r="O5224" s="58">
        <v>1</v>
      </c>
      <c r="P5224" s="58">
        <v>0</v>
      </c>
      <c r="Q5224" s="58">
        <v>0</v>
      </c>
      <c r="R5224" s="59">
        <v>0</v>
      </c>
      <c r="S5224" s="59">
        <v>1.091944</v>
      </c>
      <c r="T5224" s="59">
        <v>0</v>
      </c>
      <c r="U5224" s="59">
        <v>0</v>
      </c>
    </row>
    <row r="5225" spans="1:21" x14ac:dyDescent="0.3">
      <c r="A5225" s="61">
        <v>91146</v>
      </c>
      <c r="B5225" s="54">
        <v>1</v>
      </c>
      <c r="C5225" s="54" t="s">
        <v>78</v>
      </c>
      <c r="D5225" s="54" t="s">
        <v>93</v>
      </c>
      <c r="E5225" s="61" t="s">
        <v>4461</v>
      </c>
      <c r="F5225" s="61" t="s">
        <v>137</v>
      </c>
      <c r="G5225" s="54" t="s">
        <v>71</v>
      </c>
      <c r="H5225" s="54" t="s">
        <v>128</v>
      </c>
      <c r="I5225" s="54" t="s">
        <v>22</v>
      </c>
      <c r="J5225" s="54" t="s">
        <v>129</v>
      </c>
      <c r="K5225" s="56">
        <v>43459.807546296295</v>
      </c>
      <c r="L5225" s="56">
        <v>43459.925856481481</v>
      </c>
      <c r="M5225" s="57">
        <v>2.8394444440000002</v>
      </c>
      <c r="N5225" s="58">
        <v>0</v>
      </c>
      <c r="O5225" s="58">
        <v>1</v>
      </c>
      <c r="P5225" s="58">
        <v>0</v>
      </c>
      <c r="Q5225" s="58">
        <v>0</v>
      </c>
      <c r="R5225" s="59">
        <v>0</v>
      </c>
      <c r="S5225" s="59">
        <v>2.8394439999999999</v>
      </c>
      <c r="T5225" s="59">
        <v>0</v>
      </c>
      <c r="U5225" s="59">
        <v>0</v>
      </c>
    </row>
    <row r="5226" spans="1:21" x14ac:dyDescent="0.3">
      <c r="A5226" s="61">
        <v>91147</v>
      </c>
      <c r="B5226" s="54">
        <v>1</v>
      </c>
      <c r="C5226" s="54" t="s">
        <v>79</v>
      </c>
      <c r="D5226" s="54" t="s">
        <v>109</v>
      </c>
      <c r="E5226" s="61" t="s">
        <v>675</v>
      </c>
      <c r="F5226" s="61" t="s">
        <v>186</v>
      </c>
      <c r="G5226" s="54" t="s">
        <v>72</v>
      </c>
      <c r="H5226" s="54" t="s">
        <v>128</v>
      </c>
      <c r="I5226" s="54" t="s">
        <v>22</v>
      </c>
      <c r="J5226" s="54" t="s">
        <v>129</v>
      </c>
      <c r="K5226" s="56">
        <v>43459.830324074072</v>
      </c>
      <c r="L5226" s="56">
        <v>43459.990717592591</v>
      </c>
      <c r="M5226" s="57">
        <v>3.849444444</v>
      </c>
      <c r="N5226" s="58">
        <v>0</v>
      </c>
      <c r="O5226" s="58">
        <v>91</v>
      </c>
      <c r="P5226" s="58">
        <v>0</v>
      </c>
      <c r="Q5226" s="58">
        <v>0</v>
      </c>
      <c r="R5226" s="59">
        <v>0</v>
      </c>
      <c r="S5226" s="59">
        <v>350.29944399999999</v>
      </c>
      <c r="T5226" s="59">
        <v>0</v>
      </c>
      <c r="U5226" s="59">
        <v>0</v>
      </c>
    </row>
    <row r="5227" spans="1:21" x14ac:dyDescent="0.3">
      <c r="A5227" s="61">
        <v>91151</v>
      </c>
      <c r="B5227" s="54">
        <v>1</v>
      </c>
      <c r="C5227" s="54" t="s">
        <v>78</v>
      </c>
      <c r="D5227" s="54" t="s">
        <v>101</v>
      </c>
      <c r="E5227" s="61" t="s">
        <v>4462</v>
      </c>
      <c r="F5227" s="61" t="s">
        <v>172</v>
      </c>
      <c r="G5227" s="54" t="s">
        <v>71</v>
      </c>
      <c r="H5227" s="54" t="s">
        <v>128</v>
      </c>
      <c r="I5227" s="54" t="s">
        <v>22</v>
      </c>
      <c r="J5227" s="54" t="s">
        <v>129</v>
      </c>
      <c r="K5227" s="56">
        <v>43459.834745370368</v>
      </c>
      <c r="L5227" s="56">
        <v>43459.856805555552</v>
      </c>
      <c r="M5227" s="57">
        <v>0.52944444400000001</v>
      </c>
      <c r="N5227" s="58">
        <v>0</v>
      </c>
      <c r="O5227" s="58">
        <v>386</v>
      </c>
      <c r="P5227" s="58">
        <v>0</v>
      </c>
      <c r="Q5227" s="58">
        <v>0</v>
      </c>
      <c r="R5227" s="59">
        <v>0</v>
      </c>
      <c r="S5227" s="59">
        <v>204.365555</v>
      </c>
      <c r="T5227" s="59">
        <v>0</v>
      </c>
      <c r="U5227" s="59">
        <v>0</v>
      </c>
    </row>
    <row r="5228" spans="1:21" x14ac:dyDescent="0.3">
      <c r="A5228" s="61">
        <v>91152</v>
      </c>
      <c r="B5228" s="54">
        <v>1</v>
      </c>
      <c r="C5228" s="54" t="s">
        <v>78</v>
      </c>
      <c r="D5228" s="54" t="s">
        <v>82</v>
      </c>
      <c r="E5228" s="61" t="s">
        <v>4463</v>
      </c>
      <c r="F5228" s="61" t="s">
        <v>130</v>
      </c>
      <c r="G5228" s="54" t="s">
        <v>71</v>
      </c>
      <c r="H5228" s="54" t="s">
        <v>128</v>
      </c>
      <c r="I5228" s="54" t="s">
        <v>22</v>
      </c>
      <c r="J5228" s="54" t="s">
        <v>129</v>
      </c>
      <c r="K5228" s="56">
        <v>43459.810150462959</v>
      </c>
      <c r="L5228" s="56">
        <v>43459.912523148145</v>
      </c>
      <c r="M5228" s="57">
        <v>2.4569444439999999</v>
      </c>
      <c r="N5228" s="58">
        <v>0</v>
      </c>
      <c r="O5228" s="58">
        <v>5</v>
      </c>
      <c r="P5228" s="58">
        <v>0</v>
      </c>
      <c r="Q5228" s="58">
        <v>0</v>
      </c>
      <c r="R5228" s="59">
        <v>0</v>
      </c>
      <c r="S5228" s="59">
        <v>12.284722</v>
      </c>
      <c r="T5228" s="59">
        <v>0</v>
      </c>
      <c r="U5228" s="59">
        <v>0</v>
      </c>
    </row>
    <row r="5229" spans="1:21" x14ac:dyDescent="0.3">
      <c r="A5229" s="61">
        <v>91153</v>
      </c>
      <c r="B5229" s="54">
        <v>1</v>
      </c>
      <c r="C5229" s="54" t="s">
        <v>78</v>
      </c>
      <c r="D5229" s="54" t="s">
        <v>99</v>
      </c>
      <c r="E5229" s="61" t="s">
        <v>4464</v>
      </c>
      <c r="F5229" s="61" t="s">
        <v>137</v>
      </c>
      <c r="G5229" s="54" t="s">
        <v>71</v>
      </c>
      <c r="H5229" s="54" t="s">
        <v>128</v>
      </c>
      <c r="I5229" s="54" t="s">
        <v>22</v>
      </c>
      <c r="J5229" s="54" t="s">
        <v>129</v>
      </c>
      <c r="K5229" s="56">
        <v>43459.837488425925</v>
      </c>
      <c r="L5229" s="56">
        <v>43459.85832175926</v>
      </c>
      <c r="M5229" s="57">
        <v>0.5</v>
      </c>
      <c r="N5229" s="58">
        <v>0</v>
      </c>
      <c r="O5229" s="58">
        <v>0</v>
      </c>
      <c r="P5229" s="58">
        <v>0</v>
      </c>
      <c r="Q5229" s="58">
        <v>13</v>
      </c>
      <c r="R5229" s="59">
        <v>0</v>
      </c>
      <c r="S5229" s="59">
        <v>0</v>
      </c>
      <c r="T5229" s="59">
        <v>0</v>
      </c>
      <c r="U5229" s="59">
        <v>6.5</v>
      </c>
    </row>
    <row r="5230" spans="1:21" x14ac:dyDescent="0.3">
      <c r="A5230" s="61">
        <v>91161</v>
      </c>
      <c r="B5230" s="54">
        <v>1</v>
      </c>
      <c r="C5230" s="54" t="s">
        <v>79</v>
      </c>
      <c r="D5230" s="54" t="s">
        <v>124</v>
      </c>
      <c r="E5230" s="61" t="s">
        <v>4465</v>
      </c>
      <c r="F5230" s="61" t="s">
        <v>151</v>
      </c>
      <c r="G5230" s="54" t="s">
        <v>71</v>
      </c>
      <c r="H5230" s="54" t="s">
        <v>128</v>
      </c>
      <c r="I5230" s="54" t="s">
        <v>22</v>
      </c>
      <c r="J5230" s="54" t="s">
        <v>129</v>
      </c>
      <c r="K5230" s="56">
        <v>43459.851284722223</v>
      </c>
      <c r="L5230" s="56">
        <v>43459.884664351848</v>
      </c>
      <c r="M5230" s="57">
        <v>0.80111111099999999</v>
      </c>
      <c r="N5230" s="58">
        <v>0</v>
      </c>
      <c r="O5230" s="58">
        <v>68</v>
      </c>
      <c r="P5230" s="58">
        <v>0</v>
      </c>
      <c r="Q5230" s="58">
        <v>0</v>
      </c>
      <c r="R5230" s="59">
        <v>0</v>
      </c>
      <c r="S5230" s="59">
        <v>54.475555999999997</v>
      </c>
      <c r="T5230" s="59">
        <v>0</v>
      </c>
      <c r="U5230" s="59">
        <v>0</v>
      </c>
    </row>
    <row r="5231" spans="1:21" x14ac:dyDescent="0.3">
      <c r="A5231" s="61">
        <v>91165</v>
      </c>
      <c r="B5231" s="54">
        <v>1</v>
      </c>
      <c r="C5231" s="54" t="s">
        <v>79</v>
      </c>
      <c r="D5231" s="54" t="s">
        <v>118</v>
      </c>
      <c r="E5231" s="61" t="s">
        <v>4466</v>
      </c>
      <c r="F5231" s="61" t="s">
        <v>137</v>
      </c>
      <c r="G5231" s="54" t="s">
        <v>71</v>
      </c>
      <c r="H5231" s="54" t="s">
        <v>128</v>
      </c>
      <c r="I5231" s="54" t="s">
        <v>22</v>
      </c>
      <c r="J5231" s="54" t="s">
        <v>129</v>
      </c>
      <c r="K5231" s="56">
        <v>43459.860949074071</v>
      </c>
      <c r="L5231" s="56">
        <v>43459.906967592593</v>
      </c>
      <c r="M5231" s="57">
        <v>1.1044444440000001</v>
      </c>
      <c r="N5231" s="58">
        <v>0</v>
      </c>
      <c r="O5231" s="58">
        <v>1</v>
      </c>
      <c r="P5231" s="58">
        <v>0</v>
      </c>
      <c r="Q5231" s="58">
        <v>0</v>
      </c>
      <c r="R5231" s="59">
        <v>0</v>
      </c>
      <c r="S5231" s="59">
        <v>1.104444</v>
      </c>
      <c r="T5231" s="59">
        <v>0</v>
      </c>
      <c r="U5231" s="59">
        <v>0</v>
      </c>
    </row>
    <row r="5232" spans="1:21" x14ac:dyDescent="0.3">
      <c r="A5232" s="61">
        <v>91166</v>
      </c>
      <c r="B5232" s="54">
        <v>1</v>
      </c>
      <c r="C5232" s="54" t="s">
        <v>79</v>
      </c>
      <c r="D5232" s="54" t="s">
        <v>108</v>
      </c>
      <c r="E5232" s="61" t="s">
        <v>4467</v>
      </c>
      <c r="F5232" s="61" t="s">
        <v>151</v>
      </c>
      <c r="G5232" s="54" t="s">
        <v>71</v>
      </c>
      <c r="H5232" s="54" t="s">
        <v>128</v>
      </c>
      <c r="I5232" s="54" t="s">
        <v>22</v>
      </c>
      <c r="J5232" s="54" t="s">
        <v>129</v>
      </c>
      <c r="K5232" s="56">
        <v>43459.859699074077</v>
      </c>
      <c r="L5232" s="56">
        <v>43459.929652777777</v>
      </c>
      <c r="M5232" s="57">
        <v>1.6788888879999999</v>
      </c>
      <c r="N5232" s="58">
        <v>0</v>
      </c>
      <c r="O5232" s="58">
        <v>54</v>
      </c>
      <c r="P5232" s="58">
        <v>0</v>
      </c>
      <c r="Q5232" s="58">
        <v>0</v>
      </c>
      <c r="R5232" s="59">
        <v>0</v>
      </c>
      <c r="S5232" s="59">
        <v>90.66</v>
      </c>
      <c r="T5232" s="59">
        <v>0</v>
      </c>
      <c r="U5232" s="59">
        <v>0</v>
      </c>
    </row>
    <row r="5233" spans="1:21" x14ac:dyDescent="0.3">
      <c r="A5233" s="61">
        <v>91168</v>
      </c>
      <c r="B5233" s="54">
        <v>1</v>
      </c>
      <c r="C5233" s="54" t="s">
        <v>78</v>
      </c>
      <c r="D5233" s="54" t="s">
        <v>99</v>
      </c>
      <c r="E5233" s="61" t="s">
        <v>4468</v>
      </c>
      <c r="F5233" s="61" t="s">
        <v>136</v>
      </c>
      <c r="G5233" s="54" t="s">
        <v>71</v>
      </c>
      <c r="H5233" s="54" t="s">
        <v>128</v>
      </c>
      <c r="I5233" s="54" t="s">
        <v>22</v>
      </c>
      <c r="J5233" s="54" t="s">
        <v>129</v>
      </c>
      <c r="K5233" s="56">
        <v>43459.86105324074</v>
      </c>
      <c r="L5233" s="56">
        <v>43459.883750000001</v>
      </c>
      <c r="M5233" s="57">
        <v>0.54472222199999998</v>
      </c>
      <c r="N5233" s="58">
        <v>0</v>
      </c>
      <c r="O5233" s="58">
        <v>172</v>
      </c>
      <c r="P5233" s="58">
        <v>0</v>
      </c>
      <c r="Q5233" s="58">
        <v>1</v>
      </c>
      <c r="R5233" s="59">
        <v>0</v>
      </c>
      <c r="S5233" s="59">
        <v>93.692222000000001</v>
      </c>
      <c r="T5233" s="59">
        <v>0</v>
      </c>
      <c r="U5233" s="59">
        <v>0.54472200000000004</v>
      </c>
    </row>
    <row r="5234" spans="1:21" x14ac:dyDescent="0.3">
      <c r="A5234" s="61">
        <v>91169</v>
      </c>
      <c r="B5234" s="54">
        <v>1</v>
      </c>
      <c r="C5234" s="54" t="s">
        <v>79</v>
      </c>
      <c r="D5234" s="54" t="s">
        <v>116</v>
      </c>
      <c r="E5234" s="61" t="s">
        <v>4469</v>
      </c>
      <c r="F5234" s="61" t="s">
        <v>136</v>
      </c>
      <c r="G5234" s="54" t="s">
        <v>71</v>
      </c>
      <c r="H5234" s="54" t="s">
        <v>128</v>
      </c>
      <c r="I5234" s="54" t="s">
        <v>22</v>
      </c>
      <c r="J5234" s="54" t="s">
        <v>129</v>
      </c>
      <c r="K5234" s="56">
        <v>43459.864166666666</v>
      </c>
      <c r="L5234" s="56">
        <v>43459.886901041667</v>
      </c>
      <c r="M5234" s="57">
        <v>0.54562500000000003</v>
      </c>
      <c r="N5234" s="58">
        <v>0</v>
      </c>
      <c r="O5234" s="58">
        <v>131</v>
      </c>
      <c r="P5234" s="58">
        <v>0</v>
      </c>
      <c r="Q5234" s="58">
        <v>0</v>
      </c>
      <c r="R5234" s="59">
        <v>0</v>
      </c>
      <c r="S5234" s="59">
        <v>71.476875000000007</v>
      </c>
      <c r="T5234" s="59">
        <v>0</v>
      </c>
      <c r="U5234" s="59">
        <v>0</v>
      </c>
    </row>
    <row r="5235" spans="1:21" x14ac:dyDescent="0.3">
      <c r="A5235" s="61">
        <v>91170</v>
      </c>
      <c r="B5235" s="54">
        <v>1</v>
      </c>
      <c r="C5235" s="54" t="s">
        <v>78</v>
      </c>
      <c r="D5235" s="54" t="s">
        <v>81</v>
      </c>
      <c r="E5235" s="61" t="s">
        <v>1180</v>
      </c>
      <c r="F5235" s="61" t="s">
        <v>199</v>
      </c>
      <c r="G5235" s="54" t="s">
        <v>71</v>
      </c>
      <c r="H5235" s="54" t="s">
        <v>128</v>
      </c>
      <c r="I5235" s="54" t="s">
        <v>22</v>
      </c>
      <c r="J5235" s="54" t="s">
        <v>129</v>
      </c>
      <c r="K5235" s="56">
        <v>43459.858865740738</v>
      </c>
      <c r="L5235" s="56">
        <v>43459.878900462965</v>
      </c>
      <c r="M5235" s="57">
        <v>0.48083333299999997</v>
      </c>
      <c r="N5235" s="58">
        <v>0</v>
      </c>
      <c r="O5235" s="58">
        <v>198</v>
      </c>
      <c r="P5235" s="58">
        <v>0</v>
      </c>
      <c r="Q5235" s="58">
        <v>0</v>
      </c>
      <c r="R5235" s="59">
        <v>0</v>
      </c>
      <c r="S5235" s="59">
        <v>95.204999999999998</v>
      </c>
      <c r="T5235" s="59">
        <v>0</v>
      </c>
      <c r="U5235" s="59">
        <v>0</v>
      </c>
    </row>
    <row r="5236" spans="1:21" x14ac:dyDescent="0.3">
      <c r="A5236" s="61">
        <v>91178</v>
      </c>
      <c r="B5236" s="54">
        <v>1</v>
      </c>
      <c r="C5236" s="54" t="s">
        <v>78</v>
      </c>
      <c r="D5236" s="54" t="s">
        <v>106</v>
      </c>
      <c r="E5236" s="61" t="s">
        <v>4470</v>
      </c>
      <c r="F5236" s="61" t="s">
        <v>151</v>
      </c>
      <c r="G5236" s="54" t="s">
        <v>71</v>
      </c>
      <c r="H5236" s="54" t="s">
        <v>128</v>
      </c>
      <c r="I5236" s="54" t="s">
        <v>22</v>
      </c>
      <c r="J5236" s="54" t="s">
        <v>129</v>
      </c>
      <c r="K5236" s="56">
        <v>43459.87164351852</v>
      </c>
      <c r="L5236" s="56">
        <v>43460.364849537036</v>
      </c>
      <c r="M5236" s="57">
        <v>11.836944444</v>
      </c>
      <c r="N5236" s="58">
        <v>0</v>
      </c>
      <c r="O5236" s="58">
        <v>16</v>
      </c>
      <c r="P5236" s="58">
        <v>0</v>
      </c>
      <c r="Q5236" s="58">
        <v>0</v>
      </c>
      <c r="R5236" s="59">
        <v>0</v>
      </c>
      <c r="S5236" s="59">
        <v>189.391111</v>
      </c>
      <c r="T5236" s="59">
        <v>0</v>
      </c>
      <c r="U5236" s="59">
        <v>0</v>
      </c>
    </row>
    <row r="5237" spans="1:21" x14ac:dyDescent="0.3">
      <c r="A5237" s="61">
        <v>91179</v>
      </c>
      <c r="B5237" s="54">
        <v>1</v>
      </c>
      <c r="C5237" s="54" t="s">
        <v>78</v>
      </c>
      <c r="D5237" s="54" t="s">
        <v>126</v>
      </c>
      <c r="E5237" s="61" t="s">
        <v>4386</v>
      </c>
      <c r="F5237" s="61" t="s">
        <v>151</v>
      </c>
      <c r="G5237" s="54" t="s">
        <v>71</v>
      </c>
      <c r="H5237" s="54" t="s">
        <v>128</v>
      </c>
      <c r="I5237" s="54" t="s">
        <v>22</v>
      </c>
      <c r="J5237" s="54" t="s">
        <v>129</v>
      </c>
      <c r="K5237" s="56">
        <v>43459.93885416667</v>
      </c>
      <c r="L5237" s="56">
        <v>43459.959097222221</v>
      </c>
      <c r="M5237" s="57">
        <v>0.48583333299999998</v>
      </c>
      <c r="N5237" s="58">
        <v>0</v>
      </c>
      <c r="O5237" s="58">
        <v>12</v>
      </c>
      <c r="P5237" s="58">
        <v>0</v>
      </c>
      <c r="Q5237" s="58">
        <v>0</v>
      </c>
      <c r="R5237" s="59">
        <v>0</v>
      </c>
      <c r="S5237" s="59">
        <v>5.83</v>
      </c>
      <c r="T5237" s="59">
        <v>0</v>
      </c>
      <c r="U5237" s="59">
        <v>0</v>
      </c>
    </row>
    <row r="5238" spans="1:21" x14ac:dyDescent="0.3">
      <c r="A5238" s="61">
        <v>91180</v>
      </c>
      <c r="B5238" s="54">
        <v>1</v>
      </c>
      <c r="C5238" s="54" t="s">
        <v>79</v>
      </c>
      <c r="D5238" s="54" t="s">
        <v>114</v>
      </c>
      <c r="E5238" s="61" t="s">
        <v>4471</v>
      </c>
      <c r="F5238" s="61" t="s">
        <v>151</v>
      </c>
      <c r="G5238" s="54" t="s">
        <v>71</v>
      </c>
      <c r="H5238" s="54" t="s">
        <v>128</v>
      </c>
      <c r="I5238" s="54" t="s">
        <v>22</v>
      </c>
      <c r="J5238" s="54" t="s">
        <v>129</v>
      </c>
      <c r="K5238" s="56">
        <v>43459.880983796298</v>
      </c>
      <c r="L5238" s="56">
        <v>43459.979351851849</v>
      </c>
      <c r="M5238" s="57">
        <v>2.360833333</v>
      </c>
      <c r="N5238" s="58">
        <v>0</v>
      </c>
      <c r="O5238" s="58">
        <v>0</v>
      </c>
      <c r="P5238" s="58">
        <v>0</v>
      </c>
      <c r="Q5238" s="58">
        <v>20</v>
      </c>
      <c r="R5238" s="59">
        <v>0</v>
      </c>
      <c r="S5238" s="59">
        <v>0</v>
      </c>
      <c r="T5238" s="59">
        <v>0</v>
      </c>
      <c r="U5238" s="59">
        <v>47.216667000000001</v>
      </c>
    </row>
    <row r="5239" spans="1:21" x14ac:dyDescent="0.3">
      <c r="A5239" s="61">
        <v>91181</v>
      </c>
      <c r="B5239" s="54">
        <v>1</v>
      </c>
      <c r="C5239" s="54" t="s">
        <v>78</v>
      </c>
      <c r="D5239" s="54" t="s">
        <v>97</v>
      </c>
      <c r="E5239" s="61" t="s">
        <v>1508</v>
      </c>
      <c r="F5239" s="61" t="s">
        <v>140</v>
      </c>
      <c r="G5239" s="54" t="s">
        <v>72</v>
      </c>
      <c r="H5239" s="54" t="s">
        <v>128</v>
      </c>
      <c r="I5239" s="54" t="s">
        <v>22</v>
      </c>
      <c r="J5239" s="54" t="s">
        <v>129</v>
      </c>
      <c r="K5239" s="56">
        <v>43459.874583333331</v>
      </c>
      <c r="L5239" s="56">
        <v>43460.373611111114</v>
      </c>
      <c r="M5239" s="57">
        <v>11.976666666</v>
      </c>
      <c r="N5239" s="58">
        <v>0</v>
      </c>
      <c r="O5239" s="58">
        <v>0</v>
      </c>
      <c r="P5239" s="58">
        <v>0</v>
      </c>
      <c r="Q5239" s="58">
        <v>65</v>
      </c>
      <c r="R5239" s="59">
        <v>0</v>
      </c>
      <c r="S5239" s="59">
        <v>0</v>
      </c>
      <c r="T5239" s="59">
        <v>0</v>
      </c>
      <c r="U5239" s="59">
        <v>778.48333300000002</v>
      </c>
    </row>
    <row r="5240" spans="1:21" x14ac:dyDescent="0.3">
      <c r="A5240" s="61">
        <v>91182</v>
      </c>
      <c r="B5240" s="54">
        <v>1</v>
      </c>
      <c r="C5240" s="54" t="s">
        <v>78</v>
      </c>
      <c r="D5240" s="54" t="s">
        <v>81</v>
      </c>
      <c r="E5240" s="61" t="s">
        <v>4472</v>
      </c>
      <c r="F5240" s="61" t="s">
        <v>172</v>
      </c>
      <c r="G5240" s="54" t="s">
        <v>71</v>
      </c>
      <c r="H5240" s="54" t="s">
        <v>128</v>
      </c>
      <c r="I5240" s="54" t="s">
        <v>22</v>
      </c>
      <c r="J5240" s="54" t="s">
        <v>129</v>
      </c>
      <c r="K5240" s="56">
        <v>43459.890960648147</v>
      </c>
      <c r="L5240" s="56">
        <v>43459.909560185188</v>
      </c>
      <c r="M5240" s="57">
        <v>0.44638888799999998</v>
      </c>
      <c r="N5240" s="58">
        <v>0</v>
      </c>
      <c r="O5240" s="58">
        <v>163</v>
      </c>
      <c r="P5240" s="58">
        <v>0</v>
      </c>
      <c r="Q5240" s="58">
        <v>163</v>
      </c>
      <c r="R5240" s="59">
        <v>0</v>
      </c>
      <c r="S5240" s="59">
        <v>72.761388999999994</v>
      </c>
      <c r="T5240" s="59">
        <v>0</v>
      </c>
      <c r="U5240" s="59">
        <v>72.761388999999994</v>
      </c>
    </row>
    <row r="5241" spans="1:21" x14ac:dyDescent="0.3">
      <c r="A5241" s="61">
        <v>91184</v>
      </c>
      <c r="B5241" s="54">
        <v>1</v>
      </c>
      <c r="C5241" s="54" t="s">
        <v>78</v>
      </c>
      <c r="D5241" s="54" t="s">
        <v>92</v>
      </c>
      <c r="E5241" s="61" t="s">
        <v>4473</v>
      </c>
      <c r="F5241" s="61" t="s">
        <v>137</v>
      </c>
      <c r="G5241" s="54" t="s">
        <v>71</v>
      </c>
      <c r="H5241" s="54" t="s">
        <v>128</v>
      </c>
      <c r="I5241" s="54" t="s">
        <v>22</v>
      </c>
      <c r="J5241" s="54" t="s">
        <v>129</v>
      </c>
      <c r="K5241" s="56">
        <v>43459.896990740745</v>
      </c>
      <c r="L5241" s="56">
        <v>43459.969155092593</v>
      </c>
      <c r="M5241" s="57">
        <v>1.731944444</v>
      </c>
      <c r="N5241" s="58">
        <v>0</v>
      </c>
      <c r="O5241" s="58">
        <v>3</v>
      </c>
      <c r="P5241" s="58">
        <v>0</v>
      </c>
      <c r="Q5241" s="58">
        <v>0</v>
      </c>
      <c r="R5241" s="59">
        <v>0</v>
      </c>
      <c r="S5241" s="59">
        <v>5.1958330000000004</v>
      </c>
      <c r="T5241" s="59">
        <v>0</v>
      </c>
      <c r="U5241" s="59">
        <v>0</v>
      </c>
    </row>
    <row r="5242" spans="1:21" x14ac:dyDescent="0.3">
      <c r="A5242" s="61">
        <v>91186</v>
      </c>
      <c r="B5242" s="54">
        <v>1</v>
      </c>
      <c r="C5242" s="54" t="s">
        <v>78</v>
      </c>
      <c r="D5242" s="54" t="s">
        <v>95</v>
      </c>
      <c r="E5242" s="61" t="s">
        <v>190</v>
      </c>
      <c r="F5242" s="61" t="s">
        <v>140</v>
      </c>
      <c r="G5242" s="54" t="s">
        <v>72</v>
      </c>
      <c r="H5242" s="54" t="s">
        <v>128</v>
      </c>
      <c r="I5242" s="54" t="s">
        <v>22</v>
      </c>
      <c r="J5242" s="54" t="s">
        <v>129</v>
      </c>
      <c r="K5242" s="56">
        <v>43459.870729166665</v>
      </c>
      <c r="L5242" s="56">
        <v>43459.904328703706</v>
      </c>
      <c r="M5242" s="57">
        <v>0.80638888799999997</v>
      </c>
      <c r="N5242" s="58">
        <v>3</v>
      </c>
      <c r="O5242" s="58">
        <v>1127</v>
      </c>
      <c r="P5242" s="58">
        <v>0</v>
      </c>
      <c r="Q5242" s="58">
        <v>23</v>
      </c>
      <c r="R5242" s="59">
        <v>2.4191669999999998</v>
      </c>
      <c r="S5242" s="59">
        <v>908.80027700000005</v>
      </c>
      <c r="T5242" s="59">
        <v>0</v>
      </c>
      <c r="U5242" s="59">
        <v>18.546944</v>
      </c>
    </row>
    <row r="5243" spans="1:21" x14ac:dyDescent="0.3">
      <c r="A5243" s="61">
        <v>91187</v>
      </c>
      <c r="B5243" s="54">
        <v>1</v>
      </c>
      <c r="C5243" s="54" t="s">
        <v>79</v>
      </c>
      <c r="D5243" s="54" t="s">
        <v>116</v>
      </c>
      <c r="E5243" s="61" t="s">
        <v>3980</v>
      </c>
      <c r="F5243" s="61" t="s">
        <v>145</v>
      </c>
      <c r="G5243" s="54" t="s">
        <v>72</v>
      </c>
      <c r="H5243" s="54" t="s">
        <v>128</v>
      </c>
      <c r="I5243" s="54" t="s">
        <v>22</v>
      </c>
      <c r="J5243" s="54" t="s">
        <v>129</v>
      </c>
      <c r="K5243" s="56">
        <v>43459.906817129631</v>
      </c>
      <c r="L5243" s="56">
        <v>43459.955347222225</v>
      </c>
      <c r="M5243" s="57">
        <v>1.164722222</v>
      </c>
      <c r="N5243" s="58">
        <v>0</v>
      </c>
      <c r="O5243" s="58">
        <v>202</v>
      </c>
      <c r="P5243" s="58">
        <v>0</v>
      </c>
      <c r="Q5243" s="58">
        <v>1</v>
      </c>
      <c r="R5243" s="59">
        <v>0</v>
      </c>
      <c r="S5243" s="59">
        <v>235.273889</v>
      </c>
      <c r="T5243" s="59">
        <v>0</v>
      </c>
      <c r="U5243" s="59">
        <v>1.164722</v>
      </c>
    </row>
    <row r="5244" spans="1:21" x14ac:dyDescent="0.3">
      <c r="A5244" s="61">
        <v>91189</v>
      </c>
      <c r="B5244" s="54">
        <v>1</v>
      </c>
      <c r="C5244" s="54" t="s">
        <v>79</v>
      </c>
      <c r="D5244" s="54" t="s">
        <v>114</v>
      </c>
      <c r="E5244" s="61" t="s">
        <v>4453</v>
      </c>
      <c r="F5244" s="61" t="s">
        <v>204</v>
      </c>
      <c r="G5244" s="54" t="s">
        <v>71</v>
      </c>
      <c r="H5244" s="54" t="s">
        <v>128</v>
      </c>
      <c r="I5244" s="54" t="s">
        <v>22</v>
      </c>
      <c r="J5244" s="54" t="s">
        <v>129</v>
      </c>
      <c r="K5244" s="56">
        <v>43459.907210648147</v>
      </c>
      <c r="L5244" s="56">
        <v>43460.021273148144</v>
      </c>
      <c r="M5244" s="57">
        <v>2.7374999999999998</v>
      </c>
      <c r="N5244" s="58">
        <v>0</v>
      </c>
      <c r="O5244" s="58">
        <v>0</v>
      </c>
      <c r="P5244" s="58">
        <v>0</v>
      </c>
      <c r="Q5244" s="58">
        <v>55</v>
      </c>
      <c r="R5244" s="59">
        <v>0</v>
      </c>
      <c r="S5244" s="59">
        <v>0</v>
      </c>
      <c r="T5244" s="59">
        <v>0</v>
      </c>
      <c r="U5244" s="59">
        <v>150.5625</v>
      </c>
    </row>
    <row r="5245" spans="1:21" x14ac:dyDescent="0.3">
      <c r="A5245" s="61">
        <v>91199</v>
      </c>
      <c r="B5245" s="54">
        <v>1</v>
      </c>
      <c r="C5245" s="54" t="s">
        <v>78</v>
      </c>
      <c r="D5245" s="54" t="s">
        <v>101</v>
      </c>
      <c r="E5245" s="61" t="s">
        <v>4474</v>
      </c>
      <c r="F5245" s="61" t="s">
        <v>136</v>
      </c>
      <c r="G5245" s="54" t="s">
        <v>71</v>
      </c>
      <c r="H5245" s="54" t="s">
        <v>128</v>
      </c>
      <c r="I5245" s="54" t="s">
        <v>22</v>
      </c>
      <c r="J5245" s="54" t="s">
        <v>129</v>
      </c>
      <c r="K5245" s="56">
        <v>43459.929988425924</v>
      </c>
      <c r="L5245" s="56">
        <v>43459.945289351854</v>
      </c>
      <c r="M5245" s="57">
        <v>0.36722222199999999</v>
      </c>
      <c r="N5245" s="58">
        <v>0</v>
      </c>
      <c r="O5245" s="58">
        <v>69</v>
      </c>
      <c r="P5245" s="58">
        <v>0</v>
      </c>
      <c r="Q5245" s="58">
        <v>0</v>
      </c>
      <c r="R5245" s="59">
        <v>0</v>
      </c>
      <c r="S5245" s="59">
        <v>25.338332999999999</v>
      </c>
      <c r="T5245" s="59">
        <v>0</v>
      </c>
      <c r="U5245" s="59">
        <v>0</v>
      </c>
    </row>
    <row r="5246" spans="1:21" x14ac:dyDescent="0.3">
      <c r="A5246" s="61">
        <v>91202</v>
      </c>
      <c r="B5246" s="54">
        <v>1</v>
      </c>
      <c r="C5246" s="54" t="s">
        <v>78</v>
      </c>
      <c r="D5246" s="54" t="s">
        <v>102</v>
      </c>
      <c r="E5246" s="61" t="s">
        <v>4475</v>
      </c>
      <c r="F5246" s="61" t="s">
        <v>137</v>
      </c>
      <c r="G5246" s="54" t="s">
        <v>71</v>
      </c>
      <c r="H5246" s="54" t="s">
        <v>128</v>
      </c>
      <c r="I5246" s="54" t="s">
        <v>22</v>
      </c>
      <c r="J5246" s="54" t="s">
        <v>129</v>
      </c>
      <c r="K5246" s="56">
        <v>43459.92895833333</v>
      </c>
      <c r="L5246" s="56">
        <v>43459.964166666665</v>
      </c>
      <c r="M5246" s="57">
        <v>0.84499999999999997</v>
      </c>
      <c r="N5246" s="58">
        <v>0</v>
      </c>
      <c r="O5246" s="58">
        <v>0</v>
      </c>
      <c r="P5246" s="58">
        <v>0</v>
      </c>
      <c r="Q5246" s="58">
        <v>43</v>
      </c>
      <c r="R5246" s="59">
        <v>0</v>
      </c>
      <c r="S5246" s="59">
        <v>0</v>
      </c>
      <c r="T5246" s="59">
        <v>0</v>
      </c>
      <c r="U5246" s="59">
        <v>36.335000000000001</v>
      </c>
    </row>
    <row r="5247" spans="1:21" x14ac:dyDescent="0.3">
      <c r="A5247" s="61">
        <v>91204</v>
      </c>
      <c r="B5247" s="54">
        <v>1</v>
      </c>
      <c r="C5247" s="54" t="s">
        <v>78</v>
      </c>
      <c r="D5247" s="54" t="s">
        <v>106</v>
      </c>
      <c r="E5247" s="61" t="s">
        <v>4476</v>
      </c>
      <c r="F5247" s="61" t="s">
        <v>136</v>
      </c>
      <c r="G5247" s="54" t="s">
        <v>71</v>
      </c>
      <c r="H5247" s="54" t="s">
        <v>128</v>
      </c>
      <c r="I5247" s="54" t="s">
        <v>22</v>
      </c>
      <c r="J5247" s="54" t="s">
        <v>129</v>
      </c>
      <c r="K5247" s="56">
        <v>43459.920347222222</v>
      </c>
      <c r="L5247" s="56">
        <v>43459.997291666667</v>
      </c>
      <c r="M5247" s="57">
        <v>1.846666666</v>
      </c>
      <c r="N5247" s="58">
        <v>0</v>
      </c>
      <c r="O5247" s="58">
        <v>54</v>
      </c>
      <c r="P5247" s="58">
        <v>0</v>
      </c>
      <c r="Q5247" s="58">
        <v>0</v>
      </c>
      <c r="R5247" s="59">
        <v>0</v>
      </c>
      <c r="S5247" s="59">
        <v>99.72</v>
      </c>
      <c r="T5247" s="59">
        <v>0</v>
      </c>
      <c r="U5247" s="59">
        <v>0</v>
      </c>
    </row>
    <row r="5248" spans="1:21" x14ac:dyDescent="0.3">
      <c r="A5248" s="61">
        <v>91205</v>
      </c>
      <c r="B5248" s="54">
        <v>1</v>
      </c>
      <c r="C5248" s="54" t="s">
        <v>78</v>
      </c>
      <c r="D5248" s="54" t="s">
        <v>95</v>
      </c>
      <c r="E5248" s="61" t="s">
        <v>4477</v>
      </c>
      <c r="F5248" s="61" t="s">
        <v>145</v>
      </c>
      <c r="G5248" s="54" t="s">
        <v>72</v>
      </c>
      <c r="H5248" s="54" t="s">
        <v>128</v>
      </c>
      <c r="I5248" s="54" t="s">
        <v>22</v>
      </c>
      <c r="J5248" s="54" t="s">
        <v>129</v>
      </c>
      <c r="K5248" s="56">
        <v>43459.914641203701</v>
      </c>
      <c r="L5248" s="56">
        <v>43459.984895833331</v>
      </c>
      <c r="M5248" s="57">
        <v>1.686111111</v>
      </c>
      <c r="N5248" s="58">
        <v>3</v>
      </c>
      <c r="O5248" s="58">
        <v>789</v>
      </c>
      <c r="P5248" s="58">
        <v>0</v>
      </c>
      <c r="Q5248" s="58">
        <v>5</v>
      </c>
      <c r="R5248" s="59">
        <v>5.0583330000000002</v>
      </c>
      <c r="S5248" s="59">
        <v>1330.3416669999999</v>
      </c>
      <c r="T5248" s="59">
        <v>0</v>
      </c>
      <c r="U5248" s="59">
        <v>8.4305559999999993</v>
      </c>
    </row>
    <row r="5249" spans="1:21" x14ac:dyDescent="0.3">
      <c r="A5249" s="61">
        <v>91206</v>
      </c>
      <c r="B5249" s="54">
        <v>1</v>
      </c>
      <c r="C5249" s="54" t="s">
        <v>79</v>
      </c>
      <c r="D5249" s="54" t="s">
        <v>112</v>
      </c>
      <c r="E5249" s="61" t="s">
        <v>1497</v>
      </c>
      <c r="F5249" s="61" t="s">
        <v>206</v>
      </c>
      <c r="G5249" s="54" t="s">
        <v>72</v>
      </c>
      <c r="H5249" s="54" t="s">
        <v>128</v>
      </c>
      <c r="I5249" s="54" t="s">
        <v>22</v>
      </c>
      <c r="J5249" s="54" t="s">
        <v>129</v>
      </c>
      <c r="K5249" s="56">
        <v>43459.946712962963</v>
      </c>
      <c r="L5249" s="56">
        <v>43460.003854166665</v>
      </c>
      <c r="M5249" s="57">
        <v>1.371388888</v>
      </c>
      <c r="N5249" s="58">
        <v>1</v>
      </c>
      <c r="O5249" s="58">
        <v>53</v>
      </c>
      <c r="P5249" s="58">
        <v>0</v>
      </c>
      <c r="Q5249" s="58">
        <v>0</v>
      </c>
      <c r="R5249" s="59">
        <v>1.371389</v>
      </c>
      <c r="S5249" s="59">
        <v>72.683610999999999</v>
      </c>
      <c r="T5249" s="59">
        <v>0</v>
      </c>
      <c r="U5249" s="59">
        <v>0</v>
      </c>
    </row>
    <row r="5250" spans="1:21" x14ac:dyDescent="0.3">
      <c r="A5250" s="61">
        <v>91212</v>
      </c>
      <c r="B5250" s="54">
        <v>1</v>
      </c>
      <c r="C5250" s="54" t="s">
        <v>79</v>
      </c>
      <c r="D5250" s="54" t="s">
        <v>119</v>
      </c>
      <c r="E5250" s="61" t="s">
        <v>727</v>
      </c>
      <c r="F5250" s="61" t="s">
        <v>136</v>
      </c>
      <c r="G5250" s="54" t="s">
        <v>71</v>
      </c>
      <c r="H5250" s="54" t="s">
        <v>128</v>
      </c>
      <c r="I5250" s="54" t="s">
        <v>22</v>
      </c>
      <c r="J5250" s="54" t="s">
        <v>129</v>
      </c>
      <c r="K5250" s="56">
        <v>43459.955960648149</v>
      </c>
      <c r="L5250" s="56">
        <v>43459.971828703703</v>
      </c>
      <c r="M5250" s="57">
        <v>0.380833333</v>
      </c>
      <c r="N5250" s="58">
        <v>0</v>
      </c>
      <c r="O5250" s="58">
        <v>138</v>
      </c>
      <c r="P5250" s="58">
        <v>0</v>
      </c>
      <c r="Q5250" s="58">
        <v>21</v>
      </c>
      <c r="R5250" s="59">
        <v>0</v>
      </c>
      <c r="S5250" s="59">
        <v>52.555</v>
      </c>
      <c r="T5250" s="59">
        <v>0</v>
      </c>
      <c r="U5250" s="59">
        <v>7.9974999999999996</v>
      </c>
    </row>
    <row r="5251" spans="1:21" x14ac:dyDescent="0.3">
      <c r="A5251" s="61">
        <v>91216</v>
      </c>
      <c r="B5251" s="54">
        <v>1</v>
      </c>
      <c r="C5251" s="54" t="s">
        <v>79</v>
      </c>
      <c r="D5251" s="54" t="s">
        <v>108</v>
      </c>
      <c r="E5251" s="61" t="s">
        <v>4478</v>
      </c>
      <c r="F5251" s="61" t="s">
        <v>136</v>
      </c>
      <c r="G5251" s="54" t="s">
        <v>71</v>
      </c>
      <c r="H5251" s="54" t="s">
        <v>128</v>
      </c>
      <c r="I5251" s="54" t="s">
        <v>22</v>
      </c>
      <c r="J5251" s="54" t="s">
        <v>129</v>
      </c>
      <c r="K5251" s="56">
        <v>43459.966087962966</v>
      </c>
      <c r="L5251" s="56">
        <v>43459.987708333334</v>
      </c>
      <c r="M5251" s="57">
        <v>0.51888888799999999</v>
      </c>
      <c r="N5251" s="58">
        <v>0</v>
      </c>
      <c r="O5251" s="58">
        <v>63</v>
      </c>
      <c r="P5251" s="58">
        <v>0</v>
      </c>
      <c r="Q5251" s="58">
        <v>0</v>
      </c>
      <c r="R5251" s="59">
        <v>0</v>
      </c>
      <c r="S5251" s="59">
        <v>32.69</v>
      </c>
      <c r="T5251" s="59">
        <v>0</v>
      </c>
      <c r="U5251" s="59">
        <v>0</v>
      </c>
    </row>
    <row r="5252" spans="1:21" x14ac:dyDescent="0.3">
      <c r="A5252" s="61">
        <v>91219</v>
      </c>
      <c r="B5252" s="54">
        <v>1</v>
      </c>
      <c r="C5252" s="54" t="s">
        <v>79</v>
      </c>
      <c r="D5252" s="54" t="s">
        <v>115</v>
      </c>
      <c r="E5252" s="61" t="s">
        <v>4479</v>
      </c>
      <c r="F5252" s="61" t="s">
        <v>153</v>
      </c>
      <c r="G5252" s="54" t="s">
        <v>72</v>
      </c>
      <c r="H5252" s="54" t="s">
        <v>128</v>
      </c>
      <c r="I5252" s="54" t="s">
        <v>22</v>
      </c>
      <c r="J5252" s="54" t="s">
        <v>129</v>
      </c>
      <c r="K5252" s="56">
        <v>43459.981712962966</v>
      </c>
      <c r="L5252" s="56">
        <v>43460.051620370374</v>
      </c>
      <c r="M5252" s="57">
        <v>1.677777777</v>
      </c>
      <c r="N5252" s="58">
        <v>0</v>
      </c>
      <c r="O5252" s="58">
        <v>0</v>
      </c>
      <c r="P5252" s="58">
        <v>2</v>
      </c>
      <c r="Q5252" s="58">
        <v>70</v>
      </c>
      <c r="R5252" s="59">
        <v>0</v>
      </c>
      <c r="S5252" s="59">
        <v>0</v>
      </c>
      <c r="T5252" s="59">
        <v>3.355556</v>
      </c>
      <c r="U5252" s="59">
        <v>117.444444</v>
      </c>
    </row>
    <row r="5253" spans="1:21" x14ac:dyDescent="0.3">
      <c r="A5253" s="61">
        <v>91220</v>
      </c>
      <c r="B5253" s="54">
        <v>1</v>
      </c>
      <c r="C5253" s="54" t="s">
        <v>79</v>
      </c>
      <c r="D5253" s="54" t="s">
        <v>123</v>
      </c>
      <c r="E5253" s="61" t="s">
        <v>4480</v>
      </c>
      <c r="F5253" s="61" t="s">
        <v>156</v>
      </c>
      <c r="G5253" s="54" t="s">
        <v>71</v>
      </c>
      <c r="H5253" s="54" t="s">
        <v>128</v>
      </c>
      <c r="I5253" s="54" t="s">
        <v>22</v>
      </c>
      <c r="J5253" s="54" t="s">
        <v>129</v>
      </c>
      <c r="K5253" s="56">
        <v>43459.970625000002</v>
      </c>
      <c r="L5253" s="56">
        <v>43460.027673611112</v>
      </c>
      <c r="M5253" s="57">
        <v>1.3691666659999999</v>
      </c>
      <c r="N5253" s="58">
        <v>0</v>
      </c>
      <c r="O5253" s="58">
        <v>287</v>
      </c>
      <c r="P5253" s="58">
        <v>0</v>
      </c>
      <c r="Q5253" s="58">
        <v>0</v>
      </c>
      <c r="R5253" s="59">
        <v>0</v>
      </c>
      <c r="S5253" s="59">
        <v>392.95083299999999</v>
      </c>
      <c r="T5253" s="59">
        <v>0</v>
      </c>
      <c r="U5253" s="59">
        <v>0</v>
      </c>
    </row>
    <row r="5254" spans="1:21" x14ac:dyDescent="0.3">
      <c r="A5254" s="61">
        <v>91222</v>
      </c>
      <c r="B5254" s="54">
        <v>1</v>
      </c>
      <c r="C5254" s="54" t="s">
        <v>78</v>
      </c>
      <c r="D5254" s="54" t="s">
        <v>92</v>
      </c>
      <c r="E5254" s="61" t="s">
        <v>4481</v>
      </c>
      <c r="F5254" s="61" t="s">
        <v>145</v>
      </c>
      <c r="G5254" s="54" t="s">
        <v>72</v>
      </c>
      <c r="H5254" s="54" t="s">
        <v>128</v>
      </c>
      <c r="I5254" s="54" t="s">
        <v>22</v>
      </c>
      <c r="J5254" s="54" t="s">
        <v>129</v>
      </c>
      <c r="K5254" s="56">
        <v>43459.973715277782</v>
      </c>
      <c r="L5254" s="56">
        <v>43460.036354166667</v>
      </c>
      <c r="M5254" s="57">
        <v>1.503333333</v>
      </c>
      <c r="N5254" s="58">
        <v>0</v>
      </c>
      <c r="O5254" s="58">
        <v>5</v>
      </c>
      <c r="P5254" s="58">
        <v>0</v>
      </c>
      <c r="Q5254" s="58">
        <v>117</v>
      </c>
      <c r="R5254" s="59">
        <v>0</v>
      </c>
      <c r="S5254" s="59">
        <v>7.516667</v>
      </c>
      <c r="T5254" s="59">
        <v>0</v>
      </c>
      <c r="U5254" s="59">
        <v>175.89</v>
      </c>
    </row>
    <row r="5255" spans="1:21" x14ac:dyDescent="0.3">
      <c r="A5255" s="61">
        <v>91223</v>
      </c>
      <c r="B5255" s="54">
        <v>1</v>
      </c>
      <c r="C5255" s="54" t="s">
        <v>78</v>
      </c>
      <c r="D5255" s="54" t="s">
        <v>105</v>
      </c>
      <c r="E5255" s="61" t="s">
        <v>3107</v>
      </c>
      <c r="F5255" s="61" t="s">
        <v>136</v>
      </c>
      <c r="G5255" s="54" t="s">
        <v>71</v>
      </c>
      <c r="H5255" s="54" t="s">
        <v>128</v>
      </c>
      <c r="I5255" s="54" t="s">
        <v>22</v>
      </c>
      <c r="J5255" s="54" t="s">
        <v>129</v>
      </c>
      <c r="K5255" s="56">
        <v>43460.001527777778</v>
      </c>
      <c r="L5255" s="56">
        <v>43460.096956018519</v>
      </c>
      <c r="M5255" s="57">
        <v>2.290277777</v>
      </c>
      <c r="N5255" s="58">
        <v>0</v>
      </c>
      <c r="O5255" s="58">
        <v>174</v>
      </c>
      <c r="P5255" s="58">
        <v>0</v>
      </c>
      <c r="Q5255" s="58">
        <v>0</v>
      </c>
      <c r="R5255" s="59">
        <v>0</v>
      </c>
      <c r="S5255" s="59">
        <v>398.50833299999999</v>
      </c>
      <c r="T5255" s="59">
        <v>0</v>
      </c>
      <c r="U5255" s="59">
        <v>0</v>
      </c>
    </row>
    <row r="5256" spans="1:21" x14ac:dyDescent="0.3">
      <c r="A5256" s="61">
        <v>91225</v>
      </c>
      <c r="B5256" s="54">
        <v>1</v>
      </c>
      <c r="C5256" s="54" t="s">
        <v>79</v>
      </c>
      <c r="D5256" s="54" t="s">
        <v>112</v>
      </c>
      <c r="E5256" s="61" t="s">
        <v>4482</v>
      </c>
      <c r="F5256" s="61" t="s">
        <v>145</v>
      </c>
      <c r="G5256" s="54" t="s">
        <v>72</v>
      </c>
      <c r="H5256" s="54" t="s">
        <v>128</v>
      </c>
      <c r="I5256" s="54" t="s">
        <v>22</v>
      </c>
      <c r="J5256" s="54" t="s">
        <v>129</v>
      </c>
      <c r="K5256" s="56">
        <v>43460.008923611109</v>
      </c>
      <c r="L5256" s="56">
        <v>43460.504814814813</v>
      </c>
      <c r="M5256" s="57">
        <v>11.901388888</v>
      </c>
      <c r="N5256" s="58">
        <v>0</v>
      </c>
      <c r="O5256" s="58">
        <v>14</v>
      </c>
      <c r="P5256" s="58">
        <v>0</v>
      </c>
      <c r="Q5256" s="58">
        <v>0</v>
      </c>
      <c r="R5256" s="59">
        <v>0</v>
      </c>
      <c r="S5256" s="59">
        <v>166.61944399999999</v>
      </c>
      <c r="T5256" s="59">
        <v>0</v>
      </c>
      <c r="U5256" s="59">
        <v>0</v>
      </c>
    </row>
    <row r="5257" spans="1:21" x14ac:dyDescent="0.3">
      <c r="A5257" s="61">
        <v>91227</v>
      </c>
      <c r="B5257" s="54">
        <v>1</v>
      </c>
      <c r="C5257" s="54" t="s">
        <v>78</v>
      </c>
      <c r="D5257" s="54" t="s">
        <v>125</v>
      </c>
      <c r="E5257" s="61" t="s">
        <v>4483</v>
      </c>
      <c r="F5257" s="61" t="s">
        <v>137</v>
      </c>
      <c r="G5257" s="54" t="s">
        <v>71</v>
      </c>
      <c r="H5257" s="54" t="s">
        <v>128</v>
      </c>
      <c r="I5257" s="54" t="s">
        <v>22</v>
      </c>
      <c r="J5257" s="54" t="s">
        <v>129</v>
      </c>
      <c r="K5257" s="56">
        <v>43460.022986111115</v>
      </c>
      <c r="L5257" s="56">
        <v>43460.079317129632</v>
      </c>
      <c r="M5257" s="57">
        <v>1.3519444439999999</v>
      </c>
      <c r="N5257" s="58">
        <v>0</v>
      </c>
      <c r="O5257" s="58">
        <v>1</v>
      </c>
      <c r="P5257" s="58">
        <v>0</v>
      </c>
      <c r="Q5257" s="58">
        <v>0</v>
      </c>
      <c r="R5257" s="59">
        <v>0</v>
      </c>
      <c r="S5257" s="59">
        <v>1.351944</v>
      </c>
      <c r="T5257" s="59">
        <v>0</v>
      </c>
      <c r="U5257" s="59">
        <v>0</v>
      </c>
    </row>
    <row r="5258" spans="1:21" x14ac:dyDescent="0.3">
      <c r="A5258" s="61">
        <v>91230</v>
      </c>
      <c r="B5258" s="54">
        <v>1</v>
      </c>
      <c r="C5258" s="54" t="s">
        <v>78</v>
      </c>
      <c r="D5258" s="54" t="s">
        <v>81</v>
      </c>
      <c r="E5258" s="61" t="s">
        <v>4439</v>
      </c>
      <c r="F5258" s="61" t="s">
        <v>172</v>
      </c>
      <c r="G5258" s="54" t="s">
        <v>71</v>
      </c>
      <c r="H5258" s="54" t="s">
        <v>128</v>
      </c>
      <c r="I5258" s="54" t="s">
        <v>22</v>
      </c>
      <c r="J5258" s="54" t="s">
        <v>129</v>
      </c>
      <c r="K5258" s="56">
        <v>43459.952453703707</v>
      </c>
      <c r="L5258" s="56">
        <v>43460.097094907411</v>
      </c>
      <c r="M5258" s="57">
        <v>3.4713888879999999</v>
      </c>
      <c r="N5258" s="58">
        <v>0</v>
      </c>
      <c r="O5258" s="58">
        <v>0</v>
      </c>
      <c r="P5258" s="58">
        <v>0</v>
      </c>
      <c r="Q5258" s="58">
        <v>20</v>
      </c>
      <c r="R5258" s="59">
        <v>0</v>
      </c>
      <c r="S5258" s="59">
        <v>0</v>
      </c>
      <c r="T5258" s="59">
        <v>0</v>
      </c>
      <c r="U5258" s="59">
        <v>69.427778000000004</v>
      </c>
    </row>
    <row r="5259" spans="1:21" x14ac:dyDescent="0.3">
      <c r="A5259" s="61">
        <v>91233</v>
      </c>
      <c r="B5259" s="54">
        <v>1</v>
      </c>
      <c r="C5259" s="54" t="s">
        <v>78</v>
      </c>
      <c r="D5259" s="54" t="s">
        <v>80</v>
      </c>
      <c r="E5259" s="61" t="s">
        <v>4334</v>
      </c>
      <c r="F5259" s="61" t="s">
        <v>127</v>
      </c>
      <c r="G5259" s="54" t="s">
        <v>72</v>
      </c>
      <c r="H5259" s="54" t="s">
        <v>128</v>
      </c>
      <c r="I5259" s="54" t="s">
        <v>22</v>
      </c>
      <c r="J5259" s="54" t="s">
        <v>129</v>
      </c>
      <c r="K5259" s="56">
        <v>43460.069444444445</v>
      </c>
      <c r="L5259" s="56">
        <v>43460.077835648146</v>
      </c>
      <c r="M5259" s="57">
        <v>0.20138888799999999</v>
      </c>
      <c r="N5259" s="58">
        <v>3</v>
      </c>
      <c r="O5259" s="58">
        <v>2553</v>
      </c>
      <c r="P5259" s="58">
        <v>0</v>
      </c>
      <c r="Q5259" s="58">
        <v>0</v>
      </c>
      <c r="R5259" s="59">
        <v>0.60416700000000001</v>
      </c>
      <c r="S5259" s="59">
        <v>514.14583100000004</v>
      </c>
      <c r="T5259" s="59">
        <v>0</v>
      </c>
      <c r="U5259" s="59">
        <v>0</v>
      </c>
    </row>
    <row r="5260" spans="1:21" x14ac:dyDescent="0.3">
      <c r="A5260" s="61">
        <v>91235</v>
      </c>
      <c r="B5260" s="54">
        <v>1</v>
      </c>
      <c r="C5260" s="54" t="s">
        <v>78</v>
      </c>
      <c r="D5260" s="54" t="s">
        <v>80</v>
      </c>
      <c r="E5260" s="61" t="s">
        <v>4484</v>
      </c>
      <c r="F5260" s="61" t="s">
        <v>127</v>
      </c>
      <c r="G5260" s="54" t="s">
        <v>72</v>
      </c>
      <c r="H5260" s="54" t="s">
        <v>128</v>
      </c>
      <c r="I5260" s="54" t="s">
        <v>22</v>
      </c>
      <c r="J5260" s="54" t="s">
        <v>129</v>
      </c>
      <c r="K5260" s="56">
        <v>43460.080555555556</v>
      </c>
      <c r="L5260" s="56">
        <v>43460.086921296293</v>
      </c>
      <c r="M5260" s="57">
        <v>0.152777777</v>
      </c>
      <c r="N5260" s="58">
        <v>0</v>
      </c>
      <c r="O5260" s="58">
        <v>614</v>
      </c>
      <c r="P5260" s="58">
        <v>0</v>
      </c>
      <c r="Q5260" s="58">
        <v>0</v>
      </c>
      <c r="R5260" s="59">
        <v>0</v>
      </c>
      <c r="S5260" s="59">
        <v>93.805554999999998</v>
      </c>
      <c r="T5260" s="59">
        <v>0</v>
      </c>
      <c r="U5260" s="59">
        <v>0</v>
      </c>
    </row>
    <row r="5261" spans="1:21" x14ac:dyDescent="0.3">
      <c r="A5261" s="61">
        <v>91237</v>
      </c>
      <c r="B5261" s="54">
        <v>1</v>
      </c>
      <c r="C5261" s="54" t="s">
        <v>78</v>
      </c>
      <c r="D5261" s="54" t="s">
        <v>102</v>
      </c>
      <c r="E5261" s="61" t="s">
        <v>468</v>
      </c>
      <c r="F5261" s="61" t="s">
        <v>145</v>
      </c>
      <c r="G5261" s="54" t="s">
        <v>72</v>
      </c>
      <c r="H5261" s="54" t="s">
        <v>128</v>
      </c>
      <c r="I5261" s="54" t="s">
        <v>22</v>
      </c>
      <c r="J5261" s="54" t="s">
        <v>129</v>
      </c>
      <c r="K5261" s="56">
        <v>43460.013680555552</v>
      </c>
      <c r="L5261" s="56">
        <v>43460.120868055557</v>
      </c>
      <c r="M5261" s="57">
        <v>2.5724999999999998</v>
      </c>
      <c r="N5261" s="58">
        <v>0</v>
      </c>
      <c r="O5261" s="58">
        <v>0</v>
      </c>
      <c r="P5261" s="58">
        <v>24</v>
      </c>
      <c r="Q5261" s="58">
        <v>2</v>
      </c>
      <c r="R5261" s="59">
        <v>0</v>
      </c>
      <c r="S5261" s="59">
        <v>0</v>
      </c>
      <c r="T5261" s="59">
        <v>61.74</v>
      </c>
      <c r="U5261" s="59">
        <v>5.1449999999999996</v>
      </c>
    </row>
    <row r="5262" spans="1:21" x14ac:dyDescent="0.3">
      <c r="A5262" s="61">
        <v>91239</v>
      </c>
      <c r="B5262" s="54">
        <v>1</v>
      </c>
      <c r="C5262" s="54" t="s">
        <v>78</v>
      </c>
      <c r="D5262" s="54" t="s">
        <v>94</v>
      </c>
      <c r="E5262" s="61" t="s">
        <v>4485</v>
      </c>
      <c r="F5262" s="61" t="s">
        <v>168</v>
      </c>
      <c r="G5262" s="54" t="s">
        <v>72</v>
      </c>
      <c r="H5262" s="54" t="s">
        <v>128</v>
      </c>
      <c r="I5262" s="54" t="s">
        <v>22</v>
      </c>
      <c r="J5262" s="54" t="s">
        <v>129</v>
      </c>
      <c r="K5262" s="56">
        <v>43460.069814814815</v>
      </c>
      <c r="L5262" s="56">
        <v>43460.114606481482</v>
      </c>
      <c r="M5262" s="57">
        <v>1.075</v>
      </c>
      <c r="N5262" s="58">
        <v>0</v>
      </c>
      <c r="O5262" s="58">
        <v>19</v>
      </c>
      <c r="P5262" s="58">
        <v>1</v>
      </c>
      <c r="Q5262" s="58">
        <v>122</v>
      </c>
      <c r="R5262" s="59">
        <v>0</v>
      </c>
      <c r="S5262" s="59">
        <v>20.425000000000001</v>
      </c>
      <c r="T5262" s="59">
        <v>1.075</v>
      </c>
      <c r="U5262" s="59">
        <v>131.15</v>
      </c>
    </row>
    <row r="5263" spans="1:21" x14ac:dyDescent="0.3">
      <c r="A5263" s="61">
        <v>91241</v>
      </c>
      <c r="B5263" s="54">
        <v>1</v>
      </c>
      <c r="C5263" s="54" t="s">
        <v>78</v>
      </c>
      <c r="D5263" s="54" t="s">
        <v>102</v>
      </c>
      <c r="E5263" s="61" t="s">
        <v>4486</v>
      </c>
      <c r="F5263" s="61" t="s">
        <v>179</v>
      </c>
      <c r="G5263" s="54" t="s">
        <v>72</v>
      </c>
      <c r="H5263" s="54" t="s">
        <v>128</v>
      </c>
      <c r="I5263" s="54" t="s">
        <v>22</v>
      </c>
      <c r="J5263" s="54" t="s">
        <v>129</v>
      </c>
      <c r="K5263" s="56">
        <v>43460.037037037036</v>
      </c>
      <c r="L5263" s="56">
        <v>43460.118437500001</v>
      </c>
      <c r="M5263" s="57">
        <v>1.9536111110000001</v>
      </c>
      <c r="N5263" s="58">
        <v>1</v>
      </c>
      <c r="O5263" s="58">
        <v>160</v>
      </c>
      <c r="P5263" s="58">
        <v>0</v>
      </c>
      <c r="Q5263" s="58">
        <v>1</v>
      </c>
      <c r="R5263" s="59">
        <v>1.953611</v>
      </c>
      <c r="S5263" s="59">
        <v>312.57777800000002</v>
      </c>
      <c r="T5263" s="59">
        <v>0</v>
      </c>
      <c r="U5263" s="59">
        <v>1.953611</v>
      </c>
    </row>
    <row r="5264" spans="1:21" x14ac:dyDescent="0.3">
      <c r="A5264" s="61">
        <v>91242</v>
      </c>
      <c r="B5264" s="54">
        <v>1</v>
      </c>
      <c r="C5264" s="54" t="s">
        <v>78</v>
      </c>
      <c r="D5264" s="54" t="s">
        <v>82</v>
      </c>
      <c r="E5264" s="61" t="s">
        <v>602</v>
      </c>
      <c r="F5264" s="61" t="s">
        <v>140</v>
      </c>
      <c r="G5264" s="54" t="s">
        <v>72</v>
      </c>
      <c r="H5264" s="54" t="s">
        <v>128</v>
      </c>
      <c r="I5264" s="54" t="s">
        <v>22</v>
      </c>
      <c r="J5264" s="54" t="s">
        <v>129</v>
      </c>
      <c r="K5264" s="56">
        <v>43460.138912037037</v>
      </c>
      <c r="L5264" s="56">
        <v>43460.16810185185</v>
      </c>
      <c r="M5264" s="57">
        <v>0.700555555</v>
      </c>
      <c r="N5264" s="58">
        <v>0</v>
      </c>
      <c r="O5264" s="58">
        <v>2759</v>
      </c>
      <c r="P5264" s="58">
        <v>0</v>
      </c>
      <c r="Q5264" s="58">
        <v>0</v>
      </c>
      <c r="R5264" s="59">
        <v>0</v>
      </c>
      <c r="S5264" s="59">
        <v>1932.832776</v>
      </c>
      <c r="T5264" s="59">
        <v>0</v>
      </c>
      <c r="U5264" s="59">
        <v>0</v>
      </c>
    </row>
    <row r="5265" spans="1:21" x14ac:dyDescent="0.3">
      <c r="A5265" s="61">
        <v>91243</v>
      </c>
      <c r="B5265" s="54">
        <v>1</v>
      </c>
      <c r="C5265" s="54" t="s">
        <v>79</v>
      </c>
      <c r="D5265" s="54" t="s">
        <v>114</v>
      </c>
      <c r="E5265" s="61" t="s">
        <v>4487</v>
      </c>
      <c r="F5265" s="61" t="s">
        <v>172</v>
      </c>
      <c r="G5265" s="54" t="s">
        <v>71</v>
      </c>
      <c r="H5265" s="54" t="s">
        <v>128</v>
      </c>
      <c r="I5265" s="54" t="s">
        <v>22</v>
      </c>
      <c r="J5265" s="54" t="s">
        <v>129</v>
      </c>
      <c r="K5265" s="56">
        <v>43460.142118055555</v>
      </c>
      <c r="L5265" s="56">
        <v>43460.173333333332</v>
      </c>
      <c r="M5265" s="57">
        <v>0.74916666600000004</v>
      </c>
      <c r="N5265" s="58">
        <v>0</v>
      </c>
      <c r="O5265" s="58">
        <v>135</v>
      </c>
      <c r="P5265" s="58">
        <v>0</v>
      </c>
      <c r="Q5265" s="58">
        <v>0</v>
      </c>
      <c r="R5265" s="59">
        <v>0</v>
      </c>
      <c r="S5265" s="59">
        <v>101.1375</v>
      </c>
      <c r="T5265" s="59">
        <v>0</v>
      </c>
      <c r="U5265" s="59">
        <v>0</v>
      </c>
    </row>
    <row r="5266" spans="1:21" x14ac:dyDescent="0.3">
      <c r="A5266" s="61">
        <v>91244</v>
      </c>
      <c r="B5266" s="54">
        <v>1</v>
      </c>
      <c r="C5266" s="54" t="s">
        <v>78</v>
      </c>
      <c r="D5266" s="54" t="s">
        <v>82</v>
      </c>
      <c r="E5266" s="61" t="s">
        <v>602</v>
      </c>
      <c r="F5266" s="61" t="s">
        <v>140</v>
      </c>
      <c r="G5266" s="54" t="s">
        <v>72</v>
      </c>
      <c r="H5266" s="54" t="s">
        <v>128</v>
      </c>
      <c r="I5266" s="54" t="s">
        <v>22</v>
      </c>
      <c r="J5266" s="54" t="s">
        <v>129</v>
      </c>
      <c r="K5266" s="56">
        <v>43460.168055555558</v>
      </c>
      <c r="L5266" s="56">
        <v>43460.201388888891</v>
      </c>
      <c r="M5266" s="57">
        <v>0.8</v>
      </c>
      <c r="N5266" s="58">
        <v>0</v>
      </c>
      <c r="O5266" s="58">
        <v>2759</v>
      </c>
      <c r="P5266" s="58">
        <v>0</v>
      </c>
      <c r="Q5266" s="58">
        <v>0</v>
      </c>
      <c r="R5266" s="59">
        <v>0</v>
      </c>
      <c r="S5266" s="59">
        <v>2207.1999999999998</v>
      </c>
      <c r="T5266" s="59">
        <v>0</v>
      </c>
      <c r="U5266" s="59">
        <v>0</v>
      </c>
    </row>
    <row r="5267" spans="1:21" x14ac:dyDescent="0.3">
      <c r="A5267" s="61">
        <v>91246</v>
      </c>
      <c r="B5267" s="54">
        <v>1</v>
      </c>
      <c r="C5267" s="54" t="s">
        <v>78</v>
      </c>
      <c r="D5267" s="54" t="s">
        <v>89</v>
      </c>
      <c r="E5267" s="61" t="s">
        <v>4488</v>
      </c>
      <c r="F5267" s="61" t="s">
        <v>168</v>
      </c>
      <c r="G5267" s="54" t="s">
        <v>72</v>
      </c>
      <c r="H5267" s="54" t="s">
        <v>128</v>
      </c>
      <c r="I5267" s="54" t="s">
        <v>22</v>
      </c>
      <c r="J5267" s="54" t="s">
        <v>129</v>
      </c>
      <c r="K5267" s="56">
        <v>43460.187650462962</v>
      </c>
      <c r="L5267" s="56">
        <v>43460.241377314815</v>
      </c>
      <c r="M5267" s="57">
        <v>1.2894444439999999</v>
      </c>
      <c r="N5267" s="58">
        <v>0</v>
      </c>
      <c r="O5267" s="58">
        <v>0</v>
      </c>
      <c r="P5267" s="58">
        <v>0</v>
      </c>
      <c r="Q5267" s="58">
        <v>9</v>
      </c>
      <c r="R5267" s="59">
        <v>0</v>
      </c>
      <c r="S5267" s="59">
        <v>0</v>
      </c>
      <c r="T5267" s="59">
        <v>0</v>
      </c>
      <c r="U5267" s="59">
        <v>11.605</v>
      </c>
    </row>
    <row r="5268" spans="1:21" x14ac:dyDescent="0.3">
      <c r="A5268" s="61">
        <v>91247</v>
      </c>
      <c r="B5268" s="54">
        <v>1</v>
      </c>
      <c r="C5268" s="54" t="s">
        <v>79</v>
      </c>
      <c r="D5268" s="54" t="s">
        <v>112</v>
      </c>
      <c r="E5268" s="61" t="s">
        <v>4489</v>
      </c>
      <c r="F5268" s="61" t="s">
        <v>145</v>
      </c>
      <c r="G5268" s="54" t="s">
        <v>72</v>
      </c>
      <c r="H5268" s="54" t="s">
        <v>128</v>
      </c>
      <c r="I5268" s="54" t="s">
        <v>22</v>
      </c>
      <c r="J5268" s="54" t="s">
        <v>129</v>
      </c>
      <c r="K5268" s="56">
        <v>43460.202245370368</v>
      </c>
      <c r="L5268" s="56">
        <v>43460.269189814819</v>
      </c>
      <c r="M5268" s="57">
        <v>1.606666666</v>
      </c>
      <c r="N5268" s="58">
        <v>0</v>
      </c>
      <c r="O5268" s="58">
        <v>16</v>
      </c>
      <c r="P5268" s="58">
        <v>0</v>
      </c>
      <c r="Q5268" s="58">
        <v>0</v>
      </c>
      <c r="R5268" s="59">
        <v>0</v>
      </c>
      <c r="S5268" s="59">
        <v>25.706666999999999</v>
      </c>
      <c r="T5268" s="59">
        <v>0</v>
      </c>
      <c r="U5268" s="59">
        <v>0</v>
      </c>
    </row>
    <row r="5269" spans="1:21" x14ac:dyDescent="0.3">
      <c r="A5269" s="61">
        <v>91249</v>
      </c>
      <c r="B5269" s="54">
        <v>1</v>
      </c>
      <c r="C5269" s="54" t="s">
        <v>79</v>
      </c>
      <c r="D5269" s="54" t="s">
        <v>114</v>
      </c>
      <c r="E5269" s="61" t="s">
        <v>3596</v>
      </c>
      <c r="F5269" s="61" t="s">
        <v>127</v>
      </c>
      <c r="G5269" s="54" t="s">
        <v>72</v>
      </c>
      <c r="H5269" s="54" t="s">
        <v>128</v>
      </c>
      <c r="I5269" s="54" t="s">
        <v>22</v>
      </c>
      <c r="J5269" s="54" t="s">
        <v>129</v>
      </c>
      <c r="K5269" s="56">
        <v>43460.258333333331</v>
      </c>
      <c r="L5269" s="56">
        <v>43460.280150462961</v>
      </c>
      <c r="M5269" s="57">
        <v>0.52361111100000002</v>
      </c>
      <c r="N5269" s="58">
        <v>5</v>
      </c>
      <c r="O5269" s="58">
        <v>6111</v>
      </c>
      <c r="P5269" s="58">
        <v>0</v>
      </c>
      <c r="Q5269" s="58">
        <v>493</v>
      </c>
      <c r="R5269" s="59">
        <v>2.6180560000000002</v>
      </c>
      <c r="S5269" s="59">
        <v>3199.787499</v>
      </c>
      <c r="T5269" s="59">
        <v>0</v>
      </c>
      <c r="U5269" s="59">
        <v>258.14027800000002</v>
      </c>
    </row>
    <row r="5270" spans="1:21" x14ac:dyDescent="0.3">
      <c r="A5270" s="61">
        <v>91250</v>
      </c>
      <c r="B5270" s="54">
        <v>1</v>
      </c>
      <c r="C5270" s="54" t="s">
        <v>78</v>
      </c>
      <c r="D5270" s="54" t="s">
        <v>81</v>
      </c>
      <c r="E5270" s="61" t="s">
        <v>4490</v>
      </c>
      <c r="F5270" s="61" t="s">
        <v>285</v>
      </c>
      <c r="G5270" s="54" t="s">
        <v>71</v>
      </c>
      <c r="H5270" s="54" t="s">
        <v>128</v>
      </c>
      <c r="I5270" s="54" t="s">
        <v>22</v>
      </c>
      <c r="J5270" s="54" t="s">
        <v>129</v>
      </c>
      <c r="K5270" s="56">
        <v>43460.254479166666</v>
      </c>
      <c r="L5270" s="56">
        <v>43460.411793981482</v>
      </c>
      <c r="M5270" s="57">
        <v>3.775555555</v>
      </c>
      <c r="N5270" s="58">
        <v>0</v>
      </c>
      <c r="O5270" s="58">
        <v>244</v>
      </c>
      <c r="P5270" s="58">
        <v>0</v>
      </c>
      <c r="Q5270" s="58">
        <v>0</v>
      </c>
      <c r="R5270" s="59">
        <v>0</v>
      </c>
      <c r="S5270" s="59">
        <v>921.23555499999998</v>
      </c>
      <c r="T5270" s="59">
        <v>0</v>
      </c>
      <c r="U5270" s="59">
        <v>0</v>
      </c>
    </row>
    <row r="5271" spans="1:21" x14ac:dyDescent="0.3">
      <c r="A5271" s="61">
        <v>91251</v>
      </c>
      <c r="B5271" s="54">
        <v>1</v>
      </c>
      <c r="C5271" s="54" t="s">
        <v>78</v>
      </c>
      <c r="D5271" s="54" t="s">
        <v>81</v>
      </c>
      <c r="E5271" s="61" t="s">
        <v>4491</v>
      </c>
      <c r="F5271" s="61" t="s">
        <v>285</v>
      </c>
      <c r="G5271" s="54" t="s">
        <v>71</v>
      </c>
      <c r="H5271" s="54" t="s">
        <v>128</v>
      </c>
      <c r="I5271" s="54" t="s">
        <v>22</v>
      </c>
      <c r="J5271" s="54" t="s">
        <v>129</v>
      </c>
      <c r="K5271" s="56">
        <v>43460.359293981484</v>
      </c>
      <c r="L5271" s="56">
        <v>43460.412476851852</v>
      </c>
      <c r="M5271" s="57">
        <v>1.2763888880000001</v>
      </c>
      <c r="N5271" s="58">
        <v>0</v>
      </c>
      <c r="O5271" s="58">
        <v>4</v>
      </c>
      <c r="P5271" s="58">
        <v>0</v>
      </c>
      <c r="Q5271" s="58">
        <v>0</v>
      </c>
      <c r="R5271" s="59">
        <v>0</v>
      </c>
      <c r="S5271" s="59">
        <v>5.105556</v>
      </c>
      <c r="T5271" s="59">
        <v>0</v>
      </c>
      <c r="U5271" s="59">
        <v>0</v>
      </c>
    </row>
    <row r="5272" spans="1:21" x14ac:dyDescent="0.3">
      <c r="A5272" s="61">
        <v>91252</v>
      </c>
      <c r="B5272" s="54">
        <v>1</v>
      </c>
      <c r="C5272" s="54" t="s">
        <v>78</v>
      </c>
      <c r="D5272" s="54" t="s">
        <v>125</v>
      </c>
      <c r="E5272" s="61" t="s">
        <v>3915</v>
      </c>
      <c r="F5272" s="61" t="s">
        <v>152</v>
      </c>
      <c r="G5272" s="54" t="s">
        <v>71</v>
      </c>
      <c r="H5272" s="54" t="s">
        <v>128</v>
      </c>
      <c r="I5272" s="54" t="s">
        <v>22</v>
      </c>
      <c r="J5272" s="54" t="s">
        <v>129</v>
      </c>
      <c r="K5272" s="56">
        <v>43460.249884259261</v>
      </c>
      <c r="L5272" s="56">
        <v>43460.469247685185</v>
      </c>
      <c r="M5272" s="57">
        <v>5.2647222219999996</v>
      </c>
      <c r="N5272" s="58">
        <v>1</v>
      </c>
      <c r="O5272" s="58">
        <v>28</v>
      </c>
      <c r="P5272" s="58">
        <v>0</v>
      </c>
      <c r="Q5272" s="58">
        <v>0</v>
      </c>
      <c r="R5272" s="59">
        <v>5.2647219999999999</v>
      </c>
      <c r="S5272" s="59">
        <v>147.41222200000001</v>
      </c>
      <c r="T5272" s="59">
        <v>0</v>
      </c>
      <c r="U5272" s="59">
        <v>0</v>
      </c>
    </row>
    <row r="5273" spans="1:21" x14ac:dyDescent="0.3">
      <c r="A5273" s="61">
        <v>91253</v>
      </c>
      <c r="B5273" s="54">
        <v>1</v>
      </c>
      <c r="C5273" s="54" t="s">
        <v>78</v>
      </c>
      <c r="D5273" s="54" t="s">
        <v>93</v>
      </c>
      <c r="E5273" s="61" t="s">
        <v>4492</v>
      </c>
      <c r="F5273" s="61" t="s">
        <v>136</v>
      </c>
      <c r="G5273" s="54" t="s">
        <v>71</v>
      </c>
      <c r="H5273" s="54" t="s">
        <v>128</v>
      </c>
      <c r="I5273" s="54" t="s">
        <v>22</v>
      </c>
      <c r="J5273" s="54" t="s">
        <v>129</v>
      </c>
      <c r="K5273" s="56">
        <v>43460.300879629627</v>
      </c>
      <c r="L5273" s="56">
        <v>43460.38722222222</v>
      </c>
      <c r="M5273" s="57">
        <v>2.0722222220000002</v>
      </c>
      <c r="N5273" s="58">
        <v>0</v>
      </c>
      <c r="O5273" s="58">
        <v>87</v>
      </c>
      <c r="P5273" s="58">
        <v>0</v>
      </c>
      <c r="Q5273" s="58">
        <v>20</v>
      </c>
      <c r="R5273" s="59">
        <v>0</v>
      </c>
      <c r="S5273" s="59">
        <v>180.283333</v>
      </c>
      <c r="T5273" s="59">
        <v>0</v>
      </c>
      <c r="U5273" s="59">
        <v>41.444443999999997</v>
      </c>
    </row>
    <row r="5274" spans="1:21" x14ac:dyDescent="0.3">
      <c r="A5274" s="61">
        <v>91254</v>
      </c>
      <c r="B5274" s="54">
        <v>1</v>
      </c>
      <c r="C5274" s="54" t="s">
        <v>78</v>
      </c>
      <c r="D5274" s="54" t="s">
        <v>81</v>
      </c>
      <c r="E5274" s="61" t="s">
        <v>4493</v>
      </c>
      <c r="F5274" s="61" t="s">
        <v>136</v>
      </c>
      <c r="G5274" s="54" t="s">
        <v>71</v>
      </c>
      <c r="H5274" s="54" t="s">
        <v>128</v>
      </c>
      <c r="I5274" s="54" t="s">
        <v>22</v>
      </c>
      <c r="J5274" s="54" t="s">
        <v>129</v>
      </c>
      <c r="K5274" s="56">
        <v>43460.282638888886</v>
      </c>
      <c r="L5274" s="56">
        <v>43460.347372685188</v>
      </c>
      <c r="M5274" s="57">
        <v>1.5536111109999999</v>
      </c>
      <c r="N5274" s="58">
        <v>0</v>
      </c>
      <c r="O5274" s="58">
        <v>149</v>
      </c>
      <c r="P5274" s="58">
        <v>0</v>
      </c>
      <c r="Q5274" s="58">
        <v>0</v>
      </c>
      <c r="R5274" s="59">
        <v>0</v>
      </c>
      <c r="S5274" s="59">
        <v>231.488056</v>
      </c>
      <c r="T5274" s="59">
        <v>0</v>
      </c>
      <c r="U5274" s="59">
        <v>0</v>
      </c>
    </row>
    <row r="5275" spans="1:21" x14ac:dyDescent="0.3">
      <c r="A5275" s="61">
        <v>91255</v>
      </c>
      <c r="B5275" s="54">
        <v>1</v>
      </c>
      <c r="C5275" s="54" t="s">
        <v>78</v>
      </c>
      <c r="D5275" s="54" t="s">
        <v>99</v>
      </c>
      <c r="E5275" s="61" t="s">
        <v>4494</v>
      </c>
      <c r="F5275" s="61" t="s">
        <v>168</v>
      </c>
      <c r="G5275" s="54" t="s">
        <v>72</v>
      </c>
      <c r="H5275" s="54" t="s">
        <v>128</v>
      </c>
      <c r="I5275" s="54" t="s">
        <v>22</v>
      </c>
      <c r="J5275" s="54" t="s">
        <v>129</v>
      </c>
      <c r="K5275" s="56">
        <v>43460.32271990741</v>
      </c>
      <c r="L5275" s="56">
        <v>43460.41300925926</v>
      </c>
      <c r="M5275" s="57">
        <v>2.1669444439999999</v>
      </c>
      <c r="N5275" s="58">
        <v>0</v>
      </c>
      <c r="O5275" s="58">
        <v>28</v>
      </c>
      <c r="P5275" s="58">
        <v>1</v>
      </c>
      <c r="Q5275" s="58">
        <v>82</v>
      </c>
      <c r="R5275" s="59">
        <v>0</v>
      </c>
      <c r="S5275" s="59">
        <v>60.674444000000001</v>
      </c>
      <c r="T5275" s="59">
        <v>2.166944</v>
      </c>
      <c r="U5275" s="59">
        <v>177.68944400000001</v>
      </c>
    </row>
    <row r="5276" spans="1:21" x14ac:dyDescent="0.3">
      <c r="A5276" s="61">
        <v>91257</v>
      </c>
      <c r="B5276" s="54">
        <v>1</v>
      </c>
      <c r="C5276" s="54" t="s">
        <v>79</v>
      </c>
      <c r="D5276" s="54" t="s">
        <v>118</v>
      </c>
      <c r="E5276" s="61" t="s">
        <v>4495</v>
      </c>
      <c r="F5276" s="61" t="s">
        <v>137</v>
      </c>
      <c r="G5276" s="54" t="s">
        <v>71</v>
      </c>
      <c r="H5276" s="54" t="s">
        <v>128</v>
      </c>
      <c r="I5276" s="54" t="s">
        <v>22</v>
      </c>
      <c r="J5276" s="54" t="s">
        <v>129</v>
      </c>
      <c r="K5276" s="56">
        <v>43460.347997685181</v>
      </c>
      <c r="L5276" s="56">
        <v>43460.373483796298</v>
      </c>
      <c r="M5276" s="57">
        <v>0.61166666599999997</v>
      </c>
      <c r="N5276" s="58">
        <v>0</v>
      </c>
      <c r="O5276" s="58">
        <v>1</v>
      </c>
      <c r="P5276" s="58">
        <v>0</v>
      </c>
      <c r="Q5276" s="58">
        <v>0</v>
      </c>
      <c r="R5276" s="59">
        <v>0</v>
      </c>
      <c r="S5276" s="59">
        <v>0.61166699999999996</v>
      </c>
      <c r="T5276" s="59">
        <v>0</v>
      </c>
      <c r="U5276" s="59">
        <v>0</v>
      </c>
    </row>
    <row r="5277" spans="1:21" x14ac:dyDescent="0.3">
      <c r="A5277" s="61">
        <v>91259</v>
      </c>
      <c r="B5277" s="54">
        <v>1</v>
      </c>
      <c r="C5277" s="54" t="s">
        <v>78</v>
      </c>
      <c r="D5277" s="54" t="s">
        <v>106</v>
      </c>
      <c r="E5277" s="61" t="s">
        <v>2421</v>
      </c>
      <c r="F5277" s="61" t="s">
        <v>140</v>
      </c>
      <c r="G5277" s="54" t="s">
        <v>72</v>
      </c>
      <c r="H5277" s="54" t="s">
        <v>128</v>
      </c>
      <c r="I5277" s="54" t="s">
        <v>22</v>
      </c>
      <c r="J5277" s="54" t="s">
        <v>129</v>
      </c>
      <c r="K5277" s="56">
        <v>43460.313518518517</v>
      </c>
      <c r="L5277" s="56">
        <v>43460.544004629628</v>
      </c>
      <c r="M5277" s="57">
        <v>5.5316666659999996</v>
      </c>
      <c r="N5277" s="58">
        <v>8</v>
      </c>
      <c r="O5277" s="58">
        <v>922</v>
      </c>
      <c r="P5277" s="58">
        <v>0</v>
      </c>
      <c r="Q5277" s="58">
        <v>19</v>
      </c>
      <c r="R5277" s="59">
        <v>44.253332999999998</v>
      </c>
      <c r="S5277" s="59">
        <v>5100.1966659999998</v>
      </c>
      <c r="T5277" s="59">
        <v>0</v>
      </c>
      <c r="U5277" s="59">
        <v>105.10166700000001</v>
      </c>
    </row>
    <row r="5278" spans="1:21" x14ac:dyDescent="0.3">
      <c r="A5278" s="61">
        <v>91260</v>
      </c>
      <c r="B5278" s="54">
        <v>1</v>
      </c>
      <c r="C5278" s="54" t="s">
        <v>79</v>
      </c>
      <c r="D5278" s="54" t="s">
        <v>124</v>
      </c>
      <c r="E5278" s="61" t="s">
        <v>4496</v>
      </c>
      <c r="F5278" s="61" t="s">
        <v>159</v>
      </c>
      <c r="G5278" s="54" t="s">
        <v>71</v>
      </c>
      <c r="H5278" s="54" t="s">
        <v>128</v>
      </c>
      <c r="I5278" s="54" t="s">
        <v>22</v>
      </c>
      <c r="J5278" s="54" t="s">
        <v>129</v>
      </c>
      <c r="K5278" s="56">
        <v>43460.35291666667</v>
      </c>
      <c r="L5278" s="56">
        <v>43460.401388888888</v>
      </c>
      <c r="M5278" s="57">
        <v>1.163333333</v>
      </c>
      <c r="N5278" s="58">
        <v>0</v>
      </c>
      <c r="O5278" s="58">
        <v>0</v>
      </c>
      <c r="P5278" s="58">
        <v>0</v>
      </c>
      <c r="Q5278" s="58">
        <v>5</v>
      </c>
      <c r="R5278" s="59">
        <v>0</v>
      </c>
      <c r="S5278" s="59">
        <v>0</v>
      </c>
      <c r="T5278" s="59">
        <v>0</v>
      </c>
      <c r="U5278" s="59">
        <v>5.8166669999999998</v>
      </c>
    </row>
    <row r="5279" spans="1:21" x14ac:dyDescent="0.3">
      <c r="A5279" s="61">
        <v>91264</v>
      </c>
      <c r="B5279" s="54">
        <v>1</v>
      </c>
      <c r="C5279" s="54" t="s">
        <v>79</v>
      </c>
      <c r="D5279" s="54" t="s">
        <v>114</v>
      </c>
      <c r="E5279" s="61" t="s">
        <v>4220</v>
      </c>
      <c r="F5279" s="61" t="s">
        <v>149</v>
      </c>
      <c r="G5279" s="54" t="s">
        <v>71</v>
      </c>
      <c r="H5279" s="54" t="s">
        <v>128</v>
      </c>
      <c r="I5279" s="54" t="s">
        <v>22</v>
      </c>
      <c r="J5279" s="54" t="s">
        <v>129</v>
      </c>
      <c r="K5279" s="56">
        <v>43460.378981481481</v>
      </c>
      <c r="L5279" s="56">
        <v>43460.40179398148</v>
      </c>
      <c r="M5279" s="57">
        <v>0.54749999999999999</v>
      </c>
      <c r="N5279" s="58">
        <v>0</v>
      </c>
      <c r="O5279" s="58">
        <v>77</v>
      </c>
      <c r="P5279" s="58">
        <v>0</v>
      </c>
      <c r="Q5279" s="58">
        <v>0</v>
      </c>
      <c r="R5279" s="59">
        <v>0</v>
      </c>
      <c r="S5279" s="59">
        <v>42.157499999999999</v>
      </c>
      <c r="T5279" s="59">
        <v>0</v>
      </c>
      <c r="U5279" s="59">
        <v>0</v>
      </c>
    </row>
    <row r="5280" spans="1:21" x14ac:dyDescent="0.3">
      <c r="A5280" s="61">
        <v>91268</v>
      </c>
      <c r="B5280" s="54">
        <v>1</v>
      </c>
      <c r="C5280" s="54" t="s">
        <v>78</v>
      </c>
      <c r="D5280" s="54" t="s">
        <v>106</v>
      </c>
      <c r="E5280" s="61" t="s">
        <v>2403</v>
      </c>
      <c r="F5280" s="61" t="s">
        <v>148</v>
      </c>
      <c r="G5280" s="54" t="s">
        <v>71</v>
      </c>
      <c r="H5280" s="54" t="s">
        <v>128</v>
      </c>
      <c r="I5280" s="54" t="s">
        <v>22</v>
      </c>
      <c r="J5280" s="54" t="s">
        <v>147</v>
      </c>
      <c r="K5280" s="56">
        <v>43460.369444444441</v>
      </c>
      <c r="L5280" s="56">
        <v>43460.7347337963</v>
      </c>
      <c r="M5280" s="57">
        <v>8.7669444439999999</v>
      </c>
      <c r="N5280" s="58">
        <v>0</v>
      </c>
      <c r="O5280" s="58">
        <v>113</v>
      </c>
      <c r="P5280" s="58">
        <v>0</v>
      </c>
      <c r="Q5280" s="58">
        <v>0</v>
      </c>
      <c r="R5280" s="59">
        <v>0</v>
      </c>
      <c r="S5280" s="59">
        <v>990.66472199999998</v>
      </c>
      <c r="T5280" s="59">
        <v>0</v>
      </c>
      <c r="U5280" s="59">
        <v>0</v>
      </c>
    </row>
    <row r="5281" spans="1:21" x14ac:dyDescent="0.3">
      <c r="A5281" s="61">
        <v>91272</v>
      </c>
      <c r="B5281" s="54">
        <v>1</v>
      </c>
      <c r="C5281" s="54" t="s">
        <v>79</v>
      </c>
      <c r="D5281" s="54" t="s">
        <v>110</v>
      </c>
      <c r="E5281" s="61" t="s">
        <v>4497</v>
      </c>
      <c r="F5281" s="61" t="s">
        <v>145</v>
      </c>
      <c r="G5281" s="54" t="s">
        <v>72</v>
      </c>
      <c r="H5281" s="54" t="s">
        <v>128</v>
      </c>
      <c r="I5281" s="54" t="s">
        <v>22</v>
      </c>
      <c r="J5281" s="54" t="s">
        <v>129</v>
      </c>
      <c r="K5281" s="56">
        <v>43460.374722222223</v>
      </c>
      <c r="L5281" s="56">
        <v>43460.453506944446</v>
      </c>
      <c r="M5281" s="57">
        <v>1.890833333</v>
      </c>
      <c r="N5281" s="58">
        <v>0</v>
      </c>
      <c r="O5281" s="58">
        <v>0</v>
      </c>
      <c r="P5281" s="58">
        <v>0</v>
      </c>
      <c r="Q5281" s="58">
        <v>35</v>
      </c>
      <c r="R5281" s="59">
        <v>0</v>
      </c>
      <c r="S5281" s="59">
        <v>0</v>
      </c>
      <c r="T5281" s="59">
        <v>0</v>
      </c>
      <c r="U5281" s="59">
        <v>66.179167000000007</v>
      </c>
    </row>
    <row r="5282" spans="1:21" x14ac:dyDescent="0.3">
      <c r="A5282" s="61">
        <v>91274</v>
      </c>
      <c r="B5282" s="54">
        <v>1</v>
      </c>
      <c r="C5282" s="54" t="s">
        <v>78</v>
      </c>
      <c r="D5282" s="54" t="s">
        <v>104</v>
      </c>
      <c r="E5282" s="61" t="s">
        <v>4498</v>
      </c>
      <c r="F5282" s="61" t="s">
        <v>145</v>
      </c>
      <c r="G5282" s="54" t="s">
        <v>72</v>
      </c>
      <c r="H5282" s="54" t="s">
        <v>128</v>
      </c>
      <c r="I5282" s="54" t="s">
        <v>22</v>
      </c>
      <c r="J5282" s="54" t="s">
        <v>129</v>
      </c>
      <c r="K5282" s="56">
        <v>43460.364849537036</v>
      </c>
      <c r="L5282" s="56">
        <v>43460.490277777775</v>
      </c>
      <c r="M5282" s="57">
        <v>3.0102777770000002</v>
      </c>
      <c r="N5282" s="58">
        <v>0</v>
      </c>
      <c r="O5282" s="58">
        <v>0</v>
      </c>
      <c r="P5282" s="58">
        <v>0</v>
      </c>
      <c r="Q5282" s="58">
        <v>2</v>
      </c>
      <c r="R5282" s="59">
        <v>0</v>
      </c>
      <c r="S5282" s="59">
        <v>0</v>
      </c>
      <c r="T5282" s="59">
        <v>0</v>
      </c>
      <c r="U5282" s="59">
        <v>6.020556</v>
      </c>
    </row>
    <row r="5283" spans="1:21" x14ac:dyDescent="0.3">
      <c r="A5283" s="61">
        <v>91278</v>
      </c>
      <c r="B5283" s="54">
        <v>1</v>
      </c>
      <c r="C5283" s="54" t="s">
        <v>78</v>
      </c>
      <c r="D5283" s="54" t="s">
        <v>103</v>
      </c>
      <c r="E5283" s="61" t="s">
        <v>4499</v>
      </c>
      <c r="F5283" s="61" t="s">
        <v>137</v>
      </c>
      <c r="G5283" s="54" t="s">
        <v>71</v>
      </c>
      <c r="H5283" s="54" t="s">
        <v>128</v>
      </c>
      <c r="I5283" s="54" t="s">
        <v>22</v>
      </c>
      <c r="J5283" s="54" t="s">
        <v>129</v>
      </c>
      <c r="K5283" s="56">
        <v>43460.378182870372</v>
      </c>
      <c r="L5283" s="56">
        <v>43460.412546296298</v>
      </c>
      <c r="M5283" s="57">
        <v>0.824722222</v>
      </c>
      <c r="N5283" s="58">
        <v>0</v>
      </c>
      <c r="O5283" s="58">
        <v>1</v>
      </c>
      <c r="P5283" s="58">
        <v>0</v>
      </c>
      <c r="Q5283" s="58">
        <v>0</v>
      </c>
      <c r="R5283" s="59">
        <v>0</v>
      </c>
      <c r="S5283" s="59">
        <v>0.82472199999999996</v>
      </c>
      <c r="T5283" s="59">
        <v>0</v>
      </c>
      <c r="U5283" s="59">
        <v>0</v>
      </c>
    </row>
    <row r="5284" spans="1:21" x14ac:dyDescent="0.3">
      <c r="A5284" s="61">
        <v>91279</v>
      </c>
      <c r="B5284" s="54">
        <v>1</v>
      </c>
      <c r="C5284" s="54" t="s">
        <v>78</v>
      </c>
      <c r="D5284" s="54" t="s">
        <v>104</v>
      </c>
      <c r="E5284" s="61" t="s">
        <v>4500</v>
      </c>
      <c r="F5284" s="61" t="s">
        <v>148</v>
      </c>
      <c r="G5284" s="54" t="s">
        <v>72</v>
      </c>
      <c r="H5284" s="54" t="s">
        <v>128</v>
      </c>
      <c r="I5284" s="54" t="s">
        <v>22</v>
      </c>
      <c r="J5284" s="54" t="s">
        <v>147</v>
      </c>
      <c r="K5284" s="56">
        <v>43460.392546296294</v>
      </c>
      <c r="L5284" s="56">
        <v>43460.731944444444</v>
      </c>
      <c r="M5284" s="57">
        <v>8.1455555549999996</v>
      </c>
      <c r="N5284" s="58">
        <v>5</v>
      </c>
      <c r="O5284" s="58">
        <v>4958</v>
      </c>
      <c r="P5284" s="58">
        <v>0</v>
      </c>
      <c r="Q5284" s="58">
        <v>6</v>
      </c>
      <c r="R5284" s="59">
        <v>40.727778000000001</v>
      </c>
      <c r="S5284" s="59">
        <v>40385.664442000001</v>
      </c>
      <c r="T5284" s="59">
        <v>0</v>
      </c>
      <c r="U5284" s="59">
        <v>48.873333000000002</v>
      </c>
    </row>
    <row r="5285" spans="1:21" x14ac:dyDescent="0.3">
      <c r="A5285" s="61">
        <v>91282</v>
      </c>
      <c r="B5285" s="54">
        <v>1</v>
      </c>
      <c r="C5285" s="54" t="s">
        <v>78</v>
      </c>
      <c r="D5285" s="54" t="s">
        <v>94</v>
      </c>
      <c r="E5285" s="61" t="s">
        <v>348</v>
      </c>
      <c r="F5285" s="61" t="s">
        <v>140</v>
      </c>
      <c r="G5285" s="54" t="s">
        <v>72</v>
      </c>
      <c r="H5285" s="54" t="s">
        <v>128</v>
      </c>
      <c r="I5285" s="54" t="s">
        <v>22</v>
      </c>
      <c r="J5285" s="54" t="s">
        <v>129</v>
      </c>
      <c r="K5285" s="56">
        <v>43460.369305555556</v>
      </c>
      <c r="L5285" s="56">
        <v>43460.38784722222</v>
      </c>
      <c r="M5285" s="57">
        <v>0.44500000000000001</v>
      </c>
      <c r="N5285" s="58">
        <v>0</v>
      </c>
      <c r="O5285" s="58">
        <v>101</v>
      </c>
      <c r="P5285" s="58">
        <v>0</v>
      </c>
      <c r="Q5285" s="58">
        <v>9</v>
      </c>
      <c r="R5285" s="59">
        <v>0</v>
      </c>
      <c r="S5285" s="59">
        <v>44.945</v>
      </c>
      <c r="T5285" s="59">
        <v>0</v>
      </c>
      <c r="U5285" s="59">
        <v>4.0049999999999999</v>
      </c>
    </row>
    <row r="5286" spans="1:21" x14ac:dyDescent="0.3">
      <c r="A5286" s="61">
        <v>91283</v>
      </c>
      <c r="B5286" s="54">
        <v>1</v>
      </c>
      <c r="C5286" s="54" t="s">
        <v>78</v>
      </c>
      <c r="D5286" s="54" t="s">
        <v>96</v>
      </c>
      <c r="E5286" s="61" t="s">
        <v>406</v>
      </c>
      <c r="F5286" s="61" t="s">
        <v>148</v>
      </c>
      <c r="G5286" s="54" t="s">
        <v>71</v>
      </c>
      <c r="H5286" s="54" t="s">
        <v>128</v>
      </c>
      <c r="I5286" s="54" t="s">
        <v>22</v>
      </c>
      <c r="J5286" s="54" t="s">
        <v>147</v>
      </c>
      <c r="K5286" s="56">
        <v>43460.382638888892</v>
      </c>
      <c r="L5286" s="56">
        <v>43460.741666666669</v>
      </c>
      <c r="M5286" s="57">
        <v>8.6166666660000004</v>
      </c>
      <c r="N5286" s="58">
        <v>0</v>
      </c>
      <c r="O5286" s="58">
        <v>45</v>
      </c>
      <c r="P5286" s="58">
        <v>0</v>
      </c>
      <c r="Q5286" s="58">
        <v>0</v>
      </c>
      <c r="R5286" s="59">
        <v>0</v>
      </c>
      <c r="S5286" s="59">
        <v>387.75</v>
      </c>
      <c r="T5286" s="59">
        <v>0</v>
      </c>
      <c r="U5286" s="59">
        <v>0</v>
      </c>
    </row>
    <row r="5287" spans="1:21" x14ac:dyDescent="0.3">
      <c r="A5287" s="61">
        <v>91290</v>
      </c>
      <c r="B5287" s="54">
        <v>1</v>
      </c>
      <c r="C5287" s="54" t="s">
        <v>78</v>
      </c>
      <c r="D5287" s="54" t="s">
        <v>86</v>
      </c>
      <c r="E5287" s="61" t="s">
        <v>4501</v>
      </c>
      <c r="F5287" s="61" t="s">
        <v>146</v>
      </c>
      <c r="G5287" s="54" t="s">
        <v>71</v>
      </c>
      <c r="H5287" s="54" t="s">
        <v>128</v>
      </c>
      <c r="I5287" s="54" t="s">
        <v>22</v>
      </c>
      <c r="J5287" s="54" t="s">
        <v>147</v>
      </c>
      <c r="K5287" s="56">
        <v>43460.395636574074</v>
      </c>
      <c r="L5287" s="56">
        <v>43460.418055555558</v>
      </c>
      <c r="M5287" s="57">
        <v>0.53805555500000002</v>
      </c>
      <c r="N5287" s="58">
        <v>0</v>
      </c>
      <c r="O5287" s="58">
        <v>364</v>
      </c>
      <c r="P5287" s="58">
        <v>0</v>
      </c>
      <c r="Q5287" s="58">
        <v>0</v>
      </c>
      <c r="R5287" s="59">
        <v>0</v>
      </c>
      <c r="S5287" s="59">
        <v>195.85222200000001</v>
      </c>
      <c r="T5287" s="59">
        <v>0</v>
      </c>
      <c r="U5287" s="59">
        <v>0</v>
      </c>
    </row>
    <row r="5288" spans="1:21" x14ac:dyDescent="0.3">
      <c r="A5288" s="61">
        <v>91291</v>
      </c>
      <c r="B5288" s="54">
        <v>1</v>
      </c>
      <c r="C5288" s="54" t="s">
        <v>78</v>
      </c>
      <c r="D5288" s="54" t="s">
        <v>96</v>
      </c>
      <c r="E5288" s="61" t="s">
        <v>4502</v>
      </c>
      <c r="F5288" s="61" t="s">
        <v>159</v>
      </c>
      <c r="G5288" s="54" t="s">
        <v>71</v>
      </c>
      <c r="H5288" s="54" t="s">
        <v>128</v>
      </c>
      <c r="I5288" s="54" t="s">
        <v>22</v>
      </c>
      <c r="J5288" s="54" t="s">
        <v>129</v>
      </c>
      <c r="K5288" s="56">
        <v>43460.393750000003</v>
      </c>
      <c r="L5288" s="56">
        <v>43460.426388888889</v>
      </c>
      <c r="M5288" s="57">
        <v>0.78333333299999997</v>
      </c>
      <c r="N5288" s="58">
        <v>0</v>
      </c>
      <c r="O5288" s="58">
        <v>41</v>
      </c>
      <c r="P5288" s="58">
        <v>0</v>
      </c>
      <c r="Q5288" s="58">
        <v>0</v>
      </c>
      <c r="R5288" s="59">
        <v>0</v>
      </c>
      <c r="S5288" s="59">
        <v>32.116667</v>
      </c>
      <c r="T5288" s="59">
        <v>0</v>
      </c>
      <c r="U5288" s="59">
        <v>0</v>
      </c>
    </row>
    <row r="5289" spans="1:21" x14ac:dyDescent="0.3">
      <c r="A5289" s="61">
        <v>91293</v>
      </c>
      <c r="B5289" s="54">
        <v>1</v>
      </c>
      <c r="C5289" s="54" t="s">
        <v>79</v>
      </c>
      <c r="D5289" s="54" t="s">
        <v>124</v>
      </c>
      <c r="E5289" s="61" t="s">
        <v>622</v>
      </c>
      <c r="F5289" s="61" t="s">
        <v>156</v>
      </c>
      <c r="G5289" s="54" t="s">
        <v>71</v>
      </c>
      <c r="H5289" s="54" t="s">
        <v>128</v>
      </c>
      <c r="I5289" s="54" t="s">
        <v>22</v>
      </c>
      <c r="J5289" s="54" t="s">
        <v>129</v>
      </c>
      <c r="K5289" s="56">
        <v>43460.38821759259</v>
      </c>
      <c r="L5289" s="56">
        <v>43460.458692129629</v>
      </c>
      <c r="M5289" s="57">
        <v>1.6913888880000001</v>
      </c>
      <c r="N5289" s="58">
        <v>0</v>
      </c>
      <c r="O5289" s="58">
        <v>107</v>
      </c>
      <c r="P5289" s="58">
        <v>0</v>
      </c>
      <c r="Q5289" s="58">
        <v>0</v>
      </c>
      <c r="R5289" s="59">
        <v>0</v>
      </c>
      <c r="S5289" s="59">
        <v>180.978611</v>
      </c>
      <c r="T5289" s="59">
        <v>0</v>
      </c>
      <c r="U5289" s="59">
        <v>0</v>
      </c>
    </row>
    <row r="5290" spans="1:21" x14ac:dyDescent="0.3">
      <c r="A5290" s="61">
        <v>91294</v>
      </c>
      <c r="B5290" s="54">
        <v>1</v>
      </c>
      <c r="C5290" s="54" t="s">
        <v>78</v>
      </c>
      <c r="D5290" s="54" t="s">
        <v>82</v>
      </c>
      <c r="E5290" s="61" t="s">
        <v>4503</v>
      </c>
      <c r="F5290" s="61" t="s">
        <v>156</v>
      </c>
      <c r="G5290" s="54" t="s">
        <v>71</v>
      </c>
      <c r="H5290" s="54" t="s">
        <v>128</v>
      </c>
      <c r="I5290" s="54" t="s">
        <v>22</v>
      </c>
      <c r="J5290" s="54" t="s">
        <v>129</v>
      </c>
      <c r="K5290" s="56">
        <v>43460.38989583333</v>
      </c>
      <c r="L5290" s="56">
        <v>43460.452569444446</v>
      </c>
      <c r="M5290" s="57">
        <v>1.5041666659999999</v>
      </c>
      <c r="N5290" s="58">
        <v>0</v>
      </c>
      <c r="O5290" s="58">
        <v>1</v>
      </c>
      <c r="P5290" s="58">
        <v>0</v>
      </c>
      <c r="Q5290" s="58">
        <v>0</v>
      </c>
      <c r="R5290" s="59">
        <v>0</v>
      </c>
      <c r="S5290" s="59">
        <v>1.504167</v>
      </c>
      <c r="T5290" s="59">
        <v>0</v>
      </c>
      <c r="U5290" s="59">
        <v>0</v>
      </c>
    </row>
    <row r="5291" spans="1:21" x14ac:dyDescent="0.3">
      <c r="A5291" s="61">
        <v>91295</v>
      </c>
      <c r="B5291" s="54">
        <v>1</v>
      </c>
      <c r="C5291" s="54" t="s">
        <v>78</v>
      </c>
      <c r="D5291" s="54" t="s">
        <v>91</v>
      </c>
      <c r="E5291" s="61" t="s">
        <v>4504</v>
      </c>
      <c r="F5291" s="61" t="s">
        <v>150</v>
      </c>
      <c r="G5291" s="54" t="s">
        <v>72</v>
      </c>
      <c r="H5291" s="54" t="s">
        <v>128</v>
      </c>
      <c r="I5291" s="54" t="s">
        <v>22</v>
      </c>
      <c r="J5291" s="54" t="s">
        <v>147</v>
      </c>
      <c r="K5291" s="56">
        <v>43460.391944444447</v>
      </c>
      <c r="L5291" s="56">
        <v>43460.671668981478</v>
      </c>
      <c r="M5291" s="57">
        <v>6.7133888879999999</v>
      </c>
      <c r="N5291" s="58">
        <v>0</v>
      </c>
      <c r="O5291" s="58">
        <v>339</v>
      </c>
      <c r="P5291" s="58">
        <v>5</v>
      </c>
      <c r="Q5291" s="58">
        <v>1312</v>
      </c>
      <c r="R5291" s="59">
        <v>0</v>
      </c>
      <c r="S5291" s="59">
        <v>2275.8388329999998</v>
      </c>
      <c r="T5291" s="59">
        <v>33.566943999999999</v>
      </c>
      <c r="U5291" s="59">
        <v>8807.9662210000006</v>
      </c>
    </row>
    <row r="5292" spans="1:21" x14ac:dyDescent="0.3">
      <c r="A5292" s="61">
        <v>91298</v>
      </c>
      <c r="B5292" s="54">
        <v>1</v>
      </c>
      <c r="C5292" s="54" t="s">
        <v>78</v>
      </c>
      <c r="D5292" s="54" t="s">
        <v>80</v>
      </c>
      <c r="E5292" s="61" t="s">
        <v>2140</v>
      </c>
      <c r="F5292" s="61" t="s">
        <v>136</v>
      </c>
      <c r="G5292" s="54" t="s">
        <v>71</v>
      </c>
      <c r="H5292" s="54" t="s">
        <v>128</v>
      </c>
      <c r="I5292" s="54" t="s">
        <v>22</v>
      </c>
      <c r="J5292" s="54" t="s">
        <v>129</v>
      </c>
      <c r="K5292" s="56">
        <v>43460.398715277777</v>
      </c>
      <c r="L5292" s="56">
        <v>43460.434571759259</v>
      </c>
      <c r="M5292" s="57">
        <v>0.86055555500000003</v>
      </c>
      <c r="N5292" s="58">
        <v>0</v>
      </c>
      <c r="O5292" s="58">
        <v>45</v>
      </c>
      <c r="P5292" s="58">
        <v>0</v>
      </c>
      <c r="Q5292" s="58">
        <v>0</v>
      </c>
      <c r="R5292" s="59">
        <v>0</v>
      </c>
      <c r="S5292" s="59">
        <v>38.725000000000001</v>
      </c>
      <c r="T5292" s="59">
        <v>0</v>
      </c>
      <c r="U5292" s="59">
        <v>0</v>
      </c>
    </row>
    <row r="5293" spans="1:21" x14ac:dyDescent="0.3">
      <c r="A5293" s="61">
        <v>91299</v>
      </c>
      <c r="B5293" s="54">
        <v>1</v>
      </c>
      <c r="C5293" s="54" t="s">
        <v>78</v>
      </c>
      <c r="D5293" s="54" t="s">
        <v>95</v>
      </c>
      <c r="E5293" s="61" t="s">
        <v>4505</v>
      </c>
      <c r="F5293" s="61" t="s">
        <v>206</v>
      </c>
      <c r="G5293" s="54" t="s">
        <v>72</v>
      </c>
      <c r="H5293" s="54" t="s">
        <v>128</v>
      </c>
      <c r="I5293" s="54" t="s">
        <v>22</v>
      </c>
      <c r="J5293" s="54" t="s">
        <v>129</v>
      </c>
      <c r="K5293" s="56">
        <v>43460.400694444441</v>
      </c>
      <c r="L5293" s="56">
        <v>43460.429259259261</v>
      </c>
      <c r="M5293" s="57">
        <v>0.68555555499999998</v>
      </c>
      <c r="N5293" s="58">
        <v>0</v>
      </c>
      <c r="O5293" s="58">
        <v>384</v>
      </c>
      <c r="P5293" s="58">
        <v>0</v>
      </c>
      <c r="Q5293" s="58">
        <v>0</v>
      </c>
      <c r="R5293" s="59">
        <v>0</v>
      </c>
      <c r="S5293" s="59">
        <v>263.253333</v>
      </c>
      <c r="T5293" s="59">
        <v>0</v>
      </c>
      <c r="U5293" s="59">
        <v>0</v>
      </c>
    </row>
    <row r="5294" spans="1:21" x14ac:dyDescent="0.3">
      <c r="A5294" s="61">
        <v>91300</v>
      </c>
      <c r="B5294" s="54">
        <v>1</v>
      </c>
      <c r="C5294" s="54" t="s">
        <v>78</v>
      </c>
      <c r="D5294" s="54" t="s">
        <v>94</v>
      </c>
      <c r="E5294" s="61" t="s">
        <v>4506</v>
      </c>
      <c r="F5294" s="61" t="s">
        <v>172</v>
      </c>
      <c r="G5294" s="54" t="s">
        <v>71</v>
      </c>
      <c r="H5294" s="54" t="s">
        <v>128</v>
      </c>
      <c r="I5294" s="54" t="s">
        <v>22</v>
      </c>
      <c r="J5294" s="54" t="s">
        <v>129</v>
      </c>
      <c r="K5294" s="56">
        <v>43460.39234953704</v>
      </c>
      <c r="L5294" s="56">
        <v>43460.476817129631</v>
      </c>
      <c r="M5294" s="57">
        <v>2.0272222219999998</v>
      </c>
      <c r="N5294" s="58">
        <v>0</v>
      </c>
      <c r="O5294" s="58">
        <v>173</v>
      </c>
      <c r="P5294" s="58">
        <v>0</v>
      </c>
      <c r="Q5294" s="58">
        <v>0</v>
      </c>
      <c r="R5294" s="59">
        <v>0</v>
      </c>
      <c r="S5294" s="59">
        <v>350.70944400000002</v>
      </c>
      <c r="T5294" s="59">
        <v>0</v>
      </c>
      <c r="U5294" s="59">
        <v>0</v>
      </c>
    </row>
    <row r="5295" spans="1:21" x14ac:dyDescent="0.3">
      <c r="A5295" s="61">
        <v>91301</v>
      </c>
      <c r="B5295" s="54">
        <v>1</v>
      </c>
      <c r="C5295" s="54" t="s">
        <v>78</v>
      </c>
      <c r="D5295" s="54" t="s">
        <v>80</v>
      </c>
      <c r="E5295" s="61" t="s">
        <v>4507</v>
      </c>
      <c r="F5295" s="61" t="s">
        <v>137</v>
      </c>
      <c r="G5295" s="54" t="s">
        <v>71</v>
      </c>
      <c r="H5295" s="54" t="s">
        <v>128</v>
      </c>
      <c r="I5295" s="54" t="s">
        <v>22</v>
      </c>
      <c r="J5295" s="54" t="s">
        <v>129</v>
      </c>
      <c r="K5295" s="56">
        <v>43460.397870370369</v>
      </c>
      <c r="L5295" s="56">
        <v>43460.603460648148</v>
      </c>
      <c r="M5295" s="57">
        <v>4.9341666660000003</v>
      </c>
      <c r="N5295" s="58">
        <v>0</v>
      </c>
      <c r="O5295" s="58">
        <v>4</v>
      </c>
      <c r="P5295" s="58">
        <v>0</v>
      </c>
      <c r="Q5295" s="58">
        <v>0</v>
      </c>
      <c r="R5295" s="59">
        <v>0</v>
      </c>
      <c r="S5295" s="59">
        <v>19.736667000000001</v>
      </c>
      <c r="T5295" s="59">
        <v>0</v>
      </c>
      <c r="U5295" s="59">
        <v>0</v>
      </c>
    </row>
    <row r="5296" spans="1:21" x14ac:dyDescent="0.3">
      <c r="A5296" s="61">
        <v>91303</v>
      </c>
      <c r="B5296" s="54">
        <v>1</v>
      </c>
      <c r="C5296" s="54" t="s">
        <v>78</v>
      </c>
      <c r="D5296" s="54" t="s">
        <v>96</v>
      </c>
      <c r="E5296" s="61" t="s">
        <v>4508</v>
      </c>
      <c r="F5296" s="61" t="s">
        <v>136</v>
      </c>
      <c r="G5296" s="54" t="s">
        <v>71</v>
      </c>
      <c r="H5296" s="54" t="s">
        <v>128</v>
      </c>
      <c r="I5296" s="54" t="s">
        <v>22</v>
      </c>
      <c r="J5296" s="54" t="s">
        <v>129</v>
      </c>
      <c r="K5296" s="56">
        <v>43460.391574074078</v>
      </c>
      <c r="L5296" s="56">
        <v>43460.468657407408</v>
      </c>
      <c r="M5296" s="57">
        <v>1.85</v>
      </c>
      <c r="N5296" s="58">
        <v>0</v>
      </c>
      <c r="O5296" s="58">
        <v>82</v>
      </c>
      <c r="P5296" s="58">
        <v>0</v>
      </c>
      <c r="Q5296" s="58">
        <v>0</v>
      </c>
      <c r="R5296" s="59">
        <v>0</v>
      </c>
      <c r="S5296" s="59">
        <v>151.69999999999999</v>
      </c>
      <c r="T5296" s="59">
        <v>0</v>
      </c>
      <c r="U5296" s="59">
        <v>0</v>
      </c>
    </row>
    <row r="5297" spans="1:21" x14ac:dyDescent="0.3">
      <c r="A5297" s="61">
        <v>91309</v>
      </c>
      <c r="B5297" s="54">
        <v>1</v>
      </c>
      <c r="C5297" s="54" t="s">
        <v>78</v>
      </c>
      <c r="D5297" s="54" t="s">
        <v>88</v>
      </c>
      <c r="E5297" s="61" t="s">
        <v>4509</v>
      </c>
      <c r="F5297" s="61" t="s">
        <v>137</v>
      </c>
      <c r="G5297" s="54" t="s">
        <v>71</v>
      </c>
      <c r="H5297" s="54" t="s">
        <v>128</v>
      </c>
      <c r="I5297" s="54" t="s">
        <v>22</v>
      </c>
      <c r="J5297" s="54" t="s">
        <v>129</v>
      </c>
      <c r="K5297" s="56">
        <v>43460.407013888893</v>
      </c>
      <c r="L5297" s="56">
        <v>43460.574328703704</v>
      </c>
      <c r="M5297" s="57">
        <v>4.0155555549999997</v>
      </c>
      <c r="N5297" s="58">
        <v>0</v>
      </c>
      <c r="O5297" s="58">
        <v>3</v>
      </c>
      <c r="P5297" s="58">
        <v>0</v>
      </c>
      <c r="Q5297" s="58">
        <v>0</v>
      </c>
      <c r="R5297" s="59">
        <v>0</v>
      </c>
      <c r="S5297" s="59">
        <v>12.046666999999999</v>
      </c>
      <c r="T5297" s="59">
        <v>0</v>
      </c>
      <c r="U5297" s="59">
        <v>0</v>
      </c>
    </row>
    <row r="5298" spans="1:21" x14ac:dyDescent="0.3">
      <c r="A5298" s="61">
        <v>91311</v>
      </c>
      <c r="B5298" s="54">
        <v>1</v>
      </c>
      <c r="C5298" s="54" t="s">
        <v>78</v>
      </c>
      <c r="D5298" s="54" t="s">
        <v>106</v>
      </c>
      <c r="E5298" s="61" t="s">
        <v>4510</v>
      </c>
      <c r="F5298" s="61" t="s">
        <v>131</v>
      </c>
      <c r="G5298" s="54" t="s">
        <v>71</v>
      </c>
      <c r="H5298" s="54" t="s">
        <v>128</v>
      </c>
      <c r="I5298" s="54" t="s">
        <v>24</v>
      </c>
      <c r="J5298" s="54" t="s">
        <v>129</v>
      </c>
      <c r="K5298" s="56">
        <v>43460.349293981482</v>
      </c>
      <c r="L5298" s="56">
        <v>43460.691655092596</v>
      </c>
      <c r="M5298" s="57">
        <v>8.2166666660000001</v>
      </c>
      <c r="N5298" s="58">
        <v>0</v>
      </c>
      <c r="O5298" s="58">
        <v>58</v>
      </c>
      <c r="P5298" s="58">
        <v>0</v>
      </c>
      <c r="Q5298" s="58">
        <v>0</v>
      </c>
      <c r="R5298" s="59">
        <v>0</v>
      </c>
      <c r="S5298" s="59">
        <v>476.566667</v>
      </c>
      <c r="T5298" s="59">
        <v>0</v>
      </c>
      <c r="U5298" s="59">
        <v>0</v>
      </c>
    </row>
    <row r="5299" spans="1:21" x14ac:dyDescent="0.3">
      <c r="A5299" s="61">
        <v>91312</v>
      </c>
      <c r="B5299" s="54">
        <v>1</v>
      </c>
      <c r="C5299" s="54" t="s">
        <v>78</v>
      </c>
      <c r="D5299" s="54" t="s">
        <v>125</v>
      </c>
      <c r="E5299" s="61" t="s">
        <v>4511</v>
      </c>
      <c r="F5299" s="61" t="s">
        <v>137</v>
      </c>
      <c r="G5299" s="54" t="s">
        <v>71</v>
      </c>
      <c r="H5299" s="54" t="s">
        <v>128</v>
      </c>
      <c r="I5299" s="54" t="s">
        <v>22</v>
      </c>
      <c r="J5299" s="54" t="s">
        <v>129</v>
      </c>
      <c r="K5299" s="56">
        <v>43460.395162037035</v>
      </c>
      <c r="L5299" s="56">
        <v>43460.791064814817</v>
      </c>
      <c r="M5299" s="57">
        <v>9.5016666660000002</v>
      </c>
      <c r="N5299" s="58">
        <v>0</v>
      </c>
      <c r="O5299" s="58">
        <v>1</v>
      </c>
      <c r="P5299" s="58">
        <v>0</v>
      </c>
      <c r="Q5299" s="58">
        <v>0</v>
      </c>
      <c r="R5299" s="59">
        <v>0</v>
      </c>
      <c r="S5299" s="59">
        <v>9.5016669999999994</v>
      </c>
      <c r="T5299" s="59">
        <v>0</v>
      </c>
      <c r="U5299" s="59">
        <v>0</v>
      </c>
    </row>
    <row r="5300" spans="1:21" x14ac:dyDescent="0.3">
      <c r="A5300" s="61">
        <v>91313</v>
      </c>
      <c r="B5300" s="54">
        <v>1</v>
      </c>
      <c r="C5300" s="54" t="s">
        <v>78</v>
      </c>
      <c r="D5300" s="54" t="s">
        <v>88</v>
      </c>
      <c r="E5300" s="61" t="s">
        <v>4512</v>
      </c>
      <c r="F5300" s="61" t="s">
        <v>151</v>
      </c>
      <c r="G5300" s="54" t="s">
        <v>71</v>
      </c>
      <c r="H5300" s="54" t="s">
        <v>128</v>
      </c>
      <c r="I5300" s="54" t="s">
        <v>22</v>
      </c>
      <c r="J5300" s="54" t="s">
        <v>129</v>
      </c>
      <c r="K5300" s="56">
        <v>43460.408391203702</v>
      </c>
      <c r="L5300" s="56">
        <v>43460.688379629632</v>
      </c>
      <c r="M5300" s="57">
        <v>6.7197222219999997</v>
      </c>
      <c r="N5300" s="58">
        <v>0</v>
      </c>
      <c r="O5300" s="58">
        <v>1638</v>
      </c>
      <c r="P5300" s="58">
        <v>0</v>
      </c>
      <c r="Q5300" s="58">
        <v>0</v>
      </c>
      <c r="R5300" s="59">
        <v>0</v>
      </c>
      <c r="S5300" s="59">
        <v>11006.905000000001</v>
      </c>
      <c r="T5300" s="59">
        <v>0</v>
      </c>
      <c r="U5300" s="59">
        <v>0</v>
      </c>
    </row>
    <row r="5301" spans="1:21" x14ac:dyDescent="0.3">
      <c r="A5301" s="61">
        <v>91315</v>
      </c>
      <c r="B5301" s="54">
        <v>1</v>
      </c>
      <c r="C5301" s="54" t="s">
        <v>78</v>
      </c>
      <c r="D5301" s="54" t="s">
        <v>99</v>
      </c>
      <c r="E5301" s="61" t="s">
        <v>4513</v>
      </c>
      <c r="F5301" s="61" t="s">
        <v>137</v>
      </c>
      <c r="G5301" s="54" t="s">
        <v>71</v>
      </c>
      <c r="H5301" s="54" t="s">
        <v>128</v>
      </c>
      <c r="I5301" s="54" t="s">
        <v>22</v>
      </c>
      <c r="J5301" s="54" t="s">
        <v>129</v>
      </c>
      <c r="K5301" s="56">
        <v>43460.408935185187</v>
      </c>
      <c r="L5301" s="56">
        <v>43460.448599537034</v>
      </c>
      <c r="M5301" s="57">
        <v>0.951944444</v>
      </c>
      <c r="N5301" s="58">
        <v>0</v>
      </c>
      <c r="O5301" s="58">
        <v>1</v>
      </c>
      <c r="P5301" s="58">
        <v>0</v>
      </c>
      <c r="Q5301" s="58">
        <v>0</v>
      </c>
      <c r="R5301" s="59">
        <v>0</v>
      </c>
      <c r="S5301" s="59">
        <v>0.95194400000000001</v>
      </c>
      <c r="T5301" s="59">
        <v>0</v>
      </c>
      <c r="U5301" s="59">
        <v>0</v>
      </c>
    </row>
    <row r="5302" spans="1:21" x14ac:dyDescent="0.3">
      <c r="A5302" s="61">
        <v>91316</v>
      </c>
      <c r="B5302" s="54">
        <v>1</v>
      </c>
      <c r="C5302" s="54" t="s">
        <v>79</v>
      </c>
      <c r="D5302" s="54" t="s">
        <v>108</v>
      </c>
      <c r="E5302" s="61" t="s">
        <v>197</v>
      </c>
      <c r="F5302" s="61" t="s">
        <v>140</v>
      </c>
      <c r="G5302" s="54" t="s">
        <v>72</v>
      </c>
      <c r="H5302" s="54" t="s">
        <v>128</v>
      </c>
      <c r="I5302" s="54" t="s">
        <v>22</v>
      </c>
      <c r="J5302" s="54" t="s">
        <v>129</v>
      </c>
      <c r="K5302" s="56">
        <v>43460.415393518517</v>
      </c>
      <c r="L5302" s="56">
        <v>43460.44394675926</v>
      </c>
      <c r="M5302" s="57">
        <v>0.68527777700000003</v>
      </c>
      <c r="N5302" s="58">
        <v>0</v>
      </c>
      <c r="O5302" s="58">
        <v>48</v>
      </c>
      <c r="P5302" s="58">
        <v>0</v>
      </c>
      <c r="Q5302" s="58">
        <v>14</v>
      </c>
      <c r="R5302" s="59">
        <v>0</v>
      </c>
      <c r="S5302" s="59">
        <v>32.893332999999998</v>
      </c>
      <c r="T5302" s="59">
        <v>0</v>
      </c>
      <c r="U5302" s="59">
        <v>9.5938890000000008</v>
      </c>
    </row>
    <row r="5303" spans="1:21" x14ac:dyDescent="0.3">
      <c r="A5303" s="61">
        <v>91317</v>
      </c>
      <c r="B5303" s="54">
        <v>1</v>
      </c>
      <c r="C5303" s="54" t="s">
        <v>79</v>
      </c>
      <c r="D5303" s="54" t="s">
        <v>123</v>
      </c>
      <c r="E5303" s="61" t="s">
        <v>1950</v>
      </c>
      <c r="F5303" s="61" t="s">
        <v>144</v>
      </c>
      <c r="G5303" s="54" t="s">
        <v>71</v>
      </c>
      <c r="H5303" s="54" t="s">
        <v>128</v>
      </c>
      <c r="I5303" s="54" t="s">
        <v>22</v>
      </c>
      <c r="J5303" s="54" t="s">
        <v>129</v>
      </c>
      <c r="K5303" s="56">
        <v>43460.411111111112</v>
      </c>
      <c r="L5303" s="56">
        <v>43460.520474537036</v>
      </c>
      <c r="M5303" s="57">
        <v>2.6247222219999999</v>
      </c>
      <c r="N5303" s="58">
        <v>0</v>
      </c>
      <c r="O5303" s="58">
        <v>853</v>
      </c>
      <c r="P5303" s="58">
        <v>0</v>
      </c>
      <c r="Q5303" s="58">
        <v>0</v>
      </c>
      <c r="R5303" s="59">
        <v>0</v>
      </c>
      <c r="S5303" s="59">
        <v>2238.8880549999999</v>
      </c>
      <c r="T5303" s="59">
        <v>0</v>
      </c>
      <c r="U5303" s="59">
        <v>0</v>
      </c>
    </row>
    <row r="5304" spans="1:21" x14ac:dyDescent="0.3">
      <c r="A5304" s="61">
        <v>91318</v>
      </c>
      <c r="B5304" s="54">
        <v>1</v>
      </c>
      <c r="C5304" s="54" t="s">
        <v>78</v>
      </c>
      <c r="D5304" s="54" t="s">
        <v>101</v>
      </c>
      <c r="E5304" s="61" t="s">
        <v>1399</v>
      </c>
      <c r="F5304" s="61" t="s">
        <v>148</v>
      </c>
      <c r="G5304" s="54" t="s">
        <v>71</v>
      </c>
      <c r="H5304" s="54" t="s">
        <v>128</v>
      </c>
      <c r="I5304" s="54" t="s">
        <v>22</v>
      </c>
      <c r="J5304" s="54" t="s">
        <v>147</v>
      </c>
      <c r="K5304" s="56">
        <v>43460.414583333331</v>
      </c>
      <c r="L5304" s="56">
        <v>43460.737395833334</v>
      </c>
      <c r="M5304" s="57">
        <v>7.7474999999999996</v>
      </c>
      <c r="N5304" s="58">
        <v>0</v>
      </c>
      <c r="O5304" s="58">
        <v>196</v>
      </c>
      <c r="P5304" s="58">
        <v>0</v>
      </c>
      <c r="Q5304" s="58">
        <v>0</v>
      </c>
      <c r="R5304" s="59">
        <v>0</v>
      </c>
      <c r="S5304" s="59">
        <v>1518.51</v>
      </c>
      <c r="T5304" s="59">
        <v>0</v>
      </c>
      <c r="U5304" s="59">
        <v>0</v>
      </c>
    </row>
    <row r="5305" spans="1:21" x14ac:dyDescent="0.3">
      <c r="A5305" s="61">
        <v>91319</v>
      </c>
      <c r="B5305" s="54">
        <v>1</v>
      </c>
      <c r="C5305" s="54" t="s">
        <v>79</v>
      </c>
      <c r="D5305" s="54" t="s">
        <v>115</v>
      </c>
      <c r="E5305" s="61" t="s">
        <v>4514</v>
      </c>
      <c r="F5305" s="61" t="s">
        <v>145</v>
      </c>
      <c r="G5305" s="54" t="s">
        <v>72</v>
      </c>
      <c r="H5305" s="54" t="s">
        <v>128</v>
      </c>
      <c r="I5305" s="54" t="s">
        <v>22</v>
      </c>
      <c r="J5305" s="54" t="s">
        <v>129</v>
      </c>
      <c r="K5305" s="56">
        <v>43460.408518518518</v>
      </c>
      <c r="L5305" s="56">
        <v>43460.472870370373</v>
      </c>
      <c r="M5305" s="57">
        <v>1.544444444</v>
      </c>
      <c r="N5305" s="58">
        <v>0</v>
      </c>
      <c r="O5305" s="58">
        <v>0</v>
      </c>
      <c r="P5305" s="58">
        <v>0</v>
      </c>
      <c r="Q5305" s="58">
        <v>43</v>
      </c>
      <c r="R5305" s="59">
        <v>0</v>
      </c>
      <c r="S5305" s="59">
        <v>0</v>
      </c>
      <c r="T5305" s="59">
        <v>0</v>
      </c>
      <c r="U5305" s="59">
        <v>66.411111000000005</v>
      </c>
    </row>
    <row r="5306" spans="1:21" x14ac:dyDescent="0.3">
      <c r="A5306" s="61">
        <v>91320</v>
      </c>
      <c r="B5306" s="54">
        <v>1</v>
      </c>
      <c r="C5306" s="54" t="s">
        <v>78</v>
      </c>
      <c r="D5306" s="54" t="s">
        <v>102</v>
      </c>
      <c r="E5306" s="61" t="s">
        <v>4515</v>
      </c>
      <c r="F5306" s="61" t="s">
        <v>152</v>
      </c>
      <c r="G5306" s="54" t="s">
        <v>71</v>
      </c>
      <c r="H5306" s="54" t="s">
        <v>128</v>
      </c>
      <c r="I5306" s="54" t="s">
        <v>22</v>
      </c>
      <c r="J5306" s="54" t="s">
        <v>129</v>
      </c>
      <c r="K5306" s="56">
        <v>43460.427777777775</v>
      </c>
      <c r="L5306" s="56">
        <v>43460.431944444441</v>
      </c>
      <c r="M5306" s="57">
        <v>0.1</v>
      </c>
      <c r="N5306" s="58">
        <v>0</v>
      </c>
      <c r="O5306" s="58">
        <v>649</v>
      </c>
      <c r="P5306" s="58">
        <v>0</v>
      </c>
      <c r="Q5306" s="58">
        <v>64</v>
      </c>
      <c r="R5306" s="59">
        <v>0</v>
      </c>
      <c r="S5306" s="59">
        <v>64.900000000000006</v>
      </c>
      <c r="T5306" s="59">
        <v>0</v>
      </c>
      <c r="U5306" s="59">
        <v>6.4</v>
      </c>
    </row>
    <row r="5307" spans="1:21" x14ac:dyDescent="0.3">
      <c r="A5307" s="61">
        <v>91322</v>
      </c>
      <c r="B5307" s="54">
        <v>1</v>
      </c>
      <c r="C5307" s="54" t="s">
        <v>79</v>
      </c>
      <c r="D5307" s="54" t="s">
        <v>111</v>
      </c>
      <c r="E5307" s="61" t="s">
        <v>4516</v>
      </c>
      <c r="F5307" s="61" t="s">
        <v>137</v>
      </c>
      <c r="G5307" s="54" t="s">
        <v>71</v>
      </c>
      <c r="H5307" s="54" t="s">
        <v>128</v>
      </c>
      <c r="I5307" s="54" t="s">
        <v>22</v>
      </c>
      <c r="J5307" s="54" t="s">
        <v>129</v>
      </c>
      <c r="K5307" s="56">
        <v>43460.417928240742</v>
      </c>
      <c r="L5307" s="56">
        <v>43460.468703703707</v>
      </c>
      <c r="M5307" s="57">
        <v>1.218611111</v>
      </c>
      <c r="N5307" s="58">
        <v>0</v>
      </c>
      <c r="O5307" s="58">
        <v>1</v>
      </c>
      <c r="P5307" s="58">
        <v>0</v>
      </c>
      <c r="Q5307" s="58">
        <v>0</v>
      </c>
      <c r="R5307" s="59">
        <v>0</v>
      </c>
      <c r="S5307" s="59">
        <v>1.2186110000000001</v>
      </c>
      <c r="T5307" s="59">
        <v>0</v>
      </c>
      <c r="U5307" s="59">
        <v>0</v>
      </c>
    </row>
    <row r="5308" spans="1:21" x14ac:dyDescent="0.3">
      <c r="A5308" s="61">
        <v>91324</v>
      </c>
      <c r="B5308" s="54">
        <v>1</v>
      </c>
      <c r="C5308" s="54" t="s">
        <v>79</v>
      </c>
      <c r="D5308" s="54" t="s">
        <v>124</v>
      </c>
      <c r="E5308" s="61" t="s">
        <v>1345</v>
      </c>
      <c r="F5308" s="61" t="s">
        <v>174</v>
      </c>
      <c r="G5308" s="54" t="s">
        <v>71</v>
      </c>
      <c r="H5308" s="54" t="s">
        <v>128</v>
      </c>
      <c r="I5308" s="54" t="s">
        <v>22</v>
      </c>
      <c r="J5308" s="54" t="s">
        <v>129</v>
      </c>
      <c r="K5308" s="56">
        <v>43460.417280092595</v>
      </c>
      <c r="L5308" s="56">
        <v>43460.462592592594</v>
      </c>
      <c r="M5308" s="57">
        <v>1.0874999999999999</v>
      </c>
      <c r="N5308" s="58">
        <v>0</v>
      </c>
      <c r="O5308" s="58">
        <v>164</v>
      </c>
      <c r="P5308" s="58">
        <v>0</v>
      </c>
      <c r="Q5308" s="58">
        <v>0</v>
      </c>
      <c r="R5308" s="59">
        <v>0</v>
      </c>
      <c r="S5308" s="59">
        <v>178.35</v>
      </c>
      <c r="T5308" s="59">
        <v>0</v>
      </c>
      <c r="U5308" s="59">
        <v>0</v>
      </c>
    </row>
    <row r="5309" spans="1:21" x14ac:dyDescent="0.3">
      <c r="A5309" s="61">
        <v>91328</v>
      </c>
      <c r="B5309" s="54">
        <v>1</v>
      </c>
      <c r="C5309" s="54" t="s">
        <v>79</v>
      </c>
      <c r="D5309" s="54" t="s">
        <v>124</v>
      </c>
      <c r="E5309" s="61" t="s">
        <v>4517</v>
      </c>
      <c r="F5309" s="61" t="s">
        <v>140</v>
      </c>
      <c r="G5309" s="54" t="s">
        <v>72</v>
      </c>
      <c r="H5309" s="54" t="s">
        <v>128</v>
      </c>
      <c r="I5309" s="54" t="s">
        <v>22</v>
      </c>
      <c r="J5309" s="54" t="s">
        <v>129</v>
      </c>
      <c r="K5309" s="56">
        <v>43460.411828703705</v>
      </c>
      <c r="L5309" s="56">
        <v>43460.494212962964</v>
      </c>
      <c r="M5309" s="57">
        <v>1.977222222</v>
      </c>
      <c r="N5309" s="58">
        <v>7</v>
      </c>
      <c r="O5309" s="58">
        <v>3230</v>
      </c>
      <c r="P5309" s="58">
        <v>0</v>
      </c>
      <c r="Q5309" s="58">
        <v>235</v>
      </c>
      <c r="R5309" s="59">
        <v>13.840555999999999</v>
      </c>
      <c r="S5309" s="59">
        <v>6386.4277769999999</v>
      </c>
      <c r="T5309" s="59">
        <v>0</v>
      </c>
      <c r="U5309" s="59">
        <v>464.647222</v>
      </c>
    </row>
    <row r="5310" spans="1:21" x14ac:dyDescent="0.3">
      <c r="A5310" s="61">
        <v>91329</v>
      </c>
      <c r="B5310" s="54">
        <v>1</v>
      </c>
      <c r="C5310" s="54" t="s">
        <v>78</v>
      </c>
      <c r="D5310" s="54" t="s">
        <v>86</v>
      </c>
      <c r="E5310" s="61" t="s">
        <v>4518</v>
      </c>
      <c r="F5310" s="61" t="s">
        <v>146</v>
      </c>
      <c r="G5310" s="54" t="s">
        <v>71</v>
      </c>
      <c r="H5310" s="54" t="s">
        <v>128</v>
      </c>
      <c r="I5310" s="54" t="s">
        <v>22</v>
      </c>
      <c r="J5310" s="54" t="s">
        <v>147</v>
      </c>
      <c r="K5310" s="56">
        <v>43460.41783564815</v>
      </c>
      <c r="L5310" s="56">
        <v>43460.4375</v>
      </c>
      <c r="M5310" s="57">
        <v>0.47194444400000002</v>
      </c>
      <c r="N5310" s="58">
        <v>0</v>
      </c>
      <c r="O5310" s="58">
        <v>74</v>
      </c>
      <c r="P5310" s="58">
        <v>0</v>
      </c>
      <c r="Q5310" s="58">
        <v>0</v>
      </c>
      <c r="R5310" s="59">
        <v>0</v>
      </c>
      <c r="S5310" s="59">
        <v>34.923889000000003</v>
      </c>
      <c r="T5310" s="59">
        <v>0</v>
      </c>
      <c r="U5310" s="59">
        <v>0</v>
      </c>
    </row>
    <row r="5311" spans="1:21" x14ac:dyDescent="0.3">
      <c r="A5311" s="61">
        <v>91330</v>
      </c>
      <c r="B5311" s="54">
        <v>1</v>
      </c>
      <c r="C5311" s="54" t="s">
        <v>78</v>
      </c>
      <c r="D5311" s="54" t="s">
        <v>95</v>
      </c>
      <c r="E5311" s="61" t="s">
        <v>4519</v>
      </c>
      <c r="F5311" s="61" t="s">
        <v>130</v>
      </c>
      <c r="G5311" s="54" t="s">
        <v>71</v>
      </c>
      <c r="H5311" s="54" t="s">
        <v>128</v>
      </c>
      <c r="I5311" s="54" t="s">
        <v>22</v>
      </c>
      <c r="J5311" s="54" t="s">
        <v>129</v>
      </c>
      <c r="K5311" s="56">
        <v>43460.423009259262</v>
      </c>
      <c r="L5311" s="56">
        <v>43460.4765625</v>
      </c>
      <c r="M5311" s="57">
        <v>1.2852777769999999</v>
      </c>
      <c r="N5311" s="58">
        <v>0</v>
      </c>
      <c r="O5311" s="58">
        <v>21</v>
      </c>
      <c r="P5311" s="58">
        <v>0</v>
      </c>
      <c r="Q5311" s="58">
        <v>0</v>
      </c>
      <c r="R5311" s="59">
        <v>0</v>
      </c>
      <c r="S5311" s="59">
        <v>26.990832999999999</v>
      </c>
      <c r="T5311" s="59">
        <v>0</v>
      </c>
      <c r="U5311" s="59">
        <v>0</v>
      </c>
    </row>
    <row r="5312" spans="1:21" x14ac:dyDescent="0.3">
      <c r="A5312" s="61">
        <v>91331</v>
      </c>
      <c r="B5312" s="54">
        <v>1</v>
      </c>
      <c r="C5312" s="54" t="s">
        <v>79</v>
      </c>
      <c r="D5312" s="54" t="s">
        <v>109</v>
      </c>
      <c r="E5312" s="61" t="s">
        <v>163</v>
      </c>
      <c r="F5312" s="61" t="s">
        <v>140</v>
      </c>
      <c r="G5312" s="54" t="s">
        <v>72</v>
      </c>
      <c r="H5312" s="54" t="s">
        <v>128</v>
      </c>
      <c r="I5312" s="54" t="s">
        <v>22</v>
      </c>
      <c r="J5312" s="54" t="s">
        <v>129</v>
      </c>
      <c r="K5312" s="56">
        <v>43460.415601851855</v>
      </c>
      <c r="L5312" s="56">
        <v>43460.446550925924</v>
      </c>
      <c r="M5312" s="57">
        <v>0.74277777700000003</v>
      </c>
      <c r="N5312" s="58">
        <v>0</v>
      </c>
      <c r="O5312" s="58">
        <v>2</v>
      </c>
      <c r="P5312" s="58">
        <v>4</v>
      </c>
      <c r="Q5312" s="58">
        <v>952</v>
      </c>
      <c r="R5312" s="59">
        <v>0</v>
      </c>
      <c r="S5312" s="59">
        <v>1.4855560000000001</v>
      </c>
      <c r="T5312" s="59">
        <v>2.9711110000000001</v>
      </c>
      <c r="U5312" s="59">
        <v>707.12444400000004</v>
      </c>
    </row>
    <row r="5313" spans="1:21" x14ac:dyDescent="0.3">
      <c r="A5313" s="61">
        <v>91332</v>
      </c>
      <c r="B5313" s="54">
        <v>1</v>
      </c>
      <c r="C5313" s="54" t="s">
        <v>78</v>
      </c>
      <c r="D5313" s="54" t="s">
        <v>93</v>
      </c>
      <c r="E5313" s="61" t="s">
        <v>4520</v>
      </c>
      <c r="F5313" s="61" t="s">
        <v>137</v>
      </c>
      <c r="G5313" s="54" t="s">
        <v>71</v>
      </c>
      <c r="H5313" s="54" t="s">
        <v>128</v>
      </c>
      <c r="I5313" s="54" t="s">
        <v>22</v>
      </c>
      <c r="J5313" s="54" t="s">
        <v>129</v>
      </c>
      <c r="K5313" s="56">
        <v>43460.427812499998</v>
      </c>
      <c r="L5313" s="56">
        <v>43460.498622685183</v>
      </c>
      <c r="M5313" s="57">
        <v>1.6994444440000001</v>
      </c>
      <c r="N5313" s="58">
        <v>0</v>
      </c>
      <c r="O5313" s="58">
        <v>12</v>
      </c>
      <c r="P5313" s="58">
        <v>0</v>
      </c>
      <c r="Q5313" s="58">
        <v>0</v>
      </c>
      <c r="R5313" s="59">
        <v>0</v>
      </c>
      <c r="S5313" s="59">
        <v>20.393332999999998</v>
      </c>
      <c r="T5313" s="59">
        <v>0</v>
      </c>
      <c r="U5313" s="59">
        <v>0</v>
      </c>
    </row>
    <row r="5314" spans="1:21" x14ac:dyDescent="0.3">
      <c r="A5314" s="61">
        <v>91333</v>
      </c>
      <c r="B5314" s="54">
        <v>1</v>
      </c>
      <c r="C5314" s="54" t="s">
        <v>78</v>
      </c>
      <c r="D5314" s="54" t="s">
        <v>85</v>
      </c>
      <c r="E5314" s="61" t="s">
        <v>2679</v>
      </c>
      <c r="F5314" s="61" t="s">
        <v>136</v>
      </c>
      <c r="G5314" s="54" t="s">
        <v>71</v>
      </c>
      <c r="H5314" s="54" t="s">
        <v>128</v>
      </c>
      <c r="I5314" s="54" t="s">
        <v>22</v>
      </c>
      <c r="J5314" s="54" t="s">
        <v>129</v>
      </c>
      <c r="K5314" s="56">
        <v>43460.429270833331</v>
      </c>
      <c r="L5314" s="56">
        <v>43460.488622685181</v>
      </c>
      <c r="M5314" s="57">
        <v>1.4244444439999999</v>
      </c>
      <c r="N5314" s="58">
        <v>0</v>
      </c>
      <c r="O5314" s="58">
        <v>81</v>
      </c>
      <c r="P5314" s="58">
        <v>0</v>
      </c>
      <c r="Q5314" s="58">
        <v>0</v>
      </c>
      <c r="R5314" s="59">
        <v>0</v>
      </c>
      <c r="S5314" s="59">
        <v>115.38</v>
      </c>
      <c r="T5314" s="59">
        <v>0</v>
      </c>
      <c r="U5314" s="59">
        <v>0</v>
      </c>
    </row>
    <row r="5315" spans="1:21" x14ac:dyDescent="0.3">
      <c r="A5315" s="61">
        <v>91334</v>
      </c>
      <c r="B5315" s="54">
        <v>1</v>
      </c>
      <c r="C5315" s="54" t="s">
        <v>78</v>
      </c>
      <c r="D5315" s="54" t="s">
        <v>97</v>
      </c>
      <c r="E5315" s="61" t="s">
        <v>4521</v>
      </c>
      <c r="F5315" s="61" t="s">
        <v>202</v>
      </c>
      <c r="G5315" s="54" t="s">
        <v>71</v>
      </c>
      <c r="H5315" s="54" t="s">
        <v>128</v>
      </c>
      <c r="I5315" s="54" t="s">
        <v>22</v>
      </c>
      <c r="J5315" s="54" t="s">
        <v>129</v>
      </c>
      <c r="K5315" s="56">
        <v>43460.425555555557</v>
      </c>
      <c r="L5315" s="56">
        <v>43460.5387962963</v>
      </c>
      <c r="M5315" s="57">
        <v>2.7177777769999998</v>
      </c>
      <c r="N5315" s="58">
        <v>0</v>
      </c>
      <c r="O5315" s="58">
        <v>19</v>
      </c>
      <c r="P5315" s="58">
        <v>0</v>
      </c>
      <c r="Q5315" s="58">
        <v>0</v>
      </c>
      <c r="R5315" s="59">
        <v>0</v>
      </c>
      <c r="S5315" s="59">
        <v>51.637777999999997</v>
      </c>
      <c r="T5315" s="59">
        <v>0</v>
      </c>
      <c r="U5315" s="59">
        <v>0</v>
      </c>
    </row>
    <row r="5316" spans="1:21" x14ac:dyDescent="0.3">
      <c r="A5316" s="61">
        <v>91336</v>
      </c>
      <c r="B5316" s="54">
        <v>1</v>
      </c>
      <c r="C5316" s="54" t="s">
        <v>79</v>
      </c>
      <c r="D5316" s="54" t="s">
        <v>116</v>
      </c>
      <c r="E5316" s="61" t="s">
        <v>4469</v>
      </c>
      <c r="F5316" s="61" t="s">
        <v>136</v>
      </c>
      <c r="G5316" s="54" t="s">
        <v>71</v>
      </c>
      <c r="H5316" s="54" t="s">
        <v>128</v>
      </c>
      <c r="I5316" s="54" t="s">
        <v>22</v>
      </c>
      <c r="J5316" s="54" t="s">
        <v>129</v>
      </c>
      <c r="K5316" s="56">
        <v>43460.413043981483</v>
      </c>
      <c r="L5316" s="56">
        <v>43460.444560185184</v>
      </c>
      <c r="M5316" s="57">
        <v>0.75638888800000004</v>
      </c>
      <c r="N5316" s="58">
        <v>0</v>
      </c>
      <c r="O5316" s="58">
        <v>131</v>
      </c>
      <c r="P5316" s="58">
        <v>0</v>
      </c>
      <c r="Q5316" s="58">
        <v>0</v>
      </c>
      <c r="R5316" s="59">
        <v>0</v>
      </c>
      <c r="S5316" s="59">
        <v>99.086944000000003</v>
      </c>
      <c r="T5316" s="59">
        <v>0</v>
      </c>
      <c r="U5316" s="59">
        <v>0</v>
      </c>
    </row>
    <row r="5317" spans="1:21" x14ac:dyDescent="0.3">
      <c r="A5317" s="61">
        <v>91338</v>
      </c>
      <c r="B5317" s="54">
        <v>1</v>
      </c>
      <c r="C5317" s="54" t="s">
        <v>79</v>
      </c>
      <c r="D5317" s="54" t="s">
        <v>114</v>
      </c>
      <c r="E5317" s="61" t="s">
        <v>509</v>
      </c>
      <c r="F5317" s="61" t="s">
        <v>145</v>
      </c>
      <c r="G5317" s="54" t="s">
        <v>72</v>
      </c>
      <c r="H5317" s="54" t="s">
        <v>128</v>
      </c>
      <c r="I5317" s="54" t="s">
        <v>22</v>
      </c>
      <c r="J5317" s="54" t="s">
        <v>129</v>
      </c>
      <c r="K5317" s="56">
        <v>43460.432557870372</v>
      </c>
      <c r="L5317" s="56">
        <v>43460.47755787037</v>
      </c>
      <c r="M5317" s="57">
        <v>1.08</v>
      </c>
      <c r="N5317" s="58">
        <v>0</v>
      </c>
      <c r="O5317" s="58">
        <v>86</v>
      </c>
      <c r="P5317" s="58">
        <v>0</v>
      </c>
      <c r="Q5317" s="58">
        <v>2</v>
      </c>
      <c r="R5317" s="59">
        <v>0</v>
      </c>
      <c r="S5317" s="59">
        <v>92.88</v>
      </c>
      <c r="T5317" s="59">
        <v>0</v>
      </c>
      <c r="U5317" s="59">
        <v>2.16</v>
      </c>
    </row>
    <row r="5318" spans="1:21" x14ac:dyDescent="0.3">
      <c r="A5318" s="61">
        <v>91339</v>
      </c>
      <c r="B5318" s="54">
        <v>1</v>
      </c>
      <c r="C5318" s="54" t="s">
        <v>78</v>
      </c>
      <c r="D5318" s="54" t="s">
        <v>103</v>
      </c>
      <c r="E5318" s="61" t="s">
        <v>4522</v>
      </c>
      <c r="F5318" s="61" t="s">
        <v>172</v>
      </c>
      <c r="G5318" s="54" t="s">
        <v>71</v>
      </c>
      <c r="H5318" s="54" t="s">
        <v>128</v>
      </c>
      <c r="I5318" s="54" t="s">
        <v>22</v>
      </c>
      <c r="J5318" s="54" t="s">
        <v>129</v>
      </c>
      <c r="K5318" s="56">
        <v>43460.436805555553</v>
      </c>
      <c r="L5318" s="56">
        <v>43460.449363425927</v>
      </c>
      <c r="M5318" s="57">
        <v>0.30138888800000002</v>
      </c>
      <c r="N5318" s="58">
        <v>0</v>
      </c>
      <c r="O5318" s="58">
        <v>117</v>
      </c>
      <c r="P5318" s="58">
        <v>0</v>
      </c>
      <c r="Q5318" s="58">
        <v>0</v>
      </c>
      <c r="R5318" s="59">
        <v>0</v>
      </c>
      <c r="S5318" s="59">
        <v>35.262500000000003</v>
      </c>
      <c r="T5318" s="59">
        <v>0</v>
      </c>
      <c r="U5318" s="59">
        <v>0</v>
      </c>
    </row>
    <row r="5319" spans="1:21" x14ac:dyDescent="0.3">
      <c r="A5319" s="61">
        <v>91341</v>
      </c>
      <c r="B5319" s="54">
        <v>1</v>
      </c>
      <c r="C5319" s="54" t="s">
        <v>79</v>
      </c>
      <c r="D5319" s="54" t="s">
        <v>112</v>
      </c>
      <c r="E5319" s="61" t="s">
        <v>1497</v>
      </c>
      <c r="F5319" s="61" t="s">
        <v>145</v>
      </c>
      <c r="G5319" s="54" t="s">
        <v>72</v>
      </c>
      <c r="H5319" s="54" t="s">
        <v>128</v>
      </c>
      <c r="I5319" s="54" t="s">
        <v>22</v>
      </c>
      <c r="J5319" s="54" t="s">
        <v>129</v>
      </c>
      <c r="K5319" s="56">
        <v>43460.433761574073</v>
      </c>
      <c r="L5319" s="56">
        <v>43460.586122685185</v>
      </c>
      <c r="M5319" s="57">
        <v>3.656666666</v>
      </c>
      <c r="N5319" s="58">
        <v>1</v>
      </c>
      <c r="O5319" s="58">
        <v>53</v>
      </c>
      <c r="P5319" s="58">
        <v>0</v>
      </c>
      <c r="Q5319" s="58">
        <v>0</v>
      </c>
      <c r="R5319" s="59">
        <v>3.6566670000000001</v>
      </c>
      <c r="S5319" s="59">
        <v>193.80333300000001</v>
      </c>
      <c r="T5319" s="59">
        <v>0</v>
      </c>
      <c r="U5319" s="59">
        <v>0</v>
      </c>
    </row>
    <row r="5320" spans="1:21" x14ac:dyDescent="0.3">
      <c r="A5320" s="61">
        <v>91342</v>
      </c>
      <c r="B5320" s="54">
        <v>1</v>
      </c>
      <c r="C5320" s="54" t="s">
        <v>78</v>
      </c>
      <c r="D5320" s="54" t="s">
        <v>87</v>
      </c>
      <c r="E5320" s="61" t="s">
        <v>4523</v>
      </c>
      <c r="F5320" s="61" t="s">
        <v>146</v>
      </c>
      <c r="G5320" s="54" t="s">
        <v>71</v>
      </c>
      <c r="H5320" s="54" t="s">
        <v>128</v>
      </c>
      <c r="I5320" s="54" t="s">
        <v>22</v>
      </c>
      <c r="J5320" s="54" t="s">
        <v>147</v>
      </c>
      <c r="K5320" s="56">
        <v>43460.446388888886</v>
      </c>
      <c r="L5320" s="56">
        <v>43460.599305555559</v>
      </c>
      <c r="M5320" s="57">
        <v>3.67</v>
      </c>
      <c r="N5320" s="58">
        <v>0</v>
      </c>
      <c r="O5320" s="58">
        <v>144</v>
      </c>
      <c r="P5320" s="58">
        <v>0</v>
      </c>
      <c r="Q5320" s="58">
        <v>0</v>
      </c>
      <c r="R5320" s="59">
        <v>0</v>
      </c>
      <c r="S5320" s="59">
        <v>528.48</v>
      </c>
      <c r="T5320" s="59">
        <v>0</v>
      </c>
      <c r="U5320" s="59">
        <v>0</v>
      </c>
    </row>
    <row r="5321" spans="1:21" x14ac:dyDescent="0.3">
      <c r="A5321" s="61">
        <v>91343</v>
      </c>
      <c r="B5321" s="54">
        <v>1</v>
      </c>
      <c r="C5321" s="54" t="s">
        <v>78</v>
      </c>
      <c r="D5321" s="54" t="s">
        <v>91</v>
      </c>
      <c r="E5321" s="61" t="s">
        <v>4524</v>
      </c>
      <c r="F5321" s="61" t="s">
        <v>137</v>
      </c>
      <c r="G5321" s="54" t="s">
        <v>71</v>
      </c>
      <c r="H5321" s="54" t="s">
        <v>128</v>
      </c>
      <c r="I5321" s="54" t="s">
        <v>22</v>
      </c>
      <c r="J5321" s="54" t="s">
        <v>129</v>
      </c>
      <c r="K5321" s="56">
        <v>43460.403553240743</v>
      </c>
      <c r="L5321" s="56">
        <v>43460.524212962962</v>
      </c>
      <c r="M5321" s="57">
        <v>2.8958333330000001</v>
      </c>
      <c r="N5321" s="58">
        <v>0</v>
      </c>
      <c r="O5321" s="58">
        <v>0</v>
      </c>
      <c r="P5321" s="58">
        <v>0</v>
      </c>
      <c r="Q5321" s="58">
        <v>1</v>
      </c>
      <c r="R5321" s="59">
        <v>0</v>
      </c>
      <c r="S5321" s="59">
        <v>0</v>
      </c>
      <c r="T5321" s="59">
        <v>0</v>
      </c>
      <c r="U5321" s="59">
        <v>2.8958330000000001</v>
      </c>
    </row>
    <row r="5322" spans="1:21" x14ac:dyDescent="0.3">
      <c r="A5322" s="61">
        <v>91347</v>
      </c>
      <c r="B5322" s="54">
        <v>1</v>
      </c>
      <c r="C5322" s="54" t="s">
        <v>79</v>
      </c>
      <c r="D5322" s="54" t="s">
        <v>114</v>
      </c>
      <c r="E5322" s="61" t="s">
        <v>4405</v>
      </c>
      <c r="F5322" s="61" t="s">
        <v>145</v>
      </c>
      <c r="G5322" s="54" t="s">
        <v>72</v>
      </c>
      <c r="H5322" s="54" t="s">
        <v>128</v>
      </c>
      <c r="I5322" s="54" t="s">
        <v>22</v>
      </c>
      <c r="J5322" s="54" t="s">
        <v>129</v>
      </c>
      <c r="K5322" s="56">
        <v>43460.442916666667</v>
      </c>
      <c r="L5322" s="56">
        <v>43460.533738425926</v>
      </c>
      <c r="M5322" s="57">
        <v>2.1797222220000001</v>
      </c>
      <c r="N5322" s="58">
        <v>0</v>
      </c>
      <c r="O5322" s="58">
        <v>0</v>
      </c>
      <c r="P5322" s="58">
        <v>0</v>
      </c>
      <c r="Q5322" s="58">
        <v>9</v>
      </c>
      <c r="R5322" s="59">
        <v>0</v>
      </c>
      <c r="S5322" s="59">
        <v>0</v>
      </c>
      <c r="T5322" s="59">
        <v>0</v>
      </c>
      <c r="U5322" s="59">
        <v>19.6175</v>
      </c>
    </row>
    <row r="5323" spans="1:21" x14ac:dyDescent="0.3">
      <c r="A5323" s="61">
        <v>91349</v>
      </c>
      <c r="B5323" s="54">
        <v>1</v>
      </c>
      <c r="C5323" s="54" t="s">
        <v>78</v>
      </c>
      <c r="D5323" s="54" t="s">
        <v>103</v>
      </c>
      <c r="E5323" s="61" t="s">
        <v>2114</v>
      </c>
      <c r="F5323" s="61" t="s">
        <v>159</v>
      </c>
      <c r="G5323" s="54" t="s">
        <v>71</v>
      </c>
      <c r="H5323" s="54" t="s">
        <v>128</v>
      </c>
      <c r="I5323" s="54" t="s">
        <v>22</v>
      </c>
      <c r="J5323" s="54" t="s">
        <v>129</v>
      </c>
      <c r="K5323" s="56">
        <v>43460.444444444445</v>
      </c>
      <c r="L5323" s="56">
        <v>43460.621817129628</v>
      </c>
      <c r="M5323" s="57">
        <v>4.2569444440000002</v>
      </c>
      <c r="N5323" s="58">
        <v>0</v>
      </c>
      <c r="O5323" s="58">
        <v>10</v>
      </c>
      <c r="P5323" s="58">
        <v>0</v>
      </c>
      <c r="Q5323" s="58">
        <v>0</v>
      </c>
      <c r="R5323" s="59">
        <v>0</v>
      </c>
      <c r="S5323" s="59">
        <v>42.569443999999997</v>
      </c>
      <c r="T5323" s="59">
        <v>0</v>
      </c>
      <c r="U5323" s="59">
        <v>0</v>
      </c>
    </row>
    <row r="5324" spans="1:21" x14ac:dyDescent="0.3">
      <c r="A5324" s="61">
        <v>91350</v>
      </c>
      <c r="B5324" s="54">
        <v>1</v>
      </c>
      <c r="C5324" s="54" t="s">
        <v>78</v>
      </c>
      <c r="D5324" s="54" t="s">
        <v>83</v>
      </c>
      <c r="E5324" s="61" t="s">
        <v>3417</v>
      </c>
      <c r="F5324" s="61" t="s">
        <v>140</v>
      </c>
      <c r="G5324" s="54" t="s">
        <v>72</v>
      </c>
      <c r="H5324" s="54" t="s">
        <v>128</v>
      </c>
      <c r="I5324" s="54" t="s">
        <v>22</v>
      </c>
      <c r="J5324" s="54" t="s">
        <v>129</v>
      </c>
      <c r="K5324" s="56">
        <v>43460.43891203704</v>
      </c>
      <c r="L5324" s="56">
        <v>43460.488565358799</v>
      </c>
      <c r="M5324" s="57">
        <v>1.191679444</v>
      </c>
      <c r="N5324" s="58">
        <v>2</v>
      </c>
      <c r="O5324" s="58">
        <v>6517</v>
      </c>
      <c r="P5324" s="58">
        <v>0</v>
      </c>
      <c r="Q5324" s="58">
        <v>0</v>
      </c>
      <c r="R5324" s="59">
        <v>2.383359</v>
      </c>
      <c r="S5324" s="59">
        <v>7766.1749369999998</v>
      </c>
      <c r="T5324" s="59">
        <v>0</v>
      </c>
      <c r="U5324" s="59">
        <v>0</v>
      </c>
    </row>
    <row r="5325" spans="1:21" x14ac:dyDescent="0.3">
      <c r="A5325" s="61">
        <v>91355</v>
      </c>
      <c r="B5325" s="54">
        <v>1</v>
      </c>
      <c r="C5325" s="54" t="s">
        <v>79</v>
      </c>
      <c r="D5325" s="54" t="s">
        <v>111</v>
      </c>
      <c r="E5325" s="61" t="s">
        <v>4525</v>
      </c>
      <c r="F5325" s="61" t="s">
        <v>145</v>
      </c>
      <c r="G5325" s="54" t="s">
        <v>72</v>
      </c>
      <c r="H5325" s="54" t="s">
        <v>128</v>
      </c>
      <c r="I5325" s="54" t="s">
        <v>22</v>
      </c>
      <c r="J5325" s="54" t="s">
        <v>129</v>
      </c>
      <c r="K5325" s="56">
        <v>43460.445740740739</v>
      </c>
      <c r="L5325" s="56">
        <v>43460.552777777775</v>
      </c>
      <c r="M5325" s="57">
        <v>2.568888888</v>
      </c>
      <c r="N5325" s="58">
        <v>0</v>
      </c>
      <c r="O5325" s="58">
        <v>0</v>
      </c>
      <c r="P5325" s="58">
        <v>0</v>
      </c>
      <c r="Q5325" s="58">
        <v>31</v>
      </c>
      <c r="R5325" s="59">
        <v>0</v>
      </c>
      <c r="S5325" s="59">
        <v>0</v>
      </c>
      <c r="T5325" s="59">
        <v>0</v>
      </c>
      <c r="U5325" s="59">
        <v>79.635555999999994</v>
      </c>
    </row>
    <row r="5326" spans="1:21" x14ac:dyDescent="0.3">
      <c r="A5326" s="61">
        <v>91358</v>
      </c>
      <c r="B5326" s="54">
        <v>1</v>
      </c>
      <c r="C5326" s="54" t="s">
        <v>79</v>
      </c>
      <c r="D5326" s="54" t="s">
        <v>108</v>
      </c>
      <c r="E5326" s="61" t="s">
        <v>4526</v>
      </c>
      <c r="F5326" s="61" t="s">
        <v>137</v>
      </c>
      <c r="G5326" s="54" t="s">
        <v>71</v>
      </c>
      <c r="H5326" s="54" t="s">
        <v>128</v>
      </c>
      <c r="I5326" s="54" t="s">
        <v>22</v>
      </c>
      <c r="J5326" s="54" t="s">
        <v>129</v>
      </c>
      <c r="K5326" s="56">
        <v>43460.45040509259</v>
      </c>
      <c r="L5326" s="56">
        <v>43460.545659722222</v>
      </c>
      <c r="M5326" s="57">
        <v>2.2861111109999999</v>
      </c>
      <c r="N5326" s="58">
        <v>0</v>
      </c>
      <c r="O5326" s="58">
        <v>1</v>
      </c>
      <c r="P5326" s="58">
        <v>0</v>
      </c>
      <c r="Q5326" s="58">
        <v>0</v>
      </c>
      <c r="R5326" s="59">
        <v>0</v>
      </c>
      <c r="S5326" s="59">
        <v>2.286111</v>
      </c>
      <c r="T5326" s="59">
        <v>0</v>
      </c>
      <c r="U5326" s="59">
        <v>0</v>
      </c>
    </row>
    <row r="5327" spans="1:21" x14ac:dyDescent="0.3">
      <c r="A5327" s="61">
        <v>91359</v>
      </c>
      <c r="B5327" s="54">
        <v>1</v>
      </c>
      <c r="C5327" s="54" t="s">
        <v>78</v>
      </c>
      <c r="D5327" s="54" t="s">
        <v>93</v>
      </c>
      <c r="E5327" s="61" t="s">
        <v>4527</v>
      </c>
      <c r="F5327" s="61" t="s">
        <v>151</v>
      </c>
      <c r="G5327" s="54" t="s">
        <v>71</v>
      </c>
      <c r="H5327" s="54" t="s">
        <v>128</v>
      </c>
      <c r="I5327" s="54" t="s">
        <v>22</v>
      </c>
      <c r="J5327" s="54" t="s">
        <v>129</v>
      </c>
      <c r="K5327" s="56">
        <v>43460.453576388885</v>
      </c>
      <c r="L5327" s="56">
        <v>43460.527245370373</v>
      </c>
      <c r="M5327" s="57">
        <v>1.7680555549999999</v>
      </c>
      <c r="N5327" s="58">
        <v>0</v>
      </c>
      <c r="O5327" s="58">
        <v>15</v>
      </c>
      <c r="P5327" s="58">
        <v>0</v>
      </c>
      <c r="Q5327" s="58">
        <v>0</v>
      </c>
      <c r="R5327" s="59">
        <v>0</v>
      </c>
      <c r="S5327" s="59">
        <v>26.520833</v>
      </c>
      <c r="T5327" s="59">
        <v>0</v>
      </c>
      <c r="U5327" s="59">
        <v>0</v>
      </c>
    </row>
    <row r="5328" spans="1:21" x14ac:dyDescent="0.3">
      <c r="A5328" s="61">
        <v>91364</v>
      </c>
      <c r="B5328" s="54">
        <v>1</v>
      </c>
      <c r="C5328" s="54" t="s">
        <v>79</v>
      </c>
      <c r="D5328" s="54" t="s">
        <v>108</v>
      </c>
      <c r="E5328" s="61" t="s">
        <v>1455</v>
      </c>
      <c r="F5328" s="61" t="s">
        <v>181</v>
      </c>
      <c r="G5328" s="54" t="s">
        <v>71</v>
      </c>
      <c r="H5328" s="54" t="s">
        <v>128</v>
      </c>
      <c r="I5328" s="54" t="s">
        <v>22</v>
      </c>
      <c r="J5328" s="54" t="s">
        <v>129</v>
      </c>
      <c r="K5328" s="56">
        <v>43460.432569444441</v>
      </c>
      <c r="L5328" s="56">
        <v>43460.554282407407</v>
      </c>
      <c r="M5328" s="57">
        <v>2.9211111110000001</v>
      </c>
      <c r="N5328" s="58">
        <v>0</v>
      </c>
      <c r="O5328" s="58">
        <v>11</v>
      </c>
      <c r="P5328" s="58">
        <v>0</v>
      </c>
      <c r="Q5328" s="58">
        <v>0</v>
      </c>
      <c r="R5328" s="59">
        <v>0</v>
      </c>
      <c r="S5328" s="59">
        <v>32.132221999999999</v>
      </c>
      <c r="T5328" s="59">
        <v>0</v>
      </c>
      <c r="U5328" s="59">
        <v>0</v>
      </c>
    </row>
    <row r="5329" spans="1:21" x14ac:dyDescent="0.3">
      <c r="A5329" s="61">
        <v>91365</v>
      </c>
      <c r="B5329" s="54">
        <v>1</v>
      </c>
      <c r="C5329" s="54" t="s">
        <v>79</v>
      </c>
      <c r="D5329" s="54" t="s">
        <v>122</v>
      </c>
      <c r="E5329" s="61" t="s">
        <v>4528</v>
      </c>
      <c r="F5329" s="61" t="s">
        <v>145</v>
      </c>
      <c r="G5329" s="54" t="s">
        <v>72</v>
      </c>
      <c r="H5329" s="54" t="s">
        <v>128</v>
      </c>
      <c r="I5329" s="54" t="s">
        <v>22</v>
      </c>
      <c r="J5329" s="54" t="s">
        <v>129</v>
      </c>
      <c r="K5329" s="56">
        <v>43460.457986111112</v>
      </c>
      <c r="L5329" s="56">
        <v>43460.50135416667</v>
      </c>
      <c r="M5329" s="57">
        <v>1.0408333329999999</v>
      </c>
      <c r="N5329" s="58">
        <v>0</v>
      </c>
      <c r="O5329" s="58">
        <v>0</v>
      </c>
      <c r="P5329" s="58">
        <v>0</v>
      </c>
      <c r="Q5329" s="58">
        <v>6</v>
      </c>
      <c r="R5329" s="59">
        <v>0</v>
      </c>
      <c r="S5329" s="59">
        <v>0</v>
      </c>
      <c r="T5329" s="59">
        <v>0</v>
      </c>
      <c r="U5329" s="59">
        <v>6.2450000000000001</v>
      </c>
    </row>
    <row r="5330" spans="1:21" x14ac:dyDescent="0.3">
      <c r="A5330" s="61">
        <v>91366</v>
      </c>
      <c r="B5330" s="54">
        <v>1</v>
      </c>
      <c r="C5330" s="54" t="s">
        <v>78</v>
      </c>
      <c r="D5330" s="54" t="s">
        <v>92</v>
      </c>
      <c r="E5330" s="61" t="s">
        <v>1120</v>
      </c>
      <c r="F5330" s="61" t="s">
        <v>136</v>
      </c>
      <c r="G5330" s="54" t="s">
        <v>71</v>
      </c>
      <c r="H5330" s="54" t="s">
        <v>128</v>
      </c>
      <c r="I5330" s="54" t="s">
        <v>22</v>
      </c>
      <c r="J5330" s="54" t="s">
        <v>129</v>
      </c>
      <c r="K5330" s="56">
        <v>43460.445081018523</v>
      </c>
      <c r="L5330" s="56">
        <v>43460.469560185185</v>
      </c>
      <c r="M5330" s="57">
        <v>0.58750000000000002</v>
      </c>
      <c r="N5330" s="58">
        <v>0</v>
      </c>
      <c r="O5330" s="58">
        <v>5</v>
      </c>
      <c r="P5330" s="58">
        <v>0</v>
      </c>
      <c r="Q5330" s="58">
        <v>21</v>
      </c>
      <c r="R5330" s="59">
        <v>0</v>
      </c>
      <c r="S5330" s="59">
        <v>2.9375</v>
      </c>
      <c r="T5330" s="59">
        <v>0</v>
      </c>
      <c r="U5330" s="59">
        <v>12.3375</v>
      </c>
    </row>
    <row r="5331" spans="1:21" x14ac:dyDescent="0.3">
      <c r="A5331" s="61">
        <v>91367</v>
      </c>
      <c r="B5331" s="54">
        <v>1</v>
      </c>
      <c r="C5331" s="54" t="s">
        <v>79</v>
      </c>
      <c r="D5331" s="54" t="s">
        <v>119</v>
      </c>
      <c r="E5331" s="61" t="s">
        <v>2521</v>
      </c>
      <c r="F5331" s="61" t="s">
        <v>136</v>
      </c>
      <c r="G5331" s="54" t="s">
        <v>71</v>
      </c>
      <c r="H5331" s="54" t="s">
        <v>128</v>
      </c>
      <c r="I5331" s="54" t="s">
        <v>22</v>
      </c>
      <c r="J5331" s="54" t="s">
        <v>129</v>
      </c>
      <c r="K5331" s="56">
        <v>43460.452870370369</v>
      </c>
      <c r="L5331" s="56">
        <v>43460.525694444441</v>
      </c>
      <c r="M5331" s="57">
        <v>1.747777777</v>
      </c>
      <c r="N5331" s="58">
        <v>0</v>
      </c>
      <c r="O5331" s="58">
        <v>66</v>
      </c>
      <c r="P5331" s="58">
        <v>0</v>
      </c>
      <c r="Q5331" s="58">
        <v>27</v>
      </c>
      <c r="R5331" s="59">
        <v>0</v>
      </c>
      <c r="S5331" s="59">
        <v>115.35333300000001</v>
      </c>
      <c r="T5331" s="59">
        <v>0</v>
      </c>
      <c r="U5331" s="59">
        <v>47.19</v>
      </c>
    </row>
    <row r="5332" spans="1:21" x14ac:dyDescent="0.3">
      <c r="A5332" s="61">
        <v>91368</v>
      </c>
      <c r="B5332" s="54">
        <v>1</v>
      </c>
      <c r="C5332" s="54" t="s">
        <v>78</v>
      </c>
      <c r="D5332" s="54" t="s">
        <v>98</v>
      </c>
      <c r="E5332" s="61" t="s">
        <v>4529</v>
      </c>
      <c r="F5332" s="61" t="s">
        <v>137</v>
      </c>
      <c r="G5332" s="54" t="s">
        <v>71</v>
      </c>
      <c r="H5332" s="54" t="s">
        <v>128</v>
      </c>
      <c r="I5332" s="54" t="s">
        <v>22</v>
      </c>
      <c r="J5332" s="54" t="s">
        <v>129</v>
      </c>
      <c r="K5332" s="56">
        <v>43460.46234953704</v>
      </c>
      <c r="L5332" s="56">
        <v>43460.571527777778</v>
      </c>
      <c r="M5332" s="57">
        <v>2.6202777770000001</v>
      </c>
      <c r="N5332" s="58">
        <v>0</v>
      </c>
      <c r="O5332" s="58">
        <v>123</v>
      </c>
      <c r="P5332" s="58">
        <v>0</v>
      </c>
      <c r="Q5332" s="58">
        <v>0</v>
      </c>
      <c r="R5332" s="59">
        <v>0</v>
      </c>
      <c r="S5332" s="59">
        <v>322.29416700000002</v>
      </c>
      <c r="T5332" s="59">
        <v>0</v>
      </c>
      <c r="U5332" s="59">
        <v>0</v>
      </c>
    </row>
    <row r="5333" spans="1:21" x14ac:dyDescent="0.3">
      <c r="A5333" s="61">
        <v>91373</v>
      </c>
      <c r="B5333" s="54">
        <v>1</v>
      </c>
      <c r="C5333" s="54" t="s">
        <v>78</v>
      </c>
      <c r="D5333" s="54" t="s">
        <v>94</v>
      </c>
      <c r="E5333" s="61" t="s">
        <v>4530</v>
      </c>
      <c r="F5333" s="61" t="s">
        <v>160</v>
      </c>
      <c r="G5333" s="54" t="s">
        <v>72</v>
      </c>
      <c r="H5333" s="54" t="s">
        <v>128</v>
      </c>
      <c r="I5333" s="54" t="s">
        <v>24</v>
      </c>
      <c r="J5333" s="54" t="s">
        <v>129</v>
      </c>
      <c r="K5333" s="56">
        <v>43460.470196759255</v>
      </c>
      <c r="L5333" s="56">
        <v>43460.55195601852</v>
      </c>
      <c r="M5333" s="57">
        <v>1.9622222220000001</v>
      </c>
      <c r="N5333" s="58">
        <v>0</v>
      </c>
      <c r="O5333" s="58">
        <v>95</v>
      </c>
      <c r="P5333" s="58">
        <v>0</v>
      </c>
      <c r="Q5333" s="58">
        <v>0</v>
      </c>
      <c r="R5333" s="59">
        <v>0</v>
      </c>
      <c r="S5333" s="59">
        <v>186.41111100000001</v>
      </c>
      <c r="T5333" s="59">
        <v>0</v>
      </c>
      <c r="U5333" s="59">
        <v>0</v>
      </c>
    </row>
    <row r="5334" spans="1:21" x14ac:dyDescent="0.3">
      <c r="A5334" s="61">
        <v>91375</v>
      </c>
      <c r="B5334" s="54">
        <v>1</v>
      </c>
      <c r="C5334" s="54" t="s">
        <v>79</v>
      </c>
      <c r="D5334" s="54" t="s">
        <v>124</v>
      </c>
      <c r="E5334" s="61" t="s">
        <v>1345</v>
      </c>
      <c r="F5334" s="61" t="s">
        <v>205</v>
      </c>
      <c r="G5334" s="54" t="s">
        <v>71</v>
      </c>
      <c r="H5334" s="54" t="s">
        <v>128</v>
      </c>
      <c r="I5334" s="54" t="s">
        <v>22</v>
      </c>
      <c r="J5334" s="54" t="s">
        <v>129</v>
      </c>
      <c r="K5334" s="56">
        <v>43460.469513888893</v>
      </c>
      <c r="L5334" s="56">
        <v>43460.516562500001</v>
      </c>
      <c r="M5334" s="57">
        <v>1.1291666659999999</v>
      </c>
      <c r="N5334" s="58">
        <v>0</v>
      </c>
      <c r="O5334" s="58">
        <v>164</v>
      </c>
      <c r="P5334" s="58">
        <v>0</v>
      </c>
      <c r="Q5334" s="58">
        <v>0</v>
      </c>
      <c r="R5334" s="59">
        <v>0</v>
      </c>
      <c r="S5334" s="59">
        <v>185.183333</v>
      </c>
      <c r="T5334" s="59">
        <v>0</v>
      </c>
      <c r="U5334" s="59">
        <v>0</v>
      </c>
    </row>
    <row r="5335" spans="1:21" x14ac:dyDescent="0.3">
      <c r="A5335" s="61">
        <v>91377</v>
      </c>
      <c r="B5335" s="54">
        <v>1</v>
      </c>
      <c r="C5335" s="54" t="s">
        <v>78</v>
      </c>
      <c r="D5335" s="54" t="s">
        <v>104</v>
      </c>
      <c r="E5335" s="61" t="s">
        <v>4531</v>
      </c>
      <c r="F5335" s="61" t="s">
        <v>127</v>
      </c>
      <c r="G5335" s="54" t="s">
        <v>72</v>
      </c>
      <c r="H5335" s="54" t="s">
        <v>128</v>
      </c>
      <c r="I5335" s="54" t="s">
        <v>22</v>
      </c>
      <c r="J5335" s="54" t="s">
        <v>129</v>
      </c>
      <c r="K5335" s="56">
        <v>43460.42052083333</v>
      </c>
      <c r="L5335" s="56">
        <v>43460.486557175929</v>
      </c>
      <c r="M5335" s="57">
        <v>1.584872222</v>
      </c>
      <c r="N5335" s="58">
        <v>0</v>
      </c>
      <c r="O5335" s="58">
        <v>9</v>
      </c>
      <c r="P5335" s="58">
        <v>1</v>
      </c>
      <c r="Q5335" s="58">
        <v>777</v>
      </c>
      <c r="R5335" s="59">
        <v>0</v>
      </c>
      <c r="S5335" s="59">
        <v>14.26385</v>
      </c>
      <c r="T5335" s="59">
        <v>1.5848720000000001</v>
      </c>
      <c r="U5335" s="59">
        <v>1231.4457159999999</v>
      </c>
    </row>
    <row r="5336" spans="1:21" x14ac:dyDescent="0.3">
      <c r="A5336" s="61">
        <v>91378</v>
      </c>
      <c r="B5336" s="54">
        <v>1</v>
      </c>
      <c r="C5336" s="54" t="s">
        <v>78</v>
      </c>
      <c r="D5336" s="54" t="s">
        <v>80</v>
      </c>
      <c r="E5336" s="61" t="s">
        <v>2140</v>
      </c>
      <c r="F5336" s="61" t="s">
        <v>136</v>
      </c>
      <c r="G5336" s="54" t="s">
        <v>71</v>
      </c>
      <c r="H5336" s="54" t="s">
        <v>128</v>
      </c>
      <c r="I5336" s="54" t="s">
        <v>22</v>
      </c>
      <c r="J5336" s="54" t="s">
        <v>129</v>
      </c>
      <c r="K5336" s="56">
        <v>43460.470439814817</v>
      </c>
      <c r="L5336" s="56">
        <v>43460.543414351851</v>
      </c>
      <c r="M5336" s="57">
        <v>1.7513888879999999</v>
      </c>
      <c r="N5336" s="58">
        <v>0</v>
      </c>
      <c r="O5336" s="58">
        <v>45</v>
      </c>
      <c r="P5336" s="58">
        <v>0</v>
      </c>
      <c r="Q5336" s="58">
        <v>0</v>
      </c>
      <c r="R5336" s="59">
        <v>0</v>
      </c>
      <c r="S5336" s="59">
        <v>78.8125</v>
      </c>
      <c r="T5336" s="59">
        <v>0</v>
      </c>
      <c r="U5336" s="59">
        <v>0</v>
      </c>
    </row>
    <row r="5337" spans="1:21" x14ac:dyDescent="0.3">
      <c r="A5337" s="61">
        <v>91379</v>
      </c>
      <c r="B5337" s="54">
        <v>1</v>
      </c>
      <c r="C5337" s="54" t="s">
        <v>79</v>
      </c>
      <c r="D5337" s="54" t="s">
        <v>124</v>
      </c>
      <c r="E5337" s="61" t="s">
        <v>653</v>
      </c>
      <c r="F5337" s="61" t="s">
        <v>140</v>
      </c>
      <c r="G5337" s="54" t="s">
        <v>72</v>
      </c>
      <c r="H5337" s="54" t="s">
        <v>128</v>
      </c>
      <c r="I5337" s="54" t="s">
        <v>22</v>
      </c>
      <c r="J5337" s="54" t="s">
        <v>129</v>
      </c>
      <c r="K5337" s="56">
        <v>43460.466574074075</v>
      </c>
      <c r="L5337" s="56">
        <v>43460.573576388888</v>
      </c>
      <c r="M5337" s="57">
        <v>2.5680555549999999</v>
      </c>
      <c r="N5337" s="58">
        <v>5</v>
      </c>
      <c r="O5337" s="58">
        <v>1</v>
      </c>
      <c r="P5337" s="58">
        <v>0</v>
      </c>
      <c r="Q5337" s="58">
        <v>235</v>
      </c>
      <c r="R5337" s="59">
        <v>12.840278</v>
      </c>
      <c r="S5337" s="59">
        <v>2.5680559999999999</v>
      </c>
      <c r="T5337" s="59">
        <v>0</v>
      </c>
      <c r="U5337" s="59">
        <v>603.49305500000003</v>
      </c>
    </row>
    <row r="5338" spans="1:21" x14ac:dyDescent="0.3">
      <c r="A5338" s="61">
        <v>91380</v>
      </c>
      <c r="B5338" s="54">
        <v>1</v>
      </c>
      <c r="C5338" s="54" t="s">
        <v>79</v>
      </c>
      <c r="D5338" s="54" t="s">
        <v>115</v>
      </c>
      <c r="E5338" s="61" t="s">
        <v>4532</v>
      </c>
      <c r="F5338" s="61" t="s">
        <v>151</v>
      </c>
      <c r="G5338" s="54" t="s">
        <v>71</v>
      </c>
      <c r="H5338" s="54" t="s">
        <v>128</v>
      </c>
      <c r="I5338" s="54" t="s">
        <v>22</v>
      </c>
      <c r="J5338" s="54" t="s">
        <v>129</v>
      </c>
      <c r="K5338" s="56">
        <v>43460.475694444445</v>
      </c>
      <c r="L5338" s="56">
        <v>43460.536168981482</v>
      </c>
      <c r="M5338" s="57">
        <v>1.4513888880000001</v>
      </c>
      <c r="N5338" s="58">
        <v>0</v>
      </c>
      <c r="O5338" s="58">
        <v>0</v>
      </c>
      <c r="P5338" s="58">
        <v>0</v>
      </c>
      <c r="Q5338" s="58">
        <v>1</v>
      </c>
      <c r="R5338" s="59">
        <v>0</v>
      </c>
      <c r="S5338" s="59">
        <v>0</v>
      </c>
      <c r="T5338" s="59">
        <v>0</v>
      </c>
      <c r="U5338" s="59">
        <v>1.451389</v>
      </c>
    </row>
    <row r="5339" spans="1:21" x14ac:dyDescent="0.3">
      <c r="A5339" s="61">
        <v>91383</v>
      </c>
      <c r="B5339" s="54">
        <v>1</v>
      </c>
      <c r="C5339" s="54" t="s">
        <v>78</v>
      </c>
      <c r="D5339" s="54" t="s">
        <v>80</v>
      </c>
      <c r="E5339" s="61" t="s">
        <v>4533</v>
      </c>
      <c r="F5339" s="61" t="s">
        <v>137</v>
      </c>
      <c r="G5339" s="54" t="s">
        <v>71</v>
      </c>
      <c r="H5339" s="54" t="s">
        <v>128</v>
      </c>
      <c r="I5339" s="54" t="s">
        <v>22</v>
      </c>
      <c r="J5339" s="54" t="s">
        <v>129</v>
      </c>
      <c r="K5339" s="56">
        <v>43460.474999999999</v>
      </c>
      <c r="L5339" s="56">
        <v>43460.541527777779</v>
      </c>
      <c r="M5339" s="57">
        <v>1.596666666</v>
      </c>
      <c r="N5339" s="58">
        <v>0</v>
      </c>
      <c r="O5339" s="58">
        <v>3</v>
      </c>
      <c r="P5339" s="58">
        <v>0</v>
      </c>
      <c r="Q5339" s="58">
        <v>0</v>
      </c>
      <c r="R5339" s="59">
        <v>0</v>
      </c>
      <c r="S5339" s="59">
        <v>4.79</v>
      </c>
      <c r="T5339" s="59">
        <v>0</v>
      </c>
      <c r="U5339" s="59">
        <v>0</v>
      </c>
    </row>
    <row r="5340" spans="1:21" x14ac:dyDescent="0.3">
      <c r="A5340" s="61">
        <v>91385</v>
      </c>
      <c r="B5340" s="54">
        <v>1</v>
      </c>
      <c r="C5340" s="54" t="s">
        <v>78</v>
      </c>
      <c r="D5340" s="54" t="s">
        <v>81</v>
      </c>
      <c r="E5340" s="61" t="s">
        <v>4534</v>
      </c>
      <c r="F5340" s="61" t="s">
        <v>145</v>
      </c>
      <c r="G5340" s="54" t="s">
        <v>72</v>
      </c>
      <c r="H5340" s="54" t="s">
        <v>128</v>
      </c>
      <c r="I5340" s="54" t="s">
        <v>22</v>
      </c>
      <c r="J5340" s="54" t="s">
        <v>129</v>
      </c>
      <c r="K5340" s="56">
        <v>43460.470613425925</v>
      </c>
      <c r="L5340" s="56">
        <v>43460.576608796298</v>
      </c>
      <c r="M5340" s="57">
        <v>2.5438888880000001</v>
      </c>
      <c r="N5340" s="58">
        <v>0</v>
      </c>
      <c r="O5340" s="58">
        <v>8</v>
      </c>
      <c r="P5340" s="58">
        <v>0</v>
      </c>
      <c r="Q5340" s="58">
        <v>0</v>
      </c>
      <c r="R5340" s="59">
        <v>0</v>
      </c>
      <c r="S5340" s="59">
        <v>20.351111</v>
      </c>
      <c r="T5340" s="59">
        <v>0</v>
      </c>
      <c r="U5340" s="59">
        <v>0</v>
      </c>
    </row>
    <row r="5341" spans="1:21" x14ac:dyDescent="0.3">
      <c r="A5341" s="61">
        <v>91390</v>
      </c>
      <c r="B5341" s="54">
        <v>1</v>
      </c>
      <c r="C5341" s="54" t="s">
        <v>79</v>
      </c>
      <c r="D5341" s="54" t="s">
        <v>109</v>
      </c>
      <c r="E5341" s="61" t="s">
        <v>208</v>
      </c>
      <c r="F5341" s="61" t="s">
        <v>162</v>
      </c>
      <c r="G5341" s="54" t="s">
        <v>72</v>
      </c>
      <c r="H5341" s="54" t="s">
        <v>128</v>
      </c>
      <c r="I5341" s="54" t="s">
        <v>22</v>
      </c>
      <c r="J5341" s="54" t="s">
        <v>129</v>
      </c>
      <c r="K5341" s="56">
        <v>43460.478530092594</v>
      </c>
      <c r="L5341" s="56">
        <v>43460.601909722223</v>
      </c>
      <c r="M5341" s="57">
        <v>2.9611111110000001</v>
      </c>
      <c r="N5341" s="58">
        <v>0</v>
      </c>
      <c r="O5341" s="58">
        <v>1</v>
      </c>
      <c r="P5341" s="58">
        <v>0</v>
      </c>
      <c r="Q5341" s="58">
        <v>104</v>
      </c>
      <c r="R5341" s="59">
        <v>0</v>
      </c>
      <c r="S5341" s="59">
        <v>2.9611109999999998</v>
      </c>
      <c r="T5341" s="59">
        <v>0</v>
      </c>
      <c r="U5341" s="59">
        <v>307.955556</v>
      </c>
    </row>
    <row r="5342" spans="1:21" x14ac:dyDescent="0.3">
      <c r="A5342" s="61">
        <v>91391</v>
      </c>
      <c r="B5342" s="54">
        <v>1</v>
      </c>
      <c r="C5342" s="54" t="s">
        <v>79</v>
      </c>
      <c r="D5342" s="54" t="s">
        <v>124</v>
      </c>
      <c r="E5342" s="61" t="s">
        <v>624</v>
      </c>
      <c r="F5342" s="61" t="s">
        <v>184</v>
      </c>
      <c r="G5342" s="54" t="s">
        <v>71</v>
      </c>
      <c r="H5342" s="54" t="s">
        <v>128</v>
      </c>
      <c r="I5342" s="54" t="s">
        <v>22</v>
      </c>
      <c r="J5342" s="54" t="s">
        <v>129</v>
      </c>
      <c r="K5342" s="56">
        <v>43460.483101851853</v>
      </c>
      <c r="L5342" s="56">
        <v>43460.587708333333</v>
      </c>
      <c r="M5342" s="57">
        <v>2.5105555549999998</v>
      </c>
      <c r="N5342" s="58">
        <v>0</v>
      </c>
      <c r="O5342" s="58">
        <v>88</v>
      </c>
      <c r="P5342" s="58">
        <v>0</v>
      </c>
      <c r="Q5342" s="58">
        <v>0</v>
      </c>
      <c r="R5342" s="59">
        <v>0</v>
      </c>
      <c r="S5342" s="59">
        <v>220.928889</v>
      </c>
      <c r="T5342" s="59">
        <v>0</v>
      </c>
      <c r="U5342" s="59">
        <v>0</v>
      </c>
    </row>
    <row r="5343" spans="1:21" x14ac:dyDescent="0.3">
      <c r="A5343" s="61">
        <v>91399</v>
      </c>
      <c r="B5343" s="54">
        <v>1</v>
      </c>
      <c r="C5343" s="54" t="s">
        <v>78</v>
      </c>
      <c r="D5343" s="54" t="s">
        <v>83</v>
      </c>
      <c r="E5343" s="61" t="s">
        <v>3417</v>
      </c>
      <c r="F5343" s="61" t="s">
        <v>140</v>
      </c>
      <c r="G5343" s="54" t="s">
        <v>72</v>
      </c>
      <c r="H5343" s="54" t="s">
        <v>128</v>
      </c>
      <c r="I5343" s="54" t="s">
        <v>22</v>
      </c>
      <c r="J5343" s="54" t="s">
        <v>129</v>
      </c>
      <c r="K5343" s="56">
        <v>43460.489189814813</v>
      </c>
      <c r="L5343" s="56">
        <v>43460.509027777778</v>
      </c>
      <c r="M5343" s="57">
        <v>0.47611111099999998</v>
      </c>
      <c r="N5343" s="58">
        <v>2</v>
      </c>
      <c r="O5343" s="58">
        <v>6517</v>
      </c>
      <c r="P5343" s="58">
        <v>0</v>
      </c>
      <c r="Q5343" s="58">
        <v>0</v>
      </c>
      <c r="R5343" s="59">
        <v>0.95222200000000001</v>
      </c>
      <c r="S5343" s="59">
        <v>3102.8161100000002</v>
      </c>
      <c r="T5343" s="59">
        <v>0</v>
      </c>
      <c r="U5343" s="59">
        <v>0</v>
      </c>
    </row>
    <row r="5344" spans="1:21" x14ac:dyDescent="0.3">
      <c r="A5344" s="61">
        <v>91402</v>
      </c>
      <c r="B5344" s="54">
        <v>1</v>
      </c>
      <c r="C5344" s="54" t="s">
        <v>78</v>
      </c>
      <c r="D5344" s="54" t="s">
        <v>82</v>
      </c>
      <c r="E5344" s="61" t="s">
        <v>4535</v>
      </c>
      <c r="F5344" s="61" t="s">
        <v>181</v>
      </c>
      <c r="G5344" s="54" t="s">
        <v>71</v>
      </c>
      <c r="H5344" s="54" t="s">
        <v>128</v>
      </c>
      <c r="I5344" s="54" t="s">
        <v>22</v>
      </c>
      <c r="J5344" s="54" t="s">
        <v>129</v>
      </c>
      <c r="K5344" s="56">
        <v>43460.497916666667</v>
      </c>
      <c r="L5344" s="56">
        <v>43460.539143518516</v>
      </c>
      <c r="M5344" s="57">
        <v>0.98944444399999998</v>
      </c>
      <c r="N5344" s="58">
        <v>0</v>
      </c>
      <c r="O5344" s="58">
        <v>208</v>
      </c>
      <c r="P5344" s="58">
        <v>0</v>
      </c>
      <c r="Q5344" s="58">
        <v>0</v>
      </c>
      <c r="R5344" s="59">
        <v>0</v>
      </c>
      <c r="S5344" s="59">
        <v>205.80444399999999</v>
      </c>
      <c r="T5344" s="59">
        <v>0</v>
      </c>
      <c r="U5344" s="59">
        <v>0</v>
      </c>
    </row>
    <row r="5345" spans="1:21" x14ac:dyDescent="0.3">
      <c r="A5345" s="61">
        <v>91406</v>
      </c>
      <c r="B5345" s="54">
        <v>1</v>
      </c>
      <c r="C5345" s="54" t="s">
        <v>78</v>
      </c>
      <c r="D5345" s="54" t="s">
        <v>97</v>
      </c>
      <c r="E5345" s="61" t="s">
        <v>4536</v>
      </c>
      <c r="F5345" s="61" t="s">
        <v>137</v>
      </c>
      <c r="G5345" s="54" t="s">
        <v>71</v>
      </c>
      <c r="H5345" s="54" t="s">
        <v>128</v>
      </c>
      <c r="I5345" s="54" t="s">
        <v>22</v>
      </c>
      <c r="J5345" s="54" t="s">
        <v>129</v>
      </c>
      <c r="K5345" s="56">
        <v>43460.499212962961</v>
      </c>
      <c r="L5345" s="56">
        <v>43460.626400462963</v>
      </c>
      <c r="M5345" s="57">
        <v>3.0525000000000002</v>
      </c>
      <c r="N5345" s="58">
        <v>0</v>
      </c>
      <c r="O5345" s="58">
        <v>1</v>
      </c>
      <c r="P5345" s="58">
        <v>0</v>
      </c>
      <c r="Q5345" s="58">
        <v>0</v>
      </c>
      <c r="R5345" s="59">
        <v>0</v>
      </c>
      <c r="S5345" s="59">
        <v>3.0525000000000002</v>
      </c>
      <c r="T5345" s="59">
        <v>0</v>
      </c>
      <c r="U5345" s="59">
        <v>0</v>
      </c>
    </row>
    <row r="5346" spans="1:21" x14ac:dyDescent="0.3">
      <c r="A5346" s="61">
        <v>91414</v>
      </c>
      <c r="B5346" s="54">
        <v>1</v>
      </c>
      <c r="C5346" s="54" t="s">
        <v>78</v>
      </c>
      <c r="D5346" s="54" t="s">
        <v>80</v>
      </c>
      <c r="E5346" s="61" t="s">
        <v>4537</v>
      </c>
      <c r="F5346" s="61" t="s">
        <v>184</v>
      </c>
      <c r="G5346" s="54" t="s">
        <v>71</v>
      </c>
      <c r="H5346" s="54" t="s">
        <v>128</v>
      </c>
      <c r="I5346" s="54" t="s">
        <v>22</v>
      </c>
      <c r="J5346" s="54" t="s">
        <v>129</v>
      </c>
      <c r="K5346" s="56">
        <v>43460.510358796295</v>
      </c>
      <c r="L5346" s="56">
        <v>43460.757164351853</v>
      </c>
      <c r="M5346" s="57">
        <v>5.9233333330000004</v>
      </c>
      <c r="N5346" s="58">
        <v>0</v>
      </c>
      <c r="O5346" s="58">
        <v>2</v>
      </c>
      <c r="P5346" s="58">
        <v>0</v>
      </c>
      <c r="Q5346" s="58">
        <v>0</v>
      </c>
      <c r="R5346" s="59">
        <v>0</v>
      </c>
      <c r="S5346" s="59">
        <v>11.846667</v>
      </c>
      <c r="T5346" s="59">
        <v>0</v>
      </c>
      <c r="U5346" s="59">
        <v>0</v>
      </c>
    </row>
    <row r="5347" spans="1:21" x14ac:dyDescent="0.3">
      <c r="A5347" s="61">
        <v>91415</v>
      </c>
      <c r="B5347" s="54">
        <v>1</v>
      </c>
      <c r="C5347" s="54" t="s">
        <v>78</v>
      </c>
      <c r="D5347" s="54" t="s">
        <v>104</v>
      </c>
      <c r="E5347" s="61" t="s">
        <v>4538</v>
      </c>
      <c r="F5347" s="61" t="s">
        <v>136</v>
      </c>
      <c r="G5347" s="54" t="s">
        <v>71</v>
      </c>
      <c r="H5347" s="54" t="s">
        <v>128</v>
      </c>
      <c r="I5347" s="54" t="s">
        <v>22</v>
      </c>
      <c r="J5347" s="54" t="s">
        <v>129</v>
      </c>
      <c r="K5347" s="56">
        <v>43460.453067129631</v>
      </c>
      <c r="L5347" s="56">
        <v>43460.571828703702</v>
      </c>
      <c r="M5347" s="57">
        <v>2.8502777770000001</v>
      </c>
      <c r="N5347" s="58">
        <v>0</v>
      </c>
      <c r="O5347" s="58">
        <v>0</v>
      </c>
      <c r="P5347" s="58">
        <v>0</v>
      </c>
      <c r="Q5347" s="58">
        <v>11</v>
      </c>
      <c r="R5347" s="59">
        <v>0</v>
      </c>
      <c r="S5347" s="59">
        <v>0</v>
      </c>
      <c r="T5347" s="59">
        <v>0</v>
      </c>
      <c r="U5347" s="59">
        <v>31.353055999999999</v>
      </c>
    </row>
    <row r="5348" spans="1:21" x14ac:dyDescent="0.3">
      <c r="A5348" s="61">
        <v>91417</v>
      </c>
      <c r="B5348" s="54">
        <v>1</v>
      </c>
      <c r="C5348" s="54" t="s">
        <v>79</v>
      </c>
      <c r="D5348" s="54" t="s">
        <v>117</v>
      </c>
      <c r="E5348" s="61" t="s">
        <v>4539</v>
      </c>
      <c r="F5348" s="61" t="s">
        <v>136</v>
      </c>
      <c r="G5348" s="54" t="s">
        <v>71</v>
      </c>
      <c r="H5348" s="54" t="s">
        <v>128</v>
      </c>
      <c r="I5348" s="54" t="s">
        <v>22</v>
      </c>
      <c r="J5348" s="54" t="s">
        <v>129</v>
      </c>
      <c r="K5348" s="56">
        <v>43460.52134259259</v>
      </c>
      <c r="L5348" s="56">
        <v>43460.586446759262</v>
      </c>
      <c r="M5348" s="57">
        <v>1.5625</v>
      </c>
      <c r="N5348" s="58">
        <v>0</v>
      </c>
      <c r="O5348" s="58">
        <v>0</v>
      </c>
      <c r="P5348" s="58">
        <v>0</v>
      </c>
      <c r="Q5348" s="58">
        <v>26</v>
      </c>
      <c r="R5348" s="59">
        <v>0</v>
      </c>
      <c r="S5348" s="59">
        <v>0</v>
      </c>
      <c r="T5348" s="59">
        <v>0</v>
      </c>
      <c r="U5348" s="59">
        <v>40.625</v>
      </c>
    </row>
    <row r="5349" spans="1:21" x14ac:dyDescent="0.3">
      <c r="A5349" s="61">
        <v>91420</v>
      </c>
      <c r="B5349" s="54">
        <v>1</v>
      </c>
      <c r="C5349" s="54" t="s">
        <v>79</v>
      </c>
      <c r="D5349" s="54" t="s">
        <v>112</v>
      </c>
      <c r="E5349" s="61" t="s">
        <v>850</v>
      </c>
      <c r="F5349" s="61" t="s">
        <v>136</v>
      </c>
      <c r="G5349" s="54" t="s">
        <v>71</v>
      </c>
      <c r="H5349" s="54" t="s">
        <v>128</v>
      </c>
      <c r="I5349" s="54" t="s">
        <v>22</v>
      </c>
      <c r="J5349" s="54" t="s">
        <v>129</v>
      </c>
      <c r="K5349" s="56">
        <v>43460.522858796299</v>
      </c>
      <c r="L5349" s="56">
        <v>43460.609791666669</v>
      </c>
      <c r="M5349" s="57">
        <v>2.0863888880000001</v>
      </c>
      <c r="N5349" s="58">
        <v>0</v>
      </c>
      <c r="O5349" s="58">
        <v>18</v>
      </c>
      <c r="P5349" s="58">
        <v>0</v>
      </c>
      <c r="Q5349" s="58">
        <v>0</v>
      </c>
      <c r="R5349" s="59">
        <v>0</v>
      </c>
      <c r="S5349" s="59">
        <v>37.555</v>
      </c>
      <c r="T5349" s="59">
        <v>0</v>
      </c>
      <c r="U5349" s="59">
        <v>0</v>
      </c>
    </row>
    <row r="5350" spans="1:21" x14ac:dyDescent="0.3">
      <c r="A5350" s="61">
        <v>91422</v>
      </c>
      <c r="B5350" s="54">
        <v>1</v>
      </c>
      <c r="C5350" s="54" t="s">
        <v>78</v>
      </c>
      <c r="D5350" s="54" t="s">
        <v>81</v>
      </c>
      <c r="E5350" s="61" t="s">
        <v>4540</v>
      </c>
      <c r="F5350" s="61" t="s">
        <v>151</v>
      </c>
      <c r="G5350" s="54" t="s">
        <v>71</v>
      </c>
      <c r="H5350" s="54" t="s">
        <v>128</v>
      </c>
      <c r="I5350" s="54" t="s">
        <v>22</v>
      </c>
      <c r="J5350" s="54" t="s">
        <v>129</v>
      </c>
      <c r="K5350" s="56">
        <v>43460.46434027778</v>
      </c>
      <c r="L5350" s="56">
        <v>43460.778981481482</v>
      </c>
      <c r="M5350" s="57">
        <v>7.551388888</v>
      </c>
      <c r="N5350" s="58">
        <v>0</v>
      </c>
      <c r="O5350" s="58">
        <v>180</v>
      </c>
      <c r="P5350" s="58">
        <v>0</v>
      </c>
      <c r="Q5350" s="58">
        <v>0</v>
      </c>
      <c r="R5350" s="59">
        <v>0</v>
      </c>
      <c r="S5350" s="59">
        <v>1359.25</v>
      </c>
      <c r="T5350" s="59">
        <v>0</v>
      </c>
      <c r="U5350" s="59">
        <v>0</v>
      </c>
    </row>
    <row r="5351" spans="1:21" x14ac:dyDescent="0.3">
      <c r="A5351" s="61">
        <v>91424</v>
      </c>
      <c r="B5351" s="54">
        <v>1</v>
      </c>
      <c r="C5351" s="54" t="s">
        <v>78</v>
      </c>
      <c r="D5351" s="54" t="s">
        <v>82</v>
      </c>
      <c r="E5351" s="61" t="s">
        <v>4541</v>
      </c>
      <c r="F5351" s="61" t="s">
        <v>137</v>
      </c>
      <c r="G5351" s="54" t="s">
        <v>71</v>
      </c>
      <c r="H5351" s="54" t="s">
        <v>128</v>
      </c>
      <c r="I5351" s="54" t="s">
        <v>22</v>
      </c>
      <c r="J5351" s="54" t="s">
        <v>129</v>
      </c>
      <c r="K5351" s="56">
        <v>43460.51898148148</v>
      </c>
      <c r="L5351" s="56">
        <v>43460.70076388889</v>
      </c>
      <c r="M5351" s="57">
        <v>4.3627777769999998</v>
      </c>
      <c r="N5351" s="58">
        <v>0</v>
      </c>
      <c r="O5351" s="58">
        <v>1</v>
      </c>
      <c r="P5351" s="58">
        <v>0</v>
      </c>
      <c r="Q5351" s="58">
        <v>0</v>
      </c>
      <c r="R5351" s="59">
        <v>0</v>
      </c>
      <c r="S5351" s="59">
        <v>4.3627779999999996</v>
      </c>
      <c r="T5351" s="59">
        <v>0</v>
      </c>
      <c r="U5351" s="59">
        <v>0</v>
      </c>
    </row>
    <row r="5352" spans="1:21" x14ac:dyDescent="0.3">
      <c r="A5352" s="61">
        <v>91426</v>
      </c>
      <c r="B5352" s="54">
        <v>1</v>
      </c>
      <c r="C5352" s="54" t="s">
        <v>78</v>
      </c>
      <c r="D5352" s="54" t="s">
        <v>94</v>
      </c>
      <c r="E5352" s="61" t="s">
        <v>4542</v>
      </c>
      <c r="F5352" s="61" t="s">
        <v>159</v>
      </c>
      <c r="G5352" s="54" t="s">
        <v>71</v>
      </c>
      <c r="H5352" s="54" t="s">
        <v>128</v>
      </c>
      <c r="I5352" s="54" t="s">
        <v>22</v>
      </c>
      <c r="J5352" s="54" t="s">
        <v>129</v>
      </c>
      <c r="K5352" s="56">
        <v>43460.52449074074</v>
      </c>
      <c r="L5352" s="56">
        <v>43460.838750000003</v>
      </c>
      <c r="M5352" s="57">
        <v>7.5422222220000004</v>
      </c>
      <c r="N5352" s="58">
        <v>0</v>
      </c>
      <c r="O5352" s="58">
        <v>48</v>
      </c>
      <c r="P5352" s="58">
        <v>0</v>
      </c>
      <c r="Q5352" s="58">
        <v>0</v>
      </c>
      <c r="R5352" s="59">
        <v>0</v>
      </c>
      <c r="S5352" s="59">
        <v>362.02666699999997</v>
      </c>
      <c r="T5352" s="59">
        <v>0</v>
      </c>
      <c r="U5352" s="59">
        <v>0</v>
      </c>
    </row>
    <row r="5353" spans="1:21" x14ac:dyDescent="0.3">
      <c r="A5353" s="61">
        <v>91427</v>
      </c>
      <c r="B5353" s="54">
        <v>1</v>
      </c>
      <c r="C5353" s="54" t="s">
        <v>79</v>
      </c>
      <c r="D5353" s="54" t="s">
        <v>123</v>
      </c>
      <c r="E5353" s="61" t="s">
        <v>380</v>
      </c>
      <c r="F5353" s="61" t="s">
        <v>140</v>
      </c>
      <c r="G5353" s="54" t="s">
        <v>72</v>
      </c>
      <c r="H5353" s="54" t="s">
        <v>128</v>
      </c>
      <c r="I5353" s="54" t="s">
        <v>22</v>
      </c>
      <c r="J5353" s="54" t="s">
        <v>129</v>
      </c>
      <c r="K5353" s="56">
        <v>43460.522256944445</v>
      </c>
      <c r="L5353" s="56">
        <v>43460.59851851852</v>
      </c>
      <c r="M5353" s="57">
        <v>1.8302777770000001</v>
      </c>
      <c r="N5353" s="58">
        <v>1</v>
      </c>
      <c r="O5353" s="58">
        <v>390</v>
      </c>
      <c r="P5353" s="58">
        <v>0</v>
      </c>
      <c r="Q5353" s="58">
        <v>44</v>
      </c>
      <c r="R5353" s="59">
        <v>1.8302780000000001</v>
      </c>
      <c r="S5353" s="59">
        <v>713.80833299999995</v>
      </c>
      <c r="T5353" s="59">
        <v>0</v>
      </c>
      <c r="U5353" s="59">
        <v>80.532222000000004</v>
      </c>
    </row>
    <row r="5354" spans="1:21" x14ac:dyDescent="0.3">
      <c r="A5354" s="61">
        <v>91429</v>
      </c>
      <c r="B5354" s="54">
        <v>1</v>
      </c>
      <c r="C5354" s="54" t="s">
        <v>78</v>
      </c>
      <c r="D5354" s="54" t="s">
        <v>93</v>
      </c>
      <c r="E5354" s="61" t="s">
        <v>331</v>
      </c>
      <c r="F5354" s="61" t="s">
        <v>206</v>
      </c>
      <c r="G5354" s="54" t="s">
        <v>72</v>
      </c>
      <c r="H5354" s="54" t="s">
        <v>128</v>
      </c>
      <c r="I5354" s="54" t="s">
        <v>22</v>
      </c>
      <c r="J5354" s="54" t="s">
        <v>129</v>
      </c>
      <c r="K5354" s="56">
        <v>43460.531655092593</v>
      </c>
      <c r="L5354" s="56">
        <v>43460.612951388888</v>
      </c>
      <c r="M5354" s="57">
        <v>1.9511111109999999</v>
      </c>
      <c r="N5354" s="58">
        <v>0</v>
      </c>
      <c r="O5354" s="58">
        <v>0</v>
      </c>
      <c r="P5354" s="58">
        <v>0</v>
      </c>
      <c r="Q5354" s="58">
        <v>263</v>
      </c>
      <c r="R5354" s="59">
        <v>0</v>
      </c>
      <c r="S5354" s="59">
        <v>0</v>
      </c>
      <c r="T5354" s="59">
        <v>0</v>
      </c>
      <c r="U5354" s="59">
        <v>513.14222199999995</v>
      </c>
    </row>
    <row r="5355" spans="1:21" x14ac:dyDescent="0.3">
      <c r="A5355" s="61">
        <v>91431</v>
      </c>
      <c r="B5355" s="54">
        <v>1</v>
      </c>
      <c r="C5355" s="54" t="s">
        <v>78</v>
      </c>
      <c r="D5355" s="54" t="s">
        <v>98</v>
      </c>
      <c r="E5355" s="61" t="s">
        <v>648</v>
      </c>
      <c r="F5355" s="61" t="s">
        <v>145</v>
      </c>
      <c r="G5355" s="54" t="s">
        <v>72</v>
      </c>
      <c r="H5355" s="54" t="s">
        <v>128</v>
      </c>
      <c r="I5355" s="54" t="s">
        <v>22</v>
      </c>
      <c r="J5355" s="54" t="s">
        <v>129</v>
      </c>
      <c r="K5355" s="56">
        <v>43460.529861111114</v>
      </c>
      <c r="L5355" s="56">
        <v>43460.546134259261</v>
      </c>
      <c r="M5355" s="57">
        <v>0.390555555</v>
      </c>
      <c r="N5355" s="58">
        <v>1</v>
      </c>
      <c r="O5355" s="58">
        <v>17</v>
      </c>
      <c r="P5355" s="58">
        <v>0</v>
      </c>
      <c r="Q5355" s="58">
        <v>0</v>
      </c>
      <c r="R5355" s="59">
        <v>0.39055600000000001</v>
      </c>
      <c r="S5355" s="59">
        <v>6.6394440000000001</v>
      </c>
      <c r="T5355" s="59">
        <v>0</v>
      </c>
      <c r="U5355" s="59">
        <v>0</v>
      </c>
    </row>
    <row r="5356" spans="1:21" x14ac:dyDescent="0.3">
      <c r="A5356" s="61">
        <v>91432</v>
      </c>
      <c r="B5356" s="54">
        <v>1</v>
      </c>
      <c r="C5356" s="54" t="s">
        <v>79</v>
      </c>
      <c r="D5356" s="54" t="s">
        <v>114</v>
      </c>
      <c r="E5356" s="61" t="s">
        <v>261</v>
      </c>
      <c r="F5356" s="61" t="s">
        <v>145</v>
      </c>
      <c r="G5356" s="54" t="s">
        <v>72</v>
      </c>
      <c r="H5356" s="54" t="s">
        <v>128</v>
      </c>
      <c r="I5356" s="54" t="s">
        <v>22</v>
      </c>
      <c r="J5356" s="54" t="s">
        <v>129</v>
      </c>
      <c r="K5356" s="56">
        <v>43460.532268518517</v>
      </c>
      <c r="L5356" s="56">
        <v>43460.584837962961</v>
      </c>
      <c r="M5356" s="57">
        <v>1.261666666</v>
      </c>
      <c r="N5356" s="58">
        <v>0</v>
      </c>
      <c r="O5356" s="58">
        <v>0</v>
      </c>
      <c r="P5356" s="58">
        <v>0</v>
      </c>
      <c r="Q5356" s="58">
        <v>9</v>
      </c>
      <c r="R5356" s="59">
        <v>0</v>
      </c>
      <c r="S5356" s="59">
        <v>0</v>
      </c>
      <c r="T5356" s="59">
        <v>0</v>
      </c>
      <c r="U5356" s="59">
        <v>11.355</v>
      </c>
    </row>
    <row r="5357" spans="1:21" x14ac:dyDescent="0.3">
      <c r="A5357" s="61">
        <v>91434</v>
      </c>
      <c r="B5357" s="54">
        <v>1</v>
      </c>
      <c r="C5357" s="54" t="s">
        <v>78</v>
      </c>
      <c r="D5357" s="54" t="s">
        <v>105</v>
      </c>
      <c r="E5357" s="61" t="s">
        <v>4543</v>
      </c>
      <c r="F5357" s="61" t="s">
        <v>625</v>
      </c>
      <c r="G5357" s="54" t="s">
        <v>71</v>
      </c>
      <c r="H5357" s="54" t="s">
        <v>128</v>
      </c>
      <c r="I5357" s="54" t="s">
        <v>22</v>
      </c>
      <c r="J5357" s="54" t="s">
        <v>129</v>
      </c>
      <c r="K5357" s="56">
        <v>43460.527708333335</v>
      </c>
      <c r="L5357" s="56">
        <v>43460.581388888888</v>
      </c>
      <c r="M5357" s="57">
        <v>1.288333333</v>
      </c>
      <c r="N5357" s="58">
        <v>0</v>
      </c>
      <c r="O5357" s="58">
        <v>168</v>
      </c>
      <c r="P5357" s="58">
        <v>0</v>
      </c>
      <c r="Q5357" s="58">
        <v>0</v>
      </c>
      <c r="R5357" s="59">
        <v>0</v>
      </c>
      <c r="S5357" s="59">
        <v>216.44</v>
      </c>
      <c r="T5357" s="59">
        <v>0</v>
      </c>
      <c r="U5357" s="59">
        <v>0</v>
      </c>
    </row>
    <row r="5358" spans="1:21" x14ac:dyDescent="0.3">
      <c r="A5358" s="61">
        <v>91435</v>
      </c>
      <c r="B5358" s="54">
        <v>1</v>
      </c>
      <c r="C5358" s="54" t="s">
        <v>79</v>
      </c>
      <c r="D5358" s="54" t="s">
        <v>113</v>
      </c>
      <c r="E5358" s="61" t="s">
        <v>4544</v>
      </c>
      <c r="F5358" s="61" t="s">
        <v>137</v>
      </c>
      <c r="G5358" s="54" t="s">
        <v>71</v>
      </c>
      <c r="H5358" s="54" t="s">
        <v>128</v>
      </c>
      <c r="I5358" s="54" t="s">
        <v>22</v>
      </c>
      <c r="J5358" s="54" t="s">
        <v>129</v>
      </c>
      <c r="K5358" s="56">
        <v>43460.538495370369</v>
      </c>
      <c r="L5358" s="56">
        <v>43460.559432870374</v>
      </c>
      <c r="M5358" s="57">
        <v>0.50249999999999995</v>
      </c>
      <c r="N5358" s="58">
        <v>0</v>
      </c>
      <c r="O5358" s="58">
        <v>1</v>
      </c>
      <c r="P5358" s="58">
        <v>0</v>
      </c>
      <c r="Q5358" s="58">
        <v>0</v>
      </c>
      <c r="R5358" s="59">
        <v>0</v>
      </c>
      <c r="S5358" s="59">
        <v>0.50249999999999995</v>
      </c>
      <c r="T5358" s="59">
        <v>0</v>
      </c>
      <c r="U5358" s="59">
        <v>0</v>
      </c>
    </row>
    <row r="5359" spans="1:21" x14ac:dyDescent="0.3">
      <c r="A5359" s="61">
        <v>91437</v>
      </c>
      <c r="B5359" s="54">
        <v>1</v>
      </c>
      <c r="C5359" s="54" t="s">
        <v>78</v>
      </c>
      <c r="D5359" s="54" t="s">
        <v>86</v>
      </c>
      <c r="E5359" s="61" t="s">
        <v>4545</v>
      </c>
      <c r="F5359" s="61" t="s">
        <v>172</v>
      </c>
      <c r="G5359" s="54" t="s">
        <v>71</v>
      </c>
      <c r="H5359" s="54" t="s">
        <v>128</v>
      </c>
      <c r="I5359" s="54" t="s">
        <v>22</v>
      </c>
      <c r="J5359" s="54" t="s">
        <v>129</v>
      </c>
      <c r="K5359" s="56">
        <v>43460.499155092592</v>
      </c>
      <c r="L5359" s="56">
        <v>43460.584710648145</v>
      </c>
      <c r="M5359" s="57">
        <v>2.0533333329999999</v>
      </c>
      <c r="N5359" s="58">
        <v>0</v>
      </c>
      <c r="O5359" s="58">
        <v>276</v>
      </c>
      <c r="P5359" s="58">
        <v>0</v>
      </c>
      <c r="Q5359" s="58">
        <v>0</v>
      </c>
      <c r="R5359" s="59">
        <v>0</v>
      </c>
      <c r="S5359" s="59">
        <v>566.72</v>
      </c>
      <c r="T5359" s="59">
        <v>0</v>
      </c>
      <c r="U5359" s="59">
        <v>0</v>
      </c>
    </row>
    <row r="5360" spans="1:21" x14ac:dyDescent="0.3">
      <c r="A5360" s="61">
        <v>91439</v>
      </c>
      <c r="B5360" s="54">
        <v>1</v>
      </c>
      <c r="C5360" s="54" t="s">
        <v>78</v>
      </c>
      <c r="D5360" s="54" t="s">
        <v>91</v>
      </c>
      <c r="E5360" s="61" t="s">
        <v>4546</v>
      </c>
      <c r="F5360" s="61" t="s">
        <v>151</v>
      </c>
      <c r="G5360" s="54" t="s">
        <v>71</v>
      </c>
      <c r="H5360" s="54" t="s">
        <v>128</v>
      </c>
      <c r="I5360" s="54" t="s">
        <v>22</v>
      </c>
      <c r="J5360" s="54" t="s">
        <v>129</v>
      </c>
      <c r="K5360" s="56">
        <v>43460.56318287037</v>
      </c>
      <c r="L5360" s="56">
        <v>43460.693055555559</v>
      </c>
      <c r="M5360" s="57">
        <v>3.116944444</v>
      </c>
      <c r="N5360" s="58">
        <v>0</v>
      </c>
      <c r="O5360" s="58">
        <v>0</v>
      </c>
      <c r="P5360" s="58">
        <v>0</v>
      </c>
      <c r="Q5360" s="58">
        <v>13</v>
      </c>
      <c r="R5360" s="59">
        <v>0</v>
      </c>
      <c r="S5360" s="59">
        <v>0</v>
      </c>
      <c r="T5360" s="59">
        <v>0</v>
      </c>
      <c r="U5360" s="59">
        <v>40.520277999999998</v>
      </c>
    </row>
    <row r="5361" spans="1:21" x14ac:dyDescent="0.3">
      <c r="A5361" s="61">
        <v>91440</v>
      </c>
      <c r="B5361" s="54">
        <v>1</v>
      </c>
      <c r="C5361" s="54" t="s">
        <v>78</v>
      </c>
      <c r="D5361" s="54" t="s">
        <v>95</v>
      </c>
      <c r="E5361" s="61" t="s">
        <v>4547</v>
      </c>
      <c r="F5361" s="61" t="s">
        <v>156</v>
      </c>
      <c r="G5361" s="54" t="s">
        <v>71</v>
      </c>
      <c r="H5361" s="54" t="s">
        <v>128</v>
      </c>
      <c r="I5361" s="54" t="s">
        <v>22</v>
      </c>
      <c r="J5361" s="54" t="s">
        <v>129</v>
      </c>
      <c r="K5361" s="56">
        <v>43460.544039351851</v>
      </c>
      <c r="L5361" s="56">
        <v>43460.583194444444</v>
      </c>
      <c r="M5361" s="57">
        <v>0.939722222</v>
      </c>
      <c r="N5361" s="58">
        <v>0</v>
      </c>
      <c r="O5361" s="58">
        <v>37</v>
      </c>
      <c r="P5361" s="58">
        <v>0</v>
      </c>
      <c r="Q5361" s="58">
        <v>0</v>
      </c>
      <c r="R5361" s="59">
        <v>0</v>
      </c>
      <c r="S5361" s="59">
        <v>34.769722000000002</v>
      </c>
      <c r="T5361" s="59">
        <v>0</v>
      </c>
      <c r="U5361" s="59">
        <v>0</v>
      </c>
    </row>
    <row r="5362" spans="1:21" x14ac:dyDescent="0.3">
      <c r="A5362" s="61">
        <v>91446</v>
      </c>
      <c r="B5362" s="54">
        <v>1</v>
      </c>
      <c r="C5362" s="54" t="s">
        <v>78</v>
      </c>
      <c r="D5362" s="54" t="s">
        <v>105</v>
      </c>
      <c r="E5362" s="61" t="s">
        <v>4548</v>
      </c>
      <c r="F5362" s="61" t="s">
        <v>151</v>
      </c>
      <c r="G5362" s="54" t="s">
        <v>71</v>
      </c>
      <c r="H5362" s="54" t="s">
        <v>128</v>
      </c>
      <c r="I5362" s="54" t="s">
        <v>22</v>
      </c>
      <c r="J5362" s="54" t="s">
        <v>129</v>
      </c>
      <c r="K5362" s="56">
        <v>43460.547939814816</v>
      </c>
      <c r="L5362" s="56">
        <v>43460.641203703701</v>
      </c>
      <c r="M5362" s="57">
        <v>2.2383333329999999</v>
      </c>
      <c r="N5362" s="58">
        <v>0</v>
      </c>
      <c r="O5362" s="58">
        <v>11</v>
      </c>
      <c r="P5362" s="58">
        <v>0</v>
      </c>
      <c r="Q5362" s="58">
        <v>0</v>
      </c>
      <c r="R5362" s="59">
        <v>0</v>
      </c>
      <c r="S5362" s="59">
        <v>24.621666999999999</v>
      </c>
      <c r="T5362" s="59">
        <v>0</v>
      </c>
      <c r="U5362" s="59">
        <v>0</v>
      </c>
    </row>
    <row r="5363" spans="1:21" x14ac:dyDescent="0.3">
      <c r="A5363" s="61">
        <v>91447</v>
      </c>
      <c r="B5363" s="54">
        <v>1</v>
      </c>
      <c r="C5363" s="54" t="s">
        <v>79</v>
      </c>
      <c r="D5363" s="54" t="s">
        <v>120</v>
      </c>
      <c r="E5363" s="61" t="s">
        <v>4549</v>
      </c>
      <c r="F5363" s="61" t="s">
        <v>171</v>
      </c>
      <c r="G5363" s="54" t="s">
        <v>72</v>
      </c>
      <c r="H5363" s="54" t="s">
        <v>128</v>
      </c>
      <c r="I5363" s="54" t="s">
        <v>22</v>
      </c>
      <c r="J5363" s="54" t="s">
        <v>129</v>
      </c>
      <c r="K5363" s="56">
        <v>43460.553043981483</v>
      </c>
      <c r="L5363" s="56">
        <v>43460.56622685185</v>
      </c>
      <c r="M5363" s="57">
        <v>0.31638888799999998</v>
      </c>
      <c r="N5363" s="58">
        <v>1</v>
      </c>
      <c r="O5363" s="58">
        <v>310</v>
      </c>
      <c r="P5363" s="58">
        <v>0</v>
      </c>
      <c r="Q5363" s="58">
        <v>81</v>
      </c>
      <c r="R5363" s="59">
        <v>0.31638899999999998</v>
      </c>
      <c r="S5363" s="59">
        <v>98.080555000000004</v>
      </c>
      <c r="T5363" s="59">
        <v>0</v>
      </c>
      <c r="U5363" s="59">
        <v>25.627500000000001</v>
      </c>
    </row>
    <row r="5364" spans="1:21" x14ac:dyDescent="0.3">
      <c r="A5364" s="61">
        <v>91448</v>
      </c>
      <c r="B5364" s="54">
        <v>1</v>
      </c>
      <c r="C5364" s="54" t="s">
        <v>78</v>
      </c>
      <c r="D5364" s="54" t="s">
        <v>103</v>
      </c>
      <c r="E5364" s="61" t="s">
        <v>4550</v>
      </c>
      <c r="F5364" s="61" t="s">
        <v>172</v>
      </c>
      <c r="G5364" s="54" t="s">
        <v>71</v>
      </c>
      <c r="H5364" s="54" t="s">
        <v>128</v>
      </c>
      <c r="I5364" s="54" t="s">
        <v>22</v>
      </c>
      <c r="J5364" s="54" t="s">
        <v>129</v>
      </c>
      <c r="K5364" s="56">
        <v>43460.552407407406</v>
      </c>
      <c r="L5364" s="56">
        <v>43460.712557870371</v>
      </c>
      <c r="M5364" s="57">
        <v>3.843611111</v>
      </c>
      <c r="N5364" s="58">
        <v>0</v>
      </c>
      <c r="O5364" s="58">
        <v>0</v>
      </c>
      <c r="P5364" s="58">
        <v>0</v>
      </c>
      <c r="Q5364" s="58">
        <v>74</v>
      </c>
      <c r="R5364" s="59">
        <v>0</v>
      </c>
      <c r="S5364" s="59">
        <v>0</v>
      </c>
      <c r="T5364" s="59">
        <v>0</v>
      </c>
      <c r="U5364" s="59">
        <v>284.42722199999997</v>
      </c>
    </row>
    <row r="5365" spans="1:21" x14ac:dyDescent="0.3">
      <c r="A5365" s="61">
        <v>91452</v>
      </c>
      <c r="B5365" s="54">
        <v>1</v>
      </c>
      <c r="C5365" s="54" t="s">
        <v>78</v>
      </c>
      <c r="D5365" s="54" t="s">
        <v>103</v>
      </c>
      <c r="E5365" s="61" t="s">
        <v>4551</v>
      </c>
      <c r="F5365" s="61" t="s">
        <v>137</v>
      </c>
      <c r="G5365" s="54" t="s">
        <v>71</v>
      </c>
      <c r="H5365" s="54" t="s">
        <v>128</v>
      </c>
      <c r="I5365" s="54" t="s">
        <v>22</v>
      </c>
      <c r="J5365" s="54" t="s">
        <v>129</v>
      </c>
      <c r="K5365" s="56">
        <v>43460.554872685185</v>
      </c>
      <c r="L5365" s="56">
        <v>43460.748067129629</v>
      </c>
      <c r="M5365" s="57">
        <v>4.636666666</v>
      </c>
      <c r="N5365" s="58">
        <v>0</v>
      </c>
      <c r="O5365" s="58">
        <v>0</v>
      </c>
      <c r="P5365" s="58">
        <v>0</v>
      </c>
      <c r="Q5365" s="58">
        <v>162</v>
      </c>
      <c r="R5365" s="59">
        <v>0</v>
      </c>
      <c r="S5365" s="59">
        <v>0</v>
      </c>
      <c r="T5365" s="59">
        <v>0</v>
      </c>
      <c r="U5365" s="59">
        <v>751.14</v>
      </c>
    </row>
    <row r="5366" spans="1:21" x14ac:dyDescent="0.3">
      <c r="A5366" s="61">
        <v>91458</v>
      </c>
      <c r="B5366" s="54">
        <v>1</v>
      </c>
      <c r="C5366" s="54" t="s">
        <v>79</v>
      </c>
      <c r="D5366" s="54" t="s">
        <v>111</v>
      </c>
      <c r="E5366" s="61" t="s">
        <v>533</v>
      </c>
      <c r="F5366" s="61" t="s">
        <v>140</v>
      </c>
      <c r="G5366" s="54" t="s">
        <v>72</v>
      </c>
      <c r="H5366" s="54" t="s">
        <v>128</v>
      </c>
      <c r="I5366" s="54" t="s">
        <v>22</v>
      </c>
      <c r="J5366" s="54" t="s">
        <v>129</v>
      </c>
      <c r="K5366" s="56">
        <v>43460.561539351853</v>
      </c>
      <c r="L5366" s="56">
        <v>43460.598125000004</v>
      </c>
      <c r="M5366" s="57">
        <v>0.87805555499999999</v>
      </c>
      <c r="N5366" s="58">
        <v>0</v>
      </c>
      <c r="O5366" s="58">
        <v>0</v>
      </c>
      <c r="P5366" s="58">
        <v>2</v>
      </c>
      <c r="Q5366" s="58">
        <v>361</v>
      </c>
      <c r="R5366" s="59">
        <v>0</v>
      </c>
      <c r="S5366" s="59">
        <v>0</v>
      </c>
      <c r="T5366" s="59">
        <v>1.756111</v>
      </c>
      <c r="U5366" s="59">
        <v>316.97805499999998</v>
      </c>
    </row>
    <row r="5367" spans="1:21" x14ac:dyDescent="0.3">
      <c r="A5367" s="61">
        <v>91463</v>
      </c>
      <c r="B5367" s="54">
        <v>1</v>
      </c>
      <c r="C5367" s="54" t="s">
        <v>79</v>
      </c>
      <c r="D5367" s="54" t="s">
        <v>117</v>
      </c>
      <c r="E5367" s="61" t="s">
        <v>4552</v>
      </c>
      <c r="F5367" s="61" t="s">
        <v>140</v>
      </c>
      <c r="G5367" s="54" t="s">
        <v>72</v>
      </c>
      <c r="H5367" s="54" t="s">
        <v>128</v>
      </c>
      <c r="I5367" s="54" t="s">
        <v>22</v>
      </c>
      <c r="J5367" s="54" t="s">
        <v>129</v>
      </c>
      <c r="K5367" s="56">
        <v>43460.566736111112</v>
      </c>
      <c r="L5367" s="56">
        <v>43460.580289351856</v>
      </c>
      <c r="M5367" s="57">
        <v>0.32527777699999999</v>
      </c>
      <c r="N5367" s="58">
        <v>0</v>
      </c>
      <c r="O5367" s="58">
        <v>3</v>
      </c>
      <c r="P5367" s="58">
        <v>7</v>
      </c>
      <c r="Q5367" s="58">
        <v>474</v>
      </c>
      <c r="R5367" s="59">
        <v>0</v>
      </c>
      <c r="S5367" s="59">
        <v>0.97583299999999995</v>
      </c>
      <c r="T5367" s="59">
        <v>2.2769439999999999</v>
      </c>
      <c r="U5367" s="59">
        <v>154.18166600000001</v>
      </c>
    </row>
    <row r="5368" spans="1:21" x14ac:dyDescent="0.3">
      <c r="A5368" s="61">
        <v>91464</v>
      </c>
      <c r="B5368" s="54">
        <v>1</v>
      </c>
      <c r="C5368" s="54" t="s">
        <v>78</v>
      </c>
      <c r="D5368" s="54" t="s">
        <v>93</v>
      </c>
      <c r="E5368" s="61" t="s">
        <v>378</v>
      </c>
      <c r="F5368" s="61" t="s">
        <v>140</v>
      </c>
      <c r="G5368" s="54" t="s">
        <v>72</v>
      </c>
      <c r="H5368" s="54" t="s">
        <v>128</v>
      </c>
      <c r="I5368" s="54" t="s">
        <v>22</v>
      </c>
      <c r="J5368" s="54" t="s">
        <v>129</v>
      </c>
      <c r="K5368" s="56">
        <v>43460.565578703703</v>
      </c>
      <c r="L5368" s="56">
        <v>43460.614733796298</v>
      </c>
      <c r="M5368" s="57">
        <v>1.1797222220000001</v>
      </c>
      <c r="N5368" s="58">
        <v>0</v>
      </c>
      <c r="O5368" s="58">
        <v>3</v>
      </c>
      <c r="P5368" s="58">
        <v>3</v>
      </c>
      <c r="Q5368" s="58">
        <v>866</v>
      </c>
      <c r="R5368" s="59">
        <v>0</v>
      </c>
      <c r="S5368" s="59">
        <v>3.539167</v>
      </c>
      <c r="T5368" s="59">
        <v>3.539167</v>
      </c>
      <c r="U5368" s="59">
        <v>1021.639444</v>
      </c>
    </row>
    <row r="5369" spans="1:21" x14ac:dyDescent="0.3">
      <c r="A5369" s="61">
        <v>91465</v>
      </c>
      <c r="B5369" s="54">
        <v>1</v>
      </c>
      <c r="C5369" s="54" t="s">
        <v>78</v>
      </c>
      <c r="D5369" s="54" t="s">
        <v>125</v>
      </c>
      <c r="E5369" s="61" t="s">
        <v>4553</v>
      </c>
      <c r="F5369" s="61" t="s">
        <v>137</v>
      </c>
      <c r="G5369" s="54" t="s">
        <v>71</v>
      </c>
      <c r="H5369" s="54" t="s">
        <v>128</v>
      </c>
      <c r="I5369" s="54" t="s">
        <v>22</v>
      </c>
      <c r="J5369" s="54" t="s">
        <v>129</v>
      </c>
      <c r="K5369" s="56">
        <v>43460.567662037036</v>
      </c>
      <c r="L5369" s="56">
        <v>43460.799895833334</v>
      </c>
      <c r="M5369" s="57">
        <v>5.573611111</v>
      </c>
      <c r="N5369" s="58">
        <v>0</v>
      </c>
      <c r="O5369" s="58">
        <v>1</v>
      </c>
      <c r="P5369" s="58">
        <v>0</v>
      </c>
      <c r="Q5369" s="58">
        <v>0</v>
      </c>
      <c r="R5369" s="59">
        <v>0</v>
      </c>
      <c r="S5369" s="59">
        <v>5.5736109999999996</v>
      </c>
      <c r="T5369" s="59">
        <v>0</v>
      </c>
      <c r="U5369" s="59">
        <v>0</v>
      </c>
    </row>
    <row r="5370" spans="1:21" x14ac:dyDescent="0.3">
      <c r="A5370" s="61">
        <v>91466</v>
      </c>
      <c r="B5370" s="54">
        <v>1</v>
      </c>
      <c r="C5370" s="54" t="s">
        <v>78</v>
      </c>
      <c r="D5370" s="54" t="s">
        <v>95</v>
      </c>
      <c r="E5370" s="61" t="s">
        <v>4554</v>
      </c>
      <c r="F5370" s="61" t="s">
        <v>172</v>
      </c>
      <c r="G5370" s="54" t="s">
        <v>71</v>
      </c>
      <c r="H5370" s="54" t="s">
        <v>128</v>
      </c>
      <c r="I5370" s="54" t="s">
        <v>22</v>
      </c>
      <c r="J5370" s="54" t="s">
        <v>129</v>
      </c>
      <c r="K5370" s="56">
        <v>43460.577384259261</v>
      </c>
      <c r="L5370" s="56">
        <v>43460.626203703701</v>
      </c>
      <c r="M5370" s="57">
        <v>1.1716666659999999</v>
      </c>
      <c r="N5370" s="58">
        <v>0</v>
      </c>
      <c r="O5370" s="58">
        <v>278</v>
      </c>
      <c r="P5370" s="58">
        <v>0</v>
      </c>
      <c r="Q5370" s="58">
        <v>0</v>
      </c>
      <c r="R5370" s="59">
        <v>0</v>
      </c>
      <c r="S5370" s="59">
        <v>325.72333300000003</v>
      </c>
      <c r="T5370" s="59">
        <v>0</v>
      </c>
      <c r="U5370" s="59">
        <v>0</v>
      </c>
    </row>
    <row r="5371" spans="1:21" x14ac:dyDescent="0.3">
      <c r="A5371" s="61">
        <v>91467</v>
      </c>
      <c r="B5371" s="54">
        <v>1</v>
      </c>
      <c r="C5371" s="54" t="s">
        <v>78</v>
      </c>
      <c r="D5371" s="54" t="s">
        <v>92</v>
      </c>
      <c r="E5371" s="61" t="s">
        <v>4555</v>
      </c>
      <c r="F5371" s="61" t="s">
        <v>168</v>
      </c>
      <c r="G5371" s="54" t="s">
        <v>72</v>
      </c>
      <c r="H5371" s="54" t="s">
        <v>128</v>
      </c>
      <c r="I5371" s="54" t="s">
        <v>22</v>
      </c>
      <c r="J5371" s="54" t="s">
        <v>129</v>
      </c>
      <c r="K5371" s="56">
        <v>43460.579305555555</v>
      </c>
      <c r="L5371" s="56">
        <v>43460.588888888888</v>
      </c>
      <c r="M5371" s="57">
        <v>0.23</v>
      </c>
      <c r="N5371" s="58">
        <v>0</v>
      </c>
      <c r="O5371" s="58">
        <v>2</v>
      </c>
      <c r="P5371" s="58">
        <v>0</v>
      </c>
      <c r="Q5371" s="58">
        <v>118</v>
      </c>
      <c r="R5371" s="59">
        <v>0</v>
      </c>
      <c r="S5371" s="59">
        <v>0.46</v>
      </c>
      <c r="T5371" s="59">
        <v>0</v>
      </c>
      <c r="U5371" s="59">
        <v>27.14</v>
      </c>
    </row>
    <row r="5372" spans="1:21" x14ac:dyDescent="0.3">
      <c r="A5372" s="61">
        <v>91468</v>
      </c>
      <c r="B5372" s="54">
        <v>1</v>
      </c>
      <c r="C5372" s="54" t="s">
        <v>78</v>
      </c>
      <c r="D5372" s="54" t="s">
        <v>94</v>
      </c>
      <c r="E5372" s="61" t="s">
        <v>4556</v>
      </c>
      <c r="F5372" s="61" t="s">
        <v>144</v>
      </c>
      <c r="G5372" s="54" t="s">
        <v>71</v>
      </c>
      <c r="H5372" s="54" t="s">
        <v>128</v>
      </c>
      <c r="I5372" s="54" t="s">
        <v>22</v>
      </c>
      <c r="J5372" s="54" t="s">
        <v>129</v>
      </c>
      <c r="K5372" s="56">
        <v>43460.581018518518</v>
      </c>
      <c r="L5372" s="56">
        <v>43460.602673611109</v>
      </c>
      <c r="M5372" s="57">
        <v>0.51972222199999996</v>
      </c>
      <c r="N5372" s="58">
        <v>0</v>
      </c>
      <c r="O5372" s="58">
        <v>1</v>
      </c>
      <c r="P5372" s="58">
        <v>0</v>
      </c>
      <c r="Q5372" s="58">
        <v>0</v>
      </c>
      <c r="R5372" s="59">
        <v>0</v>
      </c>
      <c r="S5372" s="59">
        <v>0.51972200000000002</v>
      </c>
      <c r="T5372" s="59">
        <v>0</v>
      </c>
      <c r="U5372" s="59">
        <v>0</v>
      </c>
    </row>
    <row r="5373" spans="1:21" x14ac:dyDescent="0.3">
      <c r="A5373" s="61">
        <v>91469</v>
      </c>
      <c r="B5373" s="54">
        <v>1</v>
      </c>
      <c r="C5373" s="54" t="s">
        <v>79</v>
      </c>
      <c r="D5373" s="54" t="s">
        <v>118</v>
      </c>
      <c r="E5373" s="61" t="s">
        <v>4557</v>
      </c>
      <c r="F5373" s="61" t="s">
        <v>130</v>
      </c>
      <c r="G5373" s="54" t="s">
        <v>71</v>
      </c>
      <c r="H5373" s="54" t="s">
        <v>128</v>
      </c>
      <c r="I5373" s="54" t="s">
        <v>22</v>
      </c>
      <c r="J5373" s="54" t="s">
        <v>129</v>
      </c>
      <c r="K5373" s="56">
        <v>43460.575740740744</v>
      </c>
      <c r="L5373" s="56">
        <v>43460.663969907408</v>
      </c>
      <c r="M5373" s="57">
        <v>2.1175000000000002</v>
      </c>
      <c r="N5373" s="58">
        <v>0</v>
      </c>
      <c r="O5373" s="58">
        <v>1</v>
      </c>
      <c r="P5373" s="58">
        <v>0</v>
      </c>
      <c r="Q5373" s="58">
        <v>0</v>
      </c>
      <c r="R5373" s="59">
        <v>0</v>
      </c>
      <c r="S5373" s="59">
        <v>2.1175000000000002</v>
      </c>
      <c r="T5373" s="59">
        <v>0</v>
      </c>
      <c r="U5373" s="59">
        <v>0</v>
      </c>
    </row>
    <row r="5374" spans="1:21" x14ac:dyDescent="0.3">
      <c r="A5374" s="61">
        <v>91470</v>
      </c>
      <c r="B5374" s="54">
        <v>1</v>
      </c>
      <c r="C5374" s="54" t="s">
        <v>79</v>
      </c>
      <c r="D5374" s="54" t="s">
        <v>114</v>
      </c>
      <c r="E5374" s="61" t="s">
        <v>2171</v>
      </c>
      <c r="F5374" s="61" t="s">
        <v>145</v>
      </c>
      <c r="G5374" s="54" t="s">
        <v>72</v>
      </c>
      <c r="H5374" s="54" t="s">
        <v>128</v>
      </c>
      <c r="I5374" s="54" t="s">
        <v>22</v>
      </c>
      <c r="J5374" s="54" t="s">
        <v>129</v>
      </c>
      <c r="K5374" s="56">
        <v>43460.574571759258</v>
      </c>
      <c r="L5374" s="56">
        <v>43460.65865740741</v>
      </c>
      <c r="M5374" s="57">
        <v>2.0180555550000001</v>
      </c>
      <c r="N5374" s="58">
        <v>4</v>
      </c>
      <c r="O5374" s="58">
        <v>893</v>
      </c>
      <c r="P5374" s="58">
        <v>0</v>
      </c>
      <c r="Q5374" s="58">
        <v>6</v>
      </c>
      <c r="R5374" s="59">
        <v>8.072222</v>
      </c>
      <c r="S5374" s="59">
        <v>1802.123611</v>
      </c>
      <c r="T5374" s="59">
        <v>0</v>
      </c>
      <c r="U5374" s="59">
        <v>12.108333</v>
      </c>
    </row>
    <row r="5375" spans="1:21" x14ac:dyDescent="0.3">
      <c r="A5375" s="61">
        <v>91474</v>
      </c>
      <c r="B5375" s="54">
        <v>1</v>
      </c>
      <c r="C5375" s="54" t="s">
        <v>79</v>
      </c>
      <c r="D5375" s="54" t="s">
        <v>115</v>
      </c>
      <c r="E5375" s="61" t="s">
        <v>4558</v>
      </c>
      <c r="F5375" s="61" t="s">
        <v>145</v>
      </c>
      <c r="G5375" s="54" t="s">
        <v>72</v>
      </c>
      <c r="H5375" s="54" t="s">
        <v>128</v>
      </c>
      <c r="I5375" s="54" t="s">
        <v>22</v>
      </c>
      <c r="J5375" s="54" t="s">
        <v>129</v>
      </c>
      <c r="K5375" s="56">
        <v>43460.585231481484</v>
      </c>
      <c r="L5375" s="56">
        <v>43460.616307870368</v>
      </c>
      <c r="M5375" s="57">
        <v>0.74583333299999999</v>
      </c>
      <c r="N5375" s="58">
        <v>0</v>
      </c>
      <c r="O5375" s="58">
        <v>0</v>
      </c>
      <c r="P5375" s="58">
        <v>0</v>
      </c>
      <c r="Q5375" s="58">
        <v>69</v>
      </c>
      <c r="R5375" s="59">
        <v>0</v>
      </c>
      <c r="S5375" s="59">
        <v>0</v>
      </c>
      <c r="T5375" s="59">
        <v>0</v>
      </c>
      <c r="U5375" s="59">
        <v>51.462499999999999</v>
      </c>
    </row>
    <row r="5376" spans="1:21" x14ac:dyDescent="0.3">
      <c r="A5376" s="61">
        <v>91476</v>
      </c>
      <c r="B5376" s="54">
        <v>1</v>
      </c>
      <c r="C5376" s="54" t="s">
        <v>78</v>
      </c>
      <c r="D5376" s="54" t="s">
        <v>86</v>
      </c>
      <c r="E5376" s="61" t="s">
        <v>4559</v>
      </c>
      <c r="F5376" s="61" t="s">
        <v>137</v>
      </c>
      <c r="G5376" s="54" t="s">
        <v>71</v>
      </c>
      <c r="H5376" s="54" t="s">
        <v>128</v>
      </c>
      <c r="I5376" s="54" t="s">
        <v>22</v>
      </c>
      <c r="J5376" s="54" t="s">
        <v>129</v>
      </c>
      <c r="K5376" s="56">
        <v>43460.581122685187</v>
      </c>
      <c r="L5376" s="56">
        <v>43460.706018518518</v>
      </c>
      <c r="M5376" s="57">
        <v>2.9975000000000001</v>
      </c>
      <c r="N5376" s="58">
        <v>0</v>
      </c>
      <c r="O5376" s="58">
        <v>0</v>
      </c>
      <c r="P5376" s="58">
        <v>0</v>
      </c>
      <c r="Q5376" s="58">
        <v>1</v>
      </c>
      <c r="R5376" s="59">
        <v>0</v>
      </c>
      <c r="S5376" s="59">
        <v>0</v>
      </c>
      <c r="T5376" s="59">
        <v>0</v>
      </c>
      <c r="U5376" s="59">
        <v>2.9975000000000001</v>
      </c>
    </row>
    <row r="5377" spans="1:21" x14ac:dyDescent="0.3">
      <c r="A5377" s="61">
        <v>91477</v>
      </c>
      <c r="B5377" s="54">
        <v>1</v>
      </c>
      <c r="C5377" s="54" t="s">
        <v>79</v>
      </c>
      <c r="D5377" s="54" t="s">
        <v>118</v>
      </c>
      <c r="E5377" s="61" t="s">
        <v>4560</v>
      </c>
      <c r="F5377" s="61" t="s">
        <v>145</v>
      </c>
      <c r="G5377" s="54" t="s">
        <v>72</v>
      </c>
      <c r="H5377" s="54" t="s">
        <v>128</v>
      </c>
      <c r="I5377" s="54" t="s">
        <v>22</v>
      </c>
      <c r="J5377" s="54" t="s">
        <v>129</v>
      </c>
      <c r="K5377" s="56">
        <v>43460.588078703702</v>
      </c>
      <c r="L5377" s="56">
        <v>43460.65115740741</v>
      </c>
      <c r="M5377" s="57">
        <v>1.5138888880000001</v>
      </c>
      <c r="N5377" s="58">
        <v>0</v>
      </c>
      <c r="O5377" s="58">
        <v>261</v>
      </c>
      <c r="P5377" s="58">
        <v>0</v>
      </c>
      <c r="Q5377" s="58">
        <v>0</v>
      </c>
      <c r="R5377" s="59">
        <v>0</v>
      </c>
      <c r="S5377" s="59">
        <v>395.125</v>
      </c>
      <c r="T5377" s="59">
        <v>0</v>
      </c>
      <c r="U5377" s="59">
        <v>0</v>
      </c>
    </row>
    <row r="5378" spans="1:21" x14ac:dyDescent="0.3">
      <c r="A5378" s="61">
        <v>91482</v>
      </c>
      <c r="B5378" s="54">
        <v>1</v>
      </c>
      <c r="C5378" s="54" t="s">
        <v>78</v>
      </c>
      <c r="D5378" s="54" t="s">
        <v>104</v>
      </c>
      <c r="E5378" s="61" t="s">
        <v>4561</v>
      </c>
      <c r="F5378" s="61" t="s">
        <v>136</v>
      </c>
      <c r="G5378" s="54" t="s">
        <v>71</v>
      </c>
      <c r="H5378" s="54" t="s">
        <v>128</v>
      </c>
      <c r="I5378" s="54" t="s">
        <v>22</v>
      </c>
      <c r="J5378" s="54" t="s">
        <v>129</v>
      </c>
      <c r="K5378" s="56">
        <v>43460.509108796294</v>
      </c>
      <c r="L5378" s="56">
        <v>43460.602777777778</v>
      </c>
      <c r="M5378" s="57">
        <v>2.2480555550000001</v>
      </c>
      <c r="N5378" s="58">
        <v>0</v>
      </c>
      <c r="O5378" s="58">
        <v>0</v>
      </c>
      <c r="P5378" s="58">
        <v>0</v>
      </c>
      <c r="Q5378" s="58">
        <v>7</v>
      </c>
      <c r="R5378" s="59">
        <v>0</v>
      </c>
      <c r="S5378" s="59">
        <v>0</v>
      </c>
      <c r="T5378" s="59">
        <v>0</v>
      </c>
      <c r="U5378" s="59">
        <v>15.736389000000001</v>
      </c>
    </row>
    <row r="5379" spans="1:21" x14ac:dyDescent="0.3">
      <c r="A5379" s="61">
        <v>91484</v>
      </c>
      <c r="B5379" s="54">
        <v>1</v>
      </c>
      <c r="C5379" s="54" t="s">
        <v>78</v>
      </c>
      <c r="D5379" s="54" t="s">
        <v>106</v>
      </c>
      <c r="E5379" s="61" t="s">
        <v>4562</v>
      </c>
      <c r="F5379" s="61" t="s">
        <v>151</v>
      </c>
      <c r="G5379" s="54" t="s">
        <v>71</v>
      </c>
      <c r="H5379" s="54" t="s">
        <v>128</v>
      </c>
      <c r="I5379" s="54" t="s">
        <v>22</v>
      </c>
      <c r="J5379" s="54" t="s">
        <v>129</v>
      </c>
      <c r="K5379" s="56">
        <v>43460.355902777781</v>
      </c>
      <c r="L5379" s="56">
        <v>43460.650034722225</v>
      </c>
      <c r="M5379" s="57">
        <v>7.0591666660000003</v>
      </c>
      <c r="N5379" s="58">
        <v>0</v>
      </c>
      <c r="O5379" s="58">
        <v>6</v>
      </c>
      <c r="P5379" s="58">
        <v>0</v>
      </c>
      <c r="Q5379" s="58">
        <v>0</v>
      </c>
      <c r="R5379" s="59">
        <v>0</v>
      </c>
      <c r="S5379" s="59">
        <v>42.354999999999997</v>
      </c>
      <c r="T5379" s="59">
        <v>0</v>
      </c>
      <c r="U5379" s="59">
        <v>0</v>
      </c>
    </row>
    <row r="5380" spans="1:21" x14ac:dyDescent="0.3">
      <c r="A5380" s="61">
        <v>91487</v>
      </c>
      <c r="B5380" s="54">
        <v>1</v>
      </c>
      <c r="C5380" s="54" t="s">
        <v>79</v>
      </c>
      <c r="D5380" s="54" t="s">
        <v>114</v>
      </c>
      <c r="E5380" s="61" t="s">
        <v>4405</v>
      </c>
      <c r="F5380" s="61" t="s">
        <v>145</v>
      </c>
      <c r="G5380" s="54" t="s">
        <v>72</v>
      </c>
      <c r="H5380" s="54" t="s">
        <v>128</v>
      </c>
      <c r="I5380" s="54" t="s">
        <v>22</v>
      </c>
      <c r="J5380" s="54" t="s">
        <v>129</v>
      </c>
      <c r="K5380" s="56">
        <v>43460.599340277775</v>
      </c>
      <c r="L5380" s="56">
        <v>43460.746886574074</v>
      </c>
      <c r="M5380" s="57">
        <v>3.5411111110000002</v>
      </c>
      <c r="N5380" s="58">
        <v>0</v>
      </c>
      <c r="O5380" s="58">
        <v>0</v>
      </c>
      <c r="P5380" s="58">
        <v>0</v>
      </c>
      <c r="Q5380" s="58">
        <v>9</v>
      </c>
      <c r="R5380" s="59">
        <v>0</v>
      </c>
      <c r="S5380" s="59">
        <v>0</v>
      </c>
      <c r="T5380" s="59">
        <v>0</v>
      </c>
      <c r="U5380" s="59">
        <v>31.87</v>
      </c>
    </row>
    <row r="5381" spans="1:21" x14ac:dyDescent="0.3">
      <c r="A5381" s="61">
        <v>91488</v>
      </c>
      <c r="B5381" s="54">
        <v>1</v>
      </c>
      <c r="C5381" s="54" t="s">
        <v>78</v>
      </c>
      <c r="D5381" s="54" t="s">
        <v>91</v>
      </c>
      <c r="E5381" s="61" t="s">
        <v>4563</v>
      </c>
      <c r="F5381" s="61" t="s">
        <v>136</v>
      </c>
      <c r="G5381" s="54" t="s">
        <v>71</v>
      </c>
      <c r="H5381" s="54" t="s">
        <v>128</v>
      </c>
      <c r="I5381" s="54" t="s">
        <v>22</v>
      </c>
      <c r="J5381" s="54" t="s">
        <v>129</v>
      </c>
      <c r="K5381" s="56">
        <v>43460.570208333331</v>
      </c>
      <c r="L5381" s="56">
        <v>43460.70752314815</v>
      </c>
      <c r="M5381" s="57">
        <v>3.295555555</v>
      </c>
      <c r="N5381" s="58">
        <v>0</v>
      </c>
      <c r="O5381" s="58">
        <v>0</v>
      </c>
      <c r="P5381" s="58">
        <v>0</v>
      </c>
      <c r="Q5381" s="58">
        <v>6</v>
      </c>
      <c r="R5381" s="59">
        <v>0</v>
      </c>
      <c r="S5381" s="59">
        <v>0</v>
      </c>
      <c r="T5381" s="59">
        <v>0</v>
      </c>
      <c r="U5381" s="59">
        <v>19.773333000000001</v>
      </c>
    </row>
    <row r="5382" spans="1:21" x14ac:dyDescent="0.3">
      <c r="A5382" s="61">
        <v>91489</v>
      </c>
      <c r="B5382" s="54">
        <v>1</v>
      </c>
      <c r="C5382" s="54" t="s">
        <v>78</v>
      </c>
      <c r="D5382" s="54" t="s">
        <v>82</v>
      </c>
      <c r="E5382" s="61" t="s">
        <v>4564</v>
      </c>
      <c r="F5382" s="61" t="s">
        <v>137</v>
      </c>
      <c r="G5382" s="54" t="s">
        <v>71</v>
      </c>
      <c r="H5382" s="54" t="s">
        <v>128</v>
      </c>
      <c r="I5382" s="54" t="s">
        <v>22</v>
      </c>
      <c r="J5382" s="54" t="s">
        <v>129</v>
      </c>
      <c r="K5382" s="56">
        <v>43460.58935185185</v>
      </c>
      <c r="L5382" s="56">
        <v>43460.728865740741</v>
      </c>
      <c r="M5382" s="57">
        <v>3.3483333329999998</v>
      </c>
      <c r="N5382" s="58">
        <v>0</v>
      </c>
      <c r="O5382" s="58">
        <v>5</v>
      </c>
      <c r="P5382" s="58">
        <v>0</v>
      </c>
      <c r="Q5382" s="58">
        <v>0</v>
      </c>
      <c r="R5382" s="59">
        <v>0</v>
      </c>
      <c r="S5382" s="59">
        <v>16.741667</v>
      </c>
      <c r="T5382" s="59">
        <v>0</v>
      </c>
      <c r="U5382" s="59">
        <v>0</v>
      </c>
    </row>
    <row r="5383" spans="1:21" x14ac:dyDescent="0.3">
      <c r="A5383" s="61">
        <v>91492</v>
      </c>
      <c r="B5383" s="54">
        <v>1</v>
      </c>
      <c r="C5383" s="54" t="s">
        <v>78</v>
      </c>
      <c r="D5383" s="54" t="s">
        <v>87</v>
      </c>
      <c r="E5383" s="61" t="s">
        <v>4565</v>
      </c>
      <c r="F5383" s="61" t="s">
        <v>150</v>
      </c>
      <c r="G5383" s="54" t="s">
        <v>71</v>
      </c>
      <c r="H5383" s="54" t="s">
        <v>128</v>
      </c>
      <c r="I5383" s="54" t="s">
        <v>22</v>
      </c>
      <c r="J5383" s="54" t="s">
        <v>147</v>
      </c>
      <c r="K5383" s="56">
        <v>43460.615277777775</v>
      </c>
      <c r="L5383" s="56">
        <v>43460.627418981479</v>
      </c>
      <c r="M5383" s="57">
        <v>0.29138888800000001</v>
      </c>
      <c r="N5383" s="58">
        <v>0</v>
      </c>
      <c r="O5383" s="58">
        <v>47</v>
      </c>
      <c r="P5383" s="58">
        <v>0</v>
      </c>
      <c r="Q5383" s="58">
        <v>0</v>
      </c>
      <c r="R5383" s="59">
        <v>0</v>
      </c>
      <c r="S5383" s="59">
        <v>13.695278</v>
      </c>
      <c r="T5383" s="59">
        <v>0</v>
      </c>
      <c r="U5383" s="59">
        <v>0</v>
      </c>
    </row>
    <row r="5384" spans="1:21" x14ac:dyDescent="0.3">
      <c r="A5384" s="61">
        <v>91493</v>
      </c>
      <c r="B5384" s="54">
        <v>1</v>
      </c>
      <c r="C5384" s="54" t="s">
        <v>78</v>
      </c>
      <c r="D5384" s="54" t="s">
        <v>85</v>
      </c>
      <c r="E5384" s="61" t="s">
        <v>4566</v>
      </c>
      <c r="F5384" s="61" t="s">
        <v>137</v>
      </c>
      <c r="G5384" s="54" t="s">
        <v>71</v>
      </c>
      <c r="H5384" s="54" t="s">
        <v>128</v>
      </c>
      <c r="I5384" s="54" t="s">
        <v>22</v>
      </c>
      <c r="J5384" s="54" t="s">
        <v>129</v>
      </c>
      <c r="K5384" s="56">
        <v>43460.604768518519</v>
      </c>
      <c r="L5384" s="56">
        <v>43460.686620370368</v>
      </c>
      <c r="M5384" s="57">
        <v>1.964444444</v>
      </c>
      <c r="N5384" s="58">
        <v>0</v>
      </c>
      <c r="O5384" s="58">
        <v>3</v>
      </c>
      <c r="P5384" s="58">
        <v>0</v>
      </c>
      <c r="Q5384" s="58">
        <v>0</v>
      </c>
      <c r="R5384" s="59">
        <v>0</v>
      </c>
      <c r="S5384" s="59">
        <v>5.8933330000000002</v>
      </c>
      <c r="T5384" s="59">
        <v>0</v>
      </c>
      <c r="U5384" s="59">
        <v>0</v>
      </c>
    </row>
    <row r="5385" spans="1:21" x14ac:dyDescent="0.3">
      <c r="A5385" s="61">
        <v>91494</v>
      </c>
      <c r="B5385" s="54">
        <v>1</v>
      </c>
      <c r="C5385" s="54" t="s">
        <v>79</v>
      </c>
      <c r="D5385" s="54" t="s">
        <v>119</v>
      </c>
      <c r="E5385" s="61" t="s">
        <v>3896</v>
      </c>
      <c r="F5385" s="61" t="s">
        <v>140</v>
      </c>
      <c r="G5385" s="54" t="s">
        <v>72</v>
      </c>
      <c r="H5385" s="54" t="s">
        <v>128</v>
      </c>
      <c r="I5385" s="54" t="s">
        <v>22</v>
      </c>
      <c r="J5385" s="54" t="s">
        <v>129</v>
      </c>
      <c r="K5385" s="56">
        <v>43460.614108796297</v>
      </c>
      <c r="L5385" s="56">
        <v>43460.628333333334</v>
      </c>
      <c r="M5385" s="57">
        <v>0.341388888</v>
      </c>
      <c r="N5385" s="58">
        <v>5</v>
      </c>
      <c r="O5385" s="58">
        <v>574</v>
      </c>
      <c r="P5385" s="58">
        <v>0</v>
      </c>
      <c r="Q5385" s="58">
        <v>144</v>
      </c>
      <c r="R5385" s="59">
        <v>1.706944</v>
      </c>
      <c r="S5385" s="59">
        <v>195.957222</v>
      </c>
      <c r="T5385" s="59">
        <v>0</v>
      </c>
      <c r="U5385" s="59">
        <v>49.16</v>
      </c>
    </row>
    <row r="5386" spans="1:21" x14ac:dyDescent="0.3">
      <c r="A5386" s="61">
        <v>91497</v>
      </c>
      <c r="B5386" s="54">
        <v>1</v>
      </c>
      <c r="C5386" s="54" t="s">
        <v>78</v>
      </c>
      <c r="D5386" s="54" t="s">
        <v>96</v>
      </c>
      <c r="E5386" s="61" t="s">
        <v>210</v>
      </c>
      <c r="F5386" s="61" t="s">
        <v>168</v>
      </c>
      <c r="G5386" s="54" t="s">
        <v>72</v>
      </c>
      <c r="H5386" s="54" t="s">
        <v>128</v>
      </c>
      <c r="I5386" s="54" t="s">
        <v>22</v>
      </c>
      <c r="J5386" s="54" t="s">
        <v>129</v>
      </c>
      <c r="K5386" s="56">
        <v>43460.557928240742</v>
      </c>
      <c r="L5386" s="56">
        <v>43460.625694444447</v>
      </c>
      <c r="M5386" s="57">
        <v>1.6263888879999999</v>
      </c>
      <c r="N5386" s="58">
        <v>3</v>
      </c>
      <c r="O5386" s="58">
        <v>603</v>
      </c>
      <c r="P5386" s="58">
        <v>0</v>
      </c>
      <c r="Q5386" s="58">
        <v>10</v>
      </c>
      <c r="R5386" s="59">
        <v>4.8791669999999998</v>
      </c>
      <c r="S5386" s="59">
        <v>980.71249899999998</v>
      </c>
      <c r="T5386" s="59">
        <v>0</v>
      </c>
      <c r="U5386" s="59">
        <v>16.263888999999999</v>
      </c>
    </row>
    <row r="5387" spans="1:21" x14ac:dyDescent="0.3">
      <c r="A5387" s="61">
        <v>91498</v>
      </c>
      <c r="B5387" s="54">
        <v>1</v>
      </c>
      <c r="C5387" s="54" t="s">
        <v>79</v>
      </c>
      <c r="D5387" s="54" t="s">
        <v>112</v>
      </c>
      <c r="E5387" s="61" t="s">
        <v>479</v>
      </c>
      <c r="F5387" s="61" t="s">
        <v>176</v>
      </c>
      <c r="G5387" s="54" t="s">
        <v>71</v>
      </c>
      <c r="H5387" s="54" t="s">
        <v>128</v>
      </c>
      <c r="I5387" s="54" t="s">
        <v>22</v>
      </c>
      <c r="J5387" s="54" t="s">
        <v>129</v>
      </c>
      <c r="K5387" s="56">
        <v>43460.61310185185</v>
      </c>
      <c r="L5387" s="56">
        <v>43460.834340277775</v>
      </c>
      <c r="M5387" s="57">
        <v>5.3097222220000004</v>
      </c>
      <c r="N5387" s="58">
        <v>0</v>
      </c>
      <c r="O5387" s="58">
        <v>44</v>
      </c>
      <c r="P5387" s="58">
        <v>0</v>
      </c>
      <c r="Q5387" s="58">
        <v>0</v>
      </c>
      <c r="R5387" s="59">
        <v>0</v>
      </c>
      <c r="S5387" s="59">
        <v>233.62777800000001</v>
      </c>
      <c r="T5387" s="59">
        <v>0</v>
      </c>
      <c r="U5387" s="59">
        <v>0</v>
      </c>
    </row>
    <row r="5388" spans="1:21" x14ac:dyDescent="0.3">
      <c r="A5388" s="61">
        <v>91499</v>
      </c>
      <c r="B5388" s="54">
        <v>1</v>
      </c>
      <c r="C5388" s="54" t="s">
        <v>79</v>
      </c>
      <c r="D5388" s="54" t="s">
        <v>118</v>
      </c>
      <c r="E5388" s="61" t="s">
        <v>4567</v>
      </c>
      <c r="F5388" s="61" t="s">
        <v>137</v>
      </c>
      <c r="G5388" s="54" t="s">
        <v>71</v>
      </c>
      <c r="H5388" s="54" t="s">
        <v>128</v>
      </c>
      <c r="I5388" s="54" t="s">
        <v>22</v>
      </c>
      <c r="J5388" s="54" t="s">
        <v>129</v>
      </c>
      <c r="K5388" s="56">
        <v>43460.613425925927</v>
      </c>
      <c r="L5388" s="56">
        <v>43460.999722222223</v>
      </c>
      <c r="M5388" s="57">
        <v>9.2711111109999997</v>
      </c>
      <c r="N5388" s="58">
        <v>0</v>
      </c>
      <c r="O5388" s="58">
        <v>0</v>
      </c>
      <c r="P5388" s="58">
        <v>0</v>
      </c>
      <c r="Q5388" s="58">
        <v>1</v>
      </c>
      <c r="R5388" s="59">
        <v>0</v>
      </c>
      <c r="S5388" s="59">
        <v>0</v>
      </c>
      <c r="T5388" s="59">
        <v>0</v>
      </c>
      <c r="U5388" s="59">
        <v>9.2711109999999994</v>
      </c>
    </row>
    <row r="5389" spans="1:21" x14ac:dyDescent="0.3">
      <c r="A5389" s="61">
        <v>91501</v>
      </c>
      <c r="B5389" s="54">
        <v>1</v>
      </c>
      <c r="C5389" s="54" t="s">
        <v>79</v>
      </c>
      <c r="D5389" s="54" t="s">
        <v>113</v>
      </c>
      <c r="E5389" s="61" t="s">
        <v>4568</v>
      </c>
      <c r="F5389" s="61" t="s">
        <v>145</v>
      </c>
      <c r="G5389" s="54" t="s">
        <v>72</v>
      </c>
      <c r="H5389" s="54" t="s">
        <v>128</v>
      </c>
      <c r="I5389" s="54" t="s">
        <v>22</v>
      </c>
      <c r="J5389" s="54" t="s">
        <v>129</v>
      </c>
      <c r="K5389" s="56">
        <v>43460.62908564815</v>
      </c>
      <c r="L5389" s="56">
        <v>43460.659317129626</v>
      </c>
      <c r="M5389" s="57">
        <v>0.72555555500000002</v>
      </c>
      <c r="N5389" s="58">
        <v>0</v>
      </c>
      <c r="O5389" s="58">
        <v>85</v>
      </c>
      <c r="P5389" s="58">
        <v>0</v>
      </c>
      <c r="Q5389" s="58">
        <v>6</v>
      </c>
      <c r="R5389" s="59">
        <v>0</v>
      </c>
      <c r="S5389" s="59">
        <v>61.672221999999998</v>
      </c>
      <c r="T5389" s="59">
        <v>0</v>
      </c>
      <c r="U5389" s="59">
        <v>4.3533330000000001</v>
      </c>
    </row>
    <row r="5390" spans="1:21" x14ac:dyDescent="0.3">
      <c r="A5390" s="61">
        <v>91502</v>
      </c>
      <c r="B5390" s="54">
        <v>1</v>
      </c>
      <c r="C5390" s="54" t="s">
        <v>79</v>
      </c>
      <c r="D5390" s="54" t="s">
        <v>111</v>
      </c>
      <c r="E5390" s="61" t="s">
        <v>4569</v>
      </c>
      <c r="F5390" s="61" t="s">
        <v>145</v>
      </c>
      <c r="G5390" s="54" t="s">
        <v>72</v>
      </c>
      <c r="H5390" s="54" t="s">
        <v>128</v>
      </c>
      <c r="I5390" s="54" t="s">
        <v>22</v>
      </c>
      <c r="J5390" s="54" t="s">
        <v>129</v>
      </c>
      <c r="K5390" s="56">
        <v>43460.640150462961</v>
      </c>
      <c r="L5390" s="56">
        <v>43460.682766203703</v>
      </c>
      <c r="M5390" s="57">
        <v>1.0227777769999999</v>
      </c>
      <c r="N5390" s="58">
        <v>0</v>
      </c>
      <c r="O5390" s="58">
        <v>0</v>
      </c>
      <c r="P5390" s="58">
        <v>0</v>
      </c>
      <c r="Q5390" s="58">
        <v>25</v>
      </c>
      <c r="R5390" s="59">
        <v>0</v>
      </c>
      <c r="S5390" s="59">
        <v>0</v>
      </c>
      <c r="T5390" s="59">
        <v>0</v>
      </c>
      <c r="U5390" s="59">
        <v>25.569444000000001</v>
      </c>
    </row>
    <row r="5391" spans="1:21" x14ac:dyDescent="0.3">
      <c r="A5391" s="61">
        <v>91508</v>
      </c>
      <c r="B5391" s="54">
        <v>1</v>
      </c>
      <c r="C5391" s="54" t="s">
        <v>79</v>
      </c>
      <c r="D5391" s="54" t="s">
        <v>117</v>
      </c>
      <c r="E5391" s="61" t="s">
        <v>4552</v>
      </c>
      <c r="F5391" s="61" t="s">
        <v>140</v>
      </c>
      <c r="G5391" s="54" t="s">
        <v>72</v>
      </c>
      <c r="H5391" s="54" t="s">
        <v>128</v>
      </c>
      <c r="I5391" s="54" t="s">
        <v>22</v>
      </c>
      <c r="J5391" s="54" t="s">
        <v>129</v>
      </c>
      <c r="K5391" s="56">
        <v>43460.636967592596</v>
      </c>
      <c r="L5391" s="56">
        <v>43460.669814814813</v>
      </c>
      <c r="M5391" s="57">
        <v>0.78833333299999997</v>
      </c>
      <c r="N5391" s="58">
        <v>0</v>
      </c>
      <c r="O5391" s="58">
        <v>3</v>
      </c>
      <c r="P5391" s="58">
        <v>7</v>
      </c>
      <c r="Q5391" s="58">
        <v>474</v>
      </c>
      <c r="R5391" s="59">
        <v>0</v>
      </c>
      <c r="S5391" s="59">
        <v>2.3650000000000002</v>
      </c>
      <c r="T5391" s="59">
        <v>5.5183330000000002</v>
      </c>
      <c r="U5391" s="59">
        <v>373.67</v>
      </c>
    </row>
    <row r="5392" spans="1:21" x14ac:dyDescent="0.3">
      <c r="A5392" s="61">
        <v>91510</v>
      </c>
      <c r="B5392" s="54">
        <v>1</v>
      </c>
      <c r="C5392" s="54" t="s">
        <v>79</v>
      </c>
      <c r="D5392" s="54" t="s">
        <v>109</v>
      </c>
      <c r="E5392" s="61" t="s">
        <v>540</v>
      </c>
      <c r="F5392" s="61" t="s">
        <v>151</v>
      </c>
      <c r="G5392" s="54" t="s">
        <v>71</v>
      </c>
      <c r="H5392" s="54" t="s">
        <v>128</v>
      </c>
      <c r="I5392" s="54" t="s">
        <v>22</v>
      </c>
      <c r="J5392" s="54" t="s">
        <v>129</v>
      </c>
      <c r="K5392" s="56">
        <v>43460.648125</v>
      </c>
      <c r="L5392" s="56">
        <v>43460.726122685184</v>
      </c>
      <c r="M5392" s="57">
        <v>1.8719444439999999</v>
      </c>
      <c r="N5392" s="58">
        <v>0</v>
      </c>
      <c r="O5392" s="58">
        <v>0</v>
      </c>
      <c r="P5392" s="58">
        <v>0</v>
      </c>
      <c r="Q5392" s="58">
        <v>12</v>
      </c>
      <c r="R5392" s="59">
        <v>0</v>
      </c>
      <c r="S5392" s="59">
        <v>0</v>
      </c>
      <c r="T5392" s="59">
        <v>0</v>
      </c>
      <c r="U5392" s="59">
        <v>22.463332999999999</v>
      </c>
    </row>
    <row r="5393" spans="1:21" x14ac:dyDescent="0.3">
      <c r="A5393" s="61">
        <v>91511</v>
      </c>
      <c r="B5393" s="54">
        <v>1</v>
      </c>
      <c r="C5393" s="54" t="s">
        <v>78</v>
      </c>
      <c r="D5393" s="54" t="s">
        <v>104</v>
      </c>
      <c r="E5393" s="61" t="s">
        <v>4570</v>
      </c>
      <c r="F5393" s="61" t="s">
        <v>168</v>
      </c>
      <c r="G5393" s="54" t="s">
        <v>72</v>
      </c>
      <c r="H5393" s="54" t="s">
        <v>128</v>
      </c>
      <c r="I5393" s="54" t="s">
        <v>22</v>
      </c>
      <c r="J5393" s="54" t="s">
        <v>129</v>
      </c>
      <c r="K5393" s="56">
        <v>43460.599004629628</v>
      </c>
      <c r="L5393" s="56">
        <v>43460.652777777781</v>
      </c>
      <c r="M5393" s="57">
        <v>1.2905555550000001</v>
      </c>
      <c r="N5393" s="58">
        <v>0</v>
      </c>
      <c r="O5393" s="58">
        <v>12</v>
      </c>
      <c r="P5393" s="58">
        <v>0</v>
      </c>
      <c r="Q5393" s="58">
        <v>6</v>
      </c>
      <c r="R5393" s="59">
        <v>0</v>
      </c>
      <c r="S5393" s="59">
        <v>15.486667000000001</v>
      </c>
      <c r="T5393" s="59">
        <v>0</v>
      </c>
      <c r="U5393" s="59">
        <v>7.7433329999999998</v>
      </c>
    </row>
    <row r="5394" spans="1:21" x14ac:dyDescent="0.3">
      <c r="A5394" s="61">
        <v>91517</v>
      </c>
      <c r="B5394" s="54">
        <v>1</v>
      </c>
      <c r="C5394" s="54" t="s">
        <v>78</v>
      </c>
      <c r="D5394" s="54" t="s">
        <v>101</v>
      </c>
      <c r="E5394" s="61" t="s">
        <v>4336</v>
      </c>
      <c r="F5394" s="61" t="s">
        <v>136</v>
      </c>
      <c r="G5394" s="54" t="s">
        <v>71</v>
      </c>
      <c r="H5394" s="54" t="s">
        <v>128</v>
      </c>
      <c r="I5394" s="54" t="s">
        <v>22</v>
      </c>
      <c r="J5394" s="54" t="s">
        <v>129</v>
      </c>
      <c r="K5394" s="56">
        <v>43460.651342592595</v>
      </c>
      <c r="L5394" s="56">
        <v>43460.701608796298</v>
      </c>
      <c r="M5394" s="57">
        <v>1.206388888</v>
      </c>
      <c r="N5394" s="58">
        <v>0</v>
      </c>
      <c r="O5394" s="58">
        <v>33</v>
      </c>
      <c r="P5394" s="58">
        <v>0</v>
      </c>
      <c r="Q5394" s="58">
        <v>0</v>
      </c>
      <c r="R5394" s="59">
        <v>0</v>
      </c>
      <c r="S5394" s="59">
        <v>39.810833000000002</v>
      </c>
      <c r="T5394" s="59">
        <v>0</v>
      </c>
      <c r="U5394" s="59">
        <v>0</v>
      </c>
    </row>
    <row r="5395" spans="1:21" x14ac:dyDescent="0.3">
      <c r="A5395" s="61">
        <v>91519</v>
      </c>
      <c r="B5395" s="54">
        <v>1</v>
      </c>
      <c r="C5395" s="54" t="s">
        <v>78</v>
      </c>
      <c r="D5395" s="54" t="s">
        <v>95</v>
      </c>
      <c r="E5395" s="61" t="s">
        <v>4571</v>
      </c>
      <c r="F5395" s="61" t="s">
        <v>151</v>
      </c>
      <c r="G5395" s="54" t="s">
        <v>71</v>
      </c>
      <c r="H5395" s="54" t="s">
        <v>128</v>
      </c>
      <c r="I5395" s="54" t="s">
        <v>22</v>
      </c>
      <c r="J5395" s="54" t="s">
        <v>129</v>
      </c>
      <c r="K5395" s="56">
        <v>43460.626759259263</v>
      </c>
      <c r="L5395" s="56">
        <v>43460.728159722225</v>
      </c>
      <c r="M5395" s="57">
        <v>2.4336111109999998</v>
      </c>
      <c r="N5395" s="58">
        <v>0</v>
      </c>
      <c r="O5395" s="58">
        <v>43</v>
      </c>
      <c r="P5395" s="58">
        <v>0</v>
      </c>
      <c r="Q5395" s="58">
        <v>0</v>
      </c>
      <c r="R5395" s="59">
        <v>0</v>
      </c>
      <c r="S5395" s="59">
        <v>104.645278</v>
      </c>
      <c r="T5395" s="59">
        <v>0</v>
      </c>
      <c r="U5395" s="59">
        <v>0</v>
      </c>
    </row>
    <row r="5396" spans="1:21" x14ac:dyDescent="0.3">
      <c r="A5396" s="61">
        <v>91520</v>
      </c>
      <c r="B5396" s="54">
        <v>1</v>
      </c>
      <c r="C5396" s="54" t="s">
        <v>78</v>
      </c>
      <c r="D5396" s="54" t="s">
        <v>97</v>
      </c>
      <c r="E5396" s="61" t="s">
        <v>4572</v>
      </c>
      <c r="F5396" s="61" t="s">
        <v>137</v>
      </c>
      <c r="G5396" s="54" t="s">
        <v>71</v>
      </c>
      <c r="H5396" s="54" t="s">
        <v>128</v>
      </c>
      <c r="I5396" s="54" t="s">
        <v>22</v>
      </c>
      <c r="J5396" s="54" t="s">
        <v>129</v>
      </c>
      <c r="K5396" s="56">
        <v>43460.652233796296</v>
      </c>
      <c r="L5396" s="56">
        <v>43460.747002314813</v>
      </c>
      <c r="M5396" s="57">
        <v>2.2744444439999998</v>
      </c>
      <c r="N5396" s="58">
        <v>0</v>
      </c>
      <c r="O5396" s="58">
        <v>1</v>
      </c>
      <c r="P5396" s="58">
        <v>0</v>
      </c>
      <c r="Q5396" s="58">
        <v>0</v>
      </c>
      <c r="R5396" s="59">
        <v>0</v>
      </c>
      <c r="S5396" s="59">
        <v>2.2744439999999999</v>
      </c>
      <c r="T5396" s="59">
        <v>0</v>
      </c>
      <c r="U5396" s="59">
        <v>0</v>
      </c>
    </row>
    <row r="5397" spans="1:21" x14ac:dyDescent="0.3">
      <c r="A5397" s="61">
        <v>91522</v>
      </c>
      <c r="B5397" s="54">
        <v>1</v>
      </c>
      <c r="C5397" s="54" t="s">
        <v>78</v>
      </c>
      <c r="D5397" s="54" t="s">
        <v>101</v>
      </c>
      <c r="E5397" s="61" t="s">
        <v>2854</v>
      </c>
      <c r="F5397" s="61" t="s">
        <v>136</v>
      </c>
      <c r="G5397" s="54" t="s">
        <v>71</v>
      </c>
      <c r="H5397" s="54" t="s">
        <v>128</v>
      </c>
      <c r="I5397" s="54" t="s">
        <v>22</v>
      </c>
      <c r="J5397" s="54" t="s">
        <v>129</v>
      </c>
      <c r="K5397" s="56">
        <v>43460.666481481479</v>
      </c>
      <c r="L5397" s="56">
        <v>43460.751863425925</v>
      </c>
      <c r="M5397" s="57">
        <v>2.0491666660000001</v>
      </c>
      <c r="N5397" s="58">
        <v>0</v>
      </c>
      <c r="O5397" s="58">
        <v>63</v>
      </c>
      <c r="P5397" s="58">
        <v>0</v>
      </c>
      <c r="Q5397" s="58">
        <v>0</v>
      </c>
      <c r="R5397" s="59">
        <v>0</v>
      </c>
      <c r="S5397" s="59">
        <v>129.0975</v>
      </c>
      <c r="T5397" s="59">
        <v>0</v>
      </c>
      <c r="U5397" s="59">
        <v>0</v>
      </c>
    </row>
    <row r="5398" spans="1:21" x14ac:dyDescent="0.3">
      <c r="A5398" s="61">
        <v>91523</v>
      </c>
      <c r="B5398" s="54">
        <v>1</v>
      </c>
      <c r="C5398" s="54" t="s">
        <v>79</v>
      </c>
      <c r="D5398" s="54" t="s">
        <v>124</v>
      </c>
      <c r="E5398" s="61" t="s">
        <v>542</v>
      </c>
      <c r="F5398" s="61" t="s">
        <v>140</v>
      </c>
      <c r="G5398" s="54" t="s">
        <v>72</v>
      </c>
      <c r="H5398" s="54" t="s">
        <v>128</v>
      </c>
      <c r="I5398" s="54" t="s">
        <v>22</v>
      </c>
      <c r="J5398" s="54" t="s">
        <v>129</v>
      </c>
      <c r="K5398" s="56">
        <v>43460.650173611109</v>
      </c>
      <c r="L5398" s="56">
        <v>43460.719247685185</v>
      </c>
      <c r="M5398" s="57">
        <v>1.657777777</v>
      </c>
      <c r="N5398" s="58">
        <v>2</v>
      </c>
      <c r="O5398" s="58">
        <v>407</v>
      </c>
      <c r="P5398" s="58">
        <v>0</v>
      </c>
      <c r="Q5398" s="58">
        <v>153</v>
      </c>
      <c r="R5398" s="59">
        <v>3.3155559999999999</v>
      </c>
      <c r="S5398" s="59">
        <v>674.71555499999999</v>
      </c>
      <c r="T5398" s="59">
        <v>0</v>
      </c>
      <c r="U5398" s="59">
        <v>253.64</v>
      </c>
    </row>
    <row r="5399" spans="1:21" x14ac:dyDescent="0.3">
      <c r="A5399" s="61">
        <v>91524</v>
      </c>
      <c r="B5399" s="54">
        <v>1</v>
      </c>
      <c r="C5399" s="54" t="s">
        <v>78</v>
      </c>
      <c r="D5399" s="54" t="s">
        <v>102</v>
      </c>
      <c r="E5399" s="61" t="s">
        <v>506</v>
      </c>
      <c r="F5399" s="61" t="s">
        <v>140</v>
      </c>
      <c r="G5399" s="54" t="s">
        <v>72</v>
      </c>
      <c r="H5399" s="54" t="s">
        <v>128</v>
      </c>
      <c r="I5399" s="54" t="s">
        <v>22</v>
      </c>
      <c r="J5399" s="54" t="s">
        <v>129</v>
      </c>
      <c r="K5399" s="56">
        <v>43460.660277777781</v>
      </c>
      <c r="L5399" s="56">
        <v>43460.696770833332</v>
      </c>
      <c r="M5399" s="57">
        <v>0.87583333299999999</v>
      </c>
      <c r="N5399" s="58">
        <v>0</v>
      </c>
      <c r="O5399" s="58">
        <v>132</v>
      </c>
      <c r="P5399" s="58">
        <v>14</v>
      </c>
      <c r="Q5399" s="58">
        <v>2066</v>
      </c>
      <c r="R5399" s="59">
        <v>0</v>
      </c>
      <c r="S5399" s="59">
        <v>115.61</v>
      </c>
      <c r="T5399" s="59">
        <v>12.261666999999999</v>
      </c>
      <c r="U5399" s="59">
        <v>1809.4716659999999</v>
      </c>
    </row>
    <row r="5400" spans="1:21" x14ac:dyDescent="0.3">
      <c r="A5400" s="61">
        <v>91531</v>
      </c>
      <c r="B5400" s="54">
        <v>1</v>
      </c>
      <c r="C5400" s="54" t="s">
        <v>78</v>
      </c>
      <c r="D5400" s="54" t="s">
        <v>80</v>
      </c>
      <c r="E5400" s="61" t="s">
        <v>4573</v>
      </c>
      <c r="F5400" s="61" t="s">
        <v>137</v>
      </c>
      <c r="G5400" s="54" t="s">
        <v>71</v>
      </c>
      <c r="H5400" s="54" t="s">
        <v>128</v>
      </c>
      <c r="I5400" s="54" t="s">
        <v>22</v>
      </c>
      <c r="J5400" s="54" t="s">
        <v>129</v>
      </c>
      <c r="K5400" s="56">
        <v>43460.674027777779</v>
      </c>
      <c r="L5400" s="56">
        <v>43460.787997685184</v>
      </c>
      <c r="M5400" s="57">
        <v>2.7352777769999999</v>
      </c>
      <c r="N5400" s="58">
        <v>0</v>
      </c>
      <c r="O5400" s="58">
        <v>1</v>
      </c>
      <c r="P5400" s="58">
        <v>0</v>
      </c>
      <c r="Q5400" s="58">
        <v>0</v>
      </c>
      <c r="R5400" s="59">
        <v>0</v>
      </c>
      <c r="S5400" s="59">
        <v>2.7352780000000001</v>
      </c>
      <c r="T5400" s="59">
        <v>0</v>
      </c>
      <c r="U5400" s="59">
        <v>0</v>
      </c>
    </row>
    <row r="5401" spans="1:21" x14ac:dyDescent="0.3">
      <c r="A5401" s="61">
        <v>91534</v>
      </c>
      <c r="B5401" s="54">
        <v>1</v>
      </c>
      <c r="C5401" s="54" t="s">
        <v>78</v>
      </c>
      <c r="D5401" s="54" t="s">
        <v>106</v>
      </c>
      <c r="E5401" s="61" t="s">
        <v>4574</v>
      </c>
      <c r="F5401" s="61" t="s">
        <v>172</v>
      </c>
      <c r="G5401" s="54" t="s">
        <v>71</v>
      </c>
      <c r="H5401" s="54" t="s">
        <v>128</v>
      </c>
      <c r="I5401" s="54" t="s">
        <v>22</v>
      </c>
      <c r="J5401" s="54" t="s">
        <v>129</v>
      </c>
      <c r="K5401" s="56">
        <v>43460.660138888888</v>
      </c>
      <c r="L5401" s="56">
        <v>43460.702199074076</v>
      </c>
      <c r="M5401" s="57">
        <v>1.0094444440000001</v>
      </c>
      <c r="N5401" s="58">
        <v>0</v>
      </c>
      <c r="O5401" s="58">
        <v>73</v>
      </c>
      <c r="P5401" s="58">
        <v>0</v>
      </c>
      <c r="Q5401" s="58">
        <v>1</v>
      </c>
      <c r="R5401" s="59">
        <v>0</v>
      </c>
      <c r="S5401" s="59">
        <v>73.689443999999995</v>
      </c>
      <c r="T5401" s="59">
        <v>0</v>
      </c>
      <c r="U5401" s="59">
        <v>1.009444</v>
      </c>
    </row>
    <row r="5402" spans="1:21" x14ac:dyDescent="0.3">
      <c r="A5402" s="61">
        <v>91535</v>
      </c>
      <c r="B5402" s="54">
        <v>1</v>
      </c>
      <c r="C5402" s="54" t="s">
        <v>79</v>
      </c>
      <c r="D5402" s="54" t="s">
        <v>115</v>
      </c>
      <c r="E5402" s="61" t="s">
        <v>1580</v>
      </c>
      <c r="F5402" s="61" t="s">
        <v>159</v>
      </c>
      <c r="G5402" s="54" t="s">
        <v>71</v>
      </c>
      <c r="H5402" s="54" t="s">
        <v>128</v>
      </c>
      <c r="I5402" s="54" t="s">
        <v>22</v>
      </c>
      <c r="J5402" s="54" t="s">
        <v>129</v>
      </c>
      <c r="K5402" s="56">
        <v>43460.668020833335</v>
      </c>
      <c r="L5402" s="56">
        <v>43460.840497685189</v>
      </c>
      <c r="M5402" s="57">
        <v>4.1394444439999996</v>
      </c>
      <c r="N5402" s="58">
        <v>0</v>
      </c>
      <c r="O5402" s="58">
        <v>0</v>
      </c>
      <c r="P5402" s="58">
        <v>0</v>
      </c>
      <c r="Q5402" s="58">
        <v>3</v>
      </c>
      <c r="R5402" s="59">
        <v>0</v>
      </c>
      <c r="S5402" s="59">
        <v>0</v>
      </c>
      <c r="T5402" s="59">
        <v>0</v>
      </c>
      <c r="U5402" s="59">
        <v>12.418333000000001</v>
      </c>
    </row>
    <row r="5403" spans="1:21" x14ac:dyDescent="0.3">
      <c r="A5403" s="61">
        <v>91536</v>
      </c>
      <c r="B5403" s="54">
        <v>1</v>
      </c>
      <c r="C5403" s="54" t="s">
        <v>78</v>
      </c>
      <c r="D5403" s="54" t="s">
        <v>91</v>
      </c>
      <c r="E5403" s="61" t="s">
        <v>4575</v>
      </c>
      <c r="F5403" s="61" t="s">
        <v>137</v>
      </c>
      <c r="G5403" s="54" t="s">
        <v>71</v>
      </c>
      <c r="H5403" s="54" t="s">
        <v>128</v>
      </c>
      <c r="I5403" s="54" t="s">
        <v>22</v>
      </c>
      <c r="J5403" s="54" t="s">
        <v>129</v>
      </c>
      <c r="K5403" s="56">
        <v>43460.458715277775</v>
      </c>
      <c r="L5403" s="56">
        <v>43460.7419212963</v>
      </c>
      <c r="M5403" s="57">
        <v>6.7969444440000002</v>
      </c>
      <c r="N5403" s="58">
        <v>0</v>
      </c>
      <c r="O5403" s="58">
        <v>1</v>
      </c>
      <c r="P5403" s="58">
        <v>0</v>
      </c>
      <c r="Q5403" s="58">
        <v>0</v>
      </c>
      <c r="R5403" s="59">
        <v>0</v>
      </c>
      <c r="S5403" s="59">
        <v>6.7969439999999999</v>
      </c>
      <c r="T5403" s="59">
        <v>0</v>
      </c>
      <c r="U5403" s="59">
        <v>0</v>
      </c>
    </row>
    <row r="5404" spans="1:21" x14ac:dyDescent="0.3">
      <c r="A5404" s="61">
        <v>91538</v>
      </c>
      <c r="B5404" s="54">
        <v>1</v>
      </c>
      <c r="C5404" s="54" t="s">
        <v>78</v>
      </c>
      <c r="D5404" s="54" t="s">
        <v>82</v>
      </c>
      <c r="E5404" s="61" t="s">
        <v>602</v>
      </c>
      <c r="F5404" s="61" t="s">
        <v>127</v>
      </c>
      <c r="G5404" s="54" t="s">
        <v>72</v>
      </c>
      <c r="H5404" s="54" t="s">
        <v>138</v>
      </c>
      <c r="I5404" s="54" t="s">
        <v>22</v>
      </c>
      <c r="J5404" s="54" t="s">
        <v>129</v>
      </c>
      <c r="K5404" s="56">
        <v>43460.682638888888</v>
      </c>
      <c r="L5404" s="56">
        <v>43460.683333333334</v>
      </c>
      <c r="M5404" s="57">
        <v>1.6666666E-2</v>
      </c>
      <c r="N5404" s="58">
        <v>0</v>
      </c>
      <c r="O5404" s="58">
        <v>2759</v>
      </c>
      <c r="P5404" s="58">
        <v>0</v>
      </c>
      <c r="Q5404" s="58">
        <v>0</v>
      </c>
      <c r="R5404" s="59">
        <v>0</v>
      </c>
      <c r="S5404" s="59">
        <v>45.983331</v>
      </c>
      <c r="T5404" s="59">
        <v>0</v>
      </c>
      <c r="U5404" s="59">
        <v>0</v>
      </c>
    </row>
    <row r="5405" spans="1:21" x14ac:dyDescent="0.3">
      <c r="A5405" s="61">
        <v>91540</v>
      </c>
      <c r="B5405" s="54">
        <v>1</v>
      </c>
      <c r="C5405" s="54" t="s">
        <v>78</v>
      </c>
      <c r="D5405" s="54" t="s">
        <v>91</v>
      </c>
      <c r="E5405" s="61" t="s">
        <v>4576</v>
      </c>
      <c r="F5405" s="61" t="s">
        <v>140</v>
      </c>
      <c r="G5405" s="54" t="s">
        <v>72</v>
      </c>
      <c r="H5405" s="54" t="s">
        <v>128</v>
      </c>
      <c r="I5405" s="54" t="s">
        <v>22</v>
      </c>
      <c r="J5405" s="54" t="s">
        <v>129</v>
      </c>
      <c r="K5405" s="56">
        <v>43460.651701388888</v>
      </c>
      <c r="L5405" s="56">
        <v>43460.728726851856</v>
      </c>
      <c r="M5405" s="57">
        <v>1.8486111110000001</v>
      </c>
      <c r="N5405" s="58">
        <v>0</v>
      </c>
      <c r="O5405" s="58">
        <v>0</v>
      </c>
      <c r="P5405" s="58">
        <v>0</v>
      </c>
      <c r="Q5405" s="58">
        <v>39</v>
      </c>
      <c r="R5405" s="59">
        <v>0</v>
      </c>
      <c r="S5405" s="59">
        <v>0</v>
      </c>
      <c r="T5405" s="59">
        <v>0</v>
      </c>
      <c r="U5405" s="59">
        <v>72.095832999999999</v>
      </c>
    </row>
    <row r="5406" spans="1:21" x14ac:dyDescent="0.3">
      <c r="A5406" s="61">
        <v>91541</v>
      </c>
      <c r="B5406" s="54">
        <v>1</v>
      </c>
      <c r="C5406" s="54" t="s">
        <v>78</v>
      </c>
      <c r="D5406" s="54" t="s">
        <v>82</v>
      </c>
      <c r="E5406" s="61" t="s">
        <v>4564</v>
      </c>
      <c r="F5406" s="61" t="s">
        <v>137</v>
      </c>
      <c r="G5406" s="54" t="s">
        <v>71</v>
      </c>
      <c r="H5406" s="54" t="s">
        <v>128</v>
      </c>
      <c r="I5406" s="54" t="s">
        <v>22</v>
      </c>
      <c r="J5406" s="54" t="s">
        <v>129</v>
      </c>
      <c r="K5406" s="56">
        <v>43460.685115740744</v>
      </c>
      <c r="L5406" s="56">
        <v>43460.736388888887</v>
      </c>
      <c r="M5406" s="57">
        <v>1.230555555</v>
      </c>
      <c r="N5406" s="58">
        <v>0</v>
      </c>
      <c r="O5406" s="58">
        <v>5</v>
      </c>
      <c r="P5406" s="58">
        <v>0</v>
      </c>
      <c r="Q5406" s="58">
        <v>0</v>
      </c>
      <c r="R5406" s="59">
        <v>0</v>
      </c>
      <c r="S5406" s="59">
        <v>6.1527779999999996</v>
      </c>
      <c r="T5406" s="59">
        <v>0</v>
      </c>
      <c r="U5406" s="59">
        <v>0</v>
      </c>
    </row>
    <row r="5407" spans="1:21" x14ac:dyDescent="0.3">
      <c r="A5407" s="61">
        <v>91544</v>
      </c>
      <c r="B5407" s="54">
        <v>1</v>
      </c>
      <c r="C5407" s="54" t="s">
        <v>79</v>
      </c>
      <c r="D5407" s="54" t="s">
        <v>119</v>
      </c>
      <c r="E5407" s="61" t="s">
        <v>4577</v>
      </c>
      <c r="F5407" s="61" t="s">
        <v>140</v>
      </c>
      <c r="G5407" s="54" t="s">
        <v>72</v>
      </c>
      <c r="H5407" s="54" t="s">
        <v>128</v>
      </c>
      <c r="I5407" s="54" t="s">
        <v>22</v>
      </c>
      <c r="J5407" s="54" t="s">
        <v>129</v>
      </c>
      <c r="K5407" s="56">
        <v>43460.684976851851</v>
      </c>
      <c r="L5407" s="56">
        <v>43460.757592592592</v>
      </c>
      <c r="M5407" s="57">
        <v>1.7427777769999999</v>
      </c>
      <c r="N5407" s="58">
        <v>1</v>
      </c>
      <c r="O5407" s="58">
        <v>108</v>
      </c>
      <c r="P5407" s="58">
        <v>0</v>
      </c>
      <c r="Q5407" s="58">
        <v>20</v>
      </c>
      <c r="R5407" s="59">
        <v>1.7427779999999999</v>
      </c>
      <c r="S5407" s="59">
        <v>188.22</v>
      </c>
      <c r="T5407" s="59">
        <v>0</v>
      </c>
      <c r="U5407" s="59">
        <v>34.855556</v>
      </c>
    </row>
    <row r="5408" spans="1:21" x14ac:dyDescent="0.3">
      <c r="A5408" s="61">
        <v>91546</v>
      </c>
      <c r="B5408" s="54">
        <v>1</v>
      </c>
      <c r="C5408" s="54" t="s">
        <v>78</v>
      </c>
      <c r="D5408" s="54" t="s">
        <v>81</v>
      </c>
      <c r="E5408" s="61" t="s">
        <v>4578</v>
      </c>
      <c r="F5408" s="61" t="s">
        <v>140</v>
      </c>
      <c r="G5408" s="54" t="s">
        <v>72</v>
      </c>
      <c r="H5408" s="54" t="s">
        <v>128</v>
      </c>
      <c r="I5408" s="54" t="s">
        <v>22</v>
      </c>
      <c r="J5408" s="54" t="s">
        <v>129</v>
      </c>
      <c r="K5408" s="56">
        <v>43460.694444444445</v>
      </c>
      <c r="L5408" s="56">
        <v>43460.697916666664</v>
      </c>
      <c r="M5408" s="57">
        <v>8.3333332999999996E-2</v>
      </c>
      <c r="N5408" s="58">
        <v>0</v>
      </c>
      <c r="O5408" s="58">
        <v>260</v>
      </c>
      <c r="P5408" s="58">
        <v>0</v>
      </c>
      <c r="Q5408" s="58">
        <v>265</v>
      </c>
      <c r="R5408" s="59">
        <v>0</v>
      </c>
      <c r="S5408" s="59">
        <v>21.666667</v>
      </c>
      <c r="T5408" s="59">
        <v>0</v>
      </c>
      <c r="U5408" s="59">
        <v>22.083333</v>
      </c>
    </row>
    <row r="5409" spans="1:21" x14ac:dyDescent="0.3">
      <c r="A5409" s="61">
        <v>91552</v>
      </c>
      <c r="B5409" s="54">
        <v>1</v>
      </c>
      <c r="C5409" s="54" t="s">
        <v>78</v>
      </c>
      <c r="D5409" s="54" t="s">
        <v>81</v>
      </c>
      <c r="E5409" s="61" t="s">
        <v>535</v>
      </c>
      <c r="F5409" s="61" t="s">
        <v>179</v>
      </c>
      <c r="G5409" s="54" t="s">
        <v>72</v>
      </c>
      <c r="H5409" s="54" t="s">
        <v>128</v>
      </c>
      <c r="I5409" s="54" t="s">
        <v>22</v>
      </c>
      <c r="J5409" s="54" t="s">
        <v>129</v>
      </c>
      <c r="K5409" s="56">
        <v>43460.693229166667</v>
      </c>
      <c r="L5409" s="56">
        <v>43460.734027777777</v>
      </c>
      <c r="M5409" s="57">
        <v>0.97916666600000002</v>
      </c>
      <c r="N5409" s="58">
        <v>0</v>
      </c>
      <c r="O5409" s="58">
        <v>170</v>
      </c>
      <c r="P5409" s="58">
        <v>0</v>
      </c>
      <c r="Q5409" s="58">
        <v>265</v>
      </c>
      <c r="R5409" s="59">
        <v>0</v>
      </c>
      <c r="S5409" s="59">
        <v>166.45833300000001</v>
      </c>
      <c r="T5409" s="59">
        <v>0</v>
      </c>
      <c r="U5409" s="59">
        <v>259.47916600000002</v>
      </c>
    </row>
    <row r="5410" spans="1:21" x14ac:dyDescent="0.3">
      <c r="A5410" s="61">
        <v>91553</v>
      </c>
      <c r="B5410" s="54">
        <v>1</v>
      </c>
      <c r="C5410" s="54" t="s">
        <v>78</v>
      </c>
      <c r="D5410" s="54" t="s">
        <v>106</v>
      </c>
      <c r="E5410" s="61" t="s">
        <v>4579</v>
      </c>
      <c r="F5410" s="61" t="s">
        <v>131</v>
      </c>
      <c r="G5410" s="54" t="s">
        <v>71</v>
      </c>
      <c r="H5410" s="54" t="s">
        <v>128</v>
      </c>
      <c r="I5410" s="54" t="s">
        <v>22</v>
      </c>
      <c r="J5410" s="54" t="s">
        <v>129</v>
      </c>
      <c r="K5410" s="56">
        <v>43460.542268518519</v>
      </c>
      <c r="L5410" s="56">
        <v>43460.732314814813</v>
      </c>
      <c r="M5410" s="57">
        <v>4.5611111109999998</v>
      </c>
      <c r="N5410" s="58">
        <v>0</v>
      </c>
      <c r="O5410" s="58">
        <v>13</v>
      </c>
      <c r="P5410" s="58">
        <v>0</v>
      </c>
      <c r="Q5410" s="58">
        <v>0</v>
      </c>
      <c r="R5410" s="59">
        <v>0</v>
      </c>
      <c r="S5410" s="59">
        <v>59.294443999999999</v>
      </c>
      <c r="T5410" s="59">
        <v>0</v>
      </c>
      <c r="U5410" s="59">
        <v>0</v>
      </c>
    </row>
    <row r="5411" spans="1:21" x14ac:dyDescent="0.3">
      <c r="A5411" s="61">
        <v>91557</v>
      </c>
      <c r="B5411" s="54">
        <v>1</v>
      </c>
      <c r="C5411" s="54" t="s">
        <v>78</v>
      </c>
      <c r="D5411" s="54" t="s">
        <v>107</v>
      </c>
      <c r="E5411" s="61" t="s">
        <v>4580</v>
      </c>
      <c r="F5411" s="61" t="s">
        <v>137</v>
      </c>
      <c r="G5411" s="54" t="s">
        <v>71</v>
      </c>
      <c r="H5411" s="54" t="s">
        <v>128</v>
      </c>
      <c r="I5411" s="54" t="s">
        <v>22</v>
      </c>
      <c r="J5411" s="54" t="s">
        <v>129</v>
      </c>
      <c r="K5411" s="56">
        <v>43460.710416666669</v>
      </c>
      <c r="L5411" s="56">
        <v>43460.754884259259</v>
      </c>
      <c r="M5411" s="57">
        <v>1.0672222220000001</v>
      </c>
      <c r="N5411" s="58">
        <v>0</v>
      </c>
      <c r="O5411" s="58">
        <v>0</v>
      </c>
      <c r="P5411" s="58">
        <v>0</v>
      </c>
      <c r="Q5411" s="58">
        <v>1</v>
      </c>
      <c r="R5411" s="59">
        <v>0</v>
      </c>
      <c r="S5411" s="59">
        <v>0</v>
      </c>
      <c r="T5411" s="59">
        <v>0</v>
      </c>
      <c r="U5411" s="59">
        <v>1.0672219999999999</v>
      </c>
    </row>
    <row r="5412" spans="1:21" x14ac:dyDescent="0.3">
      <c r="A5412" s="61">
        <v>91560</v>
      </c>
      <c r="B5412" s="54">
        <v>1</v>
      </c>
      <c r="C5412" s="54" t="s">
        <v>78</v>
      </c>
      <c r="D5412" s="54" t="s">
        <v>81</v>
      </c>
      <c r="E5412" s="61" t="s">
        <v>4439</v>
      </c>
      <c r="F5412" s="61" t="s">
        <v>172</v>
      </c>
      <c r="G5412" s="54" t="s">
        <v>71</v>
      </c>
      <c r="H5412" s="54" t="s">
        <v>128</v>
      </c>
      <c r="I5412" s="54" t="s">
        <v>22</v>
      </c>
      <c r="J5412" s="54" t="s">
        <v>129</v>
      </c>
      <c r="K5412" s="56">
        <v>43460.626342592594</v>
      </c>
      <c r="L5412" s="56">
        <v>43460.734027777777</v>
      </c>
      <c r="M5412" s="57">
        <v>2.5844444439999998</v>
      </c>
      <c r="N5412" s="58">
        <v>0</v>
      </c>
      <c r="O5412" s="58">
        <v>0</v>
      </c>
      <c r="P5412" s="58">
        <v>0</v>
      </c>
      <c r="Q5412" s="58">
        <v>20</v>
      </c>
      <c r="R5412" s="59">
        <v>0</v>
      </c>
      <c r="S5412" s="59">
        <v>0</v>
      </c>
      <c r="T5412" s="59">
        <v>0</v>
      </c>
      <c r="U5412" s="59">
        <v>51.688889000000003</v>
      </c>
    </row>
    <row r="5413" spans="1:21" x14ac:dyDescent="0.3">
      <c r="A5413" s="61">
        <v>91561</v>
      </c>
      <c r="B5413" s="54">
        <v>1</v>
      </c>
      <c r="C5413" s="54" t="s">
        <v>78</v>
      </c>
      <c r="D5413" s="54" t="s">
        <v>93</v>
      </c>
      <c r="E5413" s="61" t="s">
        <v>4581</v>
      </c>
      <c r="F5413" s="61" t="s">
        <v>141</v>
      </c>
      <c r="G5413" s="54" t="s">
        <v>71</v>
      </c>
      <c r="H5413" s="54" t="s">
        <v>128</v>
      </c>
      <c r="I5413" s="54" t="s">
        <v>22</v>
      </c>
      <c r="J5413" s="54" t="s">
        <v>129</v>
      </c>
      <c r="K5413" s="56">
        <v>43460.71402777778</v>
      </c>
      <c r="L5413" s="56">
        <v>43460.729097222225</v>
      </c>
      <c r="M5413" s="57">
        <v>0.36166666600000003</v>
      </c>
      <c r="N5413" s="58">
        <v>0</v>
      </c>
      <c r="O5413" s="58">
        <v>1</v>
      </c>
      <c r="P5413" s="58">
        <v>0</v>
      </c>
      <c r="Q5413" s="58">
        <v>23</v>
      </c>
      <c r="R5413" s="59">
        <v>0</v>
      </c>
      <c r="S5413" s="59">
        <v>0.36166700000000002</v>
      </c>
      <c r="T5413" s="59">
        <v>0</v>
      </c>
      <c r="U5413" s="59">
        <v>8.3183330000000009</v>
      </c>
    </row>
    <row r="5414" spans="1:21" x14ac:dyDescent="0.3">
      <c r="A5414" s="61">
        <v>91562</v>
      </c>
      <c r="B5414" s="54">
        <v>1</v>
      </c>
      <c r="C5414" s="54" t="s">
        <v>79</v>
      </c>
      <c r="D5414" s="54" t="s">
        <v>120</v>
      </c>
      <c r="E5414" s="61" t="s">
        <v>4582</v>
      </c>
      <c r="F5414" s="61" t="s">
        <v>136</v>
      </c>
      <c r="G5414" s="54" t="s">
        <v>71</v>
      </c>
      <c r="H5414" s="54" t="s">
        <v>128</v>
      </c>
      <c r="I5414" s="54" t="s">
        <v>22</v>
      </c>
      <c r="J5414" s="54" t="s">
        <v>129</v>
      </c>
      <c r="K5414" s="56">
        <v>43460.708101851851</v>
      </c>
      <c r="L5414" s="56">
        <v>43460.821099537039</v>
      </c>
      <c r="M5414" s="57">
        <v>2.7119444439999998</v>
      </c>
      <c r="N5414" s="58">
        <v>0</v>
      </c>
      <c r="O5414" s="58">
        <v>56</v>
      </c>
      <c r="P5414" s="58">
        <v>0</v>
      </c>
      <c r="Q5414" s="58">
        <v>15</v>
      </c>
      <c r="R5414" s="59">
        <v>0</v>
      </c>
      <c r="S5414" s="59">
        <v>151.868889</v>
      </c>
      <c r="T5414" s="59">
        <v>0</v>
      </c>
      <c r="U5414" s="59">
        <v>40.679167</v>
      </c>
    </row>
    <row r="5415" spans="1:21" x14ac:dyDescent="0.3">
      <c r="A5415" s="61">
        <v>91563</v>
      </c>
      <c r="B5415" s="54">
        <v>1</v>
      </c>
      <c r="C5415" s="54" t="s">
        <v>78</v>
      </c>
      <c r="D5415" s="54" t="s">
        <v>93</v>
      </c>
      <c r="E5415" s="61" t="s">
        <v>4583</v>
      </c>
      <c r="F5415" s="61" t="s">
        <v>137</v>
      </c>
      <c r="G5415" s="54" t="s">
        <v>71</v>
      </c>
      <c r="H5415" s="54" t="s">
        <v>128</v>
      </c>
      <c r="I5415" s="54" t="s">
        <v>22</v>
      </c>
      <c r="J5415" s="54" t="s">
        <v>129</v>
      </c>
      <c r="K5415" s="56">
        <v>43460.719444444447</v>
      </c>
      <c r="L5415" s="56">
        <v>43460.730185185188</v>
      </c>
      <c r="M5415" s="57">
        <v>0.25777777699999999</v>
      </c>
      <c r="N5415" s="58">
        <v>0</v>
      </c>
      <c r="O5415" s="58">
        <v>0</v>
      </c>
      <c r="P5415" s="58">
        <v>0</v>
      </c>
      <c r="Q5415" s="58">
        <v>1</v>
      </c>
      <c r="R5415" s="59">
        <v>0</v>
      </c>
      <c r="S5415" s="59">
        <v>0</v>
      </c>
      <c r="T5415" s="59">
        <v>0</v>
      </c>
      <c r="U5415" s="59">
        <v>0.25777800000000001</v>
      </c>
    </row>
    <row r="5416" spans="1:21" x14ac:dyDescent="0.3">
      <c r="A5416" s="61">
        <v>91565</v>
      </c>
      <c r="B5416" s="54">
        <v>1</v>
      </c>
      <c r="C5416" s="54" t="s">
        <v>79</v>
      </c>
      <c r="D5416" s="54" t="s">
        <v>117</v>
      </c>
      <c r="E5416" s="61" t="s">
        <v>4584</v>
      </c>
      <c r="F5416" s="61" t="s">
        <v>145</v>
      </c>
      <c r="G5416" s="54" t="s">
        <v>72</v>
      </c>
      <c r="H5416" s="54" t="s">
        <v>128</v>
      </c>
      <c r="I5416" s="54" t="s">
        <v>22</v>
      </c>
      <c r="J5416" s="54" t="s">
        <v>129</v>
      </c>
      <c r="K5416" s="56">
        <v>43460.717581018514</v>
      </c>
      <c r="L5416" s="56">
        <v>43460.78528935185</v>
      </c>
      <c r="M5416" s="57">
        <v>1.625</v>
      </c>
      <c r="N5416" s="58">
        <v>0</v>
      </c>
      <c r="O5416" s="58">
        <v>0</v>
      </c>
      <c r="P5416" s="58">
        <v>0</v>
      </c>
      <c r="Q5416" s="58">
        <v>30</v>
      </c>
      <c r="R5416" s="59">
        <v>0</v>
      </c>
      <c r="S5416" s="59">
        <v>0</v>
      </c>
      <c r="T5416" s="59">
        <v>0</v>
      </c>
      <c r="U5416" s="59">
        <v>48.75</v>
      </c>
    </row>
    <row r="5417" spans="1:21" x14ac:dyDescent="0.3">
      <c r="A5417" s="61">
        <v>91568</v>
      </c>
      <c r="B5417" s="54">
        <v>1</v>
      </c>
      <c r="C5417" s="54" t="s">
        <v>78</v>
      </c>
      <c r="D5417" s="54" t="s">
        <v>81</v>
      </c>
      <c r="E5417" s="61" t="s">
        <v>4585</v>
      </c>
      <c r="F5417" s="61" t="s">
        <v>137</v>
      </c>
      <c r="G5417" s="54" t="s">
        <v>71</v>
      </c>
      <c r="H5417" s="54" t="s">
        <v>128</v>
      </c>
      <c r="I5417" s="54" t="s">
        <v>22</v>
      </c>
      <c r="J5417" s="54" t="s">
        <v>129</v>
      </c>
      <c r="K5417" s="56">
        <v>43460.718368055554</v>
      </c>
      <c r="L5417" s="56">
        <v>43460.765520833331</v>
      </c>
      <c r="M5417" s="57">
        <v>1.1316666660000001</v>
      </c>
      <c r="N5417" s="58">
        <v>0</v>
      </c>
      <c r="O5417" s="58">
        <v>4</v>
      </c>
      <c r="P5417" s="58">
        <v>0</v>
      </c>
      <c r="Q5417" s="58">
        <v>0</v>
      </c>
      <c r="R5417" s="59">
        <v>0</v>
      </c>
      <c r="S5417" s="59">
        <v>4.5266669999999998</v>
      </c>
      <c r="T5417" s="59">
        <v>0</v>
      </c>
      <c r="U5417" s="59">
        <v>0</v>
      </c>
    </row>
    <row r="5418" spans="1:21" x14ac:dyDescent="0.3">
      <c r="A5418" s="61">
        <v>91570</v>
      </c>
      <c r="B5418" s="54">
        <v>1</v>
      </c>
      <c r="C5418" s="54" t="s">
        <v>78</v>
      </c>
      <c r="D5418" s="54" t="s">
        <v>83</v>
      </c>
      <c r="E5418" s="61" t="s">
        <v>4586</v>
      </c>
      <c r="F5418" s="61" t="s">
        <v>137</v>
      </c>
      <c r="G5418" s="54" t="s">
        <v>71</v>
      </c>
      <c r="H5418" s="54" t="s">
        <v>128</v>
      </c>
      <c r="I5418" s="54" t="s">
        <v>22</v>
      </c>
      <c r="J5418" s="54" t="s">
        <v>129</v>
      </c>
      <c r="K5418" s="56">
        <v>43460.699189814812</v>
      </c>
      <c r="L5418" s="56">
        <v>43460.762916666667</v>
      </c>
      <c r="M5418" s="57">
        <v>1.5294444439999999</v>
      </c>
      <c r="N5418" s="58">
        <v>0</v>
      </c>
      <c r="O5418" s="58">
        <v>11</v>
      </c>
      <c r="P5418" s="58">
        <v>0</v>
      </c>
      <c r="Q5418" s="58">
        <v>0</v>
      </c>
      <c r="R5418" s="59">
        <v>0</v>
      </c>
      <c r="S5418" s="59">
        <v>16.823889000000001</v>
      </c>
      <c r="T5418" s="59">
        <v>0</v>
      </c>
      <c r="U5418" s="59">
        <v>0</v>
      </c>
    </row>
    <row r="5419" spans="1:21" x14ac:dyDescent="0.3">
      <c r="A5419" s="61">
        <v>91572</v>
      </c>
      <c r="B5419" s="54">
        <v>1</v>
      </c>
      <c r="C5419" s="54" t="s">
        <v>79</v>
      </c>
      <c r="D5419" s="54" t="s">
        <v>109</v>
      </c>
      <c r="E5419" s="61" t="s">
        <v>675</v>
      </c>
      <c r="F5419" s="61" t="s">
        <v>186</v>
      </c>
      <c r="G5419" s="54" t="s">
        <v>72</v>
      </c>
      <c r="H5419" s="54" t="s">
        <v>128</v>
      </c>
      <c r="I5419" s="54" t="s">
        <v>22</v>
      </c>
      <c r="J5419" s="54" t="s">
        <v>129</v>
      </c>
      <c r="K5419" s="56">
        <v>43460.732002314813</v>
      </c>
      <c r="L5419" s="56">
        <v>43460.766226851854</v>
      </c>
      <c r="M5419" s="57">
        <v>0.82138888799999998</v>
      </c>
      <c r="N5419" s="58">
        <v>0</v>
      </c>
      <c r="O5419" s="58">
        <v>91</v>
      </c>
      <c r="P5419" s="58">
        <v>0</v>
      </c>
      <c r="Q5419" s="58">
        <v>0</v>
      </c>
      <c r="R5419" s="59">
        <v>0</v>
      </c>
      <c r="S5419" s="59">
        <v>74.746388999999994</v>
      </c>
      <c r="T5419" s="59">
        <v>0</v>
      </c>
      <c r="U5419" s="59">
        <v>0</v>
      </c>
    </row>
    <row r="5420" spans="1:21" x14ac:dyDescent="0.3">
      <c r="A5420" s="61">
        <v>91573</v>
      </c>
      <c r="B5420" s="54">
        <v>1</v>
      </c>
      <c r="C5420" s="54" t="s">
        <v>78</v>
      </c>
      <c r="D5420" s="54" t="s">
        <v>88</v>
      </c>
      <c r="E5420" s="61" t="s">
        <v>4587</v>
      </c>
      <c r="F5420" s="61" t="s">
        <v>137</v>
      </c>
      <c r="G5420" s="54" t="s">
        <v>71</v>
      </c>
      <c r="H5420" s="54" t="s">
        <v>128</v>
      </c>
      <c r="I5420" s="54" t="s">
        <v>22</v>
      </c>
      <c r="J5420" s="54" t="s">
        <v>129</v>
      </c>
      <c r="K5420" s="56">
        <v>43460.726643518516</v>
      </c>
      <c r="L5420" s="56">
        <v>43460.795497685183</v>
      </c>
      <c r="M5420" s="57">
        <v>1.6525000000000001</v>
      </c>
      <c r="N5420" s="58">
        <v>0</v>
      </c>
      <c r="O5420" s="58">
        <v>1</v>
      </c>
      <c r="P5420" s="58">
        <v>0</v>
      </c>
      <c r="Q5420" s="58">
        <v>0</v>
      </c>
      <c r="R5420" s="59">
        <v>0</v>
      </c>
      <c r="S5420" s="59">
        <v>1.6525000000000001</v>
      </c>
      <c r="T5420" s="59">
        <v>0</v>
      </c>
      <c r="U5420" s="59">
        <v>0</v>
      </c>
    </row>
    <row r="5421" spans="1:21" x14ac:dyDescent="0.3">
      <c r="A5421" s="61">
        <v>91574</v>
      </c>
      <c r="B5421" s="54">
        <v>1</v>
      </c>
      <c r="C5421" s="54" t="s">
        <v>78</v>
      </c>
      <c r="D5421" s="54" t="s">
        <v>106</v>
      </c>
      <c r="E5421" s="61" t="s">
        <v>4588</v>
      </c>
      <c r="F5421" s="61" t="s">
        <v>137</v>
      </c>
      <c r="G5421" s="54" t="s">
        <v>71</v>
      </c>
      <c r="H5421" s="54" t="s">
        <v>128</v>
      </c>
      <c r="I5421" s="54" t="s">
        <v>22</v>
      </c>
      <c r="J5421" s="54" t="s">
        <v>129</v>
      </c>
      <c r="K5421" s="56">
        <v>43460.647916666669</v>
      </c>
      <c r="L5421" s="56">
        <v>43460.696527777778</v>
      </c>
      <c r="M5421" s="57">
        <v>1.166666666</v>
      </c>
      <c r="N5421" s="58">
        <v>0</v>
      </c>
      <c r="O5421" s="58">
        <v>1</v>
      </c>
      <c r="P5421" s="58">
        <v>0</v>
      </c>
      <c r="Q5421" s="58">
        <v>0</v>
      </c>
      <c r="R5421" s="59">
        <v>0</v>
      </c>
      <c r="S5421" s="59">
        <v>1.1666669999999999</v>
      </c>
      <c r="T5421" s="59">
        <v>0</v>
      </c>
      <c r="U5421" s="59">
        <v>0</v>
      </c>
    </row>
    <row r="5422" spans="1:21" x14ac:dyDescent="0.3">
      <c r="A5422" s="61">
        <v>91584</v>
      </c>
      <c r="B5422" s="54">
        <v>1</v>
      </c>
      <c r="C5422" s="54" t="s">
        <v>78</v>
      </c>
      <c r="D5422" s="54" t="s">
        <v>103</v>
      </c>
      <c r="E5422" s="61" t="s">
        <v>4589</v>
      </c>
      <c r="F5422" s="61" t="s">
        <v>136</v>
      </c>
      <c r="G5422" s="54" t="s">
        <v>71</v>
      </c>
      <c r="H5422" s="54" t="s">
        <v>128</v>
      </c>
      <c r="I5422" s="54" t="s">
        <v>22</v>
      </c>
      <c r="J5422" s="54" t="s">
        <v>129</v>
      </c>
      <c r="K5422" s="56">
        <v>43460.730613425927</v>
      </c>
      <c r="L5422" s="56">
        <v>43460.766006944446</v>
      </c>
      <c r="M5422" s="57">
        <v>0.84944444399999997</v>
      </c>
      <c r="N5422" s="58">
        <v>0</v>
      </c>
      <c r="O5422" s="58">
        <v>0</v>
      </c>
      <c r="P5422" s="58">
        <v>0</v>
      </c>
      <c r="Q5422" s="58">
        <v>22</v>
      </c>
      <c r="R5422" s="59">
        <v>0</v>
      </c>
      <c r="S5422" s="59">
        <v>0</v>
      </c>
      <c r="T5422" s="59">
        <v>0</v>
      </c>
      <c r="U5422" s="59">
        <v>18.687778000000002</v>
      </c>
    </row>
    <row r="5423" spans="1:21" x14ac:dyDescent="0.3">
      <c r="A5423" s="61">
        <v>91585</v>
      </c>
      <c r="B5423" s="54">
        <v>1</v>
      </c>
      <c r="C5423" s="54" t="s">
        <v>79</v>
      </c>
      <c r="D5423" s="54" t="s">
        <v>109</v>
      </c>
      <c r="E5423" s="61" t="s">
        <v>4590</v>
      </c>
      <c r="F5423" s="61" t="s">
        <v>137</v>
      </c>
      <c r="G5423" s="54" t="s">
        <v>71</v>
      </c>
      <c r="H5423" s="54" t="s">
        <v>128</v>
      </c>
      <c r="I5423" s="54" t="s">
        <v>22</v>
      </c>
      <c r="J5423" s="54" t="s">
        <v>129</v>
      </c>
      <c r="K5423" s="56">
        <v>43460.743703703702</v>
      </c>
      <c r="L5423" s="56">
        <v>43460.852511574078</v>
      </c>
      <c r="M5423" s="57">
        <v>2.611388888</v>
      </c>
      <c r="N5423" s="58">
        <v>0</v>
      </c>
      <c r="O5423" s="58">
        <v>0</v>
      </c>
      <c r="P5423" s="58">
        <v>0</v>
      </c>
      <c r="Q5423" s="58">
        <v>1</v>
      </c>
      <c r="R5423" s="59">
        <v>0</v>
      </c>
      <c r="S5423" s="59">
        <v>0</v>
      </c>
      <c r="T5423" s="59">
        <v>0</v>
      </c>
      <c r="U5423" s="59">
        <v>2.611389</v>
      </c>
    </row>
    <row r="5424" spans="1:21" x14ac:dyDescent="0.3">
      <c r="A5424" s="61">
        <v>91590</v>
      </c>
      <c r="B5424" s="54">
        <v>1</v>
      </c>
      <c r="C5424" s="54" t="s">
        <v>78</v>
      </c>
      <c r="D5424" s="54" t="s">
        <v>125</v>
      </c>
      <c r="E5424" s="61" t="s">
        <v>3873</v>
      </c>
      <c r="F5424" s="61" t="s">
        <v>136</v>
      </c>
      <c r="G5424" s="54" t="s">
        <v>71</v>
      </c>
      <c r="H5424" s="54" t="s">
        <v>128</v>
      </c>
      <c r="I5424" s="54" t="s">
        <v>22</v>
      </c>
      <c r="J5424" s="54" t="s">
        <v>129</v>
      </c>
      <c r="K5424" s="56">
        <v>43460.738807870373</v>
      </c>
      <c r="L5424" s="56">
        <v>43460.812280092592</v>
      </c>
      <c r="M5424" s="57">
        <v>1.7633333330000001</v>
      </c>
      <c r="N5424" s="58">
        <v>0</v>
      </c>
      <c r="O5424" s="58">
        <v>205</v>
      </c>
      <c r="P5424" s="58">
        <v>0</v>
      </c>
      <c r="Q5424" s="58">
        <v>0</v>
      </c>
      <c r="R5424" s="59">
        <v>0</v>
      </c>
      <c r="S5424" s="59">
        <v>361.48333300000002</v>
      </c>
      <c r="T5424" s="59">
        <v>0</v>
      </c>
      <c r="U5424" s="59">
        <v>0</v>
      </c>
    </row>
    <row r="5425" spans="1:21" x14ac:dyDescent="0.3">
      <c r="A5425" s="61">
        <v>91595</v>
      </c>
      <c r="B5425" s="54">
        <v>1</v>
      </c>
      <c r="C5425" s="54" t="s">
        <v>78</v>
      </c>
      <c r="D5425" s="54" t="s">
        <v>94</v>
      </c>
      <c r="E5425" s="61" t="s">
        <v>4591</v>
      </c>
      <c r="F5425" s="61" t="s">
        <v>151</v>
      </c>
      <c r="G5425" s="54" t="s">
        <v>71</v>
      </c>
      <c r="H5425" s="54" t="s">
        <v>128</v>
      </c>
      <c r="I5425" s="54" t="s">
        <v>22</v>
      </c>
      <c r="J5425" s="54" t="s">
        <v>129</v>
      </c>
      <c r="K5425" s="56">
        <v>43460.752800925926</v>
      </c>
      <c r="L5425" s="56">
        <v>43460.840868055559</v>
      </c>
      <c r="M5425" s="57">
        <v>2.113611111</v>
      </c>
      <c r="N5425" s="58">
        <v>0</v>
      </c>
      <c r="O5425" s="58">
        <v>262</v>
      </c>
      <c r="P5425" s="58">
        <v>0</v>
      </c>
      <c r="Q5425" s="58">
        <v>0</v>
      </c>
      <c r="R5425" s="59">
        <v>0</v>
      </c>
      <c r="S5425" s="59">
        <v>553.76611100000002</v>
      </c>
      <c r="T5425" s="59">
        <v>0</v>
      </c>
      <c r="U5425" s="59">
        <v>0</v>
      </c>
    </row>
    <row r="5426" spans="1:21" x14ac:dyDescent="0.3">
      <c r="A5426" s="61">
        <v>91596</v>
      </c>
      <c r="B5426" s="54">
        <v>1</v>
      </c>
      <c r="C5426" s="54" t="s">
        <v>79</v>
      </c>
      <c r="D5426" s="54" t="s">
        <v>118</v>
      </c>
      <c r="E5426" s="61" t="s">
        <v>4592</v>
      </c>
      <c r="F5426" s="61" t="s">
        <v>151</v>
      </c>
      <c r="G5426" s="54" t="s">
        <v>71</v>
      </c>
      <c r="H5426" s="54" t="s">
        <v>128</v>
      </c>
      <c r="I5426" s="54" t="s">
        <v>22</v>
      </c>
      <c r="J5426" s="54" t="s">
        <v>129</v>
      </c>
      <c r="K5426" s="56">
        <v>43460.756226851852</v>
      </c>
      <c r="L5426" s="56">
        <v>43460.997800925928</v>
      </c>
      <c r="M5426" s="57">
        <v>5.7977777770000003</v>
      </c>
      <c r="N5426" s="58">
        <v>0</v>
      </c>
      <c r="O5426" s="58">
        <v>0</v>
      </c>
      <c r="P5426" s="58">
        <v>0</v>
      </c>
      <c r="Q5426" s="58">
        <v>11</v>
      </c>
      <c r="R5426" s="59">
        <v>0</v>
      </c>
      <c r="S5426" s="59">
        <v>0</v>
      </c>
      <c r="T5426" s="59">
        <v>0</v>
      </c>
      <c r="U5426" s="59">
        <v>63.775556000000002</v>
      </c>
    </row>
    <row r="5427" spans="1:21" x14ac:dyDescent="0.3">
      <c r="A5427" s="61">
        <v>91601</v>
      </c>
      <c r="B5427" s="54">
        <v>1</v>
      </c>
      <c r="C5427" s="54" t="s">
        <v>79</v>
      </c>
      <c r="D5427" s="54" t="s">
        <v>119</v>
      </c>
      <c r="E5427" s="61" t="s">
        <v>1187</v>
      </c>
      <c r="F5427" s="61" t="s">
        <v>285</v>
      </c>
      <c r="G5427" s="54" t="s">
        <v>71</v>
      </c>
      <c r="H5427" s="54" t="s">
        <v>128</v>
      </c>
      <c r="I5427" s="54" t="s">
        <v>22</v>
      </c>
      <c r="J5427" s="54" t="s">
        <v>129</v>
      </c>
      <c r="K5427" s="56">
        <v>43460.761770833335</v>
      </c>
      <c r="L5427" s="56">
        <v>43460.78434027778</v>
      </c>
      <c r="M5427" s="57">
        <v>0.54166666600000002</v>
      </c>
      <c r="N5427" s="58">
        <v>0</v>
      </c>
      <c r="O5427" s="58">
        <v>27</v>
      </c>
      <c r="P5427" s="58">
        <v>0</v>
      </c>
      <c r="Q5427" s="58">
        <v>5</v>
      </c>
      <c r="R5427" s="59">
        <v>0</v>
      </c>
      <c r="S5427" s="59">
        <v>14.625</v>
      </c>
      <c r="T5427" s="59">
        <v>0</v>
      </c>
      <c r="U5427" s="59">
        <v>2.7083330000000001</v>
      </c>
    </row>
    <row r="5428" spans="1:21" x14ac:dyDescent="0.3">
      <c r="A5428" s="61">
        <v>91605</v>
      </c>
      <c r="B5428" s="54">
        <v>1</v>
      </c>
      <c r="C5428" s="54" t="s">
        <v>78</v>
      </c>
      <c r="D5428" s="54" t="s">
        <v>91</v>
      </c>
      <c r="E5428" s="61" t="s">
        <v>4593</v>
      </c>
      <c r="F5428" s="61" t="s">
        <v>199</v>
      </c>
      <c r="G5428" s="54" t="s">
        <v>71</v>
      </c>
      <c r="H5428" s="54" t="s">
        <v>128</v>
      </c>
      <c r="I5428" s="54" t="s">
        <v>22</v>
      </c>
      <c r="J5428" s="54" t="s">
        <v>129</v>
      </c>
      <c r="K5428" s="56">
        <v>43460.737893518519</v>
      </c>
      <c r="L5428" s="56">
        <v>43460.824502314812</v>
      </c>
      <c r="M5428" s="57">
        <v>2.0786111109999998</v>
      </c>
      <c r="N5428" s="58">
        <v>0</v>
      </c>
      <c r="O5428" s="58">
        <v>0</v>
      </c>
      <c r="P5428" s="58">
        <v>0</v>
      </c>
      <c r="Q5428" s="58">
        <v>4</v>
      </c>
      <c r="R5428" s="59">
        <v>0</v>
      </c>
      <c r="S5428" s="59">
        <v>0</v>
      </c>
      <c r="T5428" s="59">
        <v>0</v>
      </c>
      <c r="U5428" s="59">
        <v>8.3144439999999999</v>
      </c>
    </row>
    <row r="5429" spans="1:21" x14ac:dyDescent="0.3">
      <c r="A5429" s="61">
        <v>91606</v>
      </c>
      <c r="B5429" s="54">
        <v>1</v>
      </c>
      <c r="C5429" s="54" t="s">
        <v>78</v>
      </c>
      <c r="D5429" s="54" t="s">
        <v>84</v>
      </c>
      <c r="E5429" s="61" t="s">
        <v>671</v>
      </c>
      <c r="F5429" s="61" t="s">
        <v>156</v>
      </c>
      <c r="G5429" s="54" t="s">
        <v>71</v>
      </c>
      <c r="H5429" s="54" t="s">
        <v>128</v>
      </c>
      <c r="I5429" s="54" t="s">
        <v>22</v>
      </c>
      <c r="J5429" s="54" t="s">
        <v>129</v>
      </c>
      <c r="K5429" s="56">
        <v>43460.757708333331</v>
      </c>
      <c r="L5429" s="56">
        <v>43460.816886574074</v>
      </c>
      <c r="M5429" s="57">
        <v>1.4202777769999999</v>
      </c>
      <c r="N5429" s="58">
        <v>0</v>
      </c>
      <c r="O5429" s="58">
        <v>554</v>
      </c>
      <c r="P5429" s="58">
        <v>0</v>
      </c>
      <c r="Q5429" s="58">
        <v>0</v>
      </c>
      <c r="R5429" s="59">
        <v>0</v>
      </c>
      <c r="S5429" s="59">
        <v>786.833888</v>
      </c>
      <c r="T5429" s="59">
        <v>0</v>
      </c>
      <c r="U5429" s="59">
        <v>0</v>
      </c>
    </row>
    <row r="5430" spans="1:21" x14ac:dyDescent="0.3">
      <c r="A5430" s="61">
        <v>91607</v>
      </c>
      <c r="B5430" s="54">
        <v>1</v>
      </c>
      <c r="C5430" s="54" t="s">
        <v>79</v>
      </c>
      <c r="D5430" s="54" t="s">
        <v>119</v>
      </c>
      <c r="E5430" s="61" t="s">
        <v>1615</v>
      </c>
      <c r="F5430" s="61" t="s">
        <v>172</v>
      </c>
      <c r="G5430" s="54" t="s">
        <v>71</v>
      </c>
      <c r="H5430" s="54" t="s">
        <v>128</v>
      </c>
      <c r="I5430" s="54" t="s">
        <v>22</v>
      </c>
      <c r="J5430" s="54" t="s">
        <v>129</v>
      </c>
      <c r="K5430" s="56">
        <v>43460.767141203702</v>
      </c>
      <c r="L5430" s="56">
        <v>43460.804641203707</v>
      </c>
      <c r="M5430" s="57">
        <v>0.9</v>
      </c>
      <c r="N5430" s="58">
        <v>0</v>
      </c>
      <c r="O5430" s="58">
        <v>55</v>
      </c>
      <c r="P5430" s="58">
        <v>0</v>
      </c>
      <c r="Q5430" s="58">
        <v>24</v>
      </c>
      <c r="R5430" s="59">
        <v>0</v>
      </c>
      <c r="S5430" s="59">
        <v>49.5</v>
      </c>
      <c r="T5430" s="59">
        <v>0</v>
      </c>
      <c r="U5430" s="59">
        <v>21.6</v>
      </c>
    </row>
    <row r="5431" spans="1:21" x14ac:dyDescent="0.3">
      <c r="A5431" s="61">
        <v>91610</v>
      </c>
      <c r="B5431" s="54">
        <v>1</v>
      </c>
      <c r="C5431" s="54" t="s">
        <v>78</v>
      </c>
      <c r="D5431" s="54" t="s">
        <v>80</v>
      </c>
      <c r="E5431" s="61" t="s">
        <v>4594</v>
      </c>
      <c r="F5431" s="61" t="s">
        <v>144</v>
      </c>
      <c r="G5431" s="54" t="s">
        <v>71</v>
      </c>
      <c r="H5431" s="54" t="s">
        <v>128</v>
      </c>
      <c r="I5431" s="54" t="s">
        <v>22</v>
      </c>
      <c r="J5431" s="54" t="s">
        <v>129</v>
      </c>
      <c r="K5431" s="56">
        <v>43460.774618055555</v>
      </c>
      <c r="L5431" s="56">
        <v>43460.913877314815</v>
      </c>
      <c r="M5431" s="57">
        <v>3.3422222220000002</v>
      </c>
      <c r="N5431" s="58">
        <v>0</v>
      </c>
      <c r="O5431" s="58">
        <v>10</v>
      </c>
      <c r="P5431" s="58">
        <v>0</v>
      </c>
      <c r="Q5431" s="58">
        <v>0</v>
      </c>
      <c r="R5431" s="59">
        <v>0</v>
      </c>
      <c r="S5431" s="59">
        <v>33.422221999999998</v>
      </c>
      <c r="T5431" s="59">
        <v>0</v>
      </c>
      <c r="U5431" s="59">
        <v>0</v>
      </c>
    </row>
    <row r="5432" spans="1:21" x14ac:dyDescent="0.3">
      <c r="A5432" s="61">
        <v>91611</v>
      </c>
      <c r="B5432" s="54">
        <v>1</v>
      </c>
      <c r="C5432" s="54" t="s">
        <v>78</v>
      </c>
      <c r="D5432" s="54" t="s">
        <v>81</v>
      </c>
      <c r="E5432" s="61" t="s">
        <v>4595</v>
      </c>
      <c r="F5432" s="61" t="s">
        <v>199</v>
      </c>
      <c r="G5432" s="54" t="s">
        <v>71</v>
      </c>
      <c r="H5432" s="54" t="s">
        <v>128</v>
      </c>
      <c r="I5432" s="54" t="s">
        <v>22</v>
      </c>
      <c r="J5432" s="54" t="s">
        <v>129</v>
      </c>
      <c r="K5432" s="56">
        <v>43460.750300925924</v>
      </c>
      <c r="L5432" s="56">
        <v>43460.825277777782</v>
      </c>
      <c r="M5432" s="57">
        <v>1.7994444439999999</v>
      </c>
      <c r="N5432" s="58">
        <v>0</v>
      </c>
      <c r="O5432" s="58">
        <v>30</v>
      </c>
      <c r="P5432" s="58">
        <v>0</v>
      </c>
      <c r="Q5432" s="58">
        <v>0</v>
      </c>
      <c r="R5432" s="59">
        <v>0</v>
      </c>
      <c r="S5432" s="59">
        <v>53.983333000000002</v>
      </c>
      <c r="T5432" s="59">
        <v>0</v>
      </c>
      <c r="U5432" s="59">
        <v>0</v>
      </c>
    </row>
    <row r="5433" spans="1:21" x14ac:dyDescent="0.3">
      <c r="A5433" s="61">
        <v>91612</v>
      </c>
      <c r="B5433" s="54">
        <v>1</v>
      </c>
      <c r="C5433" s="54" t="s">
        <v>78</v>
      </c>
      <c r="D5433" s="54" t="s">
        <v>82</v>
      </c>
      <c r="E5433" s="61" t="s">
        <v>4596</v>
      </c>
      <c r="F5433" s="61" t="s">
        <v>137</v>
      </c>
      <c r="G5433" s="54" t="s">
        <v>71</v>
      </c>
      <c r="H5433" s="54" t="s">
        <v>128</v>
      </c>
      <c r="I5433" s="54" t="s">
        <v>22</v>
      </c>
      <c r="J5433" s="54" t="s">
        <v>129</v>
      </c>
      <c r="K5433" s="56">
        <v>43460.768796296295</v>
      </c>
      <c r="L5433" s="56">
        <v>43460.848217592589</v>
      </c>
      <c r="M5433" s="57">
        <v>1.906111111</v>
      </c>
      <c r="N5433" s="58">
        <v>0</v>
      </c>
      <c r="O5433" s="58">
        <v>11</v>
      </c>
      <c r="P5433" s="58">
        <v>0</v>
      </c>
      <c r="Q5433" s="58">
        <v>0</v>
      </c>
      <c r="R5433" s="59">
        <v>0</v>
      </c>
      <c r="S5433" s="59">
        <v>20.967222</v>
      </c>
      <c r="T5433" s="59">
        <v>0</v>
      </c>
      <c r="U5433" s="59">
        <v>0</v>
      </c>
    </row>
    <row r="5434" spans="1:21" x14ac:dyDescent="0.3">
      <c r="A5434" s="61">
        <v>91619</v>
      </c>
      <c r="B5434" s="54">
        <v>1</v>
      </c>
      <c r="C5434" s="54" t="s">
        <v>78</v>
      </c>
      <c r="D5434" s="54" t="s">
        <v>94</v>
      </c>
      <c r="E5434" s="61" t="s">
        <v>4597</v>
      </c>
      <c r="F5434" s="61" t="s">
        <v>211</v>
      </c>
      <c r="G5434" s="54" t="s">
        <v>72</v>
      </c>
      <c r="H5434" s="54" t="s">
        <v>128</v>
      </c>
      <c r="I5434" s="54" t="s">
        <v>22</v>
      </c>
      <c r="J5434" s="54" t="s">
        <v>129</v>
      </c>
      <c r="K5434" s="56">
        <v>43460.704166666663</v>
      </c>
      <c r="L5434" s="56">
        <v>43461.168749999997</v>
      </c>
      <c r="M5434" s="57">
        <v>11.15</v>
      </c>
      <c r="N5434" s="58">
        <v>0</v>
      </c>
      <c r="O5434" s="58">
        <v>95</v>
      </c>
      <c r="P5434" s="58">
        <v>0</v>
      </c>
      <c r="Q5434" s="58">
        <v>0</v>
      </c>
      <c r="R5434" s="59">
        <v>0</v>
      </c>
      <c r="S5434" s="59">
        <v>1059.25</v>
      </c>
      <c r="T5434" s="59">
        <v>0</v>
      </c>
      <c r="U5434" s="59">
        <v>0</v>
      </c>
    </row>
    <row r="5435" spans="1:21" x14ac:dyDescent="0.3">
      <c r="A5435" s="61">
        <v>91620</v>
      </c>
      <c r="B5435" s="54">
        <v>1</v>
      </c>
      <c r="C5435" s="54" t="s">
        <v>78</v>
      </c>
      <c r="D5435" s="54" t="s">
        <v>96</v>
      </c>
      <c r="E5435" s="61" t="s">
        <v>500</v>
      </c>
      <c r="F5435" s="61" t="s">
        <v>151</v>
      </c>
      <c r="G5435" s="54" t="s">
        <v>71</v>
      </c>
      <c r="H5435" s="54" t="s">
        <v>128</v>
      </c>
      <c r="I5435" s="54" t="s">
        <v>22</v>
      </c>
      <c r="J5435" s="54" t="s">
        <v>129</v>
      </c>
      <c r="K5435" s="56">
        <v>43460.776053240741</v>
      </c>
      <c r="L5435" s="56">
        <v>43460.789583333331</v>
      </c>
      <c r="M5435" s="57">
        <v>0.324722222</v>
      </c>
      <c r="N5435" s="58">
        <v>0</v>
      </c>
      <c r="O5435" s="58">
        <v>131</v>
      </c>
      <c r="P5435" s="58">
        <v>0</v>
      </c>
      <c r="Q5435" s="58">
        <v>0</v>
      </c>
      <c r="R5435" s="59">
        <v>0</v>
      </c>
      <c r="S5435" s="59">
        <v>42.538611000000003</v>
      </c>
      <c r="T5435" s="59">
        <v>0</v>
      </c>
      <c r="U5435" s="59">
        <v>0</v>
      </c>
    </row>
    <row r="5436" spans="1:21" x14ac:dyDescent="0.3">
      <c r="A5436" s="61">
        <v>91621</v>
      </c>
      <c r="B5436" s="54">
        <v>1</v>
      </c>
      <c r="C5436" s="54" t="s">
        <v>78</v>
      </c>
      <c r="D5436" s="54" t="s">
        <v>80</v>
      </c>
      <c r="E5436" s="61" t="s">
        <v>4598</v>
      </c>
      <c r="F5436" s="61" t="s">
        <v>199</v>
      </c>
      <c r="G5436" s="54" t="s">
        <v>71</v>
      </c>
      <c r="H5436" s="54" t="s">
        <v>128</v>
      </c>
      <c r="I5436" s="54" t="s">
        <v>22</v>
      </c>
      <c r="J5436" s="54" t="s">
        <v>129</v>
      </c>
      <c r="K5436" s="56">
        <v>43460.787847222222</v>
      </c>
      <c r="L5436" s="56">
        <v>43460.83556712963</v>
      </c>
      <c r="M5436" s="57">
        <v>1.145277777</v>
      </c>
      <c r="N5436" s="58">
        <v>0</v>
      </c>
      <c r="O5436" s="58">
        <v>85</v>
      </c>
      <c r="P5436" s="58">
        <v>0</v>
      </c>
      <c r="Q5436" s="58">
        <v>0</v>
      </c>
      <c r="R5436" s="59">
        <v>0</v>
      </c>
      <c r="S5436" s="59">
        <v>97.348611000000005</v>
      </c>
      <c r="T5436" s="59">
        <v>0</v>
      </c>
      <c r="U5436" s="59">
        <v>0</v>
      </c>
    </row>
    <row r="5437" spans="1:21" x14ac:dyDescent="0.3">
      <c r="A5437" s="61">
        <v>91625</v>
      </c>
      <c r="B5437" s="54">
        <v>1</v>
      </c>
      <c r="C5437" s="54" t="s">
        <v>78</v>
      </c>
      <c r="D5437" s="54" t="s">
        <v>106</v>
      </c>
      <c r="E5437" s="61" t="s">
        <v>4599</v>
      </c>
      <c r="F5437" s="61" t="s">
        <v>199</v>
      </c>
      <c r="G5437" s="54" t="s">
        <v>71</v>
      </c>
      <c r="H5437" s="54" t="s">
        <v>128</v>
      </c>
      <c r="I5437" s="54" t="s">
        <v>22</v>
      </c>
      <c r="J5437" s="54" t="s">
        <v>129</v>
      </c>
      <c r="K5437" s="56">
        <v>43460.737175925926</v>
      </c>
      <c r="L5437" s="56">
        <v>43460.830277777779</v>
      </c>
      <c r="M5437" s="57">
        <v>2.2344444440000002</v>
      </c>
      <c r="N5437" s="58">
        <v>0</v>
      </c>
      <c r="O5437" s="58">
        <v>7</v>
      </c>
      <c r="P5437" s="58">
        <v>0</v>
      </c>
      <c r="Q5437" s="58">
        <v>0</v>
      </c>
      <c r="R5437" s="59">
        <v>0</v>
      </c>
      <c r="S5437" s="59">
        <v>15.641111</v>
      </c>
      <c r="T5437" s="59">
        <v>0</v>
      </c>
      <c r="U5437" s="59">
        <v>0</v>
      </c>
    </row>
    <row r="5438" spans="1:21" x14ac:dyDescent="0.3">
      <c r="A5438" s="61">
        <v>91626</v>
      </c>
      <c r="B5438" s="54">
        <v>1</v>
      </c>
      <c r="C5438" s="54" t="s">
        <v>78</v>
      </c>
      <c r="D5438" s="54" t="s">
        <v>98</v>
      </c>
      <c r="E5438" s="61" t="s">
        <v>4600</v>
      </c>
      <c r="F5438" s="61" t="s">
        <v>151</v>
      </c>
      <c r="G5438" s="54" t="s">
        <v>71</v>
      </c>
      <c r="H5438" s="54" t="s">
        <v>128</v>
      </c>
      <c r="I5438" s="54" t="s">
        <v>22</v>
      </c>
      <c r="J5438" s="54" t="s">
        <v>129</v>
      </c>
      <c r="K5438" s="56">
        <v>43460.78329861111</v>
      </c>
      <c r="L5438" s="56">
        <v>43460.840474537035</v>
      </c>
      <c r="M5438" s="57">
        <v>1.372222222</v>
      </c>
      <c r="N5438" s="58">
        <v>0</v>
      </c>
      <c r="O5438" s="58">
        <v>15</v>
      </c>
      <c r="P5438" s="58">
        <v>0</v>
      </c>
      <c r="Q5438" s="58">
        <v>0</v>
      </c>
      <c r="R5438" s="59">
        <v>0</v>
      </c>
      <c r="S5438" s="59">
        <v>20.583333</v>
      </c>
      <c r="T5438" s="59">
        <v>0</v>
      </c>
      <c r="U5438" s="59">
        <v>0</v>
      </c>
    </row>
    <row r="5439" spans="1:21" x14ac:dyDescent="0.3">
      <c r="A5439" s="61">
        <v>91627</v>
      </c>
      <c r="B5439" s="54">
        <v>1</v>
      </c>
      <c r="C5439" s="54" t="s">
        <v>78</v>
      </c>
      <c r="D5439" s="54" t="s">
        <v>125</v>
      </c>
      <c r="E5439" s="61" t="s">
        <v>4601</v>
      </c>
      <c r="F5439" s="61" t="s">
        <v>137</v>
      </c>
      <c r="G5439" s="54" t="s">
        <v>71</v>
      </c>
      <c r="H5439" s="54" t="s">
        <v>128</v>
      </c>
      <c r="I5439" s="54" t="s">
        <v>22</v>
      </c>
      <c r="J5439" s="54" t="s">
        <v>129</v>
      </c>
      <c r="K5439" s="56">
        <v>43460.787129629629</v>
      </c>
      <c r="L5439" s="56">
        <v>43460.90896990741</v>
      </c>
      <c r="M5439" s="57">
        <v>2.9241666660000001</v>
      </c>
      <c r="N5439" s="58">
        <v>0</v>
      </c>
      <c r="O5439" s="58">
        <v>2</v>
      </c>
      <c r="P5439" s="58">
        <v>0</v>
      </c>
      <c r="Q5439" s="58">
        <v>0</v>
      </c>
      <c r="R5439" s="59">
        <v>0</v>
      </c>
      <c r="S5439" s="59">
        <v>5.8483330000000002</v>
      </c>
      <c r="T5439" s="59">
        <v>0</v>
      </c>
      <c r="U5439" s="59">
        <v>0</v>
      </c>
    </row>
    <row r="5440" spans="1:21" x14ac:dyDescent="0.3">
      <c r="A5440" s="61">
        <v>91628</v>
      </c>
      <c r="B5440" s="54">
        <v>1</v>
      </c>
      <c r="C5440" s="54" t="s">
        <v>79</v>
      </c>
      <c r="D5440" s="54" t="s">
        <v>114</v>
      </c>
      <c r="E5440" s="61" t="s">
        <v>4602</v>
      </c>
      <c r="F5440" s="61" t="s">
        <v>136</v>
      </c>
      <c r="G5440" s="54" t="s">
        <v>71</v>
      </c>
      <c r="H5440" s="54" t="s">
        <v>128</v>
      </c>
      <c r="I5440" s="54" t="s">
        <v>22</v>
      </c>
      <c r="J5440" s="54" t="s">
        <v>129</v>
      </c>
      <c r="K5440" s="56">
        <v>43460.801354166666</v>
      </c>
      <c r="L5440" s="56">
        <v>43460.881874999999</v>
      </c>
      <c r="M5440" s="57">
        <v>1.9325000000000001</v>
      </c>
      <c r="N5440" s="58">
        <v>0</v>
      </c>
      <c r="O5440" s="58">
        <v>0</v>
      </c>
      <c r="P5440" s="58">
        <v>0</v>
      </c>
      <c r="Q5440" s="58">
        <v>2</v>
      </c>
      <c r="R5440" s="59">
        <v>0</v>
      </c>
      <c r="S5440" s="59">
        <v>0</v>
      </c>
      <c r="T5440" s="59">
        <v>0</v>
      </c>
      <c r="U5440" s="59">
        <v>3.8650000000000002</v>
      </c>
    </row>
    <row r="5441" spans="1:21" x14ac:dyDescent="0.3">
      <c r="A5441" s="61">
        <v>91629</v>
      </c>
      <c r="B5441" s="54">
        <v>1</v>
      </c>
      <c r="C5441" s="54" t="s">
        <v>78</v>
      </c>
      <c r="D5441" s="54" t="s">
        <v>80</v>
      </c>
      <c r="E5441" s="61" t="s">
        <v>4603</v>
      </c>
      <c r="F5441" s="61" t="s">
        <v>136</v>
      </c>
      <c r="G5441" s="54" t="s">
        <v>71</v>
      </c>
      <c r="H5441" s="54" t="s">
        <v>128</v>
      </c>
      <c r="I5441" s="54" t="s">
        <v>22</v>
      </c>
      <c r="J5441" s="54" t="s">
        <v>129</v>
      </c>
      <c r="K5441" s="56">
        <v>43460.800821759258</v>
      </c>
      <c r="L5441" s="56">
        <v>43460.836493055554</v>
      </c>
      <c r="M5441" s="57">
        <v>0.85611111100000004</v>
      </c>
      <c r="N5441" s="58">
        <v>0</v>
      </c>
      <c r="O5441" s="58">
        <v>161</v>
      </c>
      <c r="P5441" s="58">
        <v>0</v>
      </c>
      <c r="Q5441" s="58">
        <v>0</v>
      </c>
      <c r="R5441" s="59">
        <v>0</v>
      </c>
      <c r="S5441" s="59">
        <v>137.833889</v>
      </c>
      <c r="T5441" s="59">
        <v>0</v>
      </c>
      <c r="U5441" s="59">
        <v>0</v>
      </c>
    </row>
    <row r="5442" spans="1:21" x14ac:dyDescent="0.3">
      <c r="A5442" s="61">
        <v>91631</v>
      </c>
      <c r="B5442" s="54">
        <v>1</v>
      </c>
      <c r="C5442" s="54" t="s">
        <v>78</v>
      </c>
      <c r="D5442" s="54" t="s">
        <v>103</v>
      </c>
      <c r="E5442" s="61" t="s">
        <v>4604</v>
      </c>
      <c r="F5442" s="61" t="s">
        <v>141</v>
      </c>
      <c r="G5442" s="54" t="s">
        <v>71</v>
      </c>
      <c r="H5442" s="54" t="s">
        <v>128</v>
      </c>
      <c r="I5442" s="54" t="s">
        <v>22</v>
      </c>
      <c r="J5442" s="54" t="s">
        <v>129</v>
      </c>
      <c r="K5442" s="56">
        <v>43460.804861111108</v>
      </c>
      <c r="L5442" s="56">
        <v>43460.814236111109</v>
      </c>
      <c r="M5442" s="57">
        <v>0.22500000000000001</v>
      </c>
      <c r="N5442" s="58">
        <v>0</v>
      </c>
      <c r="O5442" s="58">
        <v>24</v>
      </c>
      <c r="P5442" s="58">
        <v>0</v>
      </c>
      <c r="Q5442" s="58">
        <v>0</v>
      </c>
      <c r="R5442" s="59">
        <v>0</v>
      </c>
      <c r="S5442" s="59">
        <v>5.4</v>
      </c>
      <c r="T5442" s="59">
        <v>0</v>
      </c>
      <c r="U5442" s="59">
        <v>0</v>
      </c>
    </row>
    <row r="5443" spans="1:21" x14ac:dyDescent="0.3">
      <c r="A5443" s="61">
        <v>91633</v>
      </c>
      <c r="B5443" s="54">
        <v>1</v>
      </c>
      <c r="C5443" s="54" t="s">
        <v>78</v>
      </c>
      <c r="D5443" s="54" t="s">
        <v>95</v>
      </c>
      <c r="E5443" s="61" t="s">
        <v>4605</v>
      </c>
      <c r="F5443" s="61" t="s">
        <v>172</v>
      </c>
      <c r="G5443" s="54" t="s">
        <v>71</v>
      </c>
      <c r="H5443" s="54" t="s">
        <v>128</v>
      </c>
      <c r="I5443" s="54" t="s">
        <v>22</v>
      </c>
      <c r="J5443" s="54" t="s">
        <v>129</v>
      </c>
      <c r="K5443" s="56">
        <v>43460.806840277779</v>
      </c>
      <c r="L5443" s="56">
        <v>43460.830648148149</v>
      </c>
      <c r="M5443" s="57">
        <v>0.57138888799999998</v>
      </c>
      <c r="N5443" s="58">
        <v>0</v>
      </c>
      <c r="O5443" s="58">
        <v>353</v>
      </c>
      <c r="P5443" s="58">
        <v>0</v>
      </c>
      <c r="Q5443" s="58">
        <v>0</v>
      </c>
      <c r="R5443" s="59">
        <v>0</v>
      </c>
      <c r="S5443" s="59">
        <v>201.700277</v>
      </c>
      <c r="T5443" s="59">
        <v>0</v>
      </c>
      <c r="U5443" s="59">
        <v>0</v>
      </c>
    </row>
    <row r="5444" spans="1:21" x14ac:dyDescent="0.3">
      <c r="A5444" s="61">
        <v>91637</v>
      </c>
      <c r="B5444" s="54">
        <v>1</v>
      </c>
      <c r="C5444" s="54" t="s">
        <v>78</v>
      </c>
      <c r="D5444" s="54" t="s">
        <v>95</v>
      </c>
      <c r="E5444" s="61" t="s">
        <v>4606</v>
      </c>
      <c r="F5444" s="61" t="s">
        <v>172</v>
      </c>
      <c r="G5444" s="54" t="s">
        <v>71</v>
      </c>
      <c r="H5444" s="54" t="s">
        <v>128</v>
      </c>
      <c r="I5444" s="54" t="s">
        <v>22</v>
      </c>
      <c r="J5444" s="54" t="s">
        <v>129</v>
      </c>
      <c r="K5444" s="56">
        <v>43460.808564814812</v>
      </c>
      <c r="L5444" s="56">
        <v>43460.833506944444</v>
      </c>
      <c r="M5444" s="57">
        <v>0.59861111099999997</v>
      </c>
      <c r="N5444" s="58">
        <v>0</v>
      </c>
      <c r="O5444" s="58">
        <v>74</v>
      </c>
      <c r="P5444" s="58">
        <v>0</v>
      </c>
      <c r="Q5444" s="58">
        <v>0</v>
      </c>
      <c r="R5444" s="59">
        <v>0</v>
      </c>
      <c r="S5444" s="59">
        <v>44.297221999999998</v>
      </c>
      <c r="T5444" s="59">
        <v>0</v>
      </c>
      <c r="U5444" s="59">
        <v>0</v>
      </c>
    </row>
    <row r="5445" spans="1:21" x14ac:dyDescent="0.3">
      <c r="A5445" s="61">
        <v>91638</v>
      </c>
      <c r="B5445" s="54">
        <v>1</v>
      </c>
      <c r="C5445" s="54" t="s">
        <v>78</v>
      </c>
      <c r="D5445" s="54" t="s">
        <v>125</v>
      </c>
      <c r="E5445" s="61" t="s">
        <v>2122</v>
      </c>
      <c r="F5445" s="61" t="s">
        <v>136</v>
      </c>
      <c r="G5445" s="54" t="s">
        <v>71</v>
      </c>
      <c r="H5445" s="54" t="s">
        <v>128</v>
      </c>
      <c r="I5445" s="54" t="s">
        <v>22</v>
      </c>
      <c r="J5445" s="54" t="s">
        <v>129</v>
      </c>
      <c r="K5445" s="56">
        <v>43460.809803240743</v>
      </c>
      <c r="L5445" s="56">
        <v>43460.841620370367</v>
      </c>
      <c r="M5445" s="57">
        <v>0.76361111100000001</v>
      </c>
      <c r="N5445" s="58">
        <v>0</v>
      </c>
      <c r="O5445" s="58">
        <v>230</v>
      </c>
      <c r="P5445" s="58">
        <v>0</v>
      </c>
      <c r="Q5445" s="58">
        <v>0</v>
      </c>
      <c r="R5445" s="59">
        <v>0</v>
      </c>
      <c r="S5445" s="59">
        <v>175.63055600000001</v>
      </c>
      <c r="T5445" s="59">
        <v>0</v>
      </c>
      <c r="U5445" s="59">
        <v>0</v>
      </c>
    </row>
    <row r="5446" spans="1:21" x14ac:dyDescent="0.3">
      <c r="A5446" s="61">
        <v>91640</v>
      </c>
      <c r="B5446" s="54">
        <v>1</v>
      </c>
      <c r="C5446" s="54" t="s">
        <v>78</v>
      </c>
      <c r="D5446" s="54" t="s">
        <v>80</v>
      </c>
      <c r="E5446" s="61" t="s">
        <v>2205</v>
      </c>
      <c r="F5446" s="61" t="s">
        <v>285</v>
      </c>
      <c r="G5446" s="54" t="s">
        <v>71</v>
      </c>
      <c r="H5446" s="54" t="s">
        <v>128</v>
      </c>
      <c r="I5446" s="54" t="s">
        <v>22</v>
      </c>
      <c r="J5446" s="54" t="s">
        <v>129</v>
      </c>
      <c r="K5446" s="56">
        <v>43460.811249999999</v>
      </c>
      <c r="L5446" s="56">
        <v>43460.88554398148</v>
      </c>
      <c r="M5446" s="57">
        <v>1.783055555</v>
      </c>
      <c r="N5446" s="58">
        <v>0</v>
      </c>
      <c r="O5446" s="58">
        <v>60</v>
      </c>
      <c r="P5446" s="58">
        <v>0</v>
      </c>
      <c r="Q5446" s="58">
        <v>0</v>
      </c>
      <c r="R5446" s="59">
        <v>0</v>
      </c>
      <c r="S5446" s="59">
        <v>106.983333</v>
      </c>
      <c r="T5446" s="59">
        <v>0</v>
      </c>
      <c r="U5446" s="59">
        <v>0</v>
      </c>
    </row>
    <row r="5447" spans="1:21" x14ac:dyDescent="0.3">
      <c r="A5447" s="61">
        <v>91641</v>
      </c>
      <c r="B5447" s="54">
        <v>1</v>
      </c>
      <c r="C5447" s="54" t="s">
        <v>78</v>
      </c>
      <c r="D5447" s="54" t="s">
        <v>92</v>
      </c>
      <c r="E5447" s="61" t="s">
        <v>4607</v>
      </c>
      <c r="F5447" s="61" t="s">
        <v>136</v>
      </c>
      <c r="G5447" s="54" t="s">
        <v>71</v>
      </c>
      <c r="H5447" s="54" t="s">
        <v>128</v>
      </c>
      <c r="I5447" s="54" t="s">
        <v>22</v>
      </c>
      <c r="J5447" s="54" t="s">
        <v>129</v>
      </c>
      <c r="K5447" s="56">
        <v>43460.812650462962</v>
      </c>
      <c r="L5447" s="56">
        <v>43460.835555555554</v>
      </c>
      <c r="M5447" s="57">
        <v>0.54972222199999998</v>
      </c>
      <c r="N5447" s="58">
        <v>0</v>
      </c>
      <c r="O5447" s="58">
        <v>165</v>
      </c>
      <c r="P5447" s="58">
        <v>0</v>
      </c>
      <c r="Q5447" s="58">
        <v>0</v>
      </c>
      <c r="R5447" s="59">
        <v>0</v>
      </c>
      <c r="S5447" s="59">
        <v>90.704166999999998</v>
      </c>
      <c r="T5447" s="59">
        <v>0</v>
      </c>
      <c r="U5447" s="59">
        <v>0</v>
      </c>
    </row>
    <row r="5448" spans="1:21" x14ac:dyDescent="0.3">
      <c r="A5448" s="61">
        <v>91642</v>
      </c>
      <c r="B5448" s="54">
        <v>1</v>
      </c>
      <c r="C5448" s="54" t="s">
        <v>78</v>
      </c>
      <c r="D5448" s="54" t="s">
        <v>80</v>
      </c>
      <c r="E5448" s="61" t="s">
        <v>1859</v>
      </c>
      <c r="F5448" s="61" t="s">
        <v>136</v>
      </c>
      <c r="G5448" s="54" t="s">
        <v>71</v>
      </c>
      <c r="H5448" s="54" t="s">
        <v>128</v>
      </c>
      <c r="I5448" s="54" t="s">
        <v>22</v>
      </c>
      <c r="J5448" s="54" t="s">
        <v>129</v>
      </c>
      <c r="K5448" s="56">
        <v>43460.811585648145</v>
      </c>
      <c r="L5448" s="56">
        <v>43460.844942129632</v>
      </c>
      <c r="M5448" s="57">
        <v>0.80055555499999997</v>
      </c>
      <c r="N5448" s="58">
        <v>0</v>
      </c>
      <c r="O5448" s="58">
        <v>92</v>
      </c>
      <c r="P5448" s="58">
        <v>0</v>
      </c>
      <c r="Q5448" s="58">
        <v>0</v>
      </c>
      <c r="R5448" s="59">
        <v>0</v>
      </c>
      <c r="S5448" s="59">
        <v>73.651111</v>
      </c>
      <c r="T5448" s="59">
        <v>0</v>
      </c>
      <c r="U5448" s="59">
        <v>0</v>
      </c>
    </row>
    <row r="5449" spans="1:21" x14ac:dyDescent="0.3">
      <c r="A5449" s="61">
        <v>91643</v>
      </c>
      <c r="B5449" s="54">
        <v>1</v>
      </c>
      <c r="C5449" s="54" t="s">
        <v>78</v>
      </c>
      <c r="D5449" s="54" t="s">
        <v>103</v>
      </c>
      <c r="E5449" s="61" t="s">
        <v>3605</v>
      </c>
      <c r="F5449" s="61" t="s">
        <v>202</v>
      </c>
      <c r="G5449" s="54" t="s">
        <v>71</v>
      </c>
      <c r="H5449" s="54" t="s">
        <v>128</v>
      </c>
      <c r="I5449" s="54" t="s">
        <v>22</v>
      </c>
      <c r="J5449" s="54" t="s">
        <v>129</v>
      </c>
      <c r="K5449" s="56">
        <v>43460.808842592596</v>
      </c>
      <c r="L5449" s="56">
        <v>43460.881296296298</v>
      </c>
      <c r="M5449" s="57">
        <v>1.738888888</v>
      </c>
      <c r="N5449" s="58">
        <v>0</v>
      </c>
      <c r="O5449" s="58">
        <v>114</v>
      </c>
      <c r="P5449" s="58">
        <v>0</v>
      </c>
      <c r="Q5449" s="58">
        <v>0</v>
      </c>
      <c r="R5449" s="59">
        <v>0</v>
      </c>
      <c r="S5449" s="59">
        <v>198.23333299999999</v>
      </c>
      <c r="T5449" s="59">
        <v>0</v>
      </c>
      <c r="U5449" s="59">
        <v>0</v>
      </c>
    </row>
    <row r="5450" spans="1:21" x14ac:dyDescent="0.3">
      <c r="A5450" s="61">
        <v>91646</v>
      </c>
      <c r="B5450" s="54">
        <v>1</v>
      </c>
      <c r="C5450" s="54" t="s">
        <v>78</v>
      </c>
      <c r="D5450" s="54" t="s">
        <v>89</v>
      </c>
      <c r="E5450" s="61" t="s">
        <v>4608</v>
      </c>
      <c r="F5450" s="61" t="s">
        <v>172</v>
      </c>
      <c r="G5450" s="54" t="s">
        <v>71</v>
      </c>
      <c r="H5450" s="54" t="s">
        <v>128</v>
      </c>
      <c r="I5450" s="54" t="s">
        <v>22</v>
      </c>
      <c r="J5450" s="54" t="s">
        <v>129</v>
      </c>
      <c r="K5450" s="56">
        <v>43460.817118055558</v>
      </c>
      <c r="L5450" s="56">
        <v>43460.840671296297</v>
      </c>
      <c r="M5450" s="57">
        <v>0.56527777700000004</v>
      </c>
      <c r="N5450" s="58">
        <v>0</v>
      </c>
      <c r="O5450" s="58">
        <v>357</v>
      </c>
      <c r="P5450" s="58">
        <v>0</v>
      </c>
      <c r="Q5450" s="58">
        <v>3</v>
      </c>
      <c r="R5450" s="59">
        <v>0</v>
      </c>
      <c r="S5450" s="59">
        <v>201.80416600000001</v>
      </c>
      <c r="T5450" s="59">
        <v>0</v>
      </c>
      <c r="U5450" s="59">
        <v>1.6958329999999999</v>
      </c>
    </row>
    <row r="5451" spans="1:21" x14ac:dyDescent="0.3">
      <c r="A5451" s="61">
        <v>91647</v>
      </c>
      <c r="B5451" s="54">
        <v>1</v>
      </c>
      <c r="C5451" s="54" t="s">
        <v>78</v>
      </c>
      <c r="D5451" s="54" t="s">
        <v>91</v>
      </c>
      <c r="E5451" s="61" t="s">
        <v>4609</v>
      </c>
      <c r="F5451" s="61" t="s">
        <v>137</v>
      </c>
      <c r="G5451" s="54" t="s">
        <v>71</v>
      </c>
      <c r="H5451" s="54" t="s">
        <v>128</v>
      </c>
      <c r="I5451" s="54" t="s">
        <v>22</v>
      </c>
      <c r="J5451" s="54" t="s">
        <v>129</v>
      </c>
      <c r="K5451" s="56">
        <v>43460.800474537034</v>
      </c>
      <c r="L5451" s="56">
        <v>43460.860706018517</v>
      </c>
      <c r="M5451" s="57">
        <v>1.4455555550000001</v>
      </c>
      <c r="N5451" s="58">
        <v>0</v>
      </c>
      <c r="O5451" s="58">
        <v>1</v>
      </c>
      <c r="P5451" s="58">
        <v>0</v>
      </c>
      <c r="Q5451" s="58">
        <v>0</v>
      </c>
      <c r="R5451" s="59">
        <v>0</v>
      </c>
      <c r="S5451" s="59">
        <v>1.4455560000000001</v>
      </c>
      <c r="T5451" s="59">
        <v>0</v>
      </c>
      <c r="U5451" s="59">
        <v>0</v>
      </c>
    </row>
    <row r="5452" spans="1:21" x14ac:dyDescent="0.3">
      <c r="A5452" s="61">
        <v>91648</v>
      </c>
      <c r="B5452" s="54">
        <v>1</v>
      </c>
      <c r="C5452" s="54" t="s">
        <v>78</v>
      </c>
      <c r="D5452" s="54" t="s">
        <v>91</v>
      </c>
      <c r="E5452" s="61" t="s">
        <v>4610</v>
      </c>
      <c r="F5452" s="61" t="s">
        <v>137</v>
      </c>
      <c r="G5452" s="54" t="s">
        <v>71</v>
      </c>
      <c r="H5452" s="54" t="s">
        <v>128</v>
      </c>
      <c r="I5452" s="54" t="s">
        <v>22</v>
      </c>
      <c r="J5452" s="54" t="s">
        <v>129</v>
      </c>
      <c r="K5452" s="56">
        <v>43460.768819444442</v>
      </c>
      <c r="L5452" s="56">
        <v>43460.831944444442</v>
      </c>
      <c r="M5452" s="57">
        <v>1.5149999999999999</v>
      </c>
      <c r="N5452" s="58">
        <v>0</v>
      </c>
      <c r="O5452" s="58">
        <v>0</v>
      </c>
      <c r="P5452" s="58">
        <v>0</v>
      </c>
      <c r="Q5452" s="58">
        <v>1</v>
      </c>
      <c r="R5452" s="59">
        <v>0</v>
      </c>
      <c r="S5452" s="59">
        <v>0</v>
      </c>
      <c r="T5452" s="59">
        <v>0</v>
      </c>
      <c r="U5452" s="59">
        <v>1.5149999999999999</v>
      </c>
    </row>
    <row r="5453" spans="1:21" x14ac:dyDescent="0.3">
      <c r="A5453" s="61">
        <v>91651</v>
      </c>
      <c r="B5453" s="54">
        <v>1</v>
      </c>
      <c r="C5453" s="54" t="s">
        <v>78</v>
      </c>
      <c r="D5453" s="54" t="s">
        <v>87</v>
      </c>
      <c r="E5453" s="61" t="s">
        <v>4611</v>
      </c>
      <c r="F5453" s="61" t="s">
        <v>137</v>
      </c>
      <c r="G5453" s="54" t="s">
        <v>71</v>
      </c>
      <c r="H5453" s="54" t="s">
        <v>128</v>
      </c>
      <c r="I5453" s="54" t="s">
        <v>22</v>
      </c>
      <c r="J5453" s="54" t="s">
        <v>129</v>
      </c>
      <c r="K5453" s="56">
        <v>43460.828252314815</v>
      </c>
      <c r="L5453" s="56">
        <v>43460.911666666667</v>
      </c>
      <c r="M5453" s="57">
        <v>2.0019444439999998</v>
      </c>
      <c r="N5453" s="58">
        <v>0</v>
      </c>
      <c r="O5453" s="58">
        <v>1</v>
      </c>
      <c r="P5453" s="58">
        <v>0</v>
      </c>
      <c r="Q5453" s="58">
        <v>0</v>
      </c>
      <c r="R5453" s="59">
        <v>0</v>
      </c>
      <c r="S5453" s="59">
        <v>2.0019439999999999</v>
      </c>
      <c r="T5453" s="59">
        <v>0</v>
      </c>
      <c r="U5453" s="59">
        <v>0</v>
      </c>
    </row>
    <row r="5454" spans="1:21" x14ac:dyDescent="0.3">
      <c r="A5454" s="61">
        <v>91653</v>
      </c>
      <c r="B5454" s="54">
        <v>1</v>
      </c>
      <c r="C5454" s="54" t="s">
        <v>78</v>
      </c>
      <c r="D5454" s="54" t="s">
        <v>80</v>
      </c>
      <c r="E5454" s="61" t="s">
        <v>481</v>
      </c>
      <c r="F5454" s="61" t="s">
        <v>136</v>
      </c>
      <c r="G5454" s="54" t="s">
        <v>71</v>
      </c>
      <c r="H5454" s="54" t="s">
        <v>128</v>
      </c>
      <c r="I5454" s="54" t="s">
        <v>22</v>
      </c>
      <c r="J5454" s="54" t="s">
        <v>129</v>
      </c>
      <c r="K5454" s="56">
        <v>43460.834398148145</v>
      </c>
      <c r="L5454" s="56">
        <v>43460.853136574071</v>
      </c>
      <c r="M5454" s="57">
        <v>0.449722222</v>
      </c>
      <c r="N5454" s="58">
        <v>0</v>
      </c>
      <c r="O5454" s="58">
        <v>253</v>
      </c>
      <c r="P5454" s="58">
        <v>0</v>
      </c>
      <c r="Q5454" s="58">
        <v>0</v>
      </c>
      <c r="R5454" s="59">
        <v>0</v>
      </c>
      <c r="S5454" s="59">
        <v>113.77972200000001</v>
      </c>
      <c r="T5454" s="59">
        <v>0</v>
      </c>
      <c r="U5454" s="59">
        <v>0</v>
      </c>
    </row>
    <row r="5455" spans="1:21" x14ac:dyDescent="0.3">
      <c r="A5455" s="61">
        <v>91656</v>
      </c>
      <c r="B5455" s="54">
        <v>1</v>
      </c>
      <c r="C5455" s="54" t="s">
        <v>78</v>
      </c>
      <c r="D5455" s="54" t="s">
        <v>99</v>
      </c>
      <c r="E5455" s="61" t="s">
        <v>4612</v>
      </c>
      <c r="F5455" s="61" t="s">
        <v>202</v>
      </c>
      <c r="G5455" s="54" t="s">
        <v>71</v>
      </c>
      <c r="H5455" s="54" t="s">
        <v>128</v>
      </c>
      <c r="I5455" s="54" t="s">
        <v>22</v>
      </c>
      <c r="J5455" s="54" t="s">
        <v>129</v>
      </c>
      <c r="K5455" s="56">
        <v>43460.825057870374</v>
      </c>
      <c r="L5455" s="56">
        <v>43460.886006944442</v>
      </c>
      <c r="M5455" s="57">
        <v>1.4627777769999999</v>
      </c>
      <c r="N5455" s="58">
        <v>0</v>
      </c>
      <c r="O5455" s="58">
        <v>80</v>
      </c>
      <c r="P5455" s="58">
        <v>0</v>
      </c>
      <c r="Q5455" s="58">
        <v>0</v>
      </c>
      <c r="R5455" s="59">
        <v>0</v>
      </c>
      <c r="S5455" s="59">
        <v>117.022222</v>
      </c>
      <c r="T5455" s="59">
        <v>0</v>
      </c>
      <c r="U5455" s="59">
        <v>0</v>
      </c>
    </row>
    <row r="5456" spans="1:21" x14ac:dyDescent="0.3">
      <c r="A5456" s="61">
        <v>91657</v>
      </c>
      <c r="B5456" s="54">
        <v>1</v>
      </c>
      <c r="C5456" s="54" t="s">
        <v>78</v>
      </c>
      <c r="D5456" s="54" t="s">
        <v>101</v>
      </c>
      <c r="E5456" s="61" t="s">
        <v>4613</v>
      </c>
      <c r="F5456" s="61" t="s">
        <v>171</v>
      </c>
      <c r="G5456" s="54" t="s">
        <v>72</v>
      </c>
      <c r="H5456" s="54" t="s">
        <v>128</v>
      </c>
      <c r="I5456" s="54" t="s">
        <v>22</v>
      </c>
      <c r="J5456" s="54" t="s">
        <v>129</v>
      </c>
      <c r="K5456" s="56">
        <v>43460.838946759257</v>
      </c>
      <c r="L5456" s="56">
        <v>43460.870775462965</v>
      </c>
      <c r="M5456" s="57">
        <v>0.76388888799999999</v>
      </c>
      <c r="N5456" s="58">
        <v>0</v>
      </c>
      <c r="O5456" s="58">
        <v>39</v>
      </c>
      <c r="P5456" s="58">
        <v>0</v>
      </c>
      <c r="Q5456" s="58">
        <v>0</v>
      </c>
      <c r="R5456" s="59">
        <v>0</v>
      </c>
      <c r="S5456" s="59">
        <v>29.791667</v>
      </c>
      <c r="T5456" s="59">
        <v>0</v>
      </c>
      <c r="U5456" s="59">
        <v>0</v>
      </c>
    </row>
    <row r="5457" spans="1:21" x14ac:dyDescent="0.3">
      <c r="A5457" s="61">
        <v>91659</v>
      </c>
      <c r="B5457" s="54">
        <v>1</v>
      </c>
      <c r="C5457" s="54" t="s">
        <v>78</v>
      </c>
      <c r="D5457" s="54" t="s">
        <v>125</v>
      </c>
      <c r="E5457" s="61" t="s">
        <v>2638</v>
      </c>
      <c r="F5457" s="61" t="s">
        <v>136</v>
      </c>
      <c r="G5457" s="54" t="s">
        <v>71</v>
      </c>
      <c r="H5457" s="54" t="s">
        <v>128</v>
      </c>
      <c r="I5457" s="54" t="s">
        <v>22</v>
      </c>
      <c r="J5457" s="54" t="s">
        <v>129</v>
      </c>
      <c r="K5457" s="56">
        <v>43460.839212962965</v>
      </c>
      <c r="L5457" s="56">
        <v>43460.863287037035</v>
      </c>
      <c r="M5457" s="57">
        <v>0.57777777699999999</v>
      </c>
      <c r="N5457" s="58">
        <v>0</v>
      </c>
      <c r="O5457" s="58">
        <v>256</v>
      </c>
      <c r="P5457" s="58">
        <v>0</v>
      </c>
      <c r="Q5457" s="58">
        <v>0</v>
      </c>
      <c r="R5457" s="59">
        <v>0</v>
      </c>
      <c r="S5457" s="59">
        <v>147.91111100000001</v>
      </c>
      <c r="T5457" s="59">
        <v>0</v>
      </c>
      <c r="U5457" s="59">
        <v>0</v>
      </c>
    </row>
    <row r="5458" spans="1:21" x14ac:dyDescent="0.3">
      <c r="A5458" s="61">
        <v>91661</v>
      </c>
      <c r="B5458" s="54">
        <v>1</v>
      </c>
      <c r="C5458" s="54" t="s">
        <v>78</v>
      </c>
      <c r="D5458" s="54" t="s">
        <v>83</v>
      </c>
      <c r="E5458" s="61" t="s">
        <v>4614</v>
      </c>
      <c r="F5458" s="61" t="s">
        <v>130</v>
      </c>
      <c r="G5458" s="54" t="s">
        <v>71</v>
      </c>
      <c r="H5458" s="54" t="s">
        <v>128</v>
      </c>
      <c r="I5458" s="54" t="s">
        <v>22</v>
      </c>
      <c r="J5458" s="54" t="s">
        <v>129</v>
      </c>
      <c r="K5458" s="56">
        <v>43460.844351851854</v>
      </c>
      <c r="L5458" s="56">
        <v>43460.870497685188</v>
      </c>
      <c r="M5458" s="57">
        <v>0.62749999999999995</v>
      </c>
      <c r="N5458" s="58">
        <v>0</v>
      </c>
      <c r="O5458" s="58">
        <v>2</v>
      </c>
      <c r="P5458" s="58">
        <v>0</v>
      </c>
      <c r="Q5458" s="58">
        <v>0</v>
      </c>
      <c r="R5458" s="59">
        <v>0</v>
      </c>
      <c r="S5458" s="59">
        <v>1.2549999999999999</v>
      </c>
      <c r="T5458" s="59">
        <v>0</v>
      </c>
      <c r="U5458" s="59">
        <v>0</v>
      </c>
    </row>
    <row r="5459" spans="1:21" x14ac:dyDescent="0.3">
      <c r="A5459" s="61">
        <v>91662</v>
      </c>
      <c r="B5459" s="54">
        <v>1</v>
      </c>
      <c r="C5459" s="54" t="s">
        <v>78</v>
      </c>
      <c r="D5459" s="54" t="s">
        <v>81</v>
      </c>
      <c r="E5459" s="61" t="s">
        <v>4615</v>
      </c>
      <c r="F5459" s="61" t="s">
        <v>136</v>
      </c>
      <c r="G5459" s="54" t="s">
        <v>71</v>
      </c>
      <c r="H5459" s="54" t="s">
        <v>128</v>
      </c>
      <c r="I5459" s="54" t="s">
        <v>22</v>
      </c>
      <c r="J5459" s="54" t="s">
        <v>129</v>
      </c>
      <c r="K5459" s="56">
        <v>43460.826585648145</v>
      </c>
      <c r="L5459" s="56">
        <v>43460.924953703703</v>
      </c>
      <c r="M5459" s="57">
        <v>2.360833333</v>
      </c>
      <c r="N5459" s="58">
        <v>0</v>
      </c>
      <c r="O5459" s="58">
        <v>57</v>
      </c>
      <c r="P5459" s="58">
        <v>0</v>
      </c>
      <c r="Q5459" s="58">
        <v>0</v>
      </c>
      <c r="R5459" s="59">
        <v>0</v>
      </c>
      <c r="S5459" s="59">
        <v>134.5675</v>
      </c>
      <c r="T5459" s="59">
        <v>0</v>
      </c>
      <c r="U5459" s="59">
        <v>0</v>
      </c>
    </row>
    <row r="5460" spans="1:21" x14ac:dyDescent="0.3">
      <c r="A5460" s="61">
        <v>91664</v>
      </c>
      <c r="B5460" s="54">
        <v>1</v>
      </c>
      <c r="C5460" s="54" t="s">
        <v>78</v>
      </c>
      <c r="D5460" s="54" t="s">
        <v>95</v>
      </c>
      <c r="E5460" s="61" t="s">
        <v>4616</v>
      </c>
      <c r="F5460" s="61" t="s">
        <v>136</v>
      </c>
      <c r="G5460" s="54" t="s">
        <v>71</v>
      </c>
      <c r="H5460" s="54" t="s">
        <v>128</v>
      </c>
      <c r="I5460" s="54" t="s">
        <v>22</v>
      </c>
      <c r="J5460" s="54" t="s">
        <v>129</v>
      </c>
      <c r="K5460" s="56">
        <v>43460.855405092589</v>
      </c>
      <c r="L5460" s="56">
        <v>43460.885416666664</v>
      </c>
      <c r="M5460" s="57">
        <v>0.72027777699999995</v>
      </c>
      <c r="N5460" s="58">
        <v>0</v>
      </c>
      <c r="O5460" s="58">
        <v>107</v>
      </c>
      <c r="P5460" s="58">
        <v>0</v>
      </c>
      <c r="Q5460" s="58">
        <v>0</v>
      </c>
      <c r="R5460" s="59">
        <v>0</v>
      </c>
      <c r="S5460" s="59">
        <v>77.069721999999999</v>
      </c>
      <c r="T5460" s="59">
        <v>0</v>
      </c>
      <c r="U5460" s="59">
        <v>0</v>
      </c>
    </row>
    <row r="5461" spans="1:21" x14ac:dyDescent="0.3">
      <c r="A5461" s="61">
        <v>91666</v>
      </c>
      <c r="B5461" s="54">
        <v>1</v>
      </c>
      <c r="C5461" s="54" t="s">
        <v>78</v>
      </c>
      <c r="D5461" s="54" t="s">
        <v>125</v>
      </c>
      <c r="E5461" s="61" t="s">
        <v>4617</v>
      </c>
      <c r="F5461" s="61" t="s">
        <v>136</v>
      </c>
      <c r="G5461" s="54" t="s">
        <v>71</v>
      </c>
      <c r="H5461" s="54" t="s">
        <v>128</v>
      </c>
      <c r="I5461" s="54" t="s">
        <v>22</v>
      </c>
      <c r="J5461" s="54" t="s">
        <v>129</v>
      </c>
      <c r="K5461" s="56">
        <v>43460.80604166667</v>
      </c>
      <c r="L5461" s="56">
        <v>43460.899270833332</v>
      </c>
      <c r="M5461" s="57">
        <v>2.2374999999999998</v>
      </c>
      <c r="N5461" s="58">
        <v>0</v>
      </c>
      <c r="O5461" s="58">
        <v>167</v>
      </c>
      <c r="P5461" s="58">
        <v>0</v>
      </c>
      <c r="Q5461" s="58">
        <v>0</v>
      </c>
      <c r="R5461" s="59">
        <v>0</v>
      </c>
      <c r="S5461" s="59">
        <v>373.66250000000002</v>
      </c>
      <c r="T5461" s="59">
        <v>0</v>
      </c>
      <c r="U5461" s="59">
        <v>0</v>
      </c>
    </row>
    <row r="5462" spans="1:21" x14ac:dyDescent="0.3">
      <c r="A5462" s="61">
        <v>91668</v>
      </c>
      <c r="B5462" s="54">
        <v>1</v>
      </c>
      <c r="C5462" s="54" t="s">
        <v>78</v>
      </c>
      <c r="D5462" s="54" t="s">
        <v>91</v>
      </c>
      <c r="E5462" s="61" t="s">
        <v>4593</v>
      </c>
      <c r="F5462" s="61" t="s">
        <v>136</v>
      </c>
      <c r="G5462" s="54" t="s">
        <v>71</v>
      </c>
      <c r="H5462" s="54" t="s">
        <v>128</v>
      </c>
      <c r="I5462" s="54" t="s">
        <v>22</v>
      </c>
      <c r="J5462" s="54" t="s">
        <v>129</v>
      </c>
      <c r="K5462" s="56">
        <v>43460.856319444443</v>
      </c>
      <c r="L5462" s="56">
        <v>43460.898773148147</v>
      </c>
      <c r="M5462" s="57">
        <v>1.018888888</v>
      </c>
      <c r="N5462" s="58">
        <v>0</v>
      </c>
      <c r="O5462" s="58">
        <v>0</v>
      </c>
      <c r="P5462" s="58">
        <v>0</v>
      </c>
      <c r="Q5462" s="58">
        <v>4</v>
      </c>
      <c r="R5462" s="59">
        <v>0</v>
      </c>
      <c r="S5462" s="59">
        <v>0</v>
      </c>
      <c r="T5462" s="59">
        <v>0</v>
      </c>
      <c r="U5462" s="59">
        <v>4.0755559999999997</v>
      </c>
    </row>
    <row r="5463" spans="1:21" x14ac:dyDescent="0.3">
      <c r="A5463" s="61">
        <v>91671</v>
      </c>
      <c r="B5463" s="54">
        <v>1</v>
      </c>
      <c r="C5463" s="54" t="s">
        <v>78</v>
      </c>
      <c r="D5463" s="54" t="s">
        <v>82</v>
      </c>
      <c r="E5463" s="61" t="s">
        <v>4618</v>
      </c>
      <c r="F5463" s="61" t="s">
        <v>137</v>
      </c>
      <c r="G5463" s="54" t="s">
        <v>71</v>
      </c>
      <c r="H5463" s="54" t="s">
        <v>128</v>
      </c>
      <c r="I5463" s="54" t="s">
        <v>22</v>
      </c>
      <c r="J5463" s="54" t="s">
        <v>129</v>
      </c>
      <c r="K5463" s="56">
        <v>43460.84851851852</v>
      </c>
      <c r="L5463" s="56">
        <v>43460.906377314815</v>
      </c>
      <c r="M5463" s="57">
        <v>1.3886111109999999</v>
      </c>
      <c r="N5463" s="58">
        <v>0</v>
      </c>
      <c r="O5463" s="58">
        <v>0</v>
      </c>
      <c r="P5463" s="58">
        <v>0</v>
      </c>
      <c r="Q5463" s="58">
        <v>1</v>
      </c>
      <c r="R5463" s="59">
        <v>0</v>
      </c>
      <c r="S5463" s="59">
        <v>0</v>
      </c>
      <c r="T5463" s="59">
        <v>0</v>
      </c>
      <c r="U5463" s="59">
        <v>1.388611</v>
      </c>
    </row>
    <row r="5464" spans="1:21" x14ac:dyDescent="0.3">
      <c r="A5464" s="61">
        <v>91672</v>
      </c>
      <c r="B5464" s="54">
        <v>1</v>
      </c>
      <c r="C5464" s="54" t="s">
        <v>78</v>
      </c>
      <c r="D5464" s="54" t="s">
        <v>106</v>
      </c>
      <c r="E5464" s="61" t="s">
        <v>1674</v>
      </c>
      <c r="F5464" s="61" t="s">
        <v>285</v>
      </c>
      <c r="G5464" s="54" t="s">
        <v>71</v>
      </c>
      <c r="H5464" s="54" t="s">
        <v>128</v>
      </c>
      <c r="I5464" s="54" t="s">
        <v>22</v>
      </c>
      <c r="J5464" s="54" t="s">
        <v>129</v>
      </c>
      <c r="K5464" s="56">
        <v>43460.560520833336</v>
      </c>
      <c r="L5464" s="56">
        <v>43460.889664351853</v>
      </c>
      <c r="M5464" s="57">
        <v>7.8994444440000002</v>
      </c>
      <c r="N5464" s="58">
        <v>0</v>
      </c>
      <c r="O5464" s="58">
        <v>16</v>
      </c>
      <c r="P5464" s="58">
        <v>0</v>
      </c>
      <c r="Q5464" s="58">
        <v>0</v>
      </c>
      <c r="R5464" s="59">
        <v>0</v>
      </c>
      <c r="S5464" s="59">
        <v>126.391111</v>
      </c>
      <c r="T5464" s="59">
        <v>0</v>
      </c>
      <c r="U5464" s="59">
        <v>0</v>
      </c>
    </row>
    <row r="5465" spans="1:21" x14ac:dyDescent="0.3">
      <c r="A5465" s="61">
        <v>91673</v>
      </c>
      <c r="B5465" s="54">
        <v>1</v>
      </c>
      <c r="C5465" s="54" t="s">
        <v>78</v>
      </c>
      <c r="D5465" s="54" t="s">
        <v>81</v>
      </c>
      <c r="E5465" s="61" t="s">
        <v>4619</v>
      </c>
      <c r="F5465" s="61" t="s">
        <v>136</v>
      </c>
      <c r="G5465" s="54" t="s">
        <v>71</v>
      </c>
      <c r="H5465" s="54" t="s">
        <v>128</v>
      </c>
      <c r="I5465" s="54" t="s">
        <v>22</v>
      </c>
      <c r="J5465" s="54" t="s">
        <v>129</v>
      </c>
      <c r="K5465" s="56">
        <v>43460.866099537037</v>
      </c>
      <c r="L5465" s="56">
        <v>43460.900138888886</v>
      </c>
      <c r="M5465" s="57">
        <v>0.81694444399999999</v>
      </c>
      <c r="N5465" s="58">
        <v>0</v>
      </c>
      <c r="O5465" s="58">
        <v>184</v>
      </c>
      <c r="P5465" s="58">
        <v>0</v>
      </c>
      <c r="Q5465" s="58">
        <v>0</v>
      </c>
      <c r="R5465" s="59">
        <v>0</v>
      </c>
      <c r="S5465" s="59">
        <v>150.317778</v>
      </c>
      <c r="T5465" s="59">
        <v>0</v>
      </c>
      <c r="U5465" s="59">
        <v>0</v>
      </c>
    </row>
    <row r="5466" spans="1:21" x14ac:dyDescent="0.3">
      <c r="A5466" s="61">
        <v>91674</v>
      </c>
      <c r="B5466" s="54">
        <v>1</v>
      </c>
      <c r="C5466" s="54" t="s">
        <v>78</v>
      </c>
      <c r="D5466" s="54" t="s">
        <v>88</v>
      </c>
      <c r="E5466" s="61" t="s">
        <v>4620</v>
      </c>
      <c r="F5466" s="61" t="s">
        <v>144</v>
      </c>
      <c r="G5466" s="54" t="s">
        <v>71</v>
      </c>
      <c r="H5466" s="54" t="s">
        <v>128</v>
      </c>
      <c r="I5466" s="54" t="s">
        <v>22</v>
      </c>
      <c r="J5466" s="54" t="s">
        <v>129</v>
      </c>
      <c r="K5466" s="56">
        <v>43460.87972222222</v>
      </c>
      <c r="L5466" s="56">
        <v>43460.931030092594</v>
      </c>
      <c r="M5466" s="57">
        <v>1.2313888879999999</v>
      </c>
      <c r="N5466" s="58">
        <v>0</v>
      </c>
      <c r="O5466" s="58">
        <v>19</v>
      </c>
      <c r="P5466" s="58">
        <v>0</v>
      </c>
      <c r="Q5466" s="58">
        <v>0</v>
      </c>
      <c r="R5466" s="59">
        <v>0</v>
      </c>
      <c r="S5466" s="59">
        <v>23.396388999999999</v>
      </c>
      <c r="T5466" s="59">
        <v>0</v>
      </c>
      <c r="U5466" s="59">
        <v>0</v>
      </c>
    </row>
    <row r="5467" spans="1:21" x14ac:dyDescent="0.3">
      <c r="A5467" s="61">
        <v>91677</v>
      </c>
      <c r="B5467" s="54">
        <v>1</v>
      </c>
      <c r="C5467" s="54" t="s">
        <v>79</v>
      </c>
      <c r="D5467" s="54" t="s">
        <v>117</v>
      </c>
      <c r="E5467" s="61" t="s">
        <v>4621</v>
      </c>
      <c r="F5467" s="61" t="s">
        <v>172</v>
      </c>
      <c r="G5467" s="54" t="s">
        <v>71</v>
      </c>
      <c r="H5467" s="54" t="s">
        <v>128</v>
      </c>
      <c r="I5467" s="54" t="s">
        <v>22</v>
      </c>
      <c r="J5467" s="54" t="s">
        <v>129</v>
      </c>
      <c r="K5467" s="56">
        <v>43460.881689814814</v>
      </c>
      <c r="L5467" s="56">
        <v>43460.905300925922</v>
      </c>
      <c r="M5467" s="57">
        <v>0.56666666600000004</v>
      </c>
      <c r="N5467" s="58">
        <v>0</v>
      </c>
      <c r="O5467" s="58">
        <v>1</v>
      </c>
      <c r="P5467" s="58">
        <v>0</v>
      </c>
      <c r="Q5467" s="58">
        <v>72</v>
      </c>
      <c r="R5467" s="59">
        <v>0</v>
      </c>
      <c r="S5467" s="59">
        <v>0.56666700000000003</v>
      </c>
      <c r="T5467" s="59">
        <v>0</v>
      </c>
      <c r="U5467" s="59">
        <v>40.799999999999997</v>
      </c>
    </row>
    <row r="5468" spans="1:21" x14ac:dyDescent="0.3">
      <c r="A5468" s="61">
        <v>91678</v>
      </c>
      <c r="B5468" s="54">
        <v>1</v>
      </c>
      <c r="C5468" s="54" t="s">
        <v>78</v>
      </c>
      <c r="D5468" s="54" t="s">
        <v>95</v>
      </c>
      <c r="E5468" s="61" t="s">
        <v>1711</v>
      </c>
      <c r="F5468" s="61" t="s">
        <v>159</v>
      </c>
      <c r="G5468" s="54" t="s">
        <v>71</v>
      </c>
      <c r="H5468" s="54" t="s">
        <v>128</v>
      </c>
      <c r="I5468" s="54" t="s">
        <v>22</v>
      </c>
      <c r="J5468" s="54" t="s">
        <v>129</v>
      </c>
      <c r="K5468" s="56">
        <v>43460.875347222223</v>
      </c>
      <c r="L5468" s="56">
        <v>43460.93891203704</v>
      </c>
      <c r="M5468" s="57">
        <v>1.525555555</v>
      </c>
      <c r="N5468" s="58">
        <v>0</v>
      </c>
      <c r="O5468" s="58">
        <v>67</v>
      </c>
      <c r="P5468" s="58">
        <v>0</v>
      </c>
      <c r="Q5468" s="58">
        <v>0</v>
      </c>
      <c r="R5468" s="59">
        <v>0</v>
      </c>
      <c r="S5468" s="59">
        <v>102.212222</v>
      </c>
      <c r="T5468" s="59">
        <v>0</v>
      </c>
      <c r="U5468" s="59">
        <v>0</v>
      </c>
    </row>
    <row r="5469" spans="1:21" x14ac:dyDescent="0.3">
      <c r="A5469" s="61">
        <v>91679</v>
      </c>
      <c r="B5469" s="54">
        <v>1</v>
      </c>
      <c r="C5469" s="54" t="s">
        <v>78</v>
      </c>
      <c r="D5469" s="54" t="s">
        <v>95</v>
      </c>
      <c r="E5469" s="61" t="s">
        <v>4622</v>
      </c>
      <c r="F5469" s="61" t="s">
        <v>137</v>
      </c>
      <c r="G5469" s="54" t="s">
        <v>71</v>
      </c>
      <c r="H5469" s="54" t="s">
        <v>128</v>
      </c>
      <c r="I5469" s="54" t="s">
        <v>22</v>
      </c>
      <c r="J5469" s="54" t="s">
        <v>129</v>
      </c>
      <c r="K5469" s="56">
        <v>43460.860127314816</v>
      </c>
      <c r="L5469" s="56">
        <v>43460.929398148146</v>
      </c>
      <c r="M5469" s="57">
        <v>1.6625000000000001</v>
      </c>
      <c r="N5469" s="58">
        <v>0</v>
      </c>
      <c r="O5469" s="58">
        <v>1</v>
      </c>
      <c r="P5469" s="58">
        <v>0</v>
      </c>
      <c r="Q5469" s="58">
        <v>0</v>
      </c>
      <c r="R5469" s="59">
        <v>0</v>
      </c>
      <c r="S5469" s="59">
        <v>1.6625000000000001</v>
      </c>
      <c r="T5469" s="59">
        <v>0</v>
      </c>
      <c r="U5469" s="59">
        <v>0</v>
      </c>
    </row>
    <row r="5470" spans="1:21" x14ac:dyDescent="0.3">
      <c r="A5470" s="61">
        <v>91680</v>
      </c>
      <c r="B5470" s="54">
        <v>1</v>
      </c>
      <c r="C5470" s="54" t="s">
        <v>78</v>
      </c>
      <c r="D5470" s="54" t="s">
        <v>125</v>
      </c>
      <c r="E5470" s="61" t="s">
        <v>3812</v>
      </c>
      <c r="F5470" s="61" t="s">
        <v>136</v>
      </c>
      <c r="G5470" s="54" t="s">
        <v>71</v>
      </c>
      <c r="H5470" s="54" t="s">
        <v>128</v>
      </c>
      <c r="I5470" s="54" t="s">
        <v>22</v>
      </c>
      <c r="J5470" s="54" t="s">
        <v>129</v>
      </c>
      <c r="K5470" s="56">
        <v>43460.874502314815</v>
      </c>
      <c r="L5470" s="56">
        <v>43460.90697916667</v>
      </c>
      <c r="M5470" s="57">
        <v>0.77944444400000001</v>
      </c>
      <c r="N5470" s="58">
        <v>0</v>
      </c>
      <c r="O5470" s="58">
        <v>309</v>
      </c>
      <c r="P5470" s="58">
        <v>0</v>
      </c>
      <c r="Q5470" s="58">
        <v>0</v>
      </c>
      <c r="R5470" s="59">
        <v>0</v>
      </c>
      <c r="S5470" s="59">
        <v>240.848333</v>
      </c>
      <c r="T5470" s="59">
        <v>0</v>
      </c>
      <c r="U5470" s="59">
        <v>0</v>
      </c>
    </row>
    <row r="5471" spans="1:21" x14ac:dyDescent="0.3">
      <c r="A5471" s="61">
        <v>91681</v>
      </c>
      <c r="B5471" s="54">
        <v>1</v>
      </c>
      <c r="C5471" s="54" t="s">
        <v>78</v>
      </c>
      <c r="D5471" s="54" t="s">
        <v>101</v>
      </c>
      <c r="E5471" s="61" t="s">
        <v>4623</v>
      </c>
      <c r="F5471" s="61" t="s">
        <v>136</v>
      </c>
      <c r="G5471" s="54" t="s">
        <v>71</v>
      </c>
      <c r="H5471" s="54" t="s">
        <v>128</v>
      </c>
      <c r="I5471" s="54" t="s">
        <v>22</v>
      </c>
      <c r="J5471" s="54" t="s">
        <v>129</v>
      </c>
      <c r="K5471" s="56">
        <v>43460.88553240741</v>
      </c>
      <c r="L5471" s="56">
        <v>43460.902407407411</v>
      </c>
      <c r="M5471" s="57">
        <v>0.40500000000000003</v>
      </c>
      <c r="N5471" s="58">
        <v>0</v>
      </c>
      <c r="O5471" s="58">
        <v>46</v>
      </c>
      <c r="P5471" s="58">
        <v>0</v>
      </c>
      <c r="Q5471" s="58">
        <v>0</v>
      </c>
      <c r="R5471" s="59">
        <v>0</v>
      </c>
      <c r="S5471" s="59">
        <v>18.63</v>
      </c>
      <c r="T5471" s="59">
        <v>0</v>
      </c>
      <c r="U5471" s="59">
        <v>0</v>
      </c>
    </row>
    <row r="5472" spans="1:21" x14ac:dyDescent="0.3">
      <c r="A5472" s="61">
        <v>91683</v>
      </c>
      <c r="B5472" s="54">
        <v>1</v>
      </c>
      <c r="C5472" s="54" t="s">
        <v>78</v>
      </c>
      <c r="D5472" s="54" t="s">
        <v>80</v>
      </c>
      <c r="E5472" s="61" t="s">
        <v>4603</v>
      </c>
      <c r="F5472" s="61" t="s">
        <v>136</v>
      </c>
      <c r="G5472" s="54" t="s">
        <v>71</v>
      </c>
      <c r="H5472" s="54" t="s">
        <v>128</v>
      </c>
      <c r="I5472" s="54" t="s">
        <v>22</v>
      </c>
      <c r="J5472" s="54" t="s">
        <v>129</v>
      </c>
      <c r="K5472" s="56">
        <v>43460.8909837963</v>
      </c>
      <c r="L5472" s="56">
        <v>43460.933437500003</v>
      </c>
      <c r="M5472" s="57">
        <v>1.018888888</v>
      </c>
      <c r="N5472" s="58">
        <v>0</v>
      </c>
      <c r="O5472" s="58">
        <v>161</v>
      </c>
      <c r="P5472" s="58">
        <v>0</v>
      </c>
      <c r="Q5472" s="58">
        <v>0</v>
      </c>
      <c r="R5472" s="59">
        <v>0</v>
      </c>
      <c r="S5472" s="59">
        <v>164.041111</v>
      </c>
      <c r="T5472" s="59">
        <v>0</v>
      </c>
      <c r="U5472" s="59">
        <v>0</v>
      </c>
    </row>
    <row r="5473" spans="1:21" x14ac:dyDescent="0.3">
      <c r="A5473" s="61">
        <v>91685</v>
      </c>
      <c r="B5473" s="54">
        <v>1</v>
      </c>
      <c r="C5473" s="54" t="s">
        <v>78</v>
      </c>
      <c r="D5473" s="54" t="s">
        <v>82</v>
      </c>
      <c r="E5473" s="61" t="s">
        <v>4624</v>
      </c>
      <c r="F5473" s="61" t="s">
        <v>137</v>
      </c>
      <c r="G5473" s="54" t="s">
        <v>71</v>
      </c>
      <c r="H5473" s="54" t="s">
        <v>128</v>
      </c>
      <c r="I5473" s="54" t="s">
        <v>22</v>
      </c>
      <c r="J5473" s="54" t="s">
        <v>129</v>
      </c>
      <c r="K5473" s="56">
        <v>43460.882465277777</v>
      </c>
      <c r="L5473" s="56">
        <v>43460.927650462967</v>
      </c>
      <c r="M5473" s="57">
        <v>1.0844444440000001</v>
      </c>
      <c r="N5473" s="58">
        <v>0</v>
      </c>
      <c r="O5473" s="58">
        <v>2</v>
      </c>
      <c r="P5473" s="58">
        <v>0</v>
      </c>
      <c r="Q5473" s="58">
        <v>0</v>
      </c>
      <c r="R5473" s="59">
        <v>0</v>
      </c>
      <c r="S5473" s="59">
        <v>2.1688890000000001</v>
      </c>
      <c r="T5473" s="59">
        <v>0</v>
      </c>
      <c r="U5473" s="59">
        <v>0</v>
      </c>
    </row>
    <row r="5474" spans="1:21" x14ac:dyDescent="0.3">
      <c r="A5474" s="61">
        <v>91688</v>
      </c>
      <c r="B5474" s="54">
        <v>1</v>
      </c>
      <c r="C5474" s="54" t="s">
        <v>78</v>
      </c>
      <c r="D5474" s="54" t="s">
        <v>81</v>
      </c>
      <c r="E5474" s="61" t="s">
        <v>4625</v>
      </c>
      <c r="F5474" s="61" t="s">
        <v>137</v>
      </c>
      <c r="G5474" s="54" t="s">
        <v>71</v>
      </c>
      <c r="H5474" s="54" t="s">
        <v>128</v>
      </c>
      <c r="I5474" s="54" t="s">
        <v>22</v>
      </c>
      <c r="J5474" s="54" t="s">
        <v>129</v>
      </c>
      <c r="K5474" s="56">
        <v>43460.809363425928</v>
      </c>
      <c r="L5474" s="56">
        <v>43460.929699074077</v>
      </c>
      <c r="M5474" s="57">
        <v>2.8880555550000002</v>
      </c>
      <c r="N5474" s="58">
        <v>0</v>
      </c>
      <c r="O5474" s="58">
        <v>3</v>
      </c>
      <c r="P5474" s="58">
        <v>0</v>
      </c>
      <c r="Q5474" s="58">
        <v>0</v>
      </c>
      <c r="R5474" s="59">
        <v>0</v>
      </c>
      <c r="S5474" s="59">
        <v>8.6641670000000008</v>
      </c>
      <c r="T5474" s="59">
        <v>0</v>
      </c>
      <c r="U5474" s="59">
        <v>0</v>
      </c>
    </row>
    <row r="5475" spans="1:21" x14ac:dyDescent="0.3">
      <c r="A5475" s="61">
        <v>91689</v>
      </c>
      <c r="B5475" s="54">
        <v>1</v>
      </c>
      <c r="C5475" s="54" t="s">
        <v>78</v>
      </c>
      <c r="D5475" s="54" t="s">
        <v>91</v>
      </c>
      <c r="E5475" s="61" t="s">
        <v>4626</v>
      </c>
      <c r="F5475" s="61" t="s">
        <v>137</v>
      </c>
      <c r="G5475" s="54" t="s">
        <v>71</v>
      </c>
      <c r="H5475" s="54" t="s">
        <v>128</v>
      </c>
      <c r="I5475" s="54" t="s">
        <v>22</v>
      </c>
      <c r="J5475" s="54" t="s">
        <v>129</v>
      </c>
      <c r="K5475" s="56">
        <v>43460.813414351855</v>
      </c>
      <c r="L5475" s="56">
        <v>43460.948611111111</v>
      </c>
      <c r="M5475" s="57">
        <v>3.244722222</v>
      </c>
      <c r="N5475" s="58">
        <v>0</v>
      </c>
      <c r="O5475" s="58">
        <v>0</v>
      </c>
      <c r="P5475" s="58">
        <v>0</v>
      </c>
      <c r="Q5475" s="58">
        <v>1</v>
      </c>
      <c r="R5475" s="59">
        <v>0</v>
      </c>
      <c r="S5475" s="59">
        <v>0</v>
      </c>
      <c r="T5475" s="59">
        <v>0</v>
      </c>
      <c r="U5475" s="59">
        <v>3.2447219999999999</v>
      </c>
    </row>
    <row r="5476" spans="1:21" x14ac:dyDescent="0.3">
      <c r="A5476" s="61">
        <v>91690</v>
      </c>
      <c r="B5476" s="54">
        <v>1</v>
      </c>
      <c r="C5476" s="54" t="s">
        <v>78</v>
      </c>
      <c r="D5476" s="54" t="s">
        <v>106</v>
      </c>
      <c r="E5476" s="61" t="s">
        <v>4627</v>
      </c>
      <c r="F5476" s="61" t="s">
        <v>151</v>
      </c>
      <c r="G5476" s="54" t="s">
        <v>71</v>
      </c>
      <c r="H5476" s="54" t="s">
        <v>128</v>
      </c>
      <c r="I5476" s="54" t="s">
        <v>22</v>
      </c>
      <c r="J5476" s="54" t="s">
        <v>129</v>
      </c>
      <c r="K5476" s="56">
        <v>43460.957812499997</v>
      </c>
      <c r="L5476" s="56">
        <v>43460.969212962962</v>
      </c>
      <c r="M5476" s="57">
        <v>0.27361111100000002</v>
      </c>
      <c r="N5476" s="58">
        <v>0</v>
      </c>
      <c r="O5476" s="58">
        <v>3</v>
      </c>
      <c r="P5476" s="58">
        <v>0</v>
      </c>
      <c r="Q5476" s="58">
        <v>0</v>
      </c>
      <c r="R5476" s="59">
        <v>0</v>
      </c>
      <c r="S5476" s="59">
        <v>0.82083300000000003</v>
      </c>
      <c r="T5476" s="59">
        <v>0</v>
      </c>
      <c r="U5476" s="59">
        <v>0</v>
      </c>
    </row>
    <row r="5477" spans="1:21" x14ac:dyDescent="0.3">
      <c r="A5477" s="61">
        <v>91691</v>
      </c>
      <c r="B5477" s="54">
        <v>1</v>
      </c>
      <c r="C5477" s="54" t="s">
        <v>78</v>
      </c>
      <c r="D5477" s="54" t="s">
        <v>105</v>
      </c>
      <c r="E5477" s="61" t="s">
        <v>4628</v>
      </c>
      <c r="F5477" s="61" t="s">
        <v>202</v>
      </c>
      <c r="G5477" s="54" t="s">
        <v>71</v>
      </c>
      <c r="H5477" s="54" t="s">
        <v>128</v>
      </c>
      <c r="I5477" s="54" t="s">
        <v>22</v>
      </c>
      <c r="J5477" s="54" t="s">
        <v>129</v>
      </c>
      <c r="K5477" s="56">
        <v>43460.909571759257</v>
      </c>
      <c r="L5477" s="56">
        <v>43460.985543981486</v>
      </c>
      <c r="M5477" s="57">
        <v>1.8233333329999999</v>
      </c>
      <c r="N5477" s="58">
        <v>0</v>
      </c>
      <c r="O5477" s="58">
        <v>201</v>
      </c>
      <c r="P5477" s="58">
        <v>0</v>
      </c>
      <c r="Q5477" s="58">
        <v>0</v>
      </c>
      <c r="R5477" s="59">
        <v>0</v>
      </c>
      <c r="S5477" s="59">
        <v>366.49</v>
      </c>
      <c r="T5477" s="59">
        <v>0</v>
      </c>
      <c r="U5477" s="59">
        <v>0</v>
      </c>
    </row>
    <row r="5478" spans="1:21" x14ac:dyDescent="0.3">
      <c r="A5478" s="61">
        <v>91695</v>
      </c>
      <c r="B5478" s="54">
        <v>1</v>
      </c>
      <c r="C5478" s="54" t="s">
        <v>79</v>
      </c>
      <c r="D5478" s="54" t="s">
        <v>117</v>
      </c>
      <c r="E5478" s="61" t="s">
        <v>4629</v>
      </c>
      <c r="F5478" s="61" t="s">
        <v>137</v>
      </c>
      <c r="G5478" s="54" t="s">
        <v>71</v>
      </c>
      <c r="H5478" s="54" t="s">
        <v>128</v>
      </c>
      <c r="I5478" s="54" t="s">
        <v>22</v>
      </c>
      <c r="J5478" s="54" t="s">
        <v>129</v>
      </c>
      <c r="K5478" s="56">
        <v>43460.928877314815</v>
      </c>
      <c r="L5478" s="56">
        <v>43460.963055555556</v>
      </c>
      <c r="M5478" s="57">
        <v>0.82027777700000004</v>
      </c>
      <c r="N5478" s="58">
        <v>0</v>
      </c>
      <c r="O5478" s="58">
        <v>0</v>
      </c>
      <c r="P5478" s="58">
        <v>0</v>
      </c>
      <c r="Q5478" s="58">
        <v>1</v>
      </c>
      <c r="R5478" s="59">
        <v>0</v>
      </c>
      <c r="S5478" s="59">
        <v>0</v>
      </c>
      <c r="T5478" s="59">
        <v>0</v>
      </c>
      <c r="U5478" s="59">
        <v>0.82027799999999995</v>
      </c>
    </row>
    <row r="5479" spans="1:21" x14ac:dyDescent="0.3">
      <c r="A5479" s="61">
        <v>91696</v>
      </c>
      <c r="B5479" s="54">
        <v>1</v>
      </c>
      <c r="C5479" s="54" t="s">
        <v>79</v>
      </c>
      <c r="D5479" s="54" t="s">
        <v>114</v>
      </c>
      <c r="E5479" s="61" t="s">
        <v>4630</v>
      </c>
      <c r="F5479" s="61" t="s">
        <v>172</v>
      </c>
      <c r="G5479" s="54" t="s">
        <v>71</v>
      </c>
      <c r="H5479" s="54" t="s">
        <v>128</v>
      </c>
      <c r="I5479" s="54" t="s">
        <v>22</v>
      </c>
      <c r="J5479" s="54" t="s">
        <v>129</v>
      </c>
      <c r="K5479" s="56">
        <v>43460.936874999999</v>
      </c>
      <c r="L5479" s="56">
        <v>43460.967511574076</v>
      </c>
      <c r="M5479" s="57">
        <v>0.73527777699999997</v>
      </c>
      <c r="N5479" s="58">
        <v>0</v>
      </c>
      <c r="O5479" s="58">
        <v>12</v>
      </c>
      <c r="P5479" s="58">
        <v>0</v>
      </c>
      <c r="Q5479" s="58">
        <v>11</v>
      </c>
      <c r="R5479" s="59">
        <v>0</v>
      </c>
      <c r="S5479" s="59">
        <v>8.8233329999999999</v>
      </c>
      <c r="T5479" s="59">
        <v>0</v>
      </c>
      <c r="U5479" s="59">
        <v>8.0880559999999999</v>
      </c>
    </row>
    <row r="5480" spans="1:21" x14ac:dyDescent="0.3">
      <c r="A5480" s="61">
        <v>91697</v>
      </c>
      <c r="B5480" s="54">
        <v>1</v>
      </c>
      <c r="C5480" s="54" t="s">
        <v>78</v>
      </c>
      <c r="D5480" s="54" t="s">
        <v>102</v>
      </c>
      <c r="E5480" s="61" t="s">
        <v>4631</v>
      </c>
      <c r="F5480" s="61" t="s">
        <v>137</v>
      </c>
      <c r="G5480" s="54" t="s">
        <v>71</v>
      </c>
      <c r="H5480" s="54" t="s">
        <v>128</v>
      </c>
      <c r="I5480" s="54" t="s">
        <v>22</v>
      </c>
      <c r="J5480" s="54" t="s">
        <v>129</v>
      </c>
      <c r="K5480" s="56">
        <v>43460.923657407409</v>
      </c>
      <c r="L5480" s="56">
        <v>43461.006388888891</v>
      </c>
      <c r="M5480" s="57">
        <v>1.9855555549999999</v>
      </c>
      <c r="N5480" s="58">
        <v>0</v>
      </c>
      <c r="O5480" s="58">
        <v>0</v>
      </c>
      <c r="P5480" s="58">
        <v>0</v>
      </c>
      <c r="Q5480" s="58">
        <v>1</v>
      </c>
      <c r="R5480" s="59">
        <v>0</v>
      </c>
      <c r="S5480" s="59">
        <v>0</v>
      </c>
      <c r="T5480" s="59">
        <v>0</v>
      </c>
      <c r="U5480" s="59">
        <v>1.9855560000000001</v>
      </c>
    </row>
    <row r="5481" spans="1:21" x14ac:dyDescent="0.3">
      <c r="A5481" s="61">
        <v>91698</v>
      </c>
      <c r="B5481" s="54">
        <v>1</v>
      </c>
      <c r="C5481" s="54" t="s">
        <v>78</v>
      </c>
      <c r="D5481" s="54" t="s">
        <v>102</v>
      </c>
      <c r="E5481" s="61" t="s">
        <v>4632</v>
      </c>
      <c r="F5481" s="61" t="s">
        <v>172</v>
      </c>
      <c r="G5481" s="54" t="s">
        <v>71</v>
      </c>
      <c r="H5481" s="54" t="s">
        <v>128</v>
      </c>
      <c r="I5481" s="54" t="s">
        <v>22</v>
      </c>
      <c r="J5481" s="54" t="s">
        <v>129</v>
      </c>
      <c r="K5481" s="56">
        <v>43460.925219907411</v>
      </c>
      <c r="L5481" s="56">
        <v>43460.962210648147</v>
      </c>
      <c r="M5481" s="57">
        <v>0.88777777700000005</v>
      </c>
      <c r="N5481" s="58">
        <v>0</v>
      </c>
      <c r="O5481" s="58">
        <v>2</v>
      </c>
      <c r="P5481" s="58">
        <v>0</v>
      </c>
      <c r="Q5481" s="58">
        <v>27</v>
      </c>
      <c r="R5481" s="59">
        <v>0</v>
      </c>
      <c r="S5481" s="59">
        <v>1.7755559999999999</v>
      </c>
      <c r="T5481" s="59">
        <v>0</v>
      </c>
      <c r="U5481" s="59">
        <v>23.97</v>
      </c>
    </row>
    <row r="5482" spans="1:21" x14ac:dyDescent="0.3">
      <c r="A5482" s="61">
        <v>91699</v>
      </c>
      <c r="B5482" s="54">
        <v>1</v>
      </c>
      <c r="C5482" s="54" t="s">
        <v>78</v>
      </c>
      <c r="D5482" s="54" t="s">
        <v>91</v>
      </c>
      <c r="E5482" s="61" t="s">
        <v>4633</v>
      </c>
      <c r="F5482" s="61" t="s">
        <v>137</v>
      </c>
      <c r="G5482" s="54" t="s">
        <v>71</v>
      </c>
      <c r="H5482" s="54" t="s">
        <v>128</v>
      </c>
      <c r="I5482" s="54" t="s">
        <v>22</v>
      </c>
      <c r="J5482" s="54" t="s">
        <v>129</v>
      </c>
      <c r="K5482" s="56">
        <v>43460.815798611111</v>
      </c>
      <c r="L5482" s="56">
        <v>43460.946527777778</v>
      </c>
      <c r="M5482" s="57">
        <v>3.1375000000000002</v>
      </c>
      <c r="N5482" s="58">
        <v>0</v>
      </c>
      <c r="O5482" s="58">
        <v>1</v>
      </c>
      <c r="P5482" s="58">
        <v>0</v>
      </c>
      <c r="Q5482" s="58">
        <v>0</v>
      </c>
      <c r="R5482" s="59">
        <v>0</v>
      </c>
      <c r="S5482" s="59">
        <v>3.1375000000000002</v>
      </c>
      <c r="T5482" s="59">
        <v>0</v>
      </c>
      <c r="U5482" s="59">
        <v>0</v>
      </c>
    </row>
    <row r="5483" spans="1:21" x14ac:dyDescent="0.3">
      <c r="A5483" s="61">
        <v>91700</v>
      </c>
      <c r="B5483" s="54">
        <v>1</v>
      </c>
      <c r="C5483" s="54" t="s">
        <v>78</v>
      </c>
      <c r="D5483" s="54" t="s">
        <v>100</v>
      </c>
      <c r="E5483" s="61" t="s">
        <v>4634</v>
      </c>
      <c r="F5483" s="61" t="s">
        <v>145</v>
      </c>
      <c r="G5483" s="54" t="s">
        <v>72</v>
      </c>
      <c r="H5483" s="54" t="s">
        <v>128</v>
      </c>
      <c r="I5483" s="54" t="s">
        <v>22</v>
      </c>
      <c r="J5483" s="54" t="s">
        <v>129</v>
      </c>
      <c r="K5483" s="56">
        <v>43460.945891203701</v>
      </c>
      <c r="L5483" s="56">
        <v>43460.969525462962</v>
      </c>
      <c r="M5483" s="57">
        <v>0.56722222200000005</v>
      </c>
      <c r="N5483" s="58">
        <v>0</v>
      </c>
      <c r="O5483" s="58">
        <v>72</v>
      </c>
      <c r="P5483" s="58">
        <v>0</v>
      </c>
      <c r="Q5483" s="58">
        <v>0</v>
      </c>
      <c r="R5483" s="59">
        <v>0</v>
      </c>
      <c r="S5483" s="59">
        <v>40.840000000000003</v>
      </c>
      <c r="T5483" s="59">
        <v>0</v>
      </c>
      <c r="U5483" s="59">
        <v>0</v>
      </c>
    </row>
    <row r="5484" spans="1:21" x14ac:dyDescent="0.3">
      <c r="A5484" s="61">
        <v>91706</v>
      </c>
      <c r="B5484" s="54">
        <v>1</v>
      </c>
      <c r="C5484" s="54" t="s">
        <v>78</v>
      </c>
      <c r="D5484" s="54" t="s">
        <v>80</v>
      </c>
      <c r="E5484" s="61" t="s">
        <v>4635</v>
      </c>
      <c r="F5484" s="61" t="s">
        <v>136</v>
      </c>
      <c r="G5484" s="54" t="s">
        <v>71</v>
      </c>
      <c r="H5484" s="54" t="s">
        <v>128</v>
      </c>
      <c r="I5484" s="54" t="s">
        <v>22</v>
      </c>
      <c r="J5484" s="54" t="s">
        <v>129</v>
      </c>
      <c r="K5484" s="56">
        <v>43460.985555555555</v>
      </c>
      <c r="L5484" s="56">
        <v>43461.030590277776</v>
      </c>
      <c r="M5484" s="57">
        <v>1.080833333</v>
      </c>
      <c r="N5484" s="58">
        <v>0</v>
      </c>
      <c r="O5484" s="58">
        <v>133</v>
      </c>
      <c r="P5484" s="58">
        <v>0</v>
      </c>
      <c r="Q5484" s="58">
        <v>0</v>
      </c>
      <c r="R5484" s="59">
        <v>0</v>
      </c>
      <c r="S5484" s="59">
        <v>143.750833</v>
      </c>
      <c r="T5484" s="59">
        <v>0</v>
      </c>
      <c r="U5484" s="59">
        <v>0</v>
      </c>
    </row>
    <row r="5485" spans="1:21" x14ac:dyDescent="0.3">
      <c r="A5485" s="61">
        <v>91709</v>
      </c>
      <c r="B5485" s="54">
        <v>1</v>
      </c>
      <c r="C5485" s="54" t="s">
        <v>78</v>
      </c>
      <c r="D5485" s="54" t="s">
        <v>106</v>
      </c>
      <c r="E5485" s="61" t="s">
        <v>4636</v>
      </c>
      <c r="F5485" s="61" t="s">
        <v>172</v>
      </c>
      <c r="G5485" s="54" t="s">
        <v>71</v>
      </c>
      <c r="H5485" s="54" t="s">
        <v>128</v>
      </c>
      <c r="I5485" s="54" t="s">
        <v>22</v>
      </c>
      <c r="J5485" s="54" t="s">
        <v>129</v>
      </c>
      <c r="K5485" s="56">
        <v>43460.91783564815</v>
      </c>
      <c r="L5485" s="56">
        <v>43461.053148148145</v>
      </c>
      <c r="M5485" s="57">
        <v>3.2475000000000001</v>
      </c>
      <c r="N5485" s="58">
        <v>0</v>
      </c>
      <c r="O5485" s="58">
        <v>20</v>
      </c>
      <c r="P5485" s="58">
        <v>0</v>
      </c>
      <c r="Q5485" s="58">
        <v>1</v>
      </c>
      <c r="R5485" s="59">
        <v>0</v>
      </c>
      <c r="S5485" s="59">
        <v>64.95</v>
      </c>
      <c r="T5485" s="59">
        <v>0</v>
      </c>
      <c r="U5485" s="59">
        <v>3.2475000000000001</v>
      </c>
    </row>
    <row r="5486" spans="1:21" x14ac:dyDescent="0.3">
      <c r="A5486" s="61">
        <v>91710</v>
      </c>
      <c r="B5486" s="54">
        <v>1</v>
      </c>
      <c r="C5486" s="54" t="s">
        <v>78</v>
      </c>
      <c r="D5486" s="54" t="s">
        <v>88</v>
      </c>
      <c r="E5486" s="61" t="s">
        <v>4637</v>
      </c>
      <c r="F5486" s="61" t="s">
        <v>136</v>
      </c>
      <c r="G5486" s="54" t="s">
        <v>71</v>
      </c>
      <c r="H5486" s="54" t="s">
        <v>128</v>
      </c>
      <c r="I5486" s="54" t="s">
        <v>22</v>
      </c>
      <c r="J5486" s="54" t="s">
        <v>129</v>
      </c>
      <c r="K5486" s="56">
        <v>43461.0159375</v>
      </c>
      <c r="L5486" s="56">
        <v>43461.048298611109</v>
      </c>
      <c r="M5486" s="57">
        <v>0.77666666600000001</v>
      </c>
      <c r="N5486" s="58">
        <v>0</v>
      </c>
      <c r="O5486" s="58">
        <v>1</v>
      </c>
      <c r="P5486" s="58">
        <v>0</v>
      </c>
      <c r="Q5486" s="58">
        <v>0</v>
      </c>
      <c r="R5486" s="59">
        <v>0</v>
      </c>
      <c r="S5486" s="59">
        <v>0.776667</v>
      </c>
      <c r="T5486" s="59">
        <v>0</v>
      </c>
      <c r="U5486" s="59">
        <v>0</v>
      </c>
    </row>
    <row r="5487" spans="1:21" x14ac:dyDescent="0.3">
      <c r="A5487" s="61">
        <v>91711</v>
      </c>
      <c r="B5487" s="54">
        <v>1</v>
      </c>
      <c r="C5487" s="54" t="s">
        <v>78</v>
      </c>
      <c r="D5487" s="54" t="s">
        <v>105</v>
      </c>
      <c r="E5487" s="61" t="s">
        <v>3107</v>
      </c>
      <c r="F5487" s="61" t="s">
        <v>136</v>
      </c>
      <c r="G5487" s="54" t="s">
        <v>71</v>
      </c>
      <c r="H5487" s="54" t="s">
        <v>128</v>
      </c>
      <c r="I5487" s="54" t="s">
        <v>22</v>
      </c>
      <c r="J5487" s="54" t="s">
        <v>129</v>
      </c>
      <c r="K5487" s="56">
        <v>43460.983888888892</v>
      </c>
      <c r="L5487" s="56">
        <v>43461.031388888892</v>
      </c>
      <c r="M5487" s="57">
        <v>1.1399999999999999</v>
      </c>
      <c r="N5487" s="58">
        <v>0</v>
      </c>
      <c r="O5487" s="58">
        <v>174</v>
      </c>
      <c r="P5487" s="58">
        <v>0</v>
      </c>
      <c r="Q5487" s="58">
        <v>0</v>
      </c>
      <c r="R5487" s="59">
        <v>0</v>
      </c>
      <c r="S5487" s="59">
        <v>198.36</v>
      </c>
      <c r="T5487" s="59">
        <v>0</v>
      </c>
      <c r="U5487" s="59">
        <v>0</v>
      </c>
    </row>
    <row r="5488" spans="1:21" x14ac:dyDescent="0.3">
      <c r="A5488" s="61">
        <v>91713</v>
      </c>
      <c r="B5488" s="54">
        <v>1</v>
      </c>
      <c r="C5488" s="54" t="s">
        <v>78</v>
      </c>
      <c r="D5488" s="54" t="s">
        <v>101</v>
      </c>
      <c r="E5488" s="61" t="s">
        <v>4638</v>
      </c>
      <c r="F5488" s="61" t="s">
        <v>137</v>
      </c>
      <c r="G5488" s="54" t="s">
        <v>71</v>
      </c>
      <c r="H5488" s="54" t="s">
        <v>128</v>
      </c>
      <c r="I5488" s="54" t="s">
        <v>22</v>
      </c>
      <c r="J5488" s="54" t="s">
        <v>129</v>
      </c>
      <c r="K5488" s="56">
        <v>43461.029062499998</v>
      </c>
      <c r="L5488" s="56">
        <v>43461.069710648146</v>
      </c>
      <c r="M5488" s="57">
        <v>0.97555555500000002</v>
      </c>
      <c r="N5488" s="58">
        <v>0</v>
      </c>
      <c r="O5488" s="58">
        <v>3</v>
      </c>
      <c r="P5488" s="58">
        <v>0</v>
      </c>
      <c r="Q5488" s="58">
        <v>0</v>
      </c>
      <c r="R5488" s="59">
        <v>0</v>
      </c>
      <c r="S5488" s="59">
        <v>2.9266670000000001</v>
      </c>
      <c r="T5488" s="59">
        <v>0</v>
      </c>
      <c r="U5488" s="59">
        <v>0</v>
      </c>
    </row>
    <row r="5489" spans="1:21" x14ac:dyDescent="0.3">
      <c r="A5489" s="61">
        <v>91714</v>
      </c>
      <c r="B5489" s="54">
        <v>1</v>
      </c>
      <c r="C5489" s="54" t="s">
        <v>78</v>
      </c>
      <c r="D5489" s="54" t="s">
        <v>83</v>
      </c>
      <c r="E5489" s="61" t="s">
        <v>3417</v>
      </c>
      <c r="F5489" s="61" t="s">
        <v>127</v>
      </c>
      <c r="G5489" s="54" t="s">
        <v>72</v>
      </c>
      <c r="H5489" s="54" t="s">
        <v>128</v>
      </c>
      <c r="I5489" s="54" t="s">
        <v>22</v>
      </c>
      <c r="J5489" s="54" t="s">
        <v>129</v>
      </c>
      <c r="K5489" s="56">
        <v>43461.034930555557</v>
      </c>
      <c r="L5489" s="56">
        <v>43461.056319444448</v>
      </c>
      <c r="M5489" s="57">
        <v>0.51333333299999995</v>
      </c>
      <c r="N5489" s="58">
        <v>2</v>
      </c>
      <c r="O5489" s="58">
        <v>6517</v>
      </c>
      <c r="P5489" s="58">
        <v>0</v>
      </c>
      <c r="Q5489" s="58">
        <v>0</v>
      </c>
      <c r="R5489" s="59">
        <v>1.026667</v>
      </c>
      <c r="S5489" s="59">
        <v>3345.3933310000002</v>
      </c>
      <c r="T5489" s="59">
        <v>0</v>
      </c>
      <c r="U5489" s="59">
        <v>0</v>
      </c>
    </row>
    <row r="5490" spans="1:21" x14ac:dyDescent="0.3">
      <c r="A5490" s="61">
        <v>91715</v>
      </c>
      <c r="B5490" s="54">
        <v>1</v>
      </c>
      <c r="C5490" s="54" t="s">
        <v>79</v>
      </c>
      <c r="D5490" s="54" t="s">
        <v>117</v>
      </c>
      <c r="E5490" s="61" t="s">
        <v>4621</v>
      </c>
      <c r="F5490" s="61" t="s">
        <v>172</v>
      </c>
      <c r="G5490" s="54" t="s">
        <v>71</v>
      </c>
      <c r="H5490" s="54" t="s">
        <v>128</v>
      </c>
      <c r="I5490" s="54" t="s">
        <v>22</v>
      </c>
      <c r="J5490" s="54" t="s">
        <v>129</v>
      </c>
      <c r="K5490" s="56">
        <v>43461.042407407411</v>
      </c>
      <c r="L5490" s="56">
        <v>43461.07980324074</v>
      </c>
      <c r="M5490" s="57">
        <v>0.89749999999999996</v>
      </c>
      <c r="N5490" s="58">
        <v>0</v>
      </c>
      <c r="O5490" s="58">
        <v>1</v>
      </c>
      <c r="P5490" s="58">
        <v>0</v>
      </c>
      <c r="Q5490" s="58">
        <v>72</v>
      </c>
      <c r="R5490" s="59">
        <v>0</v>
      </c>
      <c r="S5490" s="59">
        <v>0.89749999999999996</v>
      </c>
      <c r="T5490" s="59">
        <v>0</v>
      </c>
      <c r="U5490" s="59">
        <v>64.62</v>
      </c>
    </row>
    <row r="5491" spans="1:21" x14ac:dyDescent="0.3">
      <c r="A5491" s="61">
        <v>91716</v>
      </c>
      <c r="B5491" s="54">
        <v>1</v>
      </c>
      <c r="C5491" s="54" t="s">
        <v>78</v>
      </c>
      <c r="D5491" s="54" t="s">
        <v>102</v>
      </c>
      <c r="E5491" s="61" t="s">
        <v>4632</v>
      </c>
      <c r="F5491" s="61" t="s">
        <v>172</v>
      </c>
      <c r="G5491" s="54" t="s">
        <v>71</v>
      </c>
      <c r="H5491" s="54" t="s">
        <v>128</v>
      </c>
      <c r="I5491" s="54" t="s">
        <v>22</v>
      </c>
      <c r="J5491" s="54" t="s">
        <v>129</v>
      </c>
      <c r="K5491" s="56">
        <v>43460.96465277778</v>
      </c>
      <c r="L5491" s="56">
        <v>43461.052974537037</v>
      </c>
      <c r="M5491" s="57">
        <v>2.119722222</v>
      </c>
      <c r="N5491" s="58">
        <v>0</v>
      </c>
      <c r="O5491" s="58">
        <v>2</v>
      </c>
      <c r="P5491" s="58">
        <v>0</v>
      </c>
      <c r="Q5491" s="58">
        <v>27</v>
      </c>
      <c r="R5491" s="59">
        <v>0</v>
      </c>
      <c r="S5491" s="59">
        <v>4.2394439999999998</v>
      </c>
      <c r="T5491" s="59">
        <v>0</v>
      </c>
      <c r="U5491" s="59">
        <v>57.232500000000002</v>
      </c>
    </row>
    <row r="5492" spans="1:21" x14ac:dyDescent="0.3">
      <c r="A5492" s="61">
        <v>91718</v>
      </c>
      <c r="B5492" s="54">
        <v>1</v>
      </c>
      <c r="C5492" s="54" t="s">
        <v>78</v>
      </c>
      <c r="D5492" s="54" t="s">
        <v>104</v>
      </c>
      <c r="E5492" s="61" t="s">
        <v>4639</v>
      </c>
      <c r="F5492" s="61" t="s">
        <v>136</v>
      </c>
      <c r="G5492" s="54" t="s">
        <v>71</v>
      </c>
      <c r="H5492" s="54" t="s">
        <v>128</v>
      </c>
      <c r="I5492" s="54" t="s">
        <v>22</v>
      </c>
      <c r="J5492" s="54" t="s">
        <v>129</v>
      </c>
      <c r="K5492" s="56">
        <v>43461.053263888891</v>
      </c>
      <c r="L5492" s="56">
        <v>43461.082638888889</v>
      </c>
      <c r="M5492" s="57">
        <v>0.70499999999999996</v>
      </c>
      <c r="N5492" s="58">
        <v>0</v>
      </c>
      <c r="O5492" s="58">
        <v>157</v>
      </c>
      <c r="P5492" s="58">
        <v>0</v>
      </c>
      <c r="Q5492" s="58">
        <v>0</v>
      </c>
      <c r="R5492" s="59">
        <v>0</v>
      </c>
      <c r="S5492" s="59">
        <v>110.685</v>
      </c>
      <c r="T5492" s="59">
        <v>0</v>
      </c>
      <c r="U5492" s="59">
        <v>0</v>
      </c>
    </row>
    <row r="5493" spans="1:21" x14ac:dyDescent="0.3">
      <c r="A5493" s="61">
        <v>91719</v>
      </c>
      <c r="B5493" s="54">
        <v>1</v>
      </c>
      <c r="C5493" s="54" t="s">
        <v>78</v>
      </c>
      <c r="D5493" s="54" t="s">
        <v>86</v>
      </c>
      <c r="E5493" s="61" t="s">
        <v>4640</v>
      </c>
      <c r="F5493" s="61" t="s">
        <v>127</v>
      </c>
      <c r="G5493" s="54" t="s">
        <v>76</v>
      </c>
      <c r="H5493" s="54" t="s">
        <v>128</v>
      </c>
      <c r="I5493" s="54" t="s">
        <v>22</v>
      </c>
      <c r="J5493" s="54" t="s">
        <v>129</v>
      </c>
      <c r="K5493" s="56">
        <v>43461.086111111108</v>
      </c>
      <c r="L5493" s="56">
        <v>43461.090277777781</v>
      </c>
      <c r="M5493" s="57">
        <v>0.1</v>
      </c>
      <c r="N5493" s="58">
        <v>0</v>
      </c>
      <c r="O5493" s="58">
        <v>1183</v>
      </c>
      <c r="P5493" s="58">
        <v>0</v>
      </c>
      <c r="Q5493" s="58">
        <v>0</v>
      </c>
      <c r="R5493" s="59">
        <v>0</v>
      </c>
      <c r="S5493" s="59">
        <v>118.3</v>
      </c>
      <c r="T5493" s="59">
        <v>0</v>
      </c>
      <c r="U5493" s="59">
        <v>0</v>
      </c>
    </row>
    <row r="5494" spans="1:21" x14ac:dyDescent="0.3">
      <c r="A5494" s="61">
        <v>91720</v>
      </c>
      <c r="B5494" s="54">
        <v>1</v>
      </c>
      <c r="C5494" s="54" t="s">
        <v>78</v>
      </c>
      <c r="D5494" s="54" t="s">
        <v>86</v>
      </c>
      <c r="E5494" s="61" t="s">
        <v>4641</v>
      </c>
      <c r="F5494" s="61" t="s">
        <v>127</v>
      </c>
      <c r="G5494" s="54" t="s">
        <v>76</v>
      </c>
      <c r="H5494" s="54" t="s">
        <v>128</v>
      </c>
      <c r="I5494" s="54" t="s">
        <v>22</v>
      </c>
      <c r="J5494" s="54" t="s">
        <v>129</v>
      </c>
      <c r="K5494" s="56">
        <v>43461.086805555555</v>
      </c>
      <c r="L5494" s="56">
        <v>43461.090277777781</v>
      </c>
      <c r="M5494" s="57">
        <v>8.3333332999999996E-2</v>
      </c>
      <c r="N5494" s="58">
        <v>0</v>
      </c>
      <c r="O5494" s="58">
        <v>5511</v>
      </c>
      <c r="P5494" s="58">
        <v>0</v>
      </c>
      <c r="Q5494" s="58">
        <v>1</v>
      </c>
      <c r="R5494" s="59">
        <v>0</v>
      </c>
      <c r="S5494" s="59">
        <v>459.24999800000001</v>
      </c>
      <c r="T5494" s="59">
        <v>0</v>
      </c>
      <c r="U5494" s="59">
        <v>8.3333000000000004E-2</v>
      </c>
    </row>
    <row r="5495" spans="1:21" x14ac:dyDescent="0.3">
      <c r="A5495" s="61">
        <v>91721</v>
      </c>
      <c r="B5495" s="54">
        <v>1</v>
      </c>
      <c r="C5495" s="54" t="s">
        <v>78</v>
      </c>
      <c r="D5495" s="54" t="s">
        <v>86</v>
      </c>
      <c r="E5495" s="61" t="s">
        <v>4642</v>
      </c>
      <c r="F5495" s="61" t="s">
        <v>127</v>
      </c>
      <c r="G5495" s="54" t="s">
        <v>76</v>
      </c>
      <c r="H5495" s="54" t="s">
        <v>128</v>
      </c>
      <c r="I5495" s="54" t="s">
        <v>22</v>
      </c>
      <c r="J5495" s="54" t="s">
        <v>129</v>
      </c>
      <c r="K5495" s="56">
        <v>43461.086805555555</v>
      </c>
      <c r="L5495" s="56">
        <v>43461.090277777781</v>
      </c>
      <c r="M5495" s="57">
        <v>8.3333332999999996E-2</v>
      </c>
      <c r="N5495" s="58">
        <v>0</v>
      </c>
      <c r="O5495" s="58">
        <v>560</v>
      </c>
      <c r="P5495" s="58">
        <v>0</v>
      </c>
      <c r="Q5495" s="58">
        <v>0</v>
      </c>
      <c r="R5495" s="59">
        <v>0</v>
      </c>
      <c r="S5495" s="59">
        <v>46.666665999999999</v>
      </c>
      <c r="T5495" s="59">
        <v>0</v>
      </c>
      <c r="U5495" s="59">
        <v>0</v>
      </c>
    </row>
    <row r="5496" spans="1:21" x14ac:dyDescent="0.3">
      <c r="A5496" s="61">
        <v>91723</v>
      </c>
      <c r="B5496" s="54">
        <v>1</v>
      </c>
      <c r="C5496" s="54" t="s">
        <v>78</v>
      </c>
      <c r="D5496" s="54" t="s">
        <v>96</v>
      </c>
      <c r="E5496" s="61" t="s">
        <v>4643</v>
      </c>
      <c r="F5496" s="61" t="s">
        <v>145</v>
      </c>
      <c r="G5496" s="54" t="s">
        <v>72</v>
      </c>
      <c r="H5496" s="54" t="s">
        <v>128</v>
      </c>
      <c r="I5496" s="54" t="s">
        <v>22</v>
      </c>
      <c r="J5496" s="54" t="s">
        <v>129</v>
      </c>
      <c r="K5496" s="56">
        <v>43461.047372685185</v>
      </c>
      <c r="L5496" s="56">
        <v>43461.116666666669</v>
      </c>
      <c r="M5496" s="57">
        <v>1.6630555549999999</v>
      </c>
      <c r="N5496" s="58">
        <v>0</v>
      </c>
      <c r="O5496" s="58">
        <v>161</v>
      </c>
      <c r="P5496" s="58">
        <v>0</v>
      </c>
      <c r="Q5496" s="58">
        <v>0</v>
      </c>
      <c r="R5496" s="59">
        <v>0</v>
      </c>
      <c r="S5496" s="59">
        <v>267.75194399999998</v>
      </c>
      <c r="T5496" s="59">
        <v>0</v>
      </c>
      <c r="U5496" s="59">
        <v>0</v>
      </c>
    </row>
    <row r="5497" spans="1:21" x14ac:dyDescent="0.3">
      <c r="A5497" s="61">
        <v>91726</v>
      </c>
      <c r="B5497" s="54">
        <v>1</v>
      </c>
      <c r="C5497" s="54" t="s">
        <v>78</v>
      </c>
      <c r="D5497" s="54" t="s">
        <v>103</v>
      </c>
      <c r="E5497" s="61" t="s">
        <v>4644</v>
      </c>
      <c r="F5497" s="61" t="s">
        <v>349</v>
      </c>
      <c r="G5497" s="54" t="s">
        <v>72</v>
      </c>
      <c r="H5497" s="54" t="s">
        <v>128</v>
      </c>
      <c r="I5497" s="54" t="s">
        <v>22</v>
      </c>
      <c r="J5497" s="54" t="s">
        <v>129</v>
      </c>
      <c r="K5497" s="56">
        <v>43461.193692129629</v>
      </c>
      <c r="L5497" s="56">
        <v>43461.291643518518</v>
      </c>
      <c r="M5497" s="57">
        <v>2.3508333330000002</v>
      </c>
      <c r="N5497" s="58">
        <v>0</v>
      </c>
      <c r="O5497" s="58">
        <v>350</v>
      </c>
      <c r="P5497" s="58">
        <v>0</v>
      </c>
      <c r="Q5497" s="58">
        <v>0</v>
      </c>
      <c r="R5497" s="59">
        <v>0</v>
      </c>
      <c r="S5497" s="59">
        <v>822.79166699999996</v>
      </c>
      <c r="T5497" s="59">
        <v>0</v>
      </c>
      <c r="U5497" s="59">
        <v>0</v>
      </c>
    </row>
    <row r="5498" spans="1:21" x14ac:dyDescent="0.3">
      <c r="A5498" s="61">
        <v>91727</v>
      </c>
      <c r="B5498" s="54">
        <v>1</v>
      </c>
      <c r="C5498" s="54" t="s">
        <v>79</v>
      </c>
      <c r="D5498" s="54" t="s">
        <v>114</v>
      </c>
      <c r="E5498" s="61" t="s">
        <v>4645</v>
      </c>
      <c r="F5498" s="61" t="s">
        <v>172</v>
      </c>
      <c r="G5498" s="54" t="s">
        <v>71</v>
      </c>
      <c r="H5498" s="54" t="s">
        <v>128</v>
      </c>
      <c r="I5498" s="54" t="s">
        <v>22</v>
      </c>
      <c r="J5498" s="54" t="s">
        <v>129</v>
      </c>
      <c r="K5498" s="56">
        <v>43461.20884259259</v>
      </c>
      <c r="L5498" s="56">
        <v>43461.236412037033</v>
      </c>
      <c r="M5498" s="57">
        <v>0.66166666600000001</v>
      </c>
      <c r="N5498" s="58">
        <v>0</v>
      </c>
      <c r="O5498" s="58">
        <v>288</v>
      </c>
      <c r="P5498" s="58">
        <v>0</v>
      </c>
      <c r="Q5498" s="58">
        <v>0</v>
      </c>
      <c r="R5498" s="59">
        <v>0</v>
      </c>
      <c r="S5498" s="59">
        <v>190.56</v>
      </c>
      <c r="T5498" s="59">
        <v>0</v>
      </c>
      <c r="U5498" s="59">
        <v>0</v>
      </c>
    </row>
    <row r="5499" spans="1:21" x14ac:dyDescent="0.3">
      <c r="A5499" s="61">
        <v>91728</v>
      </c>
      <c r="B5499" s="54">
        <v>1</v>
      </c>
      <c r="C5499" s="54" t="s">
        <v>78</v>
      </c>
      <c r="D5499" s="54" t="s">
        <v>88</v>
      </c>
      <c r="E5499" s="61" t="s">
        <v>4646</v>
      </c>
      <c r="F5499" s="61" t="s">
        <v>137</v>
      </c>
      <c r="G5499" s="54" t="s">
        <v>71</v>
      </c>
      <c r="H5499" s="54" t="s">
        <v>128</v>
      </c>
      <c r="I5499" s="54" t="s">
        <v>22</v>
      </c>
      <c r="J5499" s="54" t="s">
        <v>129</v>
      </c>
      <c r="K5499" s="56">
        <v>43461.21466435185</v>
      </c>
      <c r="L5499" s="56">
        <v>43461.250532407408</v>
      </c>
      <c r="M5499" s="57">
        <v>0.86083333299999998</v>
      </c>
      <c r="N5499" s="58">
        <v>0</v>
      </c>
      <c r="O5499" s="58">
        <v>2</v>
      </c>
      <c r="P5499" s="58">
        <v>0</v>
      </c>
      <c r="Q5499" s="58">
        <v>0</v>
      </c>
      <c r="R5499" s="59">
        <v>0</v>
      </c>
      <c r="S5499" s="59">
        <v>1.7216670000000001</v>
      </c>
      <c r="T5499" s="59">
        <v>0</v>
      </c>
      <c r="U5499" s="59">
        <v>0</v>
      </c>
    </row>
    <row r="5500" spans="1:21" x14ac:dyDescent="0.3">
      <c r="A5500" s="61">
        <v>91729</v>
      </c>
      <c r="B5500" s="54">
        <v>1</v>
      </c>
      <c r="C5500" s="54" t="s">
        <v>79</v>
      </c>
      <c r="D5500" s="54" t="s">
        <v>111</v>
      </c>
      <c r="E5500" s="61" t="s">
        <v>4647</v>
      </c>
      <c r="F5500" s="61" t="s">
        <v>172</v>
      </c>
      <c r="G5500" s="54" t="s">
        <v>71</v>
      </c>
      <c r="H5500" s="54" t="s">
        <v>128</v>
      </c>
      <c r="I5500" s="54" t="s">
        <v>22</v>
      </c>
      <c r="J5500" s="54" t="s">
        <v>129</v>
      </c>
      <c r="K5500" s="56">
        <v>43461.247407407405</v>
      </c>
      <c r="L5500" s="56">
        <v>43461.295405092591</v>
      </c>
      <c r="M5500" s="57">
        <v>1.151944444</v>
      </c>
      <c r="N5500" s="58">
        <v>0</v>
      </c>
      <c r="O5500" s="58">
        <v>0</v>
      </c>
      <c r="P5500" s="58">
        <v>0</v>
      </c>
      <c r="Q5500" s="58">
        <v>17</v>
      </c>
      <c r="R5500" s="59">
        <v>0</v>
      </c>
      <c r="S5500" s="59">
        <v>0</v>
      </c>
      <c r="T5500" s="59">
        <v>0</v>
      </c>
      <c r="U5500" s="59">
        <v>19.583055999999999</v>
      </c>
    </row>
    <row r="5501" spans="1:21" x14ac:dyDescent="0.3">
      <c r="A5501" s="61">
        <v>91732</v>
      </c>
      <c r="B5501" s="54">
        <v>1</v>
      </c>
      <c r="C5501" s="54" t="s">
        <v>78</v>
      </c>
      <c r="D5501" s="54" t="s">
        <v>86</v>
      </c>
      <c r="E5501" s="61" t="s">
        <v>4648</v>
      </c>
      <c r="F5501" s="61" t="s">
        <v>127</v>
      </c>
      <c r="G5501" s="54" t="s">
        <v>72</v>
      </c>
      <c r="H5501" s="54" t="s">
        <v>128</v>
      </c>
      <c r="I5501" s="54" t="s">
        <v>22</v>
      </c>
      <c r="J5501" s="54" t="s">
        <v>129</v>
      </c>
      <c r="K5501" s="56">
        <v>43461.232118055559</v>
      </c>
      <c r="L5501" s="56">
        <v>43461.329444444447</v>
      </c>
      <c r="M5501" s="57">
        <v>2.3358333330000001</v>
      </c>
      <c r="N5501" s="58">
        <v>0</v>
      </c>
      <c r="O5501" s="58">
        <v>775</v>
      </c>
      <c r="P5501" s="58">
        <v>0</v>
      </c>
      <c r="Q5501" s="58">
        <v>0</v>
      </c>
      <c r="R5501" s="59">
        <v>0</v>
      </c>
      <c r="S5501" s="59">
        <v>1810.270833</v>
      </c>
      <c r="T5501" s="59">
        <v>0</v>
      </c>
      <c r="U5501" s="59">
        <v>0</v>
      </c>
    </row>
    <row r="5502" spans="1:21" x14ac:dyDescent="0.3">
      <c r="A5502" s="61">
        <v>91736</v>
      </c>
      <c r="B5502" s="54">
        <v>1</v>
      </c>
      <c r="C5502" s="54" t="s">
        <v>79</v>
      </c>
      <c r="D5502" s="54" t="s">
        <v>124</v>
      </c>
      <c r="E5502" s="61" t="s">
        <v>751</v>
      </c>
      <c r="F5502" s="61" t="s">
        <v>145</v>
      </c>
      <c r="G5502" s="54" t="s">
        <v>72</v>
      </c>
      <c r="H5502" s="54" t="s">
        <v>128</v>
      </c>
      <c r="I5502" s="54" t="s">
        <v>22</v>
      </c>
      <c r="J5502" s="54" t="s">
        <v>129</v>
      </c>
      <c r="K5502" s="56">
        <v>43461.29451388889</v>
      </c>
      <c r="L5502" s="56">
        <v>43461.402407407411</v>
      </c>
      <c r="M5502" s="57">
        <v>2.5894444440000002</v>
      </c>
      <c r="N5502" s="58">
        <v>1</v>
      </c>
      <c r="O5502" s="58">
        <v>1</v>
      </c>
      <c r="P5502" s="58">
        <v>0</v>
      </c>
      <c r="Q5502" s="58">
        <v>134</v>
      </c>
      <c r="R5502" s="59">
        <v>2.5894439999999999</v>
      </c>
      <c r="S5502" s="59">
        <v>2.5894439999999999</v>
      </c>
      <c r="T5502" s="59">
        <v>0</v>
      </c>
      <c r="U5502" s="59">
        <v>346.98555499999998</v>
      </c>
    </row>
    <row r="5503" spans="1:21" x14ac:dyDescent="0.3">
      <c r="A5503" s="61">
        <v>91737</v>
      </c>
      <c r="B5503" s="54">
        <v>1</v>
      </c>
      <c r="C5503" s="54" t="s">
        <v>78</v>
      </c>
      <c r="D5503" s="54" t="s">
        <v>80</v>
      </c>
      <c r="E5503" s="61" t="s">
        <v>4649</v>
      </c>
      <c r="F5503" s="61" t="s">
        <v>136</v>
      </c>
      <c r="G5503" s="54" t="s">
        <v>71</v>
      </c>
      <c r="H5503" s="54" t="s">
        <v>128</v>
      </c>
      <c r="I5503" s="54" t="s">
        <v>22</v>
      </c>
      <c r="J5503" s="54" t="s">
        <v>129</v>
      </c>
      <c r="K5503" s="56">
        <v>43461.307245370372</v>
      </c>
      <c r="L5503" s="56">
        <v>43461.365671296298</v>
      </c>
      <c r="M5503" s="57">
        <v>1.402222222</v>
      </c>
      <c r="N5503" s="58">
        <v>0</v>
      </c>
      <c r="O5503" s="58">
        <v>90</v>
      </c>
      <c r="P5503" s="58">
        <v>0</v>
      </c>
      <c r="Q5503" s="58">
        <v>0</v>
      </c>
      <c r="R5503" s="59">
        <v>0</v>
      </c>
      <c r="S5503" s="59">
        <v>126.2</v>
      </c>
      <c r="T5503" s="59">
        <v>0</v>
      </c>
      <c r="U5503" s="59">
        <v>0</v>
      </c>
    </row>
    <row r="5504" spans="1:21" x14ac:dyDescent="0.3">
      <c r="A5504" s="61">
        <v>91738</v>
      </c>
      <c r="B5504" s="54">
        <v>1</v>
      </c>
      <c r="C5504" s="54" t="s">
        <v>78</v>
      </c>
      <c r="D5504" s="54" t="s">
        <v>94</v>
      </c>
      <c r="E5504" s="61" t="s">
        <v>4650</v>
      </c>
      <c r="F5504" s="61" t="s">
        <v>236</v>
      </c>
      <c r="G5504" s="54" t="s">
        <v>71</v>
      </c>
      <c r="H5504" s="54" t="s">
        <v>128</v>
      </c>
      <c r="I5504" s="54" t="s">
        <v>22</v>
      </c>
      <c r="J5504" s="54" t="s">
        <v>129</v>
      </c>
      <c r="K5504" s="56">
        <v>43461.298252314817</v>
      </c>
      <c r="L5504" s="56">
        <v>43461.379803240743</v>
      </c>
      <c r="M5504" s="57">
        <v>1.957222222</v>
      </c>
      <c r="N5504" s="58">
        <v>0</v>
      </c>
      <c r="O5504" s="58">
        <v>709</v>
      </c>
      <c r="P5504" s="58">
        <v>0</v>
      </c>
      <c r="Q5504" s="58">
        <v>4</v>
      </c>
      <c r="R5504" s="59">
        <v>0</v>
      </c>
      <c r="S5504" s="59">
        <v>1387.6705549999999</v>
      </c>
      <c r="T5504" s="59">
        <v>0</v>
      </c>
      <c r="U5504" s="59">
        <v>7.8288890000000002</v>
      </c>
    </row>
    <row r="5505" spans="1:21" x14ac:dyDescent="0.3">
      <c r="A5505" s="61">
        <v>91740</v>
      </c>
      <c r="B5505" s="54">
        <v>1</v>
      </c>
      <c r="C5505" s="54" t="s">
        <v>78</v>
      </c>
      <c r="D5505" s="54" t="s">
        <v>102</v>
      </c>
      <c r="E5505" s="61" t="s">
        <v>2876</v>
      </c>
      <c r="F5505" s="61" t="s">
        <v>219</v>
      </c>
      <c r="G5505" s="54" t="s">
        <v>76</v>
      </c>
      <c r="H5505" s="54" t="s">
        <v>128</v>
      </c>
      <c r="I5505" s="54" t="s">
        <v>22</v>
      </c>
      <c r="J5505" s="54" t="s">
        <v>147</v>
      </c>
      <c r="K5505" s="56">
        <v>43461.329571759255</v>
      </c>
      <c r="L5505" s="56">
        <v>43461.364583333336</v>
      </c>
      <c r="M5505" s="57">
        <v>0.84027777699999995</v>
      </c>
      <c r="N5505" s="58">
        <v>0</v>
      </c>
      <c r="O5505" s="58">
        <v>0</v>
      </c>
      <c r="P5505" s="58">
        <v>0</v>
      </c>
      <c r="Q5505" s="58">
        <v>20</v>
      </c>
      <c r="R5505" s="59">
        <v>0</v>
      </c>
      <c r="S5505" s="59">
        <v>0</v>
      </c>
      <c r="T5505" s="59">
        <v>0</v>
      </c>
      <c r="U5505" s="59">
        <v>16.805555999999999</v>
      </c>
    </row>
    <row r="5506" spans="1:21" x14ac:dyDescent="0.3">
      <c r="A5506" s="61">
        <v>91742</v>
      </c>
      <c r="B5506" s="54">
        <v>1</v>
      </c>
      <c r="C5506" s="54" t="s">
        <v>78</v>
      </c>
      <c r="D5506" s="54" t="s">
        <v>82</v>
      </c>
      <c r="E5506" s="61" t="s">
        <v>4651</v>
      </c>
      <c r="F5506" s="61" t="s">
        <v>137</v>
      </c>
      <c r="G5506" s="54" t="s">
        <v>71</v>
      </c>
      <c r="H5506" s="54" t="s">
        <v>128</v>
      </c>
      <c r="I5506" s="54" t="s">
        <v>22</v>
      </c>
      <c r="J5506" s="54" t="s">
        <v>129</v>
      </c>
      <c r="K5506" s="56">
        <v>43461.344641203701</v>
      </c>
      <c r="L5506" s="56">
        <v>43461.375520833331</v>
      </c>
      <c r="M5506" s="57">
        <v>0.74111111100000004</v>
      </c>
      <c r="N5506" s="58">
        <v>0</v>
      </c>
      <c r="O5506" s="58">
        <v>3</v>
      </c>
      <c r="P5506" s="58">
        <v>0</v>
      </c>
      <c r="Q5506" s="58">
        <v>0</v>
      </c>
      <c r="R5506" s="59">
        <v>0</v>
      </c>
      <c r="S5506" s="59">
        <v>2.2233329999999998</v>
      </c>
      <c r="T5506" s="59">
        <v>0</v>
      </c>
      <c r="U5506" s="59">
        <v>0</v>
      </c>
    </row>
    <row r="5507" spans="1:21" x14ac:dyDescent="0.3">
      <c r="A5507" s="61">
        <v>91743</v>
      </c>
      <c r="B5507" s="54">
        <v>1</v>
      </c>
      <c r="C5507" s="54" t="s">
        <v>78</v>
      </c>
      <c r="D5507" s="54" t="s">
        <v>125</v>
      </c>
      <c r="E5507" s="61" t="s">
        <v>2148</v>
      </c>
      <c r="F5507" s="61" t="s">
        <v>136</v>
      </c>
      <c r="G5507" s="54" t="s">
        <v>71</v>
      </c>
      <c r="H5507" s="54" t="s">
        <v>128</v>
      </c>
      <c r="I5507" s="54" t="s">
        <v>22</v>
      </c>
      <c r="J5507" s="54" t="s">
        <v>129</v>
      </c>
      <c r="K5507" s="56">
        <v>43461.313807870371</v>
      </c>
      <c r="L5507" s="56">
        <v>43461.395196759258</v>
      </c>
      <c r="M5507" s="57">
        <v>1.953333333</v>
      </c>
      <c r="N5507" s="58">
        <v>0</v>
      </c>
      <c r="O5507" s="58">
        <v>256</v>
      </c>
      <c r="P5507" s="58">
        <v>0</v>
      </c>
      <c r="Q5507" s="58">
        <v>0</v>
      </c>
      <c r="R5507" s="59">
        <v>0</v>
      </c>
      <c r="S5507" s="59">
        <v>500.05333300000001</v>
      </c>
      <c r="T5507" s="59">
        <v>0</v>
      </c>
      <c r="U5507" s="59">
        <v>0</v>
      </c>
    </row>
    <row r="5508" spans="1:21" x14ac:dyDescent="0.3">
      <c r="A5508" s="61">
        <v>91744</v>
      </c>
      <c r="B5508" s="54">
        <v>1</v>
      </c>
      <c r="C5508" s="54" t="s">
        <v>79</v>
      </c>
      <c r="D5508" s="54" t="s">
        <v>108</v>
      </c>
      <c r="E5508" s="61" t="s">
        <v>4652</v>
      </c>
      <c r="F5508" s="61" t="s">
        <v>152</v>
      </c>
      <c r="G5508" s="54" t="s">
        <v>71</v>
      </c>
      <c r="H5508" s="54" t="s">
        <v>128</v>
      </c>
      <c r="I5508" s="54" t="s">
        <v>22</v>
      </c>
      <c r="J5508" s="54" t="s">
        <v>129</v>
      </c>
      <c r="K5508" s="56">
        <v>43461.345995370371</v>
      </c>
      <c r="L5508" s="56">
        <v>43461.389224537037</v>
      </c>
      <c r="M5508" s="57">
        <v>1.0375000000000001</v>
      </c>
      <c r="N5508" s="58">
        <v>0</v>
      </c>
      <c r="O5508" s="58">
        <v>4</v>
      </c>
      <c r="P5508" s="58">
        <v>0</v>
      </c>
      <c r="Q5508" s="58">
        <v>0</v>
      </c>
      <c r="R5508" s="59">
        <v>0</v>
      </c>
      <c r="S5508" s="59">
        <v>4.1500000000000004</v>
      </c>
      <c r="T5508" s="59">
        <v>0</v>
      </c>
      <c r="U5508" s="59">
        <v>0</v>
      </c>
    </row>
    <row r="5509" spans="1:21" x14ac:dyDescent="0.3">
      <c r="A5509" s="61">
        <v>91746</v>
      </c>
      <c r="B5509" s="54">
        <v>1</v>
      </c>
      <c r="C5509" s="54" t="s">
        <v>78</v>
      </c>
      <c r="D5509" s="54" t="s">
        <v>106</v>
      </c>
      <c r="E5509" s="61" t="s">
        <v>2403</v>
      </c>
      <c r="F5509" s="61" t="s">
        <v>148</v>
      </c>
      <c r="G5509" s="54" t="s">
        <v>71</v>
      </c>
      <c r="H5509" s="54" t="s">
        <v>128</v>
      </c>
      <c r="I5509" s="54" t="s">
        <v>22</v>
      </c>
      <c r="J5509" s="54" t="s">
        <v>147</v>
      </c>
      <c r="K5509" s="56">
        <v>43461.360416666663</v>
      </c>
      <c r="L5509" s="56">
        <v>43461.720324074071</v>
      </c>
      <c r="M5509" s="57">
        <v>8.6377777770000002</v>
      </c>
      <c r="N5509" s="58">
        <v>0</v>
      </c>
      <c r="O5509" s="58">
        <v>113</v>
      </c>
      <c r="P5509" s="58">
        <v>0</v>
      </c>
      <c r="Q5509" s="58">
        <v>0</v>
      </c>
      <c r="R5509" s="59">
        <v>0</v>
      </c>
      <c r="S5509" s="59">
        <v>976.06888900000001</v>
      </c>
      <c r="T5509" s="59">
        <v>0</v>
      </c>
      <c r="U5509" s="59">
        <v>0</v>
      </c>
    </row>
    <row r="5510" spans="1:21" x14ac:dyDescent="0.3">
      <c r="A5510" s="61">
        <v>91747</v>
      </c>
      <c r="B5510" s="54">
        <v>1</v>
      </c>
      <c r="C5510" s="54" t="s">
        <v>79</v>
      </c>
      <c r="D5510" s="54" t="s">
        <v>118</v>
      </c>
      <c r="E5510" s="61" t="s">
        <v>414</v>
      </c>
      <c r="F5510" s="61" t="s">
        <v>179</v>
      </c>
      <c r="G5510" s="54" t="s">
        <v>72</v>
      </c>
      <c r="H5510" s="54" t="s">
        <v>128</v>
      </c>
      <c r="I5510" s="54" t="s">
        <v>22</v>
      </c>
      <c r="J5510" s="54" t="s">
        <v>129</v>
      </c>
      <c r="K5510" s="56">
        <v>43461.359340277777</v>
      </c>
      <c r="L5510" s="56">
        <v>43461.370358796295</v>
      </c>
      <c r="M5510" s="57">
        <v>0.264444444</v>
      </c>
      <c r="N5510" s="58">
        <v>1</v>
      </c>
      <c r="O5510" s="58">
        <v>261</v>
      </c>
      <c r="P5510" s="58">
        <v>2</v>
      </c>
      <c r="Q5510" s="58">
        <v>125</v>
      </c>
      <c r="R5510" s="59">
        <v>0.26444400000000001</v>
      </c>
      <c r="S5510" s="59">
        <v>69.02</v>
      </c>
      <c r="T5510" s="59">
        <v>0.52888900000000005</v>
      </c>
      <c r="U5510" s="59">
        <v>33.055556000000003</v>
      </c>
    </row>
    <row r="5511" spans="1:21" x14ac:dyDescent="0.3">
      <c r="A5511" s="61">
        <v>91748</v>
      </c>
      <c r="B5511" s="54">
        <v>1</v>
      </c>
      <c r="C5511" s="54" t="s">
        <v>79</v>
      </c>
      <c r="D5511" s="54" t="s">
        <v>110</v>
      </c>
      <c r="E5511" s="61" t="s">
        <v>4653</v>
      </c>
      <c r="F5511" s="61" t="s">
        <v>145</v>
      </c>
      <c r="G5511" s="54" t="s">
        <v>72</v>
      </c>
      <c r="H5511" s="54" t="s">
        <v>128</v>
      </c>
      <c r="I5511" s="54" t="s">
        <v>22</v>
      </c>
      <c r="J5511" s="54" t="s">
        <v>129</v>
      </c>
      <c r="K5511" s="56">
        <v>43461.359884259262</v>
      </c>
      <c r="L5511" s="56">
        <v>43461.440937499996</v>
      </c>
      <c r="M5511" s="57">
        <v>1.945277777</v>
      </c>
      <c r="N5511" s="58">
        <v>0</v>
      </c>
      <c r="O5511" s="58">
        <v>0</v>
      </c>
      <c r="P5511" s="58">
        <v>0</v>
      </c>
      <c r="Q5511" s="58">
        <v>88</v>
      </c>
      <c r="R5511" s="59">
        <v>0</v>
      </c>
      <c r="S5511" s="59">
        <v>0</v>
      </c>
      <c r="T5511" s="59">
        <v>0</v>
      </c>
      <c r="U5511" s="59">
        <v>171.18444400000001</v>
      </c>
    </row>
    <row r="5512" spans="1:21" x14ac:dyDescent="0.3">
      <c r="A5512" s="61">
        <v>91750</v>
      </c>
      <c r="B5512" s="54">
        <v>1</v>
      </c>
      <c r="C5512" s="54" t="s">
        <v>79</v>
      </c>
      <c r="D5512" s="54" t="s">
        <v>111</v>
      </c>
      <c r="E5512" s="61" t="s">
        <v>4647</v>
      </c>
      <c r="F5512" s="61" t="s">
        <v>172</v>
      </c>
      <c r="G5512" s="54" t="s">
        <v>71</v>
      </c>
      <c r="H5512" s="54" t="s">
        <v>128</v>
      </c>
      <c r="I5512" s="54" t="s">
        <v>22</v>
      </c>
      <c r="J5512" s="54" t="s">
        <v>129</v>
      </c>
      <c r="K5512" s="56">
        <v>43461.368703703702</v>
      </c>
      <c r="L5512" s="56">
        <v>43461.417013888888</v>
      </c>
      <c r="M5512" s="57">
        <v>1.159444444</v>
      </c>
      <c r="N5512" s="58">
        <v>0</v>
      </c>
      <c r="O5512" s="58">
        <v>0</v>
      </c>
      <c r="P5512" s="58">
        <v>0</v>
      </c>
      <c r="Q5512" s="58">
        <v>17</v>
      </c>
      <c r="R5512" s="59">
        <v>0</v>
      </c>
      <c r="S5512" s="59">
        <v>0</v>
      </c>
      <c r="T5512" s="59">
        <v>0</v>
      </c>
      <c r="U5512" s="59">
        <v>19.710556</v>
      </c>
    </row>
    <row r="5513" spans="1:21" x14ac:dyDescent="0.3">
      <c r="A5513" s="61">
        <v>91751</v>
      </c>
      <c r="B5513" s="54">
        <v>1</v>
      </c>
      <c r="C5513" s="54" t="s">
        <v>78</v>
      </c>
      <c r="D5513" s="54" t="s">
        <v>95</v>
      </c>
      <c r="E5513" s="61" t="s">
        <v>4654</v>
      </c>
      <c r="F5513" s="61" t="s">
        <v>151</v>
      </c>
      <c r="G5513" s="54" t="s">
        <v>71</v>
      </c>
      <c r="H5513" s="54" t="s">
        <v>128</v>
      </c>
      <c r="I5513" s="54" t="s">
        <v>22</v>
      </c>
      <c r="J5513" s="54" t="s">
        <v>129</v>
      </c>
      <c r="K5513" s="56">
        <v>43461.369618055556</v>
      </c>
      <c r="L5513" s="56">
        <v>43461.443715277775</v>
      </c>
      <c r="M5513" s="57">
        <v>1.778333333</v>
      </c>
      <c r="N5513" s="58">
        <v>0</v>
      </c>
      <c r="O5513" s="58">
        <v>5</v>
      </c>
      <c r="P5513" s="58">
        <v>0</v>
      </c>
      <c r="Q5513" s="58">
        <v>0</v>
      </c>
      <c r="R5513" s="59">
        <v>0</v>
      </c>
      <c r="S5513" s="59">
        <v>8.891667</v>
      </c>
      <c r="T5513" s="59">
        <v>0</v>
      </c>
      <c r="U5513" s="59">
        <v>0</v>
      </c>
    </row>
    <row r="5514" spans="1:21" x14ac:dyDescent="0.3">
      <c r="A5514" s="61">
        <v>91752</v>
      </c>
      <c r="B5514" s="54">
        <v>1</v>
      </c>
      <c r="C5514" s="54" t="s">
        <v>78</v>
      </c>
      <c r="D5514" s="54" t="s">
        <v>99</v>
      </c>
      <c r="E5514" s="61" t="s">
        <v>4655</v>
      </c>
      <c r="F5514" s="61" t="s">
        <v>136</v>
      </c>
      <c r="G5514" s="54" t="s">
        <v>71</v>
      </c>
      <c r="H5514" s="54" t="s">
        <v>128</v>
      </c>
      <c r="I5514" s="54" t="s">
        <v>22</v>
      </c>
      <c r="J5514" s="54" t="s">
        <v>129</v>
      </c>
      <c r="K5514" s="56">
        <v>43461.363333333335</v>
      </c>
      <c r="L5514" s="56">
        <v>43461.426828703705</v>
      </c>
      <c r="M5514" s="57">
        <v>1.5238888880000001</v>
      </c>
      <c r="N5514" s="58">
        <v>0</v>
      </c>
      <c r="O5514" s="58">
        <v>6</v>
      </c>
      <c r="P5514" s="58">
        <v>0</v>
      </c>
      <c r="Q5514" s="58">
        <v>0</v>
      </c>
      <c r="R5514" s="59">
        <v>0</v>
      </c>
      <c r="S5514" s="59">
        <v>9.1433330000000002</v>
      </c>
      <c r="T5514" s="59">
        <v>0</v>
      </c>
      <c r="U5514" s="59">
        <v>0</v>
      </c>
    </row>
    <row r="5515" spans="1:21" x14ac:dyDescent="0.3">
      <c r="A5515" s="61">
        <v>91753</v>
      </c>
      <c r="B5515" s="54">
        <v>1</v>
      </c>
      <c r="C5515" s="54" t="s">
        <v>78</v>
      </c>
      <c r="D5515" s="54" t="s">
        <v>98</v>
      </c>
      <c r="E5515" s="61" t="s">
        <v>4656</v>
      </c>
      <c r="F5515" s="61" t="s">
        <v>150</v>
      </c>
      <c r="G5515" s="54" t="s">
        <v>72</v>
      </c>
      <c r="H5515" s="54" t="s">
        <v>128</v>
      </c>
      <c r="I5515" s="54" t="s">
        <v>22</v>
      </c>
      <c r="J5515" s="54" t="s">
        <v>147</v>
      </c>
      <c r="K5515" s="56">
        <v>43461.374143518522</v>
      </c>
      <c r="L5515" s="56">
        <v>43461.566180555557</v>
      </c>
      <c r="M5515" s="57">
        <v>4.6088888880000001</v>
      </c>
      <c r="N5515" s="58">
        <v>1</v>
      </c>
      <c r="O5515" s="58">
        <v>20</v>
      </c>
      <c r="P5515" s="58">
        <v>0</v>
      </c>
      <c r="Q5515" s="58">
        <v>0</v>
      </c>
      <c r="R5515" s="59">
        <v>4.6088889999999996</v>
      </c>
      <c r="S5515" s="59">
        <v>92.177778000000004</v>
      </c>
      <c r="T5515" s="59">
        <v>0</v>
      </c>
      <c r="U5515" s="59">
        <v>0</v>
      </c>
    </row>
    <row r="5516" spans="1:21" x14ac:dyDescent="0.3">
      <c r="A5516" s="61">
        <v>91754</v>
      </c>
      <c r="B5516" s="54">
        <v>1</v>
      </c>
      <c r="C5516" s="54" t="s">
        <v>78</v>
      </c>
      <c r="D5516" s="54" t="s">
        <v>89</v>
      </c>
      <c r="E5516" s="61" t="s">
        <v>4657</v>
      </c>
      <c r="F5516" s="61" t="s">
        <v>148</v>
      </c>
      <c r="G5516" s="54" t="s">
        <v>71</v>
      </c>
      <c r="H5516" s="54" t="s">
        <v>128</v>
      </c>
      <c r="I5516" s="54" t="s">
        <v>22</v>
      </c>
      <c r="J5516" s="54" t="s">
        <v>147</v>
      </c>
      <c r="K5516" s="56">
        <v>43461.378472222219</v>
      </c>
      <c r="L5516" s="56">
        <v>43461.709699074076</v>
      </c>
      <c r="M5516" s="57">
        <v>7.9494444440000001</v>
      </c>
      <c r="N5516" s="58">
        <v>0</v>
      </c>
      <c r="O5516" s="58">
        <v>141</v>
      </c>
      <c r="P5516" s="58">
        <v>0</v>
      </c>
      <c r="Q5516" s="58">
        <v>0</v>
      </c>
      <c r="R5516" s="59">
        <v>0</v>
      </c>
      <c r="S5516" s="59">
        <v>1120.8716669999999</v>
      </c>
      <c r="T5516" s="59">
        <v>0</v>
      </c>
      <c r="U5516" s="59">
        <v>0</v>
      </c>
    </row>
    <row r="5517" spans="1:21" x14ac:dyDescent="0.3">
      <c r="A5517" s="61">
        <v>91756</v>
      </c>
      <c r="B5517" s="54">
        <v>1</v>
      </c>
      <c r="C5517" s="54" t="s">
        <v>78</v>
      </c>
      <c r="D5517" s="54" t="s">
        <v>102</v>
      </c>
      <c r="E5517" s="61" t="s">
        <v>4658</v>
      </c>
      <c r="F5517" s="61" t="s">
        <v>151</v>
      </c>
      <c r="G5517" s="54" t="s">
        <v>71</v>
      </c>
      <c r="H5517" s="54" t="s">
        <v>128</v>
      </c>
      <c r="I5517" s="54" t="s">
        <v>22</v>
      </c>
      <c r="J5517" s="54" t="s">
        <v>129</v>
      </c>
      <c r="K5517" s="56">
        <v>43461.369687500002</v>
      </c>
      <c r="L5517" s="56">
        <v>43461.485034722224</v>
      </c>
      <c r="M5517" s="57">
        <v>2.7683333330000002</v>
      </c>
      <c r="N5517" s="58">
        <v>0</v>
      </c>
      <c r="O5517" s="58">
        <v>0</v>
      </c>
      <c r="P5517" s="58">
        <v>0</v>
      </c>
      <c r="Q5517" s="58">
        <v>10</v>
      </c>
      <c r="R5517" s="59">
        <v>0</v>
      </c>
      <c r="S5517" s="59">
        <v>0</v>
      </c>
      <c r="T5517" s="59">
        <v>0</v>
      </c>
      <c r="U5517" s="59">
        <v>27.683333000000001</v>
      </c>
    </row>
    <row r="5518" spans="1:21" x14ac:dyDescent="0.3">
      <c r="A5518" s="61">
        <v>91757</v>
      </c>
      <c r="B5518" s="54">
        <v>1</v>
      </c>
      <c r="C5518" s="54" t="s">
        <v>79</v>
      </c>
      <c r="D5518" s="54" t="s">
        <v>117</v>
      </c>
      <c r="E5518" s="61" t="s">
        <v>4659</v>
      </c>
      <c r="F5518" s="61" t="s">
        <v>145</v>
      </c>
      <c r="G5518" s="54" t="s">
        <v>72</v>
      </c>
      <c r="H5518" s="54" t="s">
        <v>128</v>
      </c>
      <c r="I5518" s="54" t="s">
        <v>22</v>
      </c>
      <c r="J5518" s="54" t="s">
        <v>129</v>
      </c>
      <c r="K5518" s="56">
        <v>43461.379502314812</v>
      </c>
      <c r="L5518" s="56">
        <v>43461.431261574071</v>
      </c>
      <c r="M5518" s="57">
        <v>1.2422222220000001</v>
      </c>
      <c r="N5518" s="58">
        <v>0</v>
      </c>
      <c r="O5518" s="58">
        <v>0</v>
      </c>
      <c r="P5518" s="58">
        <v>1</v>
      </c>
      <c r="Q5518" s="58">
        <v>84</v>
      </c>
      <c r="R5518" s="59">
        <v>0</v>
      </c>
      <c r="S5518" s="59">
        <v>0</v>
      </c>
      <c r="T5518" s="59">
        <v>1.2422219999999999</v>
      </c>
      <c r="U5518" s="59">
        <v>104.346667</v>
      </c>
    </row>
    <row r="5519" spans="1:21" x14ac:dyDescent="0.3">
      <c r="A5519" s="61">
        <v>91760</v>
      </c>
      <c r="B5519" s="54">
        <v>1</v>
      </c>
      <c r="C5519" s="54" t="s">
        <v>79</v>
      </c>
      <c r="D5519" s="54" t="s">
        <v>109</v>
      </c>
      <c r="E5519" s="61" t="s">
        <v>4660</v>
      </c>
      <c r="F5519" s="61" t="s">
        <v>182</v>
      </c>
      <c r="G5519" s="54" t="s">
        <v>71</v>
      </c>
      <c r="H5519" s="54" t="s">
        <v>128</v>
      </c>
      <c r="I5519" s="54" t="s">
        <v>22</v>
      </c>
      <c r="J5519" s="54" t="s">
        <v>129</v>
      </c>
      <c r="K5519" s="56">
        <v>43461.38181712963</v>
      </c>
      <c r="L5519" s="56">
        <v>43461.406481481477</v>
      </c>
      <c r="M5519" s="57">
        <v>0.59194444400000001</v>
      </c>
      <c r="N5519" s="58">
        <v>0</v>
      </c>
      <c r="O5519" s="58">
        <v>51</v>
      </c>
      <c r="P5519" s="58">
        <v>0</v>
      </c>
      <c r="Q5519" s="58">
        <v>0</v>
      </c>
      <c r="R5519" s="59">
        <v>0</v>
      </c>
      <c r="S5519" s="59">
        <v>30.189167000000001</v>
      </c>
      <c r="T5519" s="59">
        <v>0</v>
      </c>
      <c r="U5519" s="59">
        <v>0</v>
      </c>
    </row>
    <row r="5520" spans="1:21" x14ac:dyDescent="0.3">
      <c r="A5520" s="61">
        <v>91761</v>
      </c>
      <c r="B5520" s="54">
        <v>1</v>
      </c>
      <c r="C5520" s="54" t="s">
        <v>79</v>
      </c>
      <c r="D5520" s="54" t="s">
        <v>112</v>
      </c>
      <c r="E5520" s="61" t="s">
        <v>192</v>
      </c>
      <c r="F5520" s="61" t="s">
        <v>148</v>
      </c>
      <c r="G5520" s="54" t="s">
        <v>72</v>
      </c>
      <c r="H5520" s="54" t="s">
        <v>128</v>
      </c>
      <c r="I5520" s="54" t="s">
        <v>22</v>
      </c>
      <c r="J5520" s="54" t="s">
        <v>147</v>
      </c>
      <c r="K5520" s="56">
        <v>43461.384201388886</v>
      </c>
      <c r="L5520" s="56">
        <v>43461.689016203702</v>
      </c>
      <c r="M5520" s="57">
        <v>7.3155555550000004</v>
      </c>
      <c r="N5520" s="58">
        <v>0</v>
      </c>
      <c r="O5520" s="58">
        <v>258</v>
      </c>
      <c r="P5520" s="58">
        <v>7</v>
      </c>
      <c r="Q5520" s="58">
        <v>2</v>
      </c>
      <c r="R5520" s="59">
        <v>0</v>
      </c>
      <c r="S5520" s="59">
        <v>1887.413333</v>
      </c>
      <c r="T5520" s="59">
        <v>51.208888999999999</v>
      </c>
      <c r="U5520" s="59">
        <v>14.631111000000001</v>
      </c>
    </row>
    <row r="5521" spans="1:21" x14ac:dyDescent="0.3">
      <c r="A5521" s="61">
        <v>91762</v>
      </c>
      <c r="B5521" s="54">
        <v>1</v>
      </c>
      <c r="C5521" s="54" t="s">
        <v>78</v>
      </c>
      <c r="D5521" s="54" t="s">
        <v>125</v>
      </c>
      <c r="E5521" s="61" t="s">
        <v>4661</v>
      </c>
      <c r="F5521" s="61" t="s">
        <v>149</v>
      </c>
      <c r="G5521" s="54" t="s">
        <v>71</v>
      </c>
      <c r="H5521" s="54" t="s">
        <v>128</v>
      </c>
      <c r="I5521" s="54" t="s">
        <v>22</v>
      </c>
      <c r="J5521" s="54" t="s">
        <v>129</v>
      </c>
      <c r="K5521" s="56">
        <v>43461.390972222223</v>
      </c>
      <c r="L5521" s="56">
        <v>43461.409085648149</v>
      </c>
      <c r="M5521" s="57">
        <v>0.43472222199999999</v>
      </c>
      <c r="N5521" s="58">
        <v>0</v>
      </c>
      <c r="O5521" s="58">
        <v>118</v>
      </c>
      <c r="P5521" s="58">
        <v>0</v>
      </c>
      <c r="Q5521" s="58">
        <v>0</v>
      </c>
      <c r="R5521" s="59">
        <v>0</v>
      </c>
      <c r="S5521" s="59">
        <v>51.297221999999998</v>
      </c>
      <c r="T5521" s="59">
        <v>0</v>
      </c>
      <c r="U5521" s="59">
        <v>0</v>
      </c>
    </row>
    <row r="5522" spans="1:21" x14ac:dyDescent="0.3">
      <c r="A5522" s="61">
        <v>91765</v>
      </c>
      <c r="B5522" s="54">
        <v>1</v>
      </c>
      <c r="C5522" s="54" t="s">
        <v>79</v>
      </c>
      <c r="D5522" s="54" t="s">
        <v>115</v>
      </c>
      <c r="E5522" s="61" t="s">
        <v>2320</v>
      </c>
      <c r="F5522" s="61" t="s">
        <v>150</v>
      </c>
      <c r="G5522" s="54" t="s">
        <v>72</v>
      </c>
      <c r="H5522" s="54" t="s">
        <v>128</v>
      </c>
      <c r="I5522" s="54" t="s">
        <v>22</v>
      </c>
      <c r="J5522" s="54" t="s">
        <v>147</v>
      </c>
      <c r="K5522" s="56">
        <v>43461.409166666665</v>
      </c>
      <c r="L5522" s="56">
        <v>43461.659305555557</v>
      </c>
      <c r="M5522" s="57">
        <v>6.0033333329999996</v>
      </c>
      <c r="N5522" s="58">
        <v>0</v>
      </c>
      <c r="O5522" s="58">
        <v>4</v>
      </c>
      <c r="P5522" s="58">
        <v>4</v>
      </c>
      <c r="Q5522" s="58">
        <v>1092</v>
      </c>
      <c r="R5522" s="59">
        <v>0</v>
      </c>
      <c r="S5522" s="59">
        <v>24.013332999999999</v>
      </c>
      <c r="T5522" s="59">
        <v>24.013332999999999</v>
      </c>
      <c r="U5522" s="59">
        <v>6555.64</v>
      </c>
    </row>
    <row r="5523" spans="1:21" x14ac:dyDescent="0.3">
      <c r="A5523" s="61">
        <v>91767</v>
      </c>
      <c r="B5523" s="54">
        <v>1</v>
      </c>
      <c r="C5523" s="54" t="s">
        <v>78</v>
      </c>
      <c r="D5523" s="54" t="s">
        <v>103</v>
      </c>
      <c r="E5523" s="61" t="s">
        <v>2114</v>
      </c>
      <c r="F5523" s="61" t="s">
        <v>136</v>
      </c>
      <c r="G5523" s="54" t="s">
        <v>71</v>
      </c>
      <c r="H5523" s="54" t="s">
        <v>128</v>
      </c>
      <c r="I5523" s="54" t="s">
        <v>22</v>
      </c>
      <c r="J5523" s="54" t="s">
        <v>129</v>
      </c>
      <c r="K5523" s="56">
        <v>43461.394444444442</v>
      </c>
      <c r="L5523" s="56">
        <v>43461.654016203705</v>
      </c>
      <c r="M5523" s="57">
        <v>6.2297222220000004</v>
      </c>
      <c r="N5523" s="58">
        <v>0</v>
      </c>
      <c r="O5523" s="58">
        <v>10</v>
      </c>
      <c r="P5523" s="58">
        <v>0</v>
      </c>
      <c r="Q5523" s="58">
        <v>0</v>
      </c>
      <c r="R5523" s="59">
        <v>0</v>
      </c>
      <c r="S5523" s="59">
        <v>62.297221999999998</v>
      </c>
      <c r="T5523" s="59">
        <v>0</v>
      </c>
      <c r="U5523" s="59">
        <v>0</v>
      </c>
    </row>
    <row r="5524" spans="1:21" x14ac:dyDescent="0.3">
      <c r="A5524" s="61">
        <v>91768</v>
      </c>
      <c r="B5524" s="54">
        <v>1</v>
      </c>
      <c r="C5524" s="54" t="s">
        <v>78</v>
      </c>
      <c r="D5524" s="54" t="s">
        <v>86</v>
      </c>
      <c r="E5524" s="61" t="s">
        <v>4662</v>
      </c>
      <c r="F5524" s="61" t="s">
        <v>171</v>
      </c>
      <c r="G5524" s="54" t="s">
        <v>72</v>
      </c>
      <c r="H5524" s="54" t="s">
        <v>128</v>
      </c>
      <c r="I5524" s="54" t="s">
        <v>22</v>
      </c>
      <c r="J5524" s="54" t="s">
        <v>129</v>
      </c>
      <c r="K5524" s="56">
        <v>43461.399930555555</v>
      </c>
      <c r="L5524" s="56">
        <v>43461.547847222224</v>
      </c>
      <c r="M5524" s="57">
        <v>3.55</v>
      </c>
      <c r="N5524" s="58">
        <v>0</v>
      </c>
      <c r="O5524" s="58">
        <v>775</v>
      </c>
      <c r="P5524" s="58">
        <v>0</v>
      </c>
      <c r="Q5524" s="58">
        <v>0</v>
      </c>
      <c r="R5524" s="59">
        <v>0</v>
      </c>
      <c r="S5524" s="59">
        <v>2751.25</v>
      </c>
      <c r="T5524" s="59">
        <v>0</v>
      </c>
      <c r="U5524" s="59">
        <v>0</v>
      </c>
    </row>
    <row r="5525" spans="1:21" x14ac:dyDescent="0.3">
      <c r="A5525" s="61">
        <v>91769</v>
      </c>
      <c r="B5525" s="54">
        <v>1</v>
      </c>
      <c r="C5525" s="54" t="s">
        <v>78</v>
      </c>
      <c r="D5525" s="54" t="s">
        <v>95</v>
      </c>
      <c r="E5525" s="61" t="s">
        <v>4663</v>
      </c>
      <c r="F5525" s="61" t="s">
        <v>150</v>
      </c>
      <c r="G5525" s="54" t="s">
        <v>71</v>
      </c>
      <c r="H5525" s="54" t="s">
        <v>128</v>
      </c>
      <c r="I5525" s="54" t="s">
        <v>22</v>
      </c>
      <c r="J5525" s="54" t="s">
        <v>147</v>
      </c>
      <c r="K5525" s="56">
        <v>43461.415578703702</v>
      </c>
      <c r="L5525" s="56">
        <v>43461.654166666667</v>
      </c>
      <c r="M5525" s="57">
        <v>5.7261111109999998</v>
      </c>
      <c r="N5525" s="58">
        <v>0</v>
      </c>
      <c r="O5525" s="58">
        <v>77</v>
      </c>
      <c r="P5525" s="58">
        <v>0</v>
      </c>
      <c r="Q5525" s="58">
        <v>1</v>
      </c>
      <c r="R5525" s="59">
        <v>0</v>
      </c>
      <c r="S5525" s="59">
        <v>440.91055599999999</v>
      </c>
      <c r="T5525" s="59">
        <v>0</v>
      </c>
      <c r="U5525" s="59">
        <v>5.7261110000000004</v>
      </c>
    </row>
    <row r="5526" spans="1:21" x14ac:dyDescent="0.3">
      <c r="A5526" s="61">
        <v>91770</v>
      </c>
      <c r="B5526" s="54">
        <v>1</v>
      </c>
      <c r="C5526" s="54" t="s">
        <v>78</v>
      </c>
      <c r="D5526" s="54" t="s">
        <v>101</v>
      </c>
      <c r="E5526" s="61" t="s">
        <v>4664</v>
      </c>
      <c r="F5526" s="61" t="s">
        <v>137</v>
      </c>
      <c r="G5526" s="54" t="s">
        <v>71</v>
      </c>
      <c r="H5526" s="54" t="s">
        <v>128</v>
      </c>
      <c r="I5526" s="54" t="s">
        <v>22</v>
      </c>
      <c r="J5526" s="54" t="s">
        <v>129</v>
      </c>
      <c r="K5526" s="56">
        <v>43461.394814814812</v>
      </c>
      <c r="L5526" s="56">
        <v>43461.453738425924</v>
      </c>
      <c r="M5526" s="57">
        <v>1.4141666660000001</v>
      </c>
      <c r="N5526" s="58">
        <v>0</v>
      </c>
      <c r="O5526" s="58">
        <v>55</v>
      </c>
      <c r="P5526" s="58">
        <v>0</v>
      </c>
      <c r="Q5526" s="58">
        <v>0</v>
      </c>
      <c r="R5526" s="59">
        <v>0</v>
      </c>
      <c r="S5526" s="59">
        <v>77.779167000000001</v>
      </c>
      <c r="T5526" s="59">
        <v>0</v>
      </c>
      <c r="U5526" s="59">
        <v>0</v>
      </c>
    </row>
    <row r="5527" spans="1:21" x14ac:dyDescent="0.3">
      <c r="A5527" s="61">
        <v>91772</v>
      </c>
      <c r="B5527" s="54">
        <v>1</v>
      </c>
      <c r="C5527" s="54" t="s">
        <v>78</v>
      </c>
      <c r="D5527" s="54" t="s">
        <v>95</v>
      </c>
      <c r="E5527" s="61" t="s">
        <v>4665</v>
      </c>
      <c r="F5527" s="61" t="s">
        <v>150</v>
      </c>
      <c r="G5527" s="54" t="s">
        <v>71</v>
      </c>
      <c r="H5527" s="54" t="s">
        <v>128</v>
      </c>
      <c r="I5527" s="54" t="s">
        <v>22</v>
      </c>
      <c r="J5527" s="54" t="s">
        <v>147</v>
      </c>
      <c r="K5527" s="56">
        <v>43461.415590277778</v>
      </c>
      <c r="L5527" s="56">
        <v>43461.654166666667</v>
      </c>
      <c r="M5527" s="57">
        <v>5.7258333329999997</v>
      </c>
      <c r="N5527" s="58">
        <v>0</v>
      </c>
      <c r="O5527" s="58">
        <v>13</v>
      </c>
      <c r="P5527" s="58">
        <v>0</v>
      </c>
      <c r="Q5527" s="58">
        <v>0</v>
      </c>
      <c r="R5527" s="59">
        <v>0</v>
      </c>
      <c r="S5527" s="59">
        <v>74.435833000000002</v>
      </c>
      <c r="T5527" s="59">
        <v>0</v>
      </c>
      <c r="U5527" s="59">
        <v>0</v>
      </c>
    </row>
    <row r="5528" spans="1:21" x14ac:dyDescent="0.3">
      <c r="A5528" s="61">
        <v>91775</v>
      </c>
      <c r="B5528" s="54">
        <v>1</v>
      </c>
      <c r="C5528" s="54" t="s">
        <v>78</v>
      </c>
      <c r="D5528" s="54" t="s">
        <v>82</v>
      </c>
      <c r="E5528" s="61" t="s">
        <v>4666</v>
      </c>
      <c r="F5528" s="61" t="s">
        <v>285</v>
      </c>
      <c r="G5528" s="54" t="s">
        <v>71</v>
      </c>
      <c r="H5528" s="54" t="s">
        <v>128</v>
      </c>
      <c r="I5528" s="54" t="s">
        <v>22</v>
      </c>
      <c r="J5528" s="54" t="s">
        <v>129</v>
      </c>
      <c r="K5528" s="56">
        <v>43461.391585648147</v>
      </c>
      <c r="L5528" s="56">
        <v>43461.438738425924</v>
      </c>
      <c r="M5528" s="57">
        <v>1.1316666660000001</v>
      </c>
      <c r="N5528" s="58">
        <v>0</v>
      </c>
      <c r="O5528" s="58">
        <v>1</v>
      </c>
      <c r="P5528" s="58">
        <v>0</v>
      </c>
      <c r="Q5528" s="58">
        <v>0</v>
      </c>
      <c r="R5528" s="59">
        <v>0</v>
      </c>
      <c r="S5528" s="59">
        <v>1.131667</v>
      </c>
      <c r="T5528" s="59">
        <v>0</v>
      </c>
      <c r="U5528" s="59">
        <v>0</v>
      </c>
    </row>
    <row r="5529" spans="1:21" x14ac:dyDescent="0.3">
      <c r="A5529" s="61">
        <v>91776</v>
      </c>
      <c r="B5529" s="54">
        <v>1</v>
      </c>
      <c r="C5529" s="54" t="s">
        <v>78</v>
      </c>
      <c r="D5529" s="54" t="s">
        <v>102</v>
      </c>
      <c r="E5529" s="61" t="s">
        <v>4667</v>
      </c>
      <c r="F5529" s="61" t="s">
        <v>148</v>
      </c>
      <c r="G5529" s="54" t="s">
        <v>71</v>
      </c>
      <c r="H5529" s="54" t="s">
        <v>128</v>
      </c>
      <c r="I5529" s="54" t="s">
        <v>22</v>
      </c>
      <c r="J5529" s="54" t="s">
        <v>147</v>
      </c>
      <c r="K5529" s="56">
        <v>43461.398229166669</v>
      </c>
      <c r="L5529" s="56">
        <v>43461.733796296299</v>
      </c>
      <c r="M5529" s="57">
        <v>8.0536111110000004</v>
      </c>
      <c r="N5529" s="58">
        <v>0</v>
      </c>
      <c r="O5529" s="58">
        <v>128</v>
      </c>
      <c r="P5529" s="58">
        <v>0</v>
      </c>
      <c r="Q5529" s="58">
        <v>0</v>
      </c>
      <c r="R5529" s="59">
        <v>0</v>
      </c>
      <c r="S5529" s="59">
        <v>1030.862222</v>
      </c>
      <c r="T5529" s="59">
        <v>0</v>
      </c>
      <c r="U5529" s="59">
        <v>0</v>
      </c>
    </row>
    <row r="5530" spans="1:21" x14ac:dyDescent="0.3">
      <c r="A5530" s="61">
        <v>91777</v>
      </c>
      <c r="B5530" s="54">
        <v>1</v>
      </c>
      <c r="C5530" s="54" t="s">
        <v>78</v>
      </c>
      <c r="D5530" s="54" t="s">
        <v>98</v>
      </c>
      <c r="E5530" s="61" t="s">
        <v>4668</v>
      </c>
      <c r="F5530" s="61" t="s">
        <v>149</v>
      </c>
      <c r="G5530" s="54" t="s">
        <v>71</v>
      </c>
      <c r="H5530" s="54" t="s">
        <v>128</v>
      </c>
      <c r="I5530" s="54" t="s">
        <v>22</v>
      </c>
      <c r="J5530" s="54" t="s">
        <v>129</v>
      </c>
      <c r="K5530" s="56">
        <v>43461.397916666669</v>
      </c>
      <c r="L5530" s="56">
        <v>43461.453449074077</v>
      </c>
      <c r="M5530" s="57">
        <v>1.332777777</v>
      </c>
      <c r="N5530" s="58">
        <v>0</v>
      </c>
      <c r="O5530" s="58">
        <v>84</v>
      </c>
      <c r="P5530" s="58">
        <v>0</v>
      </c>
      <c r="Q5530" s="58">
        <v>0</v>
      </c>
      <c r="R5530" s="59">
        <v>0</v>
      </c>
      <c r="S5530" s="59">
        <v>111.953333</v>
      </c>
      <c r="T5530" s="59">
        <v>0</v>
      </c>
      <c r="U5530" s="59">
        <v>0</v>
      </c>
    </row>
    <row r="5531" spans="1:21" x14ac:dyDescent="0.3">
      <c r="A5531" s="61">
        <v>91778</v>
      </c>
      <c r="B5531" s="54">
        <v>1</v>
      </c>
      <c r="C5531" s="54" t="s">
        <v>79</v>
      </c>
      <c r="D5531" s="54" t="s">
        <v>113</v>
      </c>
      <c r="E5531" s="61" t="s">
        <v>4669</v>
      </c>
      <c r="F5531" s="61" t="s">
        <v>148</v>
      </c>
      <c r="G5531" s="54" t="s">
        <v>72</v>
      </c>
      <c r="H5531" s="54" t="s">
        <v>128</v>
      </c>
      <c r="I5531" s="54" t="s">
        <v>22</v>
      </c>
      <c r="J5531" s="54" t="s">
        <v>147</v>
      </c>
      <c r="K5531" s="56">
        <v>43461.397013888891</v>
      </c>
      <c r="L5531" s="56">
        <v>43461.520567129628</v>
      </c>
      <c r="M5531" s="57">
        <v>2.9652777769999998</v>
      </c>
      <c r="N5531" s="58">
        <v>0</v>
      </c>
      <c r="O5531" s="58">
        <v>0</v>
      </c>
      <c r="P5531" s="58">
        <v>0</v>
      </c>
      <c r="Q5531" s="58">
        <v>41</v>
      </c>
      <c r="R5531" s="59">
        <v>0</v>
      </c>
      <c r="S5531" s="59">
        <v>0</v>
      </c>
      <c r="T5531" s="59">
        <v>0</v>
      </c>
      <c r="U5531" s="59">
        <v>121.57638900000001</v>
      </c>
    </row>
    <row r="5532" spans="1:21" x14ac:dyDescent="0.3">
      <c r="A5532" s="61">
        <v>91779</v>
      </c>
      <c r="B5532" s="54">
        <v>1</v>
      </c>
      <c r="C5532" s="54" t="s">
        <v>79</v>
      </c>
      <c r="D5532" s="54" t="s">
        <v>115</v>
      </c>
      <c r="E5532" s="61" t="s">
        <v>4670</v>
      </c>
      <c r="F5532" s="61" t="s">
        <v>157</v>
      </c>
      <c r="G5532" s="54" t="s">
        <v>71</v>
      </c>
      <c r="H5532" s="54" t="s">
        <v>128</v>
      </c>
      <c r="I5532" s="54" t="s">
        <v>22</v>
      </c>
      <c r="J5532" s="54" t="s">
        <v>129</v>
      </c>
      <c r="K5532" s="56">
        <v>43461.398726851854</v>
      </c>
      <c r="L5532" s="56">
        <v>43461.566203703704</v>
      </c>
      <c r="M5532" s="57">
        <v>4.0194444440000003</v>
      </c>
      <c r="N5532" s="58">
        <v>0</v>
      </c>
      <c r="O5532" s="58">
        <v>0</v>
      </c>
      <c r="P5532" s="58">
        <v>0</v>
      </c>
      <c r="Q5532" s="58">
        <v>5</v>
      </c>
      <c r="R5532" s="59">
        <v>0</v>
      </c>
      <c r="S5532" s="59">
        <v>0</v>
      </c>
      <c r="T5532" s="59">
        <v>0</v>
      </c>
      <c r="U5532" s="59">
        <v>20.097221999999999</v>
      </c>
    </row>
    <row r="5533" spans="1:21" x14ac:dyDescent="0.3">
      <c r="A5533" s="61">
        <v>91781</v>
      </c>
      <c r="B5533" s="54">
        <v>1</v>
      </c>
      <c r="C5533" s="54" t="s">
        <v>79</v>
      </c>
      <c r="D5533" s="54" t="s">
        <v>111</v>
      </c>
      <c r="E5533" s="61" t="s">
        <v>4671</v>
      </c>
      <c r="F5533" s="61" t="s">
        <v>136</v>
      </c>
      <c r="G5533" s="54" t="s">
        <v>71</v>
      </c>
      <c r="H5533" s="54" t="s">
        <v>128</v>
      </c>
      <c r="I5533" s="54" t="s">
        <v>22</v>
      </c>
      <c r="J5533" s="54" t="s">
        <v>129</v>
      </c>
      <c r="K5533" s="56">
        <v>43461.398310185185</v>
      </c>
      <c r="L5533" s="56">
        <v>43461.45040509259</v>
      </c>
      <c r="M5533" s="57">
        <v>1.250277777</v>
      </c>
      <c r="N5533" s="58">
        <v>0</v>
      </c>
      <c r="O5533" s="58">
        <v>0</v>
      </c>
      <c r="P5533" s="58">
        <v>0</v>
      </c>
      <c r="Q5533" s="58">
        <v>8</v>
      </c>
      <c r="R5533" s="59">
        <v>0</v>
      </c>
      <c r="S5533" s="59">
        <v>0</v>
      </c>
      <c r="T5533" s="59">
        <v>0</v>
      </c>
      <c r="U5533" s="59">
        <v>10.002222</v>
      </c>
    </row>
    <row r="5534" spans="1:21" x14ac:dyDescent="0.3">
      <c r="A5534" s="61">
        <v>91782</v>
      </c>
      <c r="B5534" s="54">
        <v>1</v>
      </c>
      <c r="C5534" s="54" t="s">
        <v>78</v>
      </c>
      <c r="D5534" s="54" t="s">
        <v>83</v>
      </c>
      <c r="E5534" s="61" t="s">
        <v>4672</v>
      </c>
      <c r="F5534" s="61" t="s">
        <v>144</v>
      </c>
      <c r="G5534" s="54" t="s">
        <v>71</v>
      </c>
      <c r="H5534" s="54" t="s">
        <v>128</v>
      </c>
      <c r="I5534" s="54" t="s">
        <v>22</v>
      </c>
      <c r="J5534" s="54" t="s">
        <v>129</v>
      </c>
      <c r="K5534" s="56">
        <v>43461.398854166669</v>
      </c>
      <c r="L5534" s="56">
        <v>43461.461909722224</v>
      </c>
      <c r="M5534" s="57">
        <v>1.5133333330000001</v>
      </c>
      <c r="N5534" s="58">
        <v>0</v>
      </c>
      <c r="O5534" s="58">
        <v>2</v>
      </c>
      <c r="P5534" s="58">
        <v>0</v>
      </c>
      <c r="Q5534" s="58">
        <v>0</v>
      </c>
      <c r="R5534" s="59">
        <v>0</v>
      </c>
      <c r="S5534" s="59">
        <v>3.0266670000000002</v>
      </c>
      <c r="T5534" s="59">
        <v>0</v>
      </c>
      <c r="U5534" s="59">
        <v>0</v>
      </c>
    </row>
    <row r="5535" spans="1:21" x14ac:dyDescent="0.3">
      <c r="A5535" s="61">
        <v>91783</v>
      </c>
      <c r="B5535" s="54">
        <v>1</v>
      </c>
      <c r="C5535" s="54" t="s">
        <v>79</v>
      </c>
      <c r="D5535" s="54" t="s">
        <v>110</v>
      </c>
      <c r="E5535" s="61" t="s">
        <v>4673</v>
      </c>
      <c r="F5535" s="61" t="s">
        <v>145</v>
      </c>
      <c r="G5535" s="54" t="s">
        <v>72</v>
      </c>
      <c r="H5535" s="54" t="s">
        <v>128</v>
      </c>
      <c r="I5535" s="54" t="s">
        <v>22</v>
      </c>
      <c r="J5535" s="54" t="s">
        <v>129</v>
      </c>
      <c r="K5535" s="56">
        <v>43461.400671296295</v>
      </c>
      <c r="L5535" s="56">
        <v>43461.474456018521</v>
      </c>
      <c r="M5535" s="57">
        <v>1.7708333329999999</v>
      </c>
      <c r="N5535" s="58">
        <v>0</v>
      </c>
      <c r="O5535" s="58">
        <v>0</v>
      </c>
      <c r="P5535" s="58">
        <v>0</v>
      </c>
      <c r="Q5535" s="58">
        <v>73</v>
      </c>
      <c r="R5535" s="59">
        <v>0</v>
      </c>
      <c r="S5535" s="59">
        <v>0</v>
      </c>
      <c r="T5535" s="59">
        <v>0</v>
      </c>
      <c r="U5535" s="59">
        <v>129.27083300000001</v>
      </c>
    </row>
    <row r="5536" spans="1:21" x14ac:dyDescent="0.3">
      <c r="A5536" s="61">
        <v>91785</v>
      </c>
      <c r="B5536" s="54">
        <v>1</v>
      </c>
      <c r="C5536" s="54" t="s">
        <v>78</v>
      </c>
      <c r="D5536" s="54" t="s">
        <v>101</v>
      </c>
      <c r="E5536" s="61" t="s">
        <v>191</v>
      </c>
      <c r="F5536" s="61" t="s">
        <v>148</v>
      </c>
      <c r="G5536" s="54" t="s">
        <v>71</v>
      </c>
      <c r="H5536" s="54" t="s">
        <v>128</v>
      </c>
      <c r="I5536" s="54" t="s">
        <v>22</v>
      </c>
      <c r="J5536" s="54" t="s">
        <v>147</v>
      </c>
      <c r="K5536" s="56">
        <v>43461.409722222219</v>
      </c>
      <c r="L5536" s="56">
        <v>43461.735520833332</v>
      </c>
      <c r="M5536" s="57">
        <v>7.8191666660000001</v>
      </c>
      <c r="N5536" s="58">
        <v>0</v>
      </c>
      <c r="O5536" s="58">
        <v>248</v>
      </c>
      <c r="P5536" s="58">
        <v>0</v>
      </c>
      <c r="Q5536" s="58">
        <v>0</v>
      </c>
      <c r="R5536" s="59">
        <v>0</v>
      </c>
      <c r="S5536" s="59">
        <v>1939.153333</v>
      </c>
      <c r="T5536" s="59">
        <v>0</v>
      </c>
      <c r="U5536" s="59">
        <v>0</v>
      </c>
    </row>
    <row r="5537" spans="1:21" x14ac:dyDescent="0.3">
      <c r="A5537" s="61">
        <v>91787</v>
      </c>
      <c r="B5537" s="54">
        <v>1</v>
      </c>
      <c r="C5537" s="54" t="s">
        <v>78</v>
      </c>
      <c r="D5537" s="54" t="s">
        <v>92</v>
      </c>
      <c r="E5537" s="61" t="s">
        <v>4674</v>
      </c>
      <c r="F5537" s="61" t="s">
        <v>186</v>
      </c>
      <c r="G5537" s="54" t="s">
        <v>72</v>
      </c>
      <c r="H5537" s="54" t="s">
        <v>128</v>
      </c>
      <c r="I5537" s="54" t="s">
        <v>22</v>
      </c>
      <c r="J5537" s="54" t="s">
        <v>129</v>
      </c>
      <c r="K5537" s="56">
        <v>43461.400254629632</v>
      </c>
      <c r="L5537" s="56">
        <v>43461.673193865739</v>
      </c>
      <c r="M5537" s="57">
        <v>6.550541666</v>
      </c>
      <c r="N5537" s="58">
        <v>3</v>
      </c>
      <c r="O5537" s="58">
        <v>1705</v>
      </c>
      <c r="P5537" s="58">
        <v>0</v>
      </c>
      <c r="Q5537" s="58">
        <v>0</v>
      </c>
      <c r="R5537" s="59">
        <v>19.651624999999999</v>
      </c>
      <c r="S5537" s="59">
        <v>11168.673541</v>
      </c>
      <c r="T5537" s="59">
        <v>0</v>
      </c>
      <c r="U5537" s="59">
        <v>0</v>
      </c>
    </row>
    <row r="5538" spans="1:21" x14ac:dyDescent="0.3">
      <c r="A5538" s="61">
        <v>91788</v>
      </c>
      <c r="B5538" s="54">
        <v>1</v>
      </c>
      <c r="C5538" s="54" t="s">
        <v>78</v>
      </c>
      <c r="D5538" s="54" t="s">
        <v>81</v>
      </c>
      <c r="E5538" s="61" t="s">
        <v>2529</v>
      </c>
      <c r="F5538" s="61" t="s">
        <v>136</v>
      </c>
      <c r="G5538" s="54" t="s">
        <v>71</v>
      </c>
      <c r="H5538" s="54" t="s">
        <v>128</v>
      </c>
      <c r="I5538" s="54" t="s">
        <v>22</v>
      </c>
      <c r="J5538" s="54" t="s">
        <v>129</v>
      </c>
      <c r="K5538" s="56">
        <v>43461.427268518521</v>
      </c>
      <c r="L5538" s="56">
        <v>43461.445370370369</v>
      </c>
      <c r="M5538" s="57">
        <v>0.43444444399999999</v>
      </c>
      <c r="N5538" s="58">
        <v>0</v>
      </c>
      <c r="O5538" s="58">
        <v>495</v>
      </c>
      <c r="P5538" s="58">
        <v>0</v>
      </c>
      <c r="Q5538" s="58">
        <v>0</v>
      </c>
      <c r="R5538" s="59">
        <v>0</v>
      </c>
      <c r="S5538" s="59">
        <v>215.05</v>
      </c>
      <c r="T5538" s="59">
        <v>0</v>
      </c>
      <c r="U5538" s="59">
        <v>0</v>
      </c>
    </row>
    <row r="5539" spans="1:21" x14ac:dyDescent="0.3">
      <c r="A5539" s="61">
        <v>91795</v>
      </c>
      <c r="B5539" s="54">
        <v>1</v>
      </c>
      <c r="C5539" s="54" t="s">
        <v>78</v>
      </c>
      <c r="D5539" s="54" t="s">
        <v>104</v>
      </c>
      <c r="E5539" s="61" t="s">
        <v>4675</v>
      </c>
      <c r="F5539" s="61" t="s">
        <v>136</v>
      </c>
      <c r="G5539" s="54" t="s">
        <v>71</v>
      </c>
      <c r="H5539" s="54" t="s">
        <v>128</v>
      </c>
      <c r="I5539" s="54" t="s">
        <v>22</v>
      </c>
      <c r="J5539" s="54" t="s">
        <v>129</v>
      </c>
      <c r="K5539" s="56">
        <v>43461.351481481484</v>
      </c>
      <c r="L5539" s="56">
        <v>43461.419444444444</v>
      </c>
      <c r="M5539" s="57">
        <v>1.6311111110000001</v>
      </c>
      <c r="N5539" s="58">
        <v>0</v>
      </c>
      <c r="O5539" s="58">
        <v>0</v>
      </c>
      <c r="P5539" s="58">
        <v>0</v>
      </c>
      <c r="Q5539" s="58">
        <v>1</v>
      </c>
      <c r="R5539" s="59">
        <v>0</v>
      </c>
      <c r="S5539" s="59">
        <v>0</v>
      </c>
      <c r="T5539" s="59">
        <v>0</v>
      </c>
      <c r="U5539" s="59">
        <v>1.631111</v>
      </c>
    </row>
    <row r="5540" spans="1:21" x14ac:dyDescent="0.3">
      <c r="A5540" s="61">
        <v>91796</v>
      </c>
      <c r="B5540" s="54">
        <v>1</v>
      </c>
      <c r="C5540" s="54" t="s">
        <v>78</v>
      </c>
      <c r="D5540" s="54" t="s">
        <v>91</v>
      </c>
      <c r="E5540" s="61" t="s">
        <v>4676</v>
      </c>
      <c r="F5540" s="61" t="s">
        <v>136</v>
      </c>
      <c r="G5540" s="54" t="s">
        <v>71</v>
      </c>
      <c r="H5540" s="54" t="s">
        <v>128</v>
      </c>
      <c r="I5540" s="54" t="s">
        <v>22</v>
      </c>
      <c r="J5540" s="54" t="s">
        <v>129</v>
      </c>
      <c r="K5540" s="56">
        <v>43461.405729166669</v>
      </c>
      <c r="L5540" s="56">
        <v>43461.469097222223</v>
      </c>
      <c r="M5540" s="57">
        <v>1.5208333329999999</v>
      </c>
      <c r="N5540" s="58">
        <v>0</v>
      </c>
      <c r="O5540" s="58">
        <v>0</v>
      </c>
      <c r="P5540" s="58">
        <v>0</v>
      </c>
      <c r="Q5540" s="58">
        <v>10</v>
      </c>
      <c r="R5540" s="59">
        <v>0</v>
      </c>
      <c r="S5540" s="59">
        <v>0</v>
      </c>
      <c r="T5540" s="59">
        <v>0</v>
      </c>
      <c r="U5540" s="59">
        <v>15.208333</v>
      </c>
    </row>
    <row r="5541" spans="1:21" x14ac:dyDescent="0.3">
      <c r="A5541" s="61">
        <v>91797</v>
      </c>
      <c r="B5541" s="54">
        <v>1</v>
      </c>
      <c r="C5541" s="54" t="s">
        <v>78</v>
      </c>
      <c r="D5541" s="54" t="s">
        <v>82</v>
      </c>
      <c r="E5541" s="61" t="s">
        <v>4677</v>
      </c>
      <c r="F5541" s="61" t="s">
        <v>137</v>
      </c>
      <c r="G5541" s="54" t="s">
        <v>71</v>
      </c>
      <c r="H5541" s="54" t="s">
        <v>128</v>
      </c>
      <c r="I5541" s="54" t="s">
        <v>22</v>
      </c>
      <c r="J5541" s="54" t="s">
        <v>129</v>
      </c>
      <c r="K5541" s="56">
        <v>43461.418703703705</v>
      </c>
      <c r="L5541" s="56">
        <v>43461.458749999998</v>
      </c>
      <c r="M5541" s="57">
        <v>0.96111111100000002</v>
      </c>
      <c r="N5541" s="58">
        <v>0</v>
      </c>
      <c r="O5541" s="58">
        <v>4</v>
      </c>
      <c r="P5541" s="58">
        <v>0</v>
      </c>
      <c r="Q5541" s="58">
        <v>0</v>
      </c>
      <c r="R5541" s="59">
        <v>0</v>
      </c>
      <c r="S5541" s="59">
        <v>3.8444440000000002</v>
      </c>
      <c r="T5541" s="59">
        <v>0</v>
      </c>
      <c r="U5541" s="59">
        <v>0</v>
      </c>
    </row>
    <row r="5542" spans="1:21" x14ac:dyDescent="0.3">
      <c r="A5542" s="61">
        <v>91801</v>
      </c>
      <c r="B5542" s="54">
        <v>1</v>
      </c>
      <c r="C5542" s="54" t="s">
        <v>78</v>
      </c>
      <c r="D5542" s="54" t="s">
        <v>104</v>
      </c>
      <c r="E5542" s="61" t="s">
        <v>4678</v>
      </c>
      <c r="F5542" s="61" t="s">
        <v>159</v>
      </c>
      <c r="G5542" s="54" t="s">
        <v>71</v>
      </c>
      <c r="H5542" s="54" t="s">
        <v>128</v>
      </c>
      <c r="I5542" s="54" t="s">
        <v>22</v>
      </c>
      <c r="J5542" s="54" t="s">
        <v>129</v>
      </c>
      <c r="K5542" s="56">
        <v>43461.363900462966</v>
      </c>
      <c r="L5542" s="56">
        <v>43461.425000000003</v>
      </c>
      <c r="M5542" s="57">
        <v>1.466388888</v>
      </c>
      <c r="N5542" s="58">
        <v>0</v>
      </c>
      <c r="O5542" s="58">
        <v>0</v>
      </c>
      <c r="P5542" s="58">
        <v>0</v>
      </c>
      <c r="Q5542" s="58">
        <v>5</v>
      </c>
      <c r="R5542" s="59">
        <v>0</v>
      </c>
      <c r="S5542" s="59">
        <v>0</v>
      </c>
      <c r="T5542" s="59">
        <v>0</v>
      </c>
      <c r="U5542" s="59">
        <v>7.331944</v>
      </c>
    </row>
    <row r="5543" spans="1:21" x14ac:dyDescent="0.3">
      <c r="A5543" s="61">
        <v>91803</v>
      </c>
      <c r="B5543" s="54">
        <v>1</v>
      </c>
      <c r="C5543" s="54" t="s">
        <v>78</v>
      </c>
      <c r="D5543" s="54" t="s">
        <v>94</v>
      </c>
      <c r="E5543" s="61" t="s">
        <v>4679</v>
      </c>
      <c r="F5543" s="61" t="s">
        <v>144</v>
      </c>
      <c r="G5543" s="54" t="s">
        <v>71</v>
      </c>
      <c r="H5543" s="54" t="s">
        <v>128</v>
      </c>
      <c r="I5543" s="54" t="s">
        <v>22</v>
      </c>
      <c r="J5543" s="54" t="s">
        <v>129</v>
      </c>
      <c r="K5543" s="56">
        <v>43461.41815972222</v>
      </c>
      <c r="L5543" s="56">
        <v>43461.458009259259</v>
      </c>
      <c r="M5543" s="57">
        <v>0.95638888799999999</v>
      </c>
      <c r="N5543" s="58">
        <v>0</v>
      </c>
      <c r="O5543" s="58">
        <v>1</v>
      </c>
      <c r="P5543" s="58">
        <v>0</v>
      </c>
      <c r="Q5543" s="58">
        <v>0</v>
      </c>
      <c r="R5543" s="59">
        <v>0</v>
      </c>
      <c r="S5543" s="59">
        <v>0.95638900000000004</v>
      </c>
      <c r="T5543" s="59">
        <v>0</v>
      </c>
      <c r="U5543" s="59">
        <v>0</v>
      </c>
    </row>
    <row r="5544" spans="1:21" x14ac:dyDescent="0.3">
      <c r="A5544" s="61">
        <v>91808</v>
      </c>
      <c r="B5544" s="54">
        <v>1</v>
      </c>
      <c r="C5544" s="54" t="s">
        <v>78</v>
      </c>
      <c r="D5544" s="54" t="s">
        <v>106</v>
      </c>
      <c r="E5544" s="61" t="s">
        <v>4680</v>
      </c>
      <c r="F5544" s="61" t="s">
        <v>151</v>
      </c>
      <c r="G5544" s="54" t="s">
        <v>71</v>
      </c>
      <c r="H5544" s="54" t="s">
        <v>128</v>
      </c>
      <c r="I5544" s="54" t="s">
        <v>22</v>
      </c>
      <c r="J5544" s="54" t="s">
        <v>129</v>
      </c>
      <c r="K5544" s="56">
        <v>43461.431944444441</v>
      </c>
      <c r="L5544" s="56">
        <v>43461.59034722222</v>
      </c>
      <c r="M5544" s="57">
        <v>3.801666666</v>
      </c>
      <c r="N5544" s="58">
        <v>0</v>
      </c>
      <c r="O5544" s="58">
        <v>13</v>
      </c>
      <c r="P5544" s="58">
        <v>0</v>
      </c>
      <c r="Q5544" s="58">
        <v>0</v>
      </c>
      <c r="R5544" s="59">
        <v>0</v>
      </c>
      <c r="S5544" s="59">
        <v>49.421666999999999</v>
      </c>
      <c r="T5544" s="59">
        <v>0</v>
      </c>
      <c r="U5544" s="59">
        <v>0</v>
      </c>
    </row>
    <row r="5545" spans="1:21" x14ac:dyDescent="0.3">
      <c r="A5545" s="61">
        <v>91809</v>
      </c>
      <c r="B5545" s="54">
        <v>1</v>
      </c>
      <c r="C5545" s="54" t="s">
        <v>79</v>
      </c>
      <c r="D5545" s="54" t="s">
        <v>114</v>
      </c>
      <c r="E5545" s="61" t="s">
        <v>4681</v>
      </c>
      <c r="F5545" s="61" t="s">
        <v>149</v>
      </c>
      <c r="G5545" s="54" t="s">
        <v>71</v>
      </c>
      <c r="H5545" s="54" t="s">
        <v>128</v>
      </c>
      <c r="I5545" s="54" t="s">
        <v>22</v>
      </c>
      <c r="J5545" s="54" t="s">
        <v>129</v>
      </c>
      <c r="K5545" s="56">
        <v>43461.433333333334</v>
      </c>
      <c r="L5545" s="56">
        <v>43461.485636574071</v>
      </c>
      <c r="M5545" s="57">
        <v>1.2552777770000001</v>
      </c>
      <c r="N5545" s="58">
        <v>0</v>
      </c>
      <c r="O5545" s="58">
        <v>22</v>
      </c>
      <c r="P5545" s="58">
        <v>0</v>
      </c>
      <c r="Q5545" s="58">
        <v>0</v>
      </c>
      <c r="R5545" s="59">
        <v>0</v>
      </c>
      <c r="S5545" s="59">
        <v>27.616111</v>
      </c>
      <c r="T5545" s="59">
        <v>0</v>
      </c>
      <c r="U5545" s="59">
        <v>0</v>
      </c>
    </row>
    <row r="5546" spans="1:21" x14ac:dyDescent="0.3">
      <c r="A5546" s="61">
        <v>91811</v>
      </c>
      <c r="B5546" s="54">
        <v>1</v>
      </c>
      <c r="C5546" s="54" t="s">
        <v>78</v>
      </c>
      <c r="D5546" s="54" t="s">
        <v>94</v>
      </c>
      <c r="E5546" s="61" t="s">
        <v>4682</v>
      </c>
      <c r="F5546" s="61" t="s">
        <v>148</v>
      </c>
      <c r="G5546" s="54" t="s">
        <v>72</v>
      </c>
      <c r="H5546" s="54" t="s">
        <v>128</v>
      </c>
      <c r="I5546" s="54" t="s">
        <v>22</v>
      </c>
      <c r="J5546" s="54" t="s">
        <v>147</v>
      </c>
      <c r="K5546" s="56">
        <v>43461.418275462966</v>
      </c>
      <c r="L5546" s="56">
        <v>43461.539675925924</v>
      </c>
      <c r="M5546" s="57">
        <v>2.9136111109999998</v>
      </c>
      <c r="N5546" s="58">
        <v>0</v>
      </c>
      <c r="O5546" s="58">
        <v>0</v>
      </c>
      <c r="P5546" s="58">
        <v>0</v>
      </c>
      <c r="Q5546" s="58">
        <v>83</v>
      </c>
      <c r="R5546" s="59">
        <v>0</v>
      </c>
      <c r="S5546" s="59">
        <v>0</v>
      </c>
      <c r="T5546" s="59">
        <v>0</v>
      </c>
      <c r="U5546" s="59">
        <v>241.829722</v>
      </c>
    </row>
    <row r="5547" spans="1:21" x14ac:dyDescent="0.3">
      <c r="A5547" s="61">
        <v>91813</v>
      </c>
      <c r="B5547" s="54">
        <v>1</v>
      </c>
      <c r="C5547" s="54" t="s">
        <v>78</v>
      </c>
      <c r="D5547" s="54" t="s">
        <v>126</v>
      </c>
      <c r="E5547" s="61" t="s">
        <v>4683</v>
      </c>
      <c r="F5547" s="61" t="s">
        <v>146</v>
      </c>
      <c r="G5547" s="54" t="s">
        <v>71</v>
      </c>
      <c r="H5547" s="54" t="s">
        <v>128</v>
      </c>
      <c r="I5547" s="54" t="s">
        <v>22</v>
      </c>
      <c r="J5547" s="54" t="s">
        <v>147</v>
      </c>
      <c r="K5547" s="56">
        <v>43461.445625</v>
      </c>
      <c r="L5547" s="56">
        <v>43461.477777777778</v>
      </c>
      <c r="M5547" s="57">
        <v>0.771666666</v>
      </c>
      <c r="N5547" s="58">
        <v>0</v>
      </c>
      <c r="O5547" s="58">
        <v>375</v>
      </c>
      <c r="P5547" s="58">
        <v>0</v>
      </c>
      <c r="Q5547" s="58">
        <v>0</v>
      </c>
      <c r="R5547" s="59">
        <v>0</v>
      </c>
      <c r="S5547" s="59">
        <v>289.375</v>
      </c>
      <c r="T5547" s="59">
        <v>0</v>
      </c>
      <c r="U5547" s="59">
        <v>0</v>
      </c>
    </row>
    <row r="5548" spans="1:21" x14ac:dyDescent="0.3">
      <c r="A5548" s="61">
        <v>91815</v>
      </c>
      <c r="B5548" s="54">
        <v>1</v>
      </c>
      <c r="C5548" s="54" t="s">
        <v>78</v>
      </c>
      <c r="D5548" s="54" t="s">
        <v>88</v>
      </c>
      <c r="E5548" s="61" t="s">
        <v>4684</v>
      </c>
      <c r="F5548" s="61" t="s">
        <v>137</v>
      </c>
      <c r="G5548" s="54" t="s">
        <v>71</v>
      </c>
      <c r="H5548" s="54" t="s">
        <v>128</v>
      </c>
      <c r="I5548" s="54" t="s">
        <v>22</v>
      </c>
      <c r="J5548" s="54" t="s">
        <v>129</v>
      </c>
      <c r="K5548" s="56">
        <v>43461.439699074072</v>
      </c>
      <c r="L5548" s="56">
        <v>43461.540497685186</v>
      </c>
      <c r="M5548" s="57">
        <v>2.4191666660000002</v>
      </c>
      <c r="N5548" s="58">
        <v>0</v>
      </c>
      <c r="O5548" s="58">
        <v>3</v>
      </c>
      <c r="P5548" s="58">
        <v>0</v>
      </c>
      <c r="Q5548" s="58">
        <v>0</v>
      </c>
      <c r="R5548" s="59">
        <v>0</v>
      </c>
      <c r="S5548" s="59">
        <v>7.2575000000000003</v>
      </c>
      <c r="T5548" s="59">
        <v>0</v>
      </c>
      <c r="U5548" s="59">
        <v>0</v>
      </c>
    </row>
    <row r="5549" spans="1:21" x14ac:dyDescent="0.3">
      <c r="A5549" s="61">
        <v>91816</v>
      </c>
      <c r="B5549" s="54">
        <v>1</v>
      </c>
      <c r="C5549" s="54" t="s">
        <v>78</v>
      </c>
      <c r="D5549" s="54" t="s">
        <v>102</v>
      </c>
      <c r="E5549" s="61" t="s">
        <v>4685</v>
      </c>
      <c r="F5549" s="61" t="s">
        <v>219</v>
      </c>
      <c r="G5549" s="54" t="s">
        <v>76</v>
      </c>
      <c r="H5549" s="54" t="s">
        <v>128</v>
      </c>
      <c r="I5549" s="54" t="s">
        <v>22</v>
      </c>
      <c r="J5549" s="54" t="s">
        <v>147</v>
      </c>
      <c r="K5549" s="56">
        <v>43461.433877314812</v>
      </c>
      <c r="L5549" s="56">
        <v>43461.500694444447</v>
      </c>
      <c r="M5549" s="57">
        <v>1.603611111</v>
      </c>
      <c r="N5549" s="58">
        <v>0</v>
      </c>
      <c r="O5549" s="58">
        <v>4</v>
      </c>
      <c r="P5549" s="58">
        <v>8</v>
      </c>
      <c r="Q5549" s="58">
        <v>256</v>
      </c>
      <c r="R5549" s="59">
        <v>0</v>
      </c>
      <c r="S5549" s="59">
        <v>6.4144439999999996</v>
      </c>
      <c r="T5549" s="59">
        <v>12.828889</v>
      </c>
      <c r="U5549" s="59">
        <v>410.52444400000002</v>
      </c>
    </row>
    <row r="5550" spans="1:21" x14ac:dyDescent="0.3">
      <c r="A5550" s="61">
        <v>91817</v>
      </c>
      <c r="B5550" s="54">
        <v>1</v>
      </c>
      <c r="C5550" s="54" t="s">
        <v>78</v>
      </c>
      <c r="D5550" s="54" t="s">
        <v>106</v>
      </c>
      <c r="E5550" s="61" t="s">
        <v>4686</v>
      </c>
      <c r="F5550" s="61" t="s">
        <v>172</v>
      </c>
      <c r="G5550" s="54" t="s">
        <v>71</v>
      </c>
      <c r="H5550" s="54" t="s">
        <v>128</v>
      </c>
      <c r="I5550" s="54" t="s">
        <v>22</v>
      </c>
      <c r="J5550" s="54" t="s">
        <v>129</v>
      </c>
      <c r="K5550" s="56">
        <v>43461.445833333331</v>
      </c>
      <c r="L5550" s="56">
        <v>43461.455046296294</v>
      </c>
      <c r="M5550" s="57">
        <v>0.221111111</v>
      </c>
      <c r="N5550" s="58">
        <v>0</v>
      </c>
      <c r="O5550" s="58">
        <v>13</v>
      </c>
      <c r="P5550" s="58">
        <v>0</v>
      </c>
      <c r="Q5550" s="58">
        <v>0</v>
      </c>
      <c r="R5550" s="59">
        <v>0</v>
      </c>
      <c r="S5550" s="59">
        <v>2.874444</v>
      </c>
      <c r="T5550" s="59">
        <v>0</v>
      </c>
      <c r="U5550" s="59">
        <v>0</v>
      </c>
    </row>
    <row r="5551" spans="1:21" x14ac:dyDescent="0.3">
      <c r="A5551" s="61">
        <v>91819</v>
      </c>
      <c r="B5551" s="54">
        <v>1</v>
      </c>
      <c r="C5551" s="54" t="s">
        <v>78</v>
      </c>
      <c r="D5551" s="54" t="s">
        <v>105</v>
      </c>
      <c r="E5551" s="61" t="s">
        <v>4687</v>
      </c>
      <c r="F5551" s="61" t="s">
        <v>136</v>
      </c>
      <c r="G5551" s="54" t="s">
        <v>71</v>
      </c>
      <c r="H5551" s="54" t="s">
        <v>128</v>
      </c>
      <c r="I5551" s="54" t="s">
        <v>22</v>
      </c>
      <c r="J5551" s="54" t="s">
        <v>129</v>
      </c>
      <c r="K5551" s="56">
        <v>43461.444085648145</v>
      </c>
      <c r="L5551" s="56">
        <v>43461.478125000001</v>
      </c>
      <c r="M5551" s="57">
        <v>0.81694444399999999</v>
      </c>
      <c r="N5551" s="58">
        <v>0</v>
      </c>
      <c r="O5551" s="58">
        <v>125</v>
      </c>
      <c r="P5551" s="58">
        <v>0</v>
      </c>
      <c r="Q5551" s="58">
        <v>0</v>
      </c>
      <c r="R5551" s="59">
        <v>0</v>
      </c>
      <c r="S5551" s="59">
        <v>102.118056</v>
      </c>
      <c r="T5551" s="59">
        <v>0</v>
      </c>
      <c r="U5551" s="59">
        <v>0</v>
      </c>
    </row>
    <row r="5552" spans="1:21" x14ac:dyDescent="0.3">
      <c r="A5552" s="61">
        <v>91820</v>
      </c>
      <c r="B5552" s="54">
        <v>1</v>
      </c>
      <c r="C5552" s="54" t="s">
        <v>79</v>
      </c>
      <c r="D5552" s="54" t="s">
        <v>115</v>
      </c>
      <c r="E5552" s="61" t="s">
        <v>4688</v>
      </c>
      <c r="F5552" s="61" t="s">
        <v>182</v>
      </c>
      <c r="G5552" s="54" t="s">
        <v>71</v>
      </c>
      <c r="H5552" s="54" t="s">
        <v>128</v>
      </c>
      <c r="I5552" s="54" t="s">
        <v>22</v>
      </c>
      <c r="J5552" s="54" t="s">
        <v>129</v>
      </c>
      <c r="K5552" s="56">
        <v>43461.447928240741</v>
      </c>
      <c r="L5552" s="56">
        <v>43461.733981481484</v>
      </c>
      <c r="M5552" s="57">
        <v>6.8652777770000002</v>
      </c>
      <c r="N5552" s="58">
        <v>0</v>
      </c>
      <c r="O5552" s="58">
        <v>0</v>
      </c>
      <c r="P5552" s="58">
        <v>0</v>
      </c>
      <c r="Q5552" s="58">
        <v>11</v>
      </c>
      <c r="R5552" s="59">
        <v>0</v>
      </c>
      <c r="S5552" s="59">
        <v>0</v>
      </c>
      <c r="T5552" s="59">
        <v>0</v>
      </c>
      <c r="U5552" s="59">
        <v>75.518056000000001</v>
      </c>
    </row>
    <row r="5553" spans="1:21" x14ac:dyDescent="0.3">
      <c r="A5553" s="61">
        <v>91821</v>
      </c>
      <c r="B5553" s="54">
        <v>1</v>
      </c>
      <c r="C5553" s="54" t="s">
        <v>78</v>
      </c>
      <c r="D5553" s="54" t="s">
        <v>91</v>
      </c>
      <c r="E5553" s="61" t="s">
        <v>4689</v>
      </c>
      <c r="F5553" s="61" t="s">
        <v>148</v>
      </c>
      <c r="G5553" s="54" t="s">
        <v>71</v>
      </c>
      <c r="H5553" s="54" t="s">
        <v>128</v>
      </c>
      <c r="I5553" s="54" t="s">
        <v>22</v>
      </c>
      <c r="J5553" s="54" t="s">
        <v>147</v>
      </c>
      <c r="K5553" s="56">
        <v>43461.456145833334</v>
      </c>
      <c r="L5553" s="56">
        <v>43461.711805555555</v>
      </c>
      <c r="M5553" s="57">
        <v>6.1358333329999999</v>
      </c>
      <c r="N5553" s="58">
        <v>0</v>
      </c>
      <c r="O5553" s="58">
        <v>1</v>
      </c>
      <c r="P5553" s="58">
        <v>0</v>
      </c>
      <c r="Q5553" s="58">
        <v>41</v>
      </c>
      <c r="R5553" s="59">
        <v>0</v>
      </c>
      <c r="S5553" s="59">
        <v>6.1358329999999999</v>
      </c>
      <c r="T5553" s="59">
        <v>0</v>
      </c>
      <c r="U5553" s="59">
        <v>251.56916699999999</v>
      </c>
    </row>
    <row r="5554" spans="1:21" x14ac:dyDescent="0.3">
      <c r="A5554" s="61">
        <v>91822</v>
      </c>
      <c r="B5554" s="54">
        <v>1</v>
      </c>
      <c r="C5554" s="54" t="s">
        <v>78</v>
      </c>
      <c r="D5554" s="54" t="s">
        <v>83</v>
      </c>
      <c r="E5554" s="61" t="s">
        <v>4690</v>
      </c>
      <c r="F5554" s="61" t="s">
        <v>136</v>
      </c>
      <c r="G5554" s="54" t="s">
        <v>71</v>
      </c>
      <c r="H5554" s="54" t="s">
        <v>128</v>
      </c>
      <c r="I5554" s="54" t="s">
        <v>22</v>
      </c>
      <c r="J5554" s="54" t="s">
        <v>129</v>
      </c>
      <c r="K5554" s="56">
        <v>43461.440266203703</v>
      </c>
      <c r="L5554" s="56">
        <v>43461.475648148145</v>
      </c>
      <c r="M5554" s="57">
        <v>0.84916666600000001</v>
      </c>
      <c r="N5554" s="58">
        <v>0</v>
      </c>
      <c r="O5554" s="58">
        <v>159</v>
      </c>
      <c r="P5554" s="58">
        <v>0</v>
      </c>
      <c r="Q5554" s="58">
        <v>0</v>
      </c>
      <c r="R5554" s="59">
        <v>0</v>
      </c>
      <c r="S5554" s="59">
        <v>135.01750000000001</v>
      </c>
      <c r="T5554" s="59">
        <v>0</v>
      </c>
      <c r="U5554" s="59">
        <v>0</v>
      </c>
    </row>
    <row r="5555" spans="1:21" x14ac:dyDescent="0.3">
      <c r="A5555" s="61">
        <v>91826</v>
      </c>
      <c r="B5555" s="54">
        <v>1</v>
      </c>
      <c r="C5555" s="54" t="s">
        <v>78</v>
      </c>
      <c r="D5555" s="54" t="s">
        <v>103</v>
      </c>
      <c r="E5555" s="61" t="s">
        <v>4691</v>
      </c>
      <c r="F5555" s="61" t="s">
        <v>137</v>
      </c>
      <c r="G5555" s="54" t="s">
        <v>71</v>
      </c>
      <c r="H5555" s="54" t="s">
        <v>128</v>
      </c>
      <c r="I5555" s="54" t="s">
        <v>22</v>
      </c>
      <c r="J5555" s="54" t="s">
        <v>129</v>
      </c>
      <c r="K5555" s="56">
        <v>43461.453263888892</v>
      </c>
      <c r="L5555" s="56">
        <v>43461.530914351853</v>
      </c>
      <c r="M5555" s="57">
        <v>1.863611111</v>
      </c>
      <c r="N5555" s="58">
        <v>0</v>
      </c>
      <c r="O5555" s="58">
        <v>1</v>
      </c>
      <c r="P5555" s="58">
        <v>0</v>
      </c>
      <c r="Q5555" s="58">
        <v>0</v>
      </c>
      <c r="R5555" s="59">
        <v>0</v>
      </c>
      <c r="S5555" s="59">
        <v>1.8636109999999999</v>
      </c>
      <c r="T5555" s="59">
        <v>0</v>
      </c>
      <c r="U5555" s="59">
        <v>0</v>
      </c>
    </row>
    <row r="5556" spans="1:21" x14ac:dyDescent="0.3">
      <c r="A5556" s="61">
        <v>91827</v>
      </c>
      <c r="B5556" s="54">
        <v>1</v>
      </c>
      <c r="C5556" s="54" t="s">
        <v>79</v>
      </c>
      <c r="D5556" s="54" t="s">
        <v>122</v>
      </c>
      <c r="E5556" s="61" t="s">
        <v>4692</v>
      </c>
      <c r="F5556" s="61" t="s">
        <v>145</v>
      </c>
      <c r="G5556" s="54" t="s">
        <v>72</v>
      </c>
      <c r="H5556" s="54" t="s">
        <v>128</v>
      </c>
      <c r="I5556" s="54" t="s">
        <v>22</v>
      </c>
      <c r="J5556" s="54" t="s">
        <v>129</v>
      </c>
      <c r="K5556" s="56">
        <v>43461.45045138889</v>
      </c>
      <c r="L5556" s="56">
        <v>43461.485844907409</v>
      </c>
      <c r="M5556" s="57">
        <v>0.84944444399999997</v>
      </c>
      <c r="N5556" s="58">
        <v>0</v>
      </c>
      <c r="O5556" s="58">
        <v>158</v>
      </c>
      <c r="P5556" s="58">
        <v>0</v>
      </c>
      <c r="Q5556" s="58">
        <v>0</v>
      </c>
      <c r="R5556" s="59">
        <v>0</v>
      </c>
      <c r="S5556" s="59">
        <v>134.212222</v>
      </c>
      <c r="T5556" s="59">
        <v>0</v>
      </c>
      <c r="U5556" s="59">
        <v>0</v>
      </c>
    </row>
    <row r="5557" spans="1:21" x14ac:dyDescent="0.3">
      <c r="A5557" s="61">
        <v>91829</v>
      </c>
      <c r="B5557" s="54">
        <v>1</v>
      </c>
      <c r="C5557" s="54" t="s">
        <v>78</v>
      </c>
      <c r="D5557" s="54" t="s">
        <v>83</v>
      </c>
      <c r="E5557" s="61" t="s">
        <v>4693</v>
      </c>
      <c r="F5557" s="61" t="s">
        <v>204</v>
      </c>
      <c r="G5557" s="54" t="s">
        <v>71</v>
      </c>
      <c r="H5557" s="54" t="s">
        <v>128</v>
      </c>
      <c r="I5557" s="54" t="s">
        <v>22</v>
      </c>
      <c r="J5557" s="54" t="s">
        <v>129</v>
      </c>
      <c r="K5557" s="56">
        <v>43461.442314814813</v>
      </c>
      <c r="L5557" s="56">
        <v>43461.726608796293</v>
      </c>
      <c r="M5557" s="57">
        <v>6.8230555549999998</v>
      </c>
      <c r="N5557" s="58">
        <v>0</v>
      </c>
      <c r="O5557" s="58">
        <v>45</v>
      </c>
      <c r="P5557" s="58">
        <v>0</v>
      </c>
      <c r="Q5557" s="58">
        <v>0</v>
      </c>
      <c r="R5557" s="59">
        <v>0</v>
      </c>
      <c r="S5557" s="59">
        <v>307.03750000000002</v>
      </c>
      <c r="T5557" s="59">
        <v>0</v>
      </c>
      <c r="U5557" s="59">
        <v>0</v>
      </c>
    </row>
    <row r="5558" spans="1:21" x14ac:dyDescent="0.3">
      <c r="A5558" s="61">
        <v>91832</v>
      </c>
      <c r="B5558" s="54">
        <v>1</v>
      </c>
      <c r="C5558" s="54" t="s">
        <v>79</v>
      </c>
      <c r="D5558" s="54" t="s">
        <v>119</v>
      </c>
      <c r="E5558" s="61" t="s">
        <v>4152</v>
      </c>
      <c r="F5558" s="61" t="s">
        <v>181</v>
      </c>
      <c r="G5558" s="54" t="s">
        <v>71</v>
      </c>
      <c r="H5558" s="54" t="s">
        <v>128</v>
      </c>
      <c r="I5558" s="54" t="s">
        <v>22</v>
      </c>
      <c r="J5558" s="54" t="s">
        <v>129</v>
      </c>
      <c r="K5558" s="56">
        <v>43461.45689814815</v>
      </c>
      <c r="L5558" s="56">
        <v>43461.540821759263</v>
      </c>
      <c r="M5558" s="57">
        <v>2.0141666659999999</v>
      </c>
      <c r="N5558" s="58">
        <v>0</v>
      </c>
      <c r="O5558" s="58">
        <v>11</v>
      </c>
      <c r="P5558" s="58">
        <v>0</v>
      </c>
      <c r="Q5558" s="58">
        <v>9</v>
      </c>
      <c r="R5558" s="59">
        <v>0</v>
      </c>
      <c r="S5558" s="59">
        <v>22.155833000000001</v>
      </c>
      <c r="T5558" s="59">
        <v>0</v>
      </c>
      <c r="U5558" s="59">
        <v>18.127500000000001</v>
      </c>
    </row>
    <row r="5559" spans="1:21" x14ac:dyDescent="0.3">
      <c r="A5559" s="61">
        <v>91835</v>
      </c>
      <c r="B5559" s="54">
        <v>1</v>
      </c>
      <c r="C5559" s="54" t="s">
        <v>78</v>
      </c>
      <c r="D5559" s="54" t="s">
        <v>92</v>
      </c>
      <c r="E5559" s="61" t="s">
        <v>4411</v>
      </c>
      <c r="F5559" s="61" t="s">
        <v>136</v>
      </c>
      <c r="G5559" s="54" t="s">
        <v>71</v>
      </c>
      <c r="H5559" s="54" t="s">
        <v>128</v>
      </c>
      <c r="I5559" s="54" t="s">
        <v>22</v>
      </c>
      <c r="J5559" s="54" t="s">
        <v>129</v>
      </c>
      <c r="K5559" s="56">
        <v>43461.461493055554</v>
      </c>
      <c r="L5559" s="56">
        <v>43461.643773148149</v>
      </c>
      <c r="M5559" s="57">
        <v>4.3747222219999999</v>
      </c>
      <c r="N5559" s="58">
        <v>0</v>
      </c>
      <c r="O5559" s="58">
        <v>21</v>
      </c>
      <c r="P5559" s="58">
        <v>0</v>
      </c>
      <c r="Q5559" s="58">
        <v>0</v>
      </c>
      <c r="R5559" s="59">
        <v>0</v>
      </c>
      <c r="S5559" s="59">
        <v>91.869167000000004</v>
      </c>
      <c r="T5559" s="59">
        <v>0</v>
      </c>
      <c r="U5559" s="59">
        <v>0</v>
      </c>
    </row>
    <row r="5560" spans="1:21" x14ac:dyDescent="0.3">
      <c r="A5560" s="61">
        <v>91836</v>
      </c>
      <c r="B5560" s="54">
        <v>1</v>
      </c>
      <c r="C5560" s="54" t="s">
        <v>78</v>
      </c>
      <c r="D5560" s="54" t="s">
        <v>80</v>
      </c>
      <c r="E5560" s="61" t="s">
        <v>4694</v>
      </c>
      <c r="F5560" s="61" t="s">
        <v>137</v>
      </c>
      <c r="G5560" s="54" t="s">
        <v>71</v>
      </c>
      <c r="H5560" s="54" t="s">
        <v>128</v>
      </c>
      <c r="I5560" s="54" t="s">
        <v>22</v>
      </c>
      <c r="J5560" s="54" t="s">
        <v>129</v>
      </c>
      <c r="K5560" s="56">
        <v>43461.449178240742</v>
      </c>
      <c r="L5560" s="56">
        <v>43461.494074074071</v>
      </c>
      <c r="M5560" s="57">
        <v>1.0774999999999999</v>
      </c>
      <c r="N5560" s="58">
        <v>0</v>
      </c>
      <c r="O5560" s="58">
        <v>1</v>
      </c>
      <c r="P5560" s="58">
        <v>0</v>
      </c>
      <c r="Q5560" s="58">
        <v>0</v>
      </c>
      <c r="R5560" s="59">
        <v>0</v>
      </c>
      <c r="S5560" s="59">
        <v>1.0774999999999999</v>
      </c>
      <c r="T5560" s="59">
        <v>0</v>
      </c>
      <c r="U5560" s="59">
        <v>0</v>
      </c>
    </row>
    <row r="5561" spans="1:21" x14ac:dyDescent="0.3">
      <c r="A5561" s="61">
        <v>91843</v>
      </c>
      <c r="B5561" s="54">
        <v>1</v>
      </c>
      <c r="C5561" s="54" t="s">
        <v>78</v>
      </c>
      <c r="D5561" s="54" t="s">
        <v>80</v>
      </c>
      <c r="E5561" s="61" t="s">
        <v>481</v>
      </c>
      <c r="F5561" s="61" t="s">
        <v>136</v>
      </c>
      <c r="G5561" s="54" t="s">
        <v>71</v>
      </c>
      <c r="H5561" s="54" t="s">
        <v>128</v>
      </c>
      <c r="I5561" s="54" t="s">
        <v>22</v>
      </c>
      <c r="J5561" s="54" t="s">
        <v>129</v>
      </c>
      <c r="K5561" s="56">
        <v>43461.459108796298</v>
      </c>
      <c r="L5561" s="56">
        <v>43461.54824074074</v>
      </c>
      <c r="M5561" s="57">
        <v>2.1391666659999999</v>
      </c>
      <c r="N5561" s="58">
        <v>0</v>
      </c>
      <c r="O5561" s="58">
        <v>253</v>
      </c>
      <c r="P5561" s="58">
        <v>0</v>
      </c>
      <c r="Q5561" s="58">
        <v>0</v>
      </c>
      <c r="R5561" s="59">
        <v>0</v>
      </c>
      <c r="S5561" s="59">
        <v>541.20916599999998</v>
      </c>
      <c r="T5561" s="59">
        <v>0</v>
      </c>
      <c r="U5561" s="59">
        <v>0</v>
      </c>
    </row>
    <row r="5562" spans="1:21" x14ac:dyDescent="0.3">
      <c r="A5562" s="61">
        <v>91847</v>
      </c>
      <c r="B5562" s="54">
        <v>1</v>
      </c>
      <c r="C5562" s="54" t="s">
        <v>79</v>
      </c>
      <c r="D5562" s="54" t="s">
        <v>111</v>
      </c>
      <c r="E5562" s="61" t="s">
        <v>4647</v>
      </c>
      <c r="F5562" s="61" t="s">
        <v>202</v>
      </c>
      <c r="G5562" s="54" t="s">
        <v>71</v>
      </c>
      <c r="H5562" s="54" t="s">
        <v>128</v>
      </c>
      <c r="I5562" s="54" t="s">
        <v>22</v>
      </c>
      <c r="J5562" s="54" t="s">
        <v>129</v>
      </c>
      <c r="K5562" s="56">
        <v>43461.464548611111</v>
      </c>
      <c r="L5562" s="56">
        <v>43461.596655092595</v>
      </c>
      <c r="M5562" s="57">
        <v>3.170555555</v>
      </c>
      <c r="N5562" s="58">
        <v>0</v>
      </c>
      <c r="O5562" s="58">
        <v>0</v>
      </c>
      <c r="P5562" s="58">
        <v>0</v>
      </c>
      <c r="Q5562" s="58">
        <v>17</v>
      </c>
      <c r="R5562" s="59">
        <v>0</v>
      </c>
      <c r="S5562" s="59">
        <v>0</v>
      </c>
      <c r="T5562" s="59">
        <v>0</v>
      </c>
      <c r="U5562" s="59">
        <v>53.899444000000003</v>
      </c>
    </row>
    <row r="5563" spans="1:21" x14ac:dyDescent="0.3">
      <c r="A5563" s="61">
        <v>91856</v>
      </c>
      <c r="B5563" s="54">
        <v>1</v>
      </c>
      <c r="C5563" s="54" t="s">
        <v>78</v>
      </c>
      <c r="D5563" s="54" t="s">
        <v>80</v>
      </c>
      <c r="E5563" s="61" t="s">
        <v>692</v>
      </c>
      <c r="F5563" s="61" t="s">
        <v>137</v>
      </c>
      <c r="G5563" s="54" t="s">
        <v>71</v>
      </c>
      <c r="H5563" s="54" t="s">
        <v>128</v>
      </c>
      <c r="I5563" s="54" t="s">
        <v>22</v>
      </c>
      <c r="J5563" s="54" t="s">
        <v>129</v>
      </c>
      <c r="K5563" s="56">
        <v>43461.464004629626</v>
      </c>
      <c r="L5563" s="56">
        <v>43461.535416666666</v>
      </c>
      <c r="M5563" s="57">
        <v>1.7138888880000001</v>
      </c>
      <c r="N5563" s="58">
        <v>0</v>
      </c>
      <c r="O5563" s="58">
        <v>2</v>
      </c>
      <c r="P5563" s="58">
        <v>0</v>
      </c>
      <c r="Q5563" s="58">
        <v>0</v>
      </c>
      <c r="R5563" s="59">
        <v>0</v>
      </c>
      <c r="S5563" s="59">
        <v>3.427778</v>
      </c>
      <c r="T5563" s="59">
        <v>0</v>
      </c>
      <c r="U5563" s="59">
        <v>0</v>
      </c>
    </row>
    <row r="5564" spans="1:21" x14ac:dyDescent="0.3">
      <c r="A5564" s="61">
        <v>91857</v>
      </c>
      <c r="B5564" s="54">
        <v>1</v>
      </c>
      <c r="C5564" s="54" t="s">
        <v>78</v>
      </c>
      <c r="D5564" s="54" t="s">
        <v>105</v>
      </c>
      <c r="E5564" s="61" t="s">
        <v>4695</v>
      </c>
      <c r="F5564" s="61" t="s">
        <v>137</v>
      </c>
      <c r="G5564" s="54" t="s">
        <v>71</v>
      </c>
      <c r="H5564" s="54" t="s">
        <v>128</v>
      </c>
      <c r="I5564" s="54" t="s">
        <v>22</v>
      </c>
      <c r="J5564" s="54" t="s">
        <v>129</v>
      </c>
      <c r="K5564" s="56">
        <v>43461.484490740739</v>
      </c>
      <c r="L5564" s="56">
        <v>43461.531423611108</v>
      </c>
      <c r="M5564" s="57">
        <v>1.1263888879999999</v>
      </c>
      <c r="N5564" s="58">
        <v>0</v>
      </c>
      <c r="O5564" s="58">
        <v>1</v>
      </c>
      <c r="P5564" s="58">
        <v>0</v>
      </c>
      <c r="Q5564" s="58">
        <v>0</v>
      </c>
      <c r="R5564" s="59">
        <v>0</v>
      </c>
      <c r="S5564" s="59">
        <v>1.1263890000000001</v>
      </c>
      <c r="T5564" s="59">
        <v>0</v>
      </c>
      <c r="U5564" s="59">
        <v>0</v>
      </c>
    </row>
    <row r="5565" spans="1:21" x14ac:dyDescent="0.3">
      <c r="A5565" s="61">
        <v>91859</v>
      </c>
      <c r="B5565" s="54">
        <v>1</v>
      </c>
      <c r="C5565" s="54" t="s">
        <v>78</v>
      </c>
      <c r="D5565" s="54" t="s">
        <v>85</v>
      </c>
      <c r="E5565" s="61" t="s">
        <v>4696</v>
      </c>
      <c r="F5565" s="61" t="s">
        <v>127</v>
      </c>
      <c r="G5565" s="54" t="s">
        <v>72</v>
      </c>
      <c r="H5565" s="54" t="s">
        <v>128</v>
      </c>
      <c r="I5565" s="54" t="s">
        <v>22</v>
      </c>
      <c r="J5565" s="54" t="s">
        <v>129</v>
      </c>
      <c r="K5565" s="56">
        <v>43461.484664351854</v>
      </c>
      <c r="L5565" s="56">
        <v>43461.521273148144</v>
      </c>
      <c r="M5565" s="57">
        <v>0.878611111</v>
      </c>
      <c r="N5565" s="58">
        <v>0</v>
      </c>
      <c r="O5565" s="58">
        <v>607</v>
      </c>
      <c r="P5565" s="58">
        <v>0</v>
      </c>
      <c r="Q5565" s="58">
        <v>0</v>
      </c>
      <c r="R5565" s="59">
        <v>0</v>
      </c>
      <c r="S5565" s="59">
        <v>533.31694400000003</v>
      </c>
      <c r="T5565" s="59">
        <v>0</v>
      </c>
      <c r="U5565" s="59">
        <v>0</v>
      </c>
    </row>
    <row r="5566" spans="1:21" x14ac:dyDescent="0.3">
      <c r="A5566" s="61">
        <v>91865</v>
      </c>
      <c r="B5566" s="54">
        <v>1</v>
      </c>
      <c r="C5566" s="54" t="s">
        <v>78</v>
      </c>
      <c r="D5566" s="54" t="s">
        <v>86</v>
      </c>
      <c r="E5566" s="61" t="s">
        <v>4697</v>
      </c>
      <c r="F5566" s="61" t="s">
        <v>144</v>
      </c>
      <c r="G5566" s="54" t="s">
        <v>71</v>
      </c>
      <c r="H5566" s="54" t="s">
        <v>128</v>
      </c>
      <c r="I5566" s="54" t="s">
        <v>22</v>
      </c>
      <c r="J5566" s="54" t="s">
        <v>129</v>
      </c>
      <c r="K5566" s="56">
        <v>43461.45144675926</v>
      </c>
      <c r="L5566" s="56">
        <v>43461.670243055552</v>
      </c>
      <c r="M5566" s="57">
        <v>5.2511111110000002</v>
      </c>
      <c r="N5566" s="58">
        <v>0</v>
      </c>
      <c r="O5566" s="58">
        <v>1</v>
      </c>
      <c r="P5566" s="58">
        <v>0</v>
      </c>
      <c r="Q5566" s="58">
        <v>0</v>
      </c>
      <c r="R5566" s="59">
        <v>0</v>
      </c>
      <c r="S5566" s="59">
        <v>5.2511109999999999</v>
      </c>
      <c r="T5566" s="59">
        <v>0</v>
      </c>
      <c r="U5566" s="59">
        <v>0</v>
      </c>
    </row>
    <row r="5567" spans="1:21" x14ac:dyDescent="0.3">
      <c r="A5567" s="61">
        <v>91866</v>
      </c>
      <c r="B5567" s="54">
        <v>1</v>
      </c>
      <c r="C5567" s="54" t="s">
        <v>79</v>
      </c>
      <c r="D5567" s="54" t="s">
        <v>114</v>
      </c>
      <c r="E5567" s="61" t="s">
        <v>3901</v>
      </c>
      <c r="F5567" s="61" t="s">
        <v>145</v>
      </c>
      <c r="G5567" s="54" t="s">
        <v>72</v>
      </c>
      <c r="H5567" s="54" t="s">
        <v>128</v>
      </c>
      <c r="I5567" s="54" t="s">
        <v>22</v>
      </c>
      <c r="J5567" s="54" t="s">
        <v>129</v>
      </c>
      <c r="K5567" s="56">
        <v>43461.50341435185</v>
      </c>
      <c r="L5567" s="56">
        <v>43461.697916666664</v>
      </c>
      <c r="M5567" s="57">
        <v>4.6680555549999996</v>
      </c>
      <c r="N5567" s="58">
        <v>0</v>
      </c>
      <c r="O5567" s="58">
        <v>0</v>
      </c>
      <c r="P5567" s="58">
        <v>0</v>
      </c>
      <c r="Q5567" s="58">
        <v>68</v>
      </c>
      <c r="R5567" s="59">
        <v>0</v>
      </c>
      <c r="S5567" s="59">
        <v>0</v>
      </c>
      <c r="T5567" s="59">
        <v>0</v>
      </c>
      <c r="U5567" s="59">
        <v>317.42777799999999</v>
      </c>
    </row>
    <row r="5568" spans="1:21" x14ac:dyDescent="0.3">
      <c r="A5568" s="61">
        <v>91869</v>
      </c>
      <c r="B5568" s="54">
        <v>1</v>
      </c>
      <c r="C5568" s="54" t="s">
        <v>78</v>
      </c>
      <c r="D5568" s="54" t="s">
        <v>80</v>
      </c>
      <c r="E5568" s="61" t="s">
        <v>4698</v>
      </c>
      <c r="F5568" s="61" t="s">
        <v>150</v>
      </c>
      <c r="G5568" s="54" t="s">
        <v>71</v>
      </c>
      <c r="H5568" s="54" t="s">
        <v>128</v>
      </c>
      <c r="I5568" s="54" t="s">
        <v>22</v>
      </c>
      <c r="J5568" s="54" t="s">
        <v>147</v>
      </c>
      <c r="K5568" s="56">
        <v>43461.520520833335</v>
      </c>
      <c r="L5568" s="56">
        <v>43461.547916666663</v>
      </c>
      <c r="M5568" s="57">
        <v>0.65749999999999997</v>
      </c>
      <c r="N5568" s="58">
        <v>0</v>
      </c>
      <c r="O5568" s="58">
        <v>1154</v>
      </c>
      <c r="P5568" s="58">
        <v>0</v>
      </c>
      <c r="Q5568" s="58">
        <v>0</v>
      </c>
      <c r="R5568" s="59">
        <v>0</v>
      </c>
      <c r="S5568" s="59">
        <v>758.755</v>
      </c>
      <c r="T5568" s="59">
        <v>0</v>
      </c>
      <c r="U5568" s="59">
        <v>0</v>
      </c>
    </row>
    <row r="5569" spans="1:21" x14ac:dyDescent="0.3">
      <c r="A5569" s="61">
        <v>91871</v>
      </c>
      <c r="B5569" s="54">
        <v>1</v>
      </c>
      <c r="C5569" s="54" t="s">
        <v>78</v>
      </c>
      <c r="D5569" s="54" t="s">
        <v>80</v>
      </c>
      <c r="E5569" s="61" t="s">
        <v>4699</v>
      </c>
      <c r="F5569" s="61" t="s">
        <v>211</v>
      </c>
      <c r="G5569" s="54" t="s">
        <v>72</v>
      </c>
      <c r="H5569" s="54" t="s">
        <v>128</v>
      </c>
      <c r="I5569" s="54" t="s">
        <v>22</v>
      </c>
      <c r="J5569" s="54" t="s">
        <v>129</v>
      </c>
      <c r="K5569" s="56">
        <v>43461.512233796297</v>
      </c>
      <c r="L5569" s="56">
        <v>43461.551412037035</v>
      </c>
      <c r="M5569" s="57">
        <v>0.94027777700000004</v>
      </c>
      <c r="N5569" s="58">
        <v>0</v>
      </c>
      <c r="O5569" s="58">
        <v>90</v>
      </c>
      <c r="P5569" s="58">
        <v>0</v>
      </c>
      <c r="Q5569" s="58">
        <v>0</v>
      </c>
      <c r="R5569" s="59">
        <v>0</v>
      </c>
      <c r="S5569" s="59">
        <v>84.625</v>
      </c>
      <c r="T5569" s="59">
        <v>0</v>
      </c>
      <c r="U5569" s="59">
        <v>0</v>
      </c>
    </row>
    <row r="5570" spans="1:21" x14ac:dyDescent="0.3">
      <c r="A5570" s="61">
        <v>91872</v>
      </c>
      <c r="B5570" s="54">
        <v>1</v>
      </c>
      <c r="C5570" s="54" t="s">
        <v>78</v>
      </c>
      <c r="D5570" s="54" t="s">
        <v>83</v>
      </c>
      <c r="E5570" s="61" t="s">
        <v>4700</v>
      </c>
      <c r="F5570" s="61" t="s">
        <v>159</v>
      </c>
      <c r="G5570" s="54" t="s">
        <v>71</v>
      </c>
      <c r="H5570" s="54" t="s">
        <v>128</v>
      </c>
      <c r="I5570" s="54" t="s">
        <v>22</v>
      </c>
      <c r="J5570" s="54" t="s">
        <v>129</v>
      </c>
      <c r="K5570" s="56">
        <v>43461.483761574076</v>
      </c>
      <c r="L5570" s="56">
        <v>43461.528287037036</v>
      </c>
      <c r="M5570" s="57">
        <v>1.0686111110000001</v>
      </c>
      <c r="N5570" s="58">
        <v>0</v>
      </c>
      <c r="O5570" s="58">
        <v>1</v>
      </c>
      <c r="P5570" s="58">
        <v>0</v>
      </c>
      <c r="Q5570" s="58">
        <v>0</v>
      </c>
      <c r="R5570" s="59">
        <v>0</v>
      </c>
      <c r="S5570" s="59">
        <v>1.068611</v>
      </c>
      <c r="T5570" s="59">
        <v>0</v>
      </c>
      <c r="U5570" s="59">
        <v>0</v>
      </c>
    </row>
    <row r="5571" spans="1:21" x14ac:dyDescent="0.3">
      <c r="A5571" s="61">
        <v>91873</v>
      </c>
      <c r="B5571" s="54">
        <v>1</v>
      </c>
      <c r="C5571" s="54" t="s">
        <v>78</v>
      </c>
      <c r="D5571" s="54" t="s">
        <v>96</v>
      </c>
      <c r="E5571" s="61" t="s">
        <v>4701</v>
      </c>
      <c r="F5571" s="61" t="s">
        <v>145</v>
      </c>
      <c r="G5571" s="54" t="s">
        <v>72</v>
      </c>
      <c r="H5571" s="54" t="s">
        <v>128</v>
      </c>
      <c r="I5571" s="54" t="s">
        <v>22</v>
      </c>
      <c r="J5571" s="54" t="s">
        <v>129</v>
      </c>
      <c r="K5571" s="56">
        <v>43461.486111111109</v>
      </c>
      <c r="L5571" s="56">
        <v>43461.514583333337</v>
      </c>
      <c r="M5571" s="57">
        <v>0.68333333299999999</v>
      </c>
      <c r="N5571" s="58">
        <v>0</v>
      </c>
      <c r="O5571" s="58">
        <v>118</v>
      </c>
      <c r="P5571" s="58">
        <v>0</v>
      </c>
      <c r="Q5571" s="58">
        <v>0</v>
      </c>
      <c r="R5571" s="59">
        <v>0</v>
      </c>
      <c r="S5571" s="59">
        <v>80.633332999999993</v>
      </c>
      <c r="T5571" s="59">
        <v>0</v>
      </c>
      <c r="U5571" s="59">
        <v>0</v>
      </c>
    </row>
    <row r="5572" spans="1:21" x14ac:dyDescent="0.3">
      <c r="A5572" s="61">
        <v>91874</v>
      </c>
      <c r="B5572" s="54">
        <v>1</v>
      </c>
      <c r="C5572" s="54" t="s">
        <v>79</v>
      </c>
      <c r="D5572" s="54" t="s">
        <v>114</v>
      </c>
      <c r="E5572" s="61" t="s">
        <v>1075</v>
      </c>
      <c r="F5572" s="61" t="s">
        <v>140</v>
      </c>
      <c r="G5572" s="54" t="s">
        <v>72</v>
      </c>
      <c r="H5572" s="54" t="s">
        <v>128</v>
      </c>
      <c r="I5572" s="54" t="s">
        <v>22</v>
      </c>
      <c r="J5572" s="54" t="s">
        <v>129</v>
      </c>
      <c r="K5572" s="56">
        <v>43461.507731481484</v>
      </c>
      <c r="L5572" s="56">
        <v>43461.537083333336</v>
      </c>
      <c r="M5572" s="57">
        <v>0.70444444399999995</v>
      </c>
      <c r="N5572" s="58">
        <v>9</v>
      </c>
      <c r="O5572" s="58">
        <v>34</v>
      </c>
      <c r="P5572" s="58">
        <v>0</v>
      </c>
      <c r="Q5572" s="58">
        <v>880</v>
      </c>
      <c r="R5572" s="59">
        <v>6.34</v>
      </c>
      <c r="S5572" s="59">
        <v>23.951111000000001</v>
      </c>
      <c r="T5572" s="59">
        <v>0</v>
      </c>
      <c r="U5572" s="59">
        <v>619.91111100000001</v>
      </c>
    </row>
    <row r="5573" spans="1:21" x14ac:dyDescent="0.3">
      <c r="A5573" s="61">
        <v>91882</v>
      </c>
      <c r="B5573" s="54">
        <v>1</v>
      </c>
      <c r="C5573" s="54" t="s">
        <v>78</v>
      </c>
      <c r="D5573" s="54" t="s">
        <v>91</v>
      </c>
      <c r="E5573" s="61" t="s">
        <v>4702</v>
      </c>
      <c r="F5573" s="61" t="s">
        <v>137</v>
      </c>
      <c r="G5573" s="54" t="s">
        <v>71</v>
      </c>
      <c r="H5573" s="54" t="s">
        <v>128</v>
      </c>
      <c r="I5573" s="54" t="s">
        <v>22</v>
      </c>
      <c r="J5573" s="54" t="s">
        <v>129</v>
      </c>
      <c r="K5573" s="56">
        <v>43461.524513888886</v>
      </c>
      <c r="L5573" s="56">
        <v>43461.606168981481</v>
      </c>
      <c r="M5573" s="57">
        <v>1.9597222219999999</v>
      </c>
      <c r="N5573" s="58">
        <v>0</v>
      </c>
      <c r="O5573" s="58">
        <v>2</v>
      </c>
      <c r="P5573" s="58">
        <v>0</v>
      </c>
      <c r="Q5573" s="58">
        <v>0</v>
      </c>
      <c r="R5573" s="59">
        <v>0</v>
      </c>
      <c r="S5573" s="59">
        <v>3.9194439999999999</v>
      </c>
      <c r="T5573" s="59">
        <v>0</v>
      </c>
      <c r="U5573" s="59">
        <v>0</v>
      </c>
    </row>
    <row r="5574" spans="1:21" x14ac:dyDescent="0.3">
      <c r="A5574" s="61">
        <v>91883</v>
      </c>
      <c r="B5574" s="54">
        <v>1</v>
      </c>
      <c r="C5574" s="54" t="s">
        <v>78</v>
      </c>
      <c r="D5574" s="54" t="s">
        <v>99</v>
      </c>
      <c r="E5574" s="61" t="s">
        <v>528</v>
      </c>
      <c r="F5574" s="61" t="s">
        <v>140</v>
      </c>
      <c r="G5574" s="54" t="s">
        <v>72</v>
      </c>
      <c r="H5574" s="54" t="s">
        <v>128</v>
      </c>
      <c r="I5574" s="54" t="s">
        <v>22</v>
      </c>
      <c r="J5574" s="54" t="s">
        <v>129</v>
      </c>
      <c r="K5574" s="56">
        <v>43461.507708333331</v>
      </c>
      <c r="L5574" s="56">
        <v>43461.553217592591</v>
      </c>
      <c r="M5574" s="57">
        <v>1.092222222</v>
      </c>
      <c r="N5574" s="58">
        <v>3</v>
      </c>
      <c r="O5574" s="58">
        <v>2057</v>
      </c>
      <c r="P5574" s="58">
        <v>4</v>
      </c>
      <c r="Q5574" s="58">
        <v>531</v>
      </c>
      <c r="R5574" s="59">
        <v>3.2766670000000002</v>
      </c>
      <c r="S5574" s="59">
        <v>2246.7011109999999</v>
      </c>
      <c r="T5574" s="59">
        <v>4.3688890000000002</v>
      </c>
      <c r="U5574" s="59">
        <v>579.97</v>
      </c>
    </row>
    <row r="5575" spans="1:21" x14ac:dyDescent="0.3">
      <c r="A5575" s="61">
        <v>91884</v>
      </c>
      <c r="B5575" s="54">
        <v>1</v>
      </c>
      <c r="C5575" s="54" t="s">
        <v>78</v>
      </c>
      <c r="D5575" s="54" t="s">
        <v>104</v>
      </c>
      <c r="E5575" s="61" t="s">
        <v>4675</v>
      </c>
      <c r="F5575" s="61" t="s">
        <v>136</v>
      </c>
      <c r="G5575" s="54" t="s">
        <v>71</v>
      </c>
      <c r="H5575" s="54" t="s">
        <v>128</v>
      </c>
      <c r="I5575" s="54" t="s">
        <v>22</v>
      </c>
      <c r="J5575" s="54" t="s">
        <v>129</v>
      </c>
      <c r="K5575" s="56">
        <v>43461.527430555558</v>
      </c>
      <c r="L5575" s="56">
        <v>43461.642858796295</v>
      </c>
      <c r="M5575" s="57">
        <v>2.770277777</v>
      </c>
      <c r="N5575" s="58">
        <v>0</v>
      </c>
      <c r="O5575" s="58">
        <v>0</v>
      </c>
      <c r="P5575" s="58">
        <v>0</v>
      </c>
      <c r="Q5575" s="58">
        <v>1</v>
      </c>
      <c r="R5575" s="59">
        <v>0</v>
      </c>
      <c r="S5575" s="59">
        <v>0</v>
      </c>
      <c r="T5575" s="59">
        <v>0</v>
      </c>
      <c r="U5575" s="59">
        <v>2.7702779999999998</v>
      </c>
    </row>
    <row r="5576" spans="1:21" x14ac:dyDescent="0.3">
      <c r="A5576" s="61">
        <v>91890</v>
      </c>
      <c r="B5576" s="54">
        <v>1</v>
      </c>
      <c r="C5576" s="54" t="s">
        <v>78</v>
      </c>
      <c r="D5576" s="54" t="s">
        <v>126</v>
      </c>
      <c r="E5576" s="61" t="s">
        <v>4703</v>
      </c>
      <c r="F5576" s="61" t="s">
        <v>141</v>
      </c>
      <c r="G5576" s="54" t="s">
        <v>71</v>
      </c>
      <c r="H5576" s="54" t="s">
        <v>128</v>
      </c>
      <c r="I5576" s="54" t="s">
        <v>22</v>
      </c>
      <c r="J5576" s="54" t="s">
        <v>129</v>
      </c>
      <c r="K5576" s="56">
        <v>43461.541701388887</v>
      </c>
      <c r="L5576" s="56">
        <v>43461.581828703704</v>
      </c>
      <c r="M5576" s="57">
        <v>0.96305555499999995</v>
      </c>
      <c r="N5576" s="58">
        <v>0</v>
      </c>
      <c r="O5576" s="58">
        <v>71</v>
      </c>
      <c r="P5576" s="58">
        <v>0</v>
      </c>
      <c r="Q5576" s="58">
        <v>1</v>
      </c>
      <c r="R5576" s="59">
        <v>0</v>
      </c>
      <c r="S5576" s="59">
        <v>68.376943999999995</v>
      </c>
      <c r="T5576" s="59">
        <v>0</v>
      </c>
      <c r="U5576" s="59">
        <v>0.96305600000000002</v>
      </c>
    </row>
    <row r="5577" spans="1:21" x14ac:dyDescent="0.3">
      <c r="A5577" s="61">
        <v>91892</v>
      </c>
      <c r="B5577" s="54">
        <v>1</v>
      </c>
      <c r="C5577" s="54" t="s">
        <v>78</v>
      </c>
      <c r="D5577" s="54" t="s">
        <v>103</v>
      </c>
      <c r="E5577" s="61" t="s">
        <v>3766</v>
      </c>
      <c r="F5577" s="61" t="s">
        <v>140</v>
      </c>
      <c r="G5577" s="54" t="s">
        <v>72</v>
      </c>
      <c r="H5577" s="54" t="s">
        <v>128</v>
      </c>
      <c r="I5577" s="54" t="s">
        <v>22</v>
      </c>
      <c r="J5577" s="54" t="s">
        <v>129</v>
      </c>
      <c r="K5577" s="56">
        <v>43461.538680555554</v>
      </c>
      <c r="L5577" s="56">
        <v>43461.594918981486</v>
      </c>
      <c r="M5577" s="57">
        <v>1.349722222</v>
      </c>
      <c r="N5577" s="58">
        <v>1</v>
      </c>
      <c r="O5577" s="58">
        <v>2</v>
      </c>
      <c r="P5577" s="58">
        <v>2</v>
      </c>
      <c r="Q5577" s="58">
        <v>506</v>
      </c>
      <c r="R5577" s="59">
        <v>1.3497220000000001</v>
      </c>
      <c r="S5577" s="59">
        <v>2.6994440000000002</v>
      </c>
      <c r="T5577" s="59">
        <v>2.6994440000000002</v>
      </c>
      <c r="U5577" s="59">
        <v>682.95944399999996</v>
      </c>
    </row>
    <row r="5578" spans="1:21" x14ac:dyDescent="0.3">
      <c r="A5578" s="61">
        <v>91894</v>
      </c>
      <c r="B5578" s="54">
        <v>1</v>
      </c>
      <c r="C5578" s="54" t="s">
        <v>78</v>
      </c>
      <c r="D5578" s="54" t="s">
        <v>92</v>
      </c>
      <c r="E5578" s="61" t="s">
        <v>4704</v>
      </c>
      <c r="F5578" s="61" t="s">
        <v>145</v>
      </c>
      <c r="G5578" s="54" t="s">
        <v>72</v>
      </c>
      <c r="H5578" s="54" t="s">
        <v>128</v>
      </c>
      <c r="I5578" s="54" t="s">
        <v>22</v>
      </c>
      <c r="J5578" s="54" t="s">
        <v>129</v>
      </c>
      <c r="K5578" s="56">
        <v>43461.522974537038</v>
      </c>
      <c r="L5578" s="56">
        <v>43461.606192129628</v>
      </c>
      <c r="M5578" s="57">
        <v>1.997222222</v>
      </c>
      <c r="N5578" s="58">
        <v>0</v>
      </c>
      <c r="O5578" s="58">
        <v>0</v>
      </c>
      <c r="P5578" s="58">
        <v>0</v>
      </c>
      <c r="Q5578" s="58">
        <v>36</v>
      </c>
      <c r="R5578" s="59">
        <v>0</v>
      </c>
      <c r="S5578" s="59">
        <v>0</v>
      </c>
      <c r="T5578" s="59">
        <v>0</v>
      </c>
      <c r="U5578" s="59">
        <v>71.900000000000006</v>
      </c>
    </row>
    <row r="5579" spans="1:21" x14ac:dyDescent="0.3">
      <c r="A5579" s="61">
        <v>91895</v>
      </c>
      <c r="B5579" s="54">
        <v>1</v>
      </c>
      <c r="C5579" s="54" t="s">
        <v>79</v>
      </c>
      <c r="D5579" s="54" t="s">
        <v>119</v>
      </c>
      <c r="E5579" s="61" t="s">
        <v>271</v>
      </c>
      <c r="F5579" s="61" t="s">
        <v>143</v>
      </c>
      <c r="G5579" s="54" t="s">
        <v>72</v>
      </c>
      <c r="H5579" s="54" t="s">
        <v>128</v>
      </c>
      <c r="I5579" s="54" t="s">
        <v>22</v>
      </c>
      <c r="J5579" s="54" t="s">
        <v>129</v>
      </c>
      <c r="K5579" s="56">
        <v>43461.379861111112</v>
      </c>
      <c r="L5579" s="56">
        <v>43461.662638888891</v>
      </c>
      <c r="M5579" s="57">
        <v>6.7866666660000003</v>
      </c>
      <c r="N5579" s="58">
        <v>18</v>
      </c>
      <c r="O5579" s="58">
        <v>789</v>
      </c>
      <c r="P5579" s="58">
        <v>0</v>
      </c>
      <c r="Q5579" s="58">
        <v>115</v>
      </c>
      <c r="R5579" s="59">
        <v>122.16</v>
      </c>
      <c r="S5579" s="59">
        <v>5354.679999</v>
      </c>
      <c r="T5579" s="59">
        <v>0</v>
      </c>
      <c r="U5579" s="59">
        <v>780.46666700000003</v>
      </c>
    </row>
    <row r="5580" spans="1:21" x14ac:dyDescent="0.3">
      <c r="A5580" s="61">
        <v>91896</v>
      </c>
      <c r="B5580" s="54">
        <v>1</v>
      </c>
      <c r="C5580" s="54" t="s">
        <v>78</v>
      </c>
      <c r="D5580" s="54" t="s">
        <v>82</v>
      </c>
      <c r="E5580" s="61" t="s">
        <v>279</v>
      </c>
      <c r="F5580" s="61" t="s">
        <v>151</v>
      </c>
      <c r="G5580" s="54" t="s">
        <v>71</v>
      </c>
      <c r="H5580" s="54" t="s">
        <v>128</v>
      </c>
      <c r="I5580" s="54" t="s">
        <v>22</v>
      </c>
      <c r="J5580" s="54" t="s">
        <v>129</v>
      </c>
      <c r="K5580" s="56">
        <v>43461.56</v>
      </c>
      <c r="L5580" s="56">
        <v>43461.602083333331</v>
      </c>
      <c r="M5580" s="57">
        <v>1.01</v>
      </c>
      <c r="N5580" s="58">
        <v>0</v>
      </c>
      <c r="O5580" s="58">
        <v>5</v>
      </c>
      <c r="P5580" s="58">
        <v>0</v>
      </c>
      <c r="Q5580" s="58">
        <v>75</v>
      </c>
      <c r="R5580" s="59">
        <v>0</v>
      </c>
      <c r="S5580" s="59">
        <v>5.05</v>
      </c>
      <c r="T5580" s="59">
        <v>0</v>
      </c>
      <c r="U5580" s="59">
        <v>75.75</v>
      </c>
    </row>
    <row r="5581" spans="1:21" x14ac:dyDescent="0.3">
      <c r="A5581" s="61">
        <v>91903</v>
      </c>
      <c r="B5581" s="54">
        <v>1</v>
      </c>
      <c r="C5581" s="54" t="s">
        <v>78</v>
      </c>
      <c r="D5581" s="54" t="s">
        <v>102</v>
      </c>
      <c r="E5581" s="61" t="s">
        <v>3328</v>
      </c>
      <c r="F5581" s="61" t="s">
        <v>219</v>
      </c>
      <c r="G5581" s="54" t="s">
        <v>76</v>
      </c>
      <c r="H5581" s="54" t="s">
        <v>128</v>
      </c>
      <c r="I5581" s="54" t="s">
        <v>22</v>
      </c>
      <c r="J5581" s="54" t="s">
        <v>147</v>
      </c>
      <c r="K5581" s="56">
        <v>43461.554768518516</v>
      </c>
      <c r="L5581" s="56">
        <v>43461.564583333333</v>
      </c>
      <c r="M5581" s="57">
        <v>0.235555555</v>
      </c>
      <c r="N5581" s="58">
        <v>0</v>
      </c>
      <c r="O5581" s="58">
        <v>6</v>
      </c>
      <c r="P5581" s="58">
        <v>5</v>
      </c>
      <c r="Q5581" s="58">
        <v>438</v>
      </c>
      <c r="R5581" s="59">
        <v>0</v>
      </c>
      <c r="S5581" s="59">
        <v>1.413333</v>
      </c>
      <c r="T5581" s="59">
        <v>1.177778</v>
      </c>
      <c r="U5581" s="59">
        <v>103.173333</v>
      </c>
    </row>
    <row r="5582" spans="1:21" x14ac:dyDescent="0.3">
      <c r="A5582" s="61">
        <v>91905</v>
      </c>
      <c r="B5582" s="54">
        <v>1</v>
      </c>
      <c r="C5582" s="54" t="s">
        <v>78</v>
      </c>
      <c r="D5582" s="54" t="s">
        <v>93</v>
      </c>
      <c r="E5582" s="61" t="s">
        <v>4705</v>
      </c>
      <c r="F5582" s="61" t="s">
        <v>145</v>
      </c>
      <c r="G5582" s="54" t="s">
        <v>72</v>
      </c>
      <c r="H5582" s="54" t="s">
        <v>128</v>
      </c>
      <c r="I5582" s="54" t="s">
        <v>22</v>
      </c>
      <c r="J5582" s="54" t="s">
        <v>129</v>
      </c>
      <c r="K5582" s="56">
        <v>43461.559131944443</v>
      </c>
      <c r="L5582" s="56">
        <v>43461.637314814812</v>
      </c>
      <c r="M5582" s="57">
        <v>1.8763888879999999</v>
      </c>
      <c r="N5582" s="58">
        <v>0</v>
      </c>
      <c r="O5582" s="58">
        <v>3</v>
      </c>
      <c r="P5582" s="58">
        <v>1</v>
      </c>
      <c r="Q5582" s="58">
        <v>677</v>
      </c>
      <c r="R5582" s="59">
        <v>0</v>
      </c>
      <c r="S5582" s="59">
        <v>5.6291669999999998</v>
      </c>
      <c r="T5582" s="59">
        <v>1.8763890000000001</v>
      </c>
      <c r="U5582" s="59">
        <v>1270.3152769999999</v>
      </c>
    </row>
    <row r="5583" spans="1:21" x14ac:dyDescent="0.3">
      <c r="A5583" s="61">
        <v>91910</v>
      </c>
      <c r="B5583" s="54">
        <v>1</v>
      </c>
      <c r="C5583" s="54" t="s">
        <v>79</v>
      </c>
      <c r="D5583" s="54" t="s">
        <v>112</v>
      </c>
      <c r="E5583" s="61" t="s">
        <v>4706</v>
      </c>
      <c r="F5583" s="61" t="s">
        <v>136</v>
      </c>
      <c r="G5583" s="54" t="s">
        <v>71</v>
      </c>
      <c r="H5583" s="54" t="s">
        <v>128</v>
      </c>
      <c r="I5583" s="54" t="s">
        <v>22</v>
      </c>
      <c r="J5583" s="54" t="s">
        <v>129</v>
      </c>
      <c r="K5583" s="56">
        <v>43461.553506944445</v>
      </c>
      <c r="L5583" s="56">
        <v>43461.584479166668</v>
      </c>
      <c r="M5583" s="57">
        <v>0.74333333300000004</v>
      </c>
      <c r="N5583" s="58">
        <v>0</v>
      </c>
      <c r="O5583" s="58">
        <v>36</v>
      </c>
      <c r="P5583" s="58">
        <v>0</v>
      </c>
      <c r="Q5583" s="58">
        <v>0</v>
      </c>
      <c r="R5583" s="59">
        <v>0</v>
      </c>
      <c r="S5583" s="59">
        <v>26.76</v>
      </c>
      <c r="T5583" s="59">
        <v>0</v>
      </c>
      <c r="U5583" s="59">
        <v>0</v>
      </c>
    </row>
    <row r="5584" spans="1:21" x14ac:dyDescent="0.3">
      <c r="A5584" s="61">
        <v>91912</v>
      </c>
      <c r="B5584" s="54">
        <v>1</v>
      </c>
      <c r="C5584" s="54" t="s">
        <v>78</v>
      </c>
      <c r="D5584" s="54" t="s">
        <v>106</v>
      </c>
      <c r="E5584" s="61" t="s">
        <v>4636</v>
      </c>
      <c r="F5584" s="61" t="s">
        <v>172</v>
      </c>
      <c r="G5584" s="54" t="s">
        <v>71</v>
      </c>
      <c r="H5584" s="54" t="s">
        <v>128</v>
      </c>
      <c r="I5584" s="54" t="s">
        <v>22</v>
      </c>
      <c r="J5584" s="54" t="s">
        <v>129</v>
      </c>
      <c r="K5584" s="56">
        <v>43461.546412037038</v>
      </c>
      <c r="L5584" s="56">
        <v>43461.607870370368</v>
      </c>
      <c r="M5584" s="57">
        <v>1.4750000000000001</v>
      </c>
      <c r="N5584" s="58">
        <v>0</v>
      </c>
      <c r="O5584" s="58">
        <v>20</v>
      </c>
      <c r="P5584" s="58">
        <v>0</v>
      </c>
      <c r="Q5584" s="58">
        <v>1</v>
      </c>
      <c r="R5584" s="59">
        <v>0</v>
      </c>
      <c r="S5584" s="59">
        <v>29.5</v>
      </c>
      <c r="T5584" s="59">
        <v>0</v>
      </c>
      <c r="U5584" s="59">
        <v>1.4750000000000001</v>
      </c>
    </row>
    <row r="5585" spans="1:21" x14ac:dyDescent="0.3">
      <c r="A5585" s="61">
        <v>91914</v>
      </c>
      <c r="B5585" s="54">
        <v>1</v>
      </c>
      <c r="C5585" s="54" t="s">
        <v>78</v>
      </c>
      <c r="D5585" s="54" t="s">
        <v>104</v>
      </c>
      <c r="E5585" s="61" t="s">
        <v>4707</v>
      </c>
      <c r="F5585" s="61" t="s">
        <v>143</v>
      </c>
      <c r="G5585" s="54" t="s">
        <v>72</v>
      </c>
      <c r="H5585" s="54" t="s">
        <v>128</v>
      </c>
      <c r="I5585" s="54" t="s">
        <v>22</v>
      </c>
      <c r="J5585" s="54" t="s">
        <v>129</v>
      </c>
      <c r="K5585" s="56">
        <v>43461.571909722225</v>
      </c>
      <c r="L5585" s="56">
        <v>43461.739768518521</v>
      </c>
      <c r="M5585" s="57">
        <v>4.028611111</v>
      </c>
      <c r="N5585" s="58">
        <v>0</v>
      </c>
      <c r="O5585" s="58">
        <v>0</v>
      </c>
      <c r="P5585" s="58">
        <v>0</v>
      </c>
      <c r="Q5585" s="58">
        <v>154</v>
      </c>
      <c r="R5585" s="59">
        <v>0</v>
      </c>
      <c r="S5585" s="59">
        <v>0</v>
      </c>
      <c r="T5585" s="59">
        <v>0</v>
      </c>
      <c r="U5585" s="59">
        <v>620.40611100000001</v>
      </c>
    </row>
    <row r="5586" spans="1:21" x14ac:dyDescent="0.3">
      <c r="A5586" s="61">
        <v>91915</v>
      </c>
      <c r="B5586" s="54">
        <v>1</v>
      </c>
      <c r="C5586" s="54" t="s">
        <v>79</v>
      </c>
      <c r="D5586" s="54" t="s">
        <v>110</v>
      </c>
      <c r="E5586" s="61" t="s">
        <v>4708</v>
      </c>
      <c r="F5586" s="61" t="s">
        <v>139</v>
      </c>
      <c r="G5586" s="54" t="s">
        <v>71</v>
      </c>
      <c r="H5586" s="54" t="s">
        <v>128</v>
      </c>
      <c r="I5586" s="54" t="s">
        <v>24</v>
      </c>
      <c r="J5586" s="54" t="s">
        <v>129</v>
      </c>
      <c r="K5586" s="56">
        <v>43461.573611111111</v>
      </c>
      <c r="L5586" s="56">
        <v>43461.640451388892</v>
      </c>
      <c r="M5586" s="57">
        <v>1.604166666</v>
      </c>
      <c r="N5586" s="58">
        <v>0</v>
      </c>
      <c r="O5586" s="58">
        <v>0</v>
      </c>
      <c r="P5586" s="58">
        <v>0</v>
      </c>
      <c r="Q5586" s="58">
        <v>29</v>
      </c>
      <c r="R5586" s="59">
        <v>0</v>
      </c>
      <c r="S5586" s="59">
        <v>0</v>
      </c>
      <c r="T5586" s="59">
        <v>0</v>
      </c>
      <c r="U5586" s="59">
        <v>46.520833000000003</v>
      </c>
    </row>
    <row r="5587" spans="1:21" x14ac:dyDescent="0.3">
      <c r="A5587" s="61">
        <v>91921</v>
      </c>
      <c r="B5587" s="54">
        <v>1</v>
      </c>
      <c r="C5587" s="54" t="s">
        <v>78</v>
      </c>
      <c r="D5587" s="54" t="s">
        <v>125</v>
      </c>
      <c r="E5587" s="61" t="s">
        <v>917</v>
      </c>
      <c r="F5587" s="61" t="s">
        <v>137</v>
      </c>
      <c r="G5587" s="54" t="s">
        <v>71</v>
      </c>
      <c r="H5587" s="54" t="s">
        <v>128</v>
      </c>
      <c r="I5587" s="54" t="s">
        <v>22</v>
      </c>
      <c r="J5587" s="54" t="s">
        <v>129</v>
      </c>
      <c r="K5587" s="56">
        <v>43461.588194444441</v>
      </c>
      <c r="L5587" s="56">
        <v>43461.620833333334</v>
      </c>
      <c r="M5587" s="57">
        <v>0.78333333299999997</v>
      </c>
      <c r="N5587" s="58">
        <v>0</v>
      </c>
      <c r="O5587" s="58">
        <v>1</v>
      </c>
      <c r="P5587" s="58">
        <v>0</v>
      </c>
      <c r="Q5587" s="58">
        <v>0</v>
      </c>
      <c r="R5587" s="59">
        <v>0</v>
      </c>
      <c r="S5587" s="59">
        <v>0.78333299999999995</v>
      </c>
      <c r="T5587" s="59">
        <v>0</v>
      </c>
      <c r="U5587" s="59">
        <v>0</v>
      </c>
    </row>
    <row r="5588" spans="1:21" x14ac:dyDescent="0.3">
      <c r="A5588" s="61">
        <v>91922</v>
      </c>
      <c r="B5588" s="54">
        <v>1</v>
      </c>
      <c r="C5588" s="54" t="s">
        <v>78</v>
      </c>
      <c r="D5588" s="54" t="s">
        <v>102</v>
      </c>
      <c r="E5588" s="61" t="s">
        <v>4709</v>
      </c>
      <c r="F5588" s="61" t="s">
        <v>144</v>
      </c>
      <c r="G5588" s="54" t="s">
        <v>71</v>
      </c>
      <c r="H5588" s="54" t="s">
        <v>128</v>
      </c>
      <c r="I5588" s="54" t="s">
        <v>22</v>
      </c>
      <c r="J5588" s="54" t="s">
        <v>129</v>
      </c>
      <c r="K5588" s="56">
        <v>43461.535671296297</v>
      </c>
      <c r="L5588" s="56">
        <v>43461.59715277778</v>
      </c>
      <c r="M5588" s="57">
        <v>1.4755555549999999</v>
      </c>
      <c r="N5588" s="58">
        <v>0</v>
      </c>
      <c r="O5588" s="58">
        <v>0</v>
      </c>
      <c r="P5588" s="58">
        <v>0</v>
      </c>
      <c r="Q5588" s="58">
        <v>1</v>
      </c>
      <c r="R5588" s="59">
        <v>0</v>
      </c>
      <c r="S5588" s="59">
        <v>0</v>
      </c>
      <c r="T5588" s="59">
        <v>0</v>
      </c>
      <c r="U5588" s="59">
        <v>1.4755560000000001</v>
      </c>
    </row>
    <row r="5589" spans="1:21" x14ac:dyDescent="0.3">
      <c r="A5589" s="61">
        <v>91925</v>
      </c>
      <c r="B5589" s="54">
        <v>1</v>
      </c>
      <c r="C5589" s="54" t="s">
        <v>78</v>
      </c>
      <c r="D5589" s="54" t="s">
        <v>106</v>
      </c>
      <c r="E5589" s="61" t="s">
        <v>2935</v>
      </c>
      <c r="F5589" s="61" t="s">
        <v>136</v>
      </c>
      <c r="G5589" s="54" t="s">
        <v>71</v>
      </c>
      <c r="H5589" s="54" t="s">
        <v>128</v>
      </c>
      <c r="I5589" s="54" t="s">
        <v>22</v>
      </c>
      <c r="J5589" s="54" t="s">
        <v>129</v>
      </c>
      <c r="K5589" s="56">
        <v>43461.49077546296</v>
      </c>
      <c r="L5589" s="56">
        <v>43461.629942129628</v>
      </c>
      <c r="M5589" s="57">
        <v>3.34</v>
      </c>
      <c r="N5589" s="58">
        <v>0</v>
      </c>
      <c r="O5589" s="58">
        <v>30</v>
      </c>
      <c r="P5589" s="58">
        <v>0</v>
      </c>
      <c r="Q5589" s="58">
        <v>0</v>
      </c>
      <c r="R5589" s="59">
        <v>0</v>
      </c>
      <c r="S5589" s="59">
        <v>100.2</v>
      </c>
      <c r="T5589" s="59">
        <v>0</v>
      </c>
      <c r="U5589" s="59">
        <v>0</v>
      </c>
    </row>
    <row r="5590" spans="1:21" x14ac:dyDescent="0.3">
      <c r="A5590" s="61">
        <v>91930</v>
      </c>
      <c r="B5590" s="54">
        <v>1</v>
      </c>
      <c r="C5590" s="54" t="s">
        <v>78</v>
      </c>
      <c r="D5590" s="54" t="s">
        <v>99</v>
      </c>
      <c r="E5590" s="61" t="s">
        <v>4710</v>
      </c>
      <c r="F5590" s="61" t="s">
        <v>136</v>
      </c>
      <c r="G5590" s="54" t="s">
        <v>71</v>
      </c>
      <c r="H5590" s="54" t="s">
        <v>128</v>
      </c>
      <c r="I5590" s="54" t="s">
        <v>22</v>
      </c>
      <c r="J5590" s="54" t="s">
        <v>129</v>
      </c>
      <c r="K5590" s="56">
        <v>43461.598078703704</v>
      </c>
      <c r="L5590" s="56">
        <v>43461.698495370372</v>
      </c>
      <c r="M5590" s="57">
        <v>2.41</v>
      </c>
      <c r="N5590" s="58">
        <v>0</v>
      </c>
      <c r="O5590" s="58">
        <v>14</v>
      </c>
      <c r="P5590" s="58">
        <v>0</v>
      </c>
      <c r="Q5590" s="58">
        <v>0</v>
      </c>
      <c r="R5590" s="59">
        <v>0</v>
      </c>
      <c r="S5590" s="59">
        <v>33.74</v>
      </c>
      <c r="T5590" s="59">
        <v>0</v>
      </c>
      <c r="U5590" s="59">
        <v>0</v>
      </c>
    </row>
    <row r="5591" spans="1:21" x14ac:dyDescent="0.3">
      <c r="A5591" s="61">
        <v>91932</v>
      </c>
      <c r="B5591" s="54">
        <v>1</v>
      </c>
      <c r="C5591" s="54" t="s">
        <v>79</v>
      </c>
      <c r="D5591" s="54" t="s">
        <v>109</v>
      </c>
      <c r="E5591" s="61" t="s">
        <v>4711</v>
      </c>
      <c r="F5591" s="61" t="s">
        <v>136</v>
      </c>
      <c r="G5591" s="54" t="s">
        <v>71</v>
      </c>
      <c r="H5591" s="54" t="s">
        <v>128</v>
      </c>
      <c r="I5591" s="54" t="s">
        <v>22</v>
      </c>
      <c r="J5591" s="54" t="s">
        <v>129</v>
      </c>
      <c r="K5591" s="56">
        <v>43461.597615740742</v>
      </c>
      <c r="L5591" s="56">
        <v>43461.646620370368</v>
      </c>
      <c r="M5591" s="57">
        <v>1.176111111</v>
      </c>
      <c r="N5591" s="58">
        <v>0</v>
      </c>
      <c r="O5591" s="58">
        <v>0</v>
      </c>
      <c r="P5591" s="58">
        <v>0</v>
      </c>
      <c r="Q5591" s="58">
        <v>8</v>
      </c>
      <c r="R5591" s="59">
        <v>0</v>
      </c>
      <c r="S5591" s="59">
        <v>0</v>
      </c>
      <c r="T5591" s="59">
        <v>0</v>
      </c>
      <c r="U5591" s="59">
        <v>9.4088890000000003</v>
      </c>
    </row>
    <row r="5592" spans="1:21" x14ac:dyDescent="0.3">
      <c r="A5592" s="61">
        <v>91934</v>
      </c>
      <c r="B5592" s="54">
        <v>1</v>
      </c>
      <c r="C5592" s="54" t="s">
        <v>78</v>
      </c>
      <c r="D5592" s="54" t="s">
        <v>103</v>
      </c>
      <c r="E5592" s="61" t="s">
        <v>4712</v>
      </c>
      <c r="F5592" s="61" t="s">
        <v>140</v>
      </c>
      <c r="G5592" s="54" t="s">
        <v>72</v>
      </c>
      <c r="H5592" s="54" t="s">
        <v>128</v>
      </c>
      <c r="I5592" s="54" t="s">
        <v>22</v>
      </c>
      <c r="J5592" s="54" t="s">
        <v>129</v>
      </c>
      <c r="K5592" s="56">
        <v>43461.601018518515</v>
      </c>
      <c r="L5592" s="56">
        <v>43461.661192129628</v>
      </c>
      <c r="M5592" s="57">
        <v>1.4441666660000001</v>
      </c>
      <c r="N5592" s="58">
        <v>0</v>
      </c>
      <c r="O5592" s="58">
        <v>82</v>
      </c>
      <c r="P5592" s="58">
        <v>0</v>
      </c>
      <c r="Q5592" s="58">
        <v>0</v>
      </c>
      <c r="R5592" s="59">
        <v>0</v>
      </c>
      <c r="S5592" s="59">
        <v>118.421667</v>
      </c>
      <c r="T5592" s="59">
        <v>0</v>
      </c>
      <c r="U5592" s="59">
        <v>0</v>
      </c>
    </row>
    <row r="5593" spans="1:21" x14ac:dyDescent="0.3">
      <c r="A5593" s="61">
        <v>91937</v>
      </c>
      <c r="B5593" s="54">
        <v>1</v>
      </c>
      <c r="C5593" s="54" t="s">
        <v>78</v>
      </c>
      <c r="D5593" s="54" t="s">
        <v>80</v>
      </c>
      <c r="E5593" s="61" t="s">
        <v>4713</v>
      </c>
      <c r="F5593" s="61" t="s">
        <v>137</v>
      </c>
      <c r="G5593" s="54" t="s">
        <v>71</v>
      </c>
      <c r="H5593" s="54" t="s">
        <v>128</v>
      </c>
      <c r="I5593" s="54" t="s">
        <v>22</v>
      </c>
      <c r="J5593" s="54" t="s">
        <v>129</v>
      </c>
      <c r="K5593" s="56">
        <v>43461.568379629629</v>
      </c>
      <c r="L5593" s="56">
        <v>43461.714918981481</v>
      </c>
      <c r="M5593" s="57">
        <v>3.5169444439999999</v>
      </c>
      <c r="N5593" s="58">
        <v>0</v>
      </c>
      <c r="O5593" s="58">
        <v>2</v>
      </c>
      <c r="P5593" s="58">
        <v>0</v>
      </c>
      <c r="Q5593" s="58">
        <v>0</v>
      </c>
      <c r="R5593" s="59">
        <v>0</v>
      </c>
      <c r="S5593" s="59">
        <v>7.0338890000000003</v>
      </c>
      <c r="T5593" s="59">
        <v>0</v>
      </c>
      <c r="U5593" s="59">
        <v>0</v>
      </c>
    </row>
    <row r="5594" spans="1:21" x14ac:dyDescent="0.3">
      <c r="A5594" s="61">
        <v>91940</v>
      </c>
      <c r="B5594" s="54">
        <v>1</v>
      </c>
      <c r="C5594" s="54" t="s">
        <v>79</v>
      </c>
      <c r="D5594" s="54" t="s">
        <v>108</v>
      </c>
      <c r="E5594" s="61" t="s">
        <v>4714</v>
      </c>
      <c r="F5594" s="61" t="s">
        <v>165</v>
      </c>
      <c r="G5594" s="54" t="s">
        <v>71</v>
      </c>
      <c r="H5594" s="54" t="s">
        <v>128</v>
      </c>
      <c r="I5594" s="54" t="s">
        <v>22</v>
      </c>
      <c r="J5594" s="54" t="s">
        <v>129</v>
      </c>
      <c r="K5594" s="56">
        <v>43461.608344907407</v>
      </c>
      <c r="L5594" s="56">
        <v>43461.657071759262</v>
      </c>
      <c r="M5594" s="57">
        <v>1.169444444</v>
      </c>
      <c r="N5594" s="58">
        <v>0</v>
      </c>
      <c r="O5594" s="58">
        <v>16</v>
      </c>
      <c r="P5594" s="58">
        <v>0</v>
      </c>
      <c r="Q5594" s="58">
        <v>0</v>
      </c>
      <c r="R5594" s="59">
        <v>0</v>
      </c>
      <c r="S5594" s="59">
        <v>18.711110999999999</v>
      </c>
      <c r="T5594" s="59">
        <v>0</v>
      </c>
      <c r="U5594" s="59">
        <v>0</v>
      </c>
    </row>
    <row r="5595" spans="1:21" x14ac:dyDescent="0.3">
      <c r="A5595" s="61">
        <v>91941</v>
      </c>
      <c r="B5595" s="54">
        <v>1</v>
      </c>
      <c r="C5595" s="54" t="s">
        <v>78</v>
      </c>
      <c r="D5595" s="54" t="s">
        <v>103</v>
      </c>
      <c r="E5595" s="61" t="s">
        <v>4715</v>
      </c>
      <c r="F5595" s="61" t="s">
        <v>171</v>
      </c>
      <c r="G5595" s="54" t="s">
        <v>72</v>
      </c>
      <c r="H5595" s="54" t="s">
        <v>128</v>
      </c>
      <c r="I5595" s="54" t="s">
        <v>22</v>
      </c>
      <c r="J5595" s="54" t="s">
        <v>129</v>
      </c>
      <c r="K5595" s="56">
        <v>43461.615729166668</v>
      </c>
      <c r="L5595" s="56">
        <v>43461.652013888888</v>
      </c>
      <c r="M5595" s="57">
        <v>0.87083333299999999</v>
      </c>
      <c r="N5595" s="58">
        <v>0</v>
      </c>
      <c r="O5595" s="58">
        <v>117</v>
      </c>
      <c r="P5595" s="58">
        <v>0</v>
      </c>
      <c r="Q5595" s="58">
        <v>0</v>
      </c>
      <c r="R5595" s="59">
        <v>0</v>
      </c>
      <c r="S5595" s="59">
        <v>101.8875</v>
      </c>
      <c r="T5595" s="59">
        <v>0</v>
      </c>
      <c r="U5595" s="59">
        <v>0</v>
      </c>
    </row>
    <row r="5596" spans="1:21" x14ac:dyDescent="0.3">
      <c r="A5596" s="61">
        <v>91947</v>
      </c>
      <c r="B5596" s="54">
        <v>1</v>
      </c>
      <c r="C5596" s="54" t="s">
        <v>78</v>
      </c>
      <c r="D5596" s="54" t="s">
        <v>80</v>
      </c>
      <c r="E5596" s="61" t="s">
        <v>4716</v>
      </c>
      <c r="F5596" s="61" t="s">
        <v>156</v>
      </c>
      <c r="G5596" s="54" t="s">
        <v>71</v>
      </c>
      <c r="H5596" s="54" t="s">
        <v>128</v>
      </c>
      <c r="I5596" s="54" t="s">
        <v>22</v>
      </c>
      <c r="J5596" s="54" t="s">
        <v>129</v>
      </c>
      <c r="K5596" s="56">
        <v>43461.62190972222</v>
      </c>
      <c r="L5596" s="56">
        <v>43461.778993055559</v>
      </c>
      <c r="M5596" s="57">
        <v>3.77</v>
      </c>
      <c r="N5596" s="58">
        <v>0</v>
      </c>
      <c r="O5596" s="58">
        <v>16</v>
      </c>
      <c r="P5596" s="58">
        <v>0</v>
      </c>
      <c r="Q5596" s="58">
        <v>0</v>
      </c>
      <c r="R5596" s="59">
        <v>0</v>
      </c>
      <c r="S5596" s="59">
        <v>60.32</v>
      </c>
      <c r="T5596" s="59">
        <v>0</v>
      </c>
      <c r="U5596" s="59">
        <v>0</v>
      </c>
    </row>
    <row r="5597" spans="1:21" x14ac:dyDescent="0.3">
      <c r="A5597" s="61">
        <v>91948</v>
      </c>
      <c r="B5597" s="54">
        <v>1</v>
      </c>
      <c r="C5597" s="54" t="s">
        <v>78</v>
      </c>
      <c r="D5597" s="54" t="s">
        <v>94</v>
      </c>
      <c r="E5597" s="61" t="s">
        <v>4717</v>
      </c>
      <c r="F5597" s="61" t="s">
        <v>137</v>
      </c>
      <c r="G5597" s="54" t="s">
        <v>71</v>
      </c>
      <c r="H5597" s="54" t="s">
        <v>128</v>
      </c>
      <c r="I5597" s="54" t="s">
        <v>22</v>
      </c>
      <c r="J5597" s="54" t="s">
        <v>129</v>
      </c>
      <c r="K5597" s="56">
        <v>43461.623969907407</v>
      </c>
      <c r="L5597" s="56">
        <v>43461.696423611109</v>
      </c>
      <c r="M5597" s="57">
        <v>1.738888888</v>
      </c>
      <c r="N5597" s="58">
        <v>0</v>
      </c>
      <c r="O5597" s="58">
        <v>1</v>
      </c>
      <c r="P5597" s="58">
        <v>0</v>
      </c>
      <c r="Q5597" s="58">
        <v>0</v>
      </c>
      <c r="R5597" s="59">
        <v>0</v>
      </c>
      <c r="S5597" s="59">
        <v>1.7388889999999999</v>
      </c>
      <c r="T5597" s="59">
        <v>0</v>
      </c>
      <c r="U5597" s="59">
        <v>0</v>
      </c>
    </row>
    <row r="5598" spans="1:21" x14ac:dyDescent="0.3">
      <c r="A5598" s="61">
        <v>91952</v>
      </c>
      <c r="B5598" s="54">
        <v>1</v>
      </c>
      <c r="C5598" s="54" t="s">
        <v>78</v>
      </c>
      <c r="D5598" s="54" t="s">
        <v>102</v>
      </c>
      <c r="E5598" s="61" t="s">
        <v>3328</v>
      </c>
      <c r="F5598" s="61" t="s">
        <v>219</v>
      </c>
      <c r="G5598" s="54" t="s">
        <v>76</v>
      </c>
      <c r="H5598" s="54" t="s">
        <v>128</v>
      </c>
      <c r="I5598" s="54" t="s">
        <v>22</v>
      </c>
      <c r="J5598" s="54" t="s">
        <v>147</v>
      </c>
      <c r="K5598" s="56">
        <v>43461.624768518523</v>
      </c>
      <c r="L5598" s="56">
        <v>43461.633571493054</v>
      </c>
      <c r="M5598" s="57">
        <v>0.21127111100000001</v>
      </c>
      <c r="N5598" s="58">
        <v>0</v>
      </c>
      <c r="O5598" s="58">
        <v>6</v>
      </c>
      <c r="P5598" s="58">
        <v>5</v>
      </c>
      <c r="Q5598" s="58">
        <v>438</v>
      </c>
      <c r="R5598" s="59">
        <v>0</v>
      </c>
      <c r="S5598" s="59">
        <v>1.2676270000000001</v>
      </c>
      <c r="T5598" s="59">
        <v>1.0563560000000001</v>
      </c>
      <c r="U5598" s="59">
        <v>92.536747000000005</v>
      </c>
    </row>
    <row r="5599" spans="1:21" x14ac:dyDescent="0.3">
      <c r="A5599" s="61">
        <v>91953</v>
      </c>
      <c r="B5599" s="54">
        <v>1</v>
      </c>
      <c r="C5599" s="54" t="s">
        <v>79</v>
      </c>
      <c r="D5599" s="54" t="s">
        <v>114</v>
      </c>
      <c r="E5599" s="61" t="s">
        <v>4718</v>
      </c>
      <c r="F5599" s="61" t="s">
        <v>172</v>
      </c>
      <c r="G5599" s="54" t="s">
        <v>71</v>
      </c>
      <c r="H5599" s="54" t="s">
        <v>128</v>
      </c>
      <c r="I5599" s="54" t="s">
        <v>22</v>
      </c>
      <c r="J5599" s="54" t="s">
        <v>129</v>
      </c>
      <c r="K5599" s="56">
        <v>43461.627326388887</v>
      </c>
      <c r="L5599" s="56">
        <v>43461.819652777776</v>
      </c>
      <c r="M5599" s="57">
        <v>4.6158333330000003</v>
      </c>
      <c r="N5599" s="58">
        <v>0</v>
      </c>
      <c r="O5599" s="58">
        <v>0</v>
      </c>
      <c r="P5599" s="58">
        <v>0</v>
      </c>
      <c r="Q5599" s="58">
        <v>47</v>
      </c>
      <c r="R5599" s="59">
        <v>0</v>
      </c>
      <c r="S5599" s="59">
        <v>0</v>
      </c>
      <c r="T5599" s="59">
        <v>0</v>
      </c>
      <c r="U5599" s="59">
        <v>216.94416699999999</v>
      </c>
    </row>
    <row r="5600" spans="1:21" x14ac:dyDescent="0.3">
      <c r="A5600" s="61">
        <v>91955</v>
      </c>
      <c r="B5600" s="54">
        <v>1</v>
      </c>
      <c r="C5600" s="54" t="s">
        <v>79</v>
      </c>
      <c r="D5600" s="54" t="s">
        <v>108</v>
      </c>
      <c r="E5600" s="61" t="s">
        <v>4719</v>
      </c>
      <c r="F5600" s="61" t="s">
        <v>184</v>
      </c>
      <c r="G5600" s="54" t="s">
        <v>71</v>
      </c>
      <c r="H5600" s="54" t="s">
        <v>128</v>
      </c>
      <c r="I5600" s="54" t="s">
        <v>22</v>
      </c>
      <c r="J5600" s="54" t="s">
        <v>129</v>
      </c>
      <c r="K5600" s="56">
        <v>43461.62771990741</v>
      </c>
      <c r="L5600" s="56">
        <v>43461.702916666669</v>
      </c>
      <c r="M5600" s="57">
        <v>1.8047222220000001</v>
      </c>
      <c r="N5600" s="58">
        <v>0</v>
      </c>
      <c r="O5600" s="58">
        <v>135</v>
      </c>
      <c r="P5600" s="58">
        <v>0</v>
      </c>
      <c r="Q5600" s="58">
        <v>0</v>
      </c>
      <c r="R5600" s="59">
        <v>0</v>
      </c>
      <c r="S5600" s="59">
        <v>243.63749999999999</v>
      </c>
      <c r="T5600" s="59">
        <v>0</v>
      </c>
      <c r="U5600" s="59">
        <v>0</v>
      </c>
    </row>
    <row r="5601" spans="1:21" x14ac:dyDescent="0.3">
      <c r="A5601" s="61">
        <v>91956</v>
      </c>
      <c r="B5601" s="54">
        <v>1</v>
      </c>
      <c r="C5601" s="54" t="s">
        <v>78</v>
      </c>
      <c r="D5601" s="54" t="s">
        <v>82</v>
      </c>
      <c r="E5601" s="61" t="s">
        <v>4720</v>
      </c>
      <c r="F5601" s="61" t="s">
        <v>136</v>
      </c>
      <c r="G5601" s="54" t="s">
        <v>71</v>
      </c>
      <c r="H5601" s="54" t="s">
        <v>128</v>
      </c>
      <c r="I5601" s="54" t="s">
        <v>22</v>
      </c>
      <c r="J5601" s="54" t="s">
        <v>129</v>
      </c>
      <c r="K5601" s="56">
        <v>43461.59438657407</v>
      </c>
      <c r="L5601" s="56">
        <v>43461.667291666665</v>
      </c>
      <c r="M5601" s="57">
        <v>1.7497222219999999</v>
      </c>
      <c r="N5601" s="58">
        <v>0</v>
      </c>
      <c r="O5601" s="58">
        <v>420</v>
      </c>
      <c r="P5601" s="58">
        <v>0</v>
      </c>
      <c r="Q5601" s="58">
        <v>0</v>
      </c>
      <c r="R5601" s="59">
        <v>0</v>
      </c>
      <c r="S5601" s="59">
        <v>734.88333299999999</v>
      </c>
      <c r="T5601" s="59">
        <v>0</v>
      </c>
      <c r="U5601" s="59">
        <v>0</v>
      </c>
    </row>
    <row r="5602" spans="1:21" x14ac:dyDescent="0.3">
      <c r="A5602" s="61">
        <v>91958</v>
      </c>
      <c r="B5602" s="54">
        <v>1</v>
      </c>
      <c r="C5602" s="54" t="s">
        <v>78</v>
      </c>
      <c r="D5602" s="54" t="s">
        <v>102</v>
      </c>
      <c r="E5602" s="61" t="s">
        <v>506</v>
      </c>
      <c r="F5602" s="61" t="s">
        <v>140</v>
      </c>
      <c r="G5602" s="54" t="s">
        <v>72</v>
      </c>
      <c r="H5602" s="54" t="s">
        <v>128</v>
      </c>
      <c r="I5602" s="54" t="s">
        <v>22</v>
      </c>
      <c r="J5602" s="54" t="s">
        <v>129</v>
      </c>
      <c r="K5602" s="56">
        <v>43461.635868055557</v>
      </c>
      <c r="L5602" s="56">
        <v>43461.646655092591</v>
      </c>
      <c r="M5602" s="57">
        <v>0.25888888799999998</v>
      </c>
      <c r="N5602" s="58">
        <v>0</v>
      </c>
      <c r="O5602" s="58">
        <v>132</v>
      </c>
      <c r="P5602" s="58">
        <v>14</v>
      </c>
      <c r="Q5602" s="58">
        <v>2066</v>
      </c>
      <c r="R5602" s="59">
        <v>0</v>
      </c>
      <c r="S5602" s="59">
        <v>34.173333</v>
      </c>
      <c r="T5602" s="59">
        <v>3.624444</v>
      </c>
      <c r="U5602" s="59">
        <v>534.86444300000005</v>
      </c>
    </row>
    <row r="5603" spans="1:21" x14ac:dyDescent="0.3">
      <c r="A5603" s="61">
        <v>91962</v>
      </c>
      <c r="B5603" s="54">
        <v>1</v>
      </c>
      <c r="C5603" s="54" t="s">
        <v>78</v>
      </c>
      <c r="D5603" s="54" t="s">
        <v>125</v>
      </c>
      <c r="E5603" s="61" t="s">
        <v>4721</v>
      </c>
      <c r="F5603" s="61" t="s">
        <v>137</v>
      </c>
      <c r="G5603" s="54" t="s">
        <v>71</v>
      </c>
      <c r="H5603" s="54" t="s">
        <v>128</v>
      </c>
      <c r="I5603" s="54" t="s">
        <v>22</v>
      </c>
      <c r="J5603" s="54" t="s">
        <v>129</v>
      </c>
      <c r="K5603" s="56">
        <v>43461.598668981482</v>
      </c>
      <c r="L5603" s="56">
        <v>43461.699872685189</v>
      </c>
      <c r="M5603" s="57">
        <v>2.4288888879999999</v>
      </c>
      <c r="N5603" s="58">
        <v>0</v>
      </c>
      <c r="O5603" s="58">
        <v>38</v>
      </c>
      <c r="P5603" s="58">
        <v>0</v>
      </c>
      <c r="Q5603" s="58">
        <v>0</v>
      </c>
      <c r="R5603" s="59">
        <v>0</v>
      </c>
      <c r="S5603" s="59">
        <v>92.297777999999994</v>
      </c>
      <c r="T5603" s="59">
        <v>0</v>
      </c>
      <c r="U5603" s="59">
        <v>0</v>
      </c>
    </row>
    <row r="5604" spans="1:21" x14ac:dyDescent="0.3">
      <c r="A5604" s="61">
        <v>91964</v>
      </c>
      <c r="B5604" s="54">
        <v>1</v>
      </c>
      <c r="C5604" s="54" t="s">
        <v>78</v>
      </c>
      <c r="D5604" s="54" t="s">
        <v>98</v>
      </c>
      <c r="E5604" s="61" t="s">
        <v>4722</v>
      </c>
      <c r="F5604" s="61" t="s">
        <v>327</v>
      </c>
      <c r="G5604" s="54" t="s">
        <v>72</v>
      </c>
      <c r="H5604" s="54" t="s">
        <v>128</v>
      </c>
      <c r="I5604" s="54" t="s">
        <v>22</v>
      </c>
      <c r="J5604" s="54" t="s">
        <v>129</v>
      </c>
      <c r="K5604" s="56">
        <v>43461.642326388886</v>
      </c>
      <c r="L5604" s="56">
        <v>43461.758240740739</v>
      </c>
      <c r="M5604" s="57">
        <v>2.7819444440000001</v>
      </c>
      <c r="N5604" s="58">
        <v>0</v>
      </c>
      <c r="O5604" s="58">
        <v>201</v>
      </c>
      <c r="P5604" s="58">
        <v>0</v>
      </c>
      <c r="Q5604" s="58">
        <v>0</v>
      </c>
      <c r="R5604" s="59">
        <v>0</v>
      </c>
      <c r="S5604" s="59">
        <v>559.17083300000002</v>
      </c>
      <c r="T5604" s="59">
        <v>0</v>
      </c>
      <c r="U5604" s="59">
        <v>0</v>
      </c>
    </row>
    <row r="5605" spans="1:21" x14ac:dyDescent="0.3">
      <c r="A5605" s="61">
        <v>91967</v>
      </c>
      <c r="B5605" s="54">
        <v>1</v>
      </c>
      <c r="C5605" s="54" t="s">
        <v>78</v>
      </c>
      <c r="D5605" s="54" t="s">
        <v>94</v>
      </c>
      <c r="E5605" s="61" t="s">
        <v>4723</v>
      </c>
      <c r="F5605" s="61" t="s">
        <v>159</v>
      </c>
      <c r="G5605" s="54" t="s">
        <v>71</v>
      </c>
      <c r="H5605" s="54" t="s">
        <v>128</v>
      </c>
      <c r="I5605" s="54" t="s">
        <v>22</v>
      </c>
      <c r="J5605" s="54" t="s">
        <v>129</v>
      </c>
      <c r="K5605" s="56">
        <v>43461.646400462967</v>
      </c>
      <c r="L5605" s="56">
        <v>43461.780104166668</v>
      </c>
      <c r="M5605" s="57">
        <v>3.2088888880000002</v>
      </c>
      <c r="N5605" s="58">
        <v>0</v>
      </c>
      <c r="O5605" s="58">
        <v>0</v>
      </c>
      <c r="P5605" s="58">
        <v>0</v>
      </c>
      <c r="Q5605" s="58">
        <v>18</v>
      </c>
      <c r="R5605" s="59">
        <v>0</v>
      </c>
      <c r="S5605" s="59">
        <v>0</v>
      </c>
      <c r="T5605" s="59">
        <v>0</v>
      </c>
      <c r="U5605" s="59">
        <v>57.76</v>
      </c>
    </row>
    <row r="5606" spans="1:21" x14ac:dyDescent="0.3">
      <c r="A5606" s="61">
        <v>91968</v>
      </c>
      <c r="B5606" s="54">
        <v>1</v>
      </c>
      <c r="C5606" s="54" t="s">
        <v>78</v>
      </c>
      <c r="D5606" s="54" t="s">
        <v>125</v>
      </c>
      <c r="E5606" s="61" t="s">
        <v>4724</v>
      </c>
      <c r="F5606" s="61" t="s">
        <v>184</v>
      </c>
      <c r="G5606" s="54" t="s">
        <v>71</v>
      </c>
      <c r="H5606" s="54" t="s">
        <v>128</v>
      </c>
      <c r="I5606" s="54" t="s">
        <v>22</v>
      </c>
      <c r="J5606" s="54" t="s">
        <v>129</v>
      </c>
      <c r="K5606" s="56">
        <v>43461.617280092592</v>
      </c>
      <c r="L5606" s="56">
        <v>43461.776655092595</v>
      </c>
      <c r="M5606" s="57">
        <v>3.8250000000000002</v>
      </c>
      <c r="N5606" s="58">
        <v>0</v>
      </c>
      <c r="O5606" s="58">
        <v>1</v>
      </c>
      <c r="P5606" s="58">
        <v>0</v>
      </c>
      <c r="Q5606" s="58">
        <v>0</v>
      </c>
      <c r="R5606" s="59">
        <v>0</v>
      </c>
      <c r="S5606" s="59">
        <v>3.8250000000000002</v>
      </c>
      <c r="T5606" s="59">
        <v>0</v>
      </c>
      <c r="U5606" s="59">
        <v>0</v>
      </c>
    </row>
    <row r="5607" spans="1:21" x14ac:dyDescent="0.3">
      <c r="A5607" s="61">
        <v>91970</v>
      </c>
      <c r="B5607" s="54">
        <v>1</v>
      </c>
      <c r="C5607" s="54" t="s">
        <v>79</v>
      </c>
      <c r="D5607" s="54" t="s">
        <v>111</v>
      </c>
      <c r="E5607" s="61" t="s">
        <v>4725</v>
      </c>
      <c r="F5607" s="61" t="s">
        <v>159</v>
      </c>
      <c r="G5607" s="54" t="s">
        <v>71</v>
      </c>
      <c r="H5607" s="54" t="s">
        <v>128</v>
      </c>
      <c r="I5607" s="54" t="s">
        <v>22</v>
      </c>
      <c r="J5607" s="54" t="s">
        <v>129</v>
      </c>
      <c r="K5607" s="56">
        <v>43461.653217592589</v>
      </c>
      <c r="L5607" s="56">
        <v>43461.736666666664</v>
      </c>
      <c r="M5607" s="57">
        <v>2.0027777769999999</v>
      </c>
      <c r="N5607" s="58">
        <v>0</v>
      </c>
      <c r="O5607" s="58">
        <v>1</v>
      </c>
      <c r="P5607" s="58">
        <v>0</v>
      </c>
      <c r="Q5607" s="58">
        <v>194</v>
      </c>
      <c r="R5607" s="59">
        <v>0</v>
      </c>
      <c r="S5607" s="59">
        <v>2.0027780000000002</v>
      </c>
      <c r="T5607" s="59">
        <v>0</v>
      </c>
      <c r="U5607" s="59">
        <v>388.53888899999998</v>
      </c>
    </row>
    <row r="5608" spans="1:21" x14ac:dyDescent="0.3">
      <c r="A5608" s="61">
        <v>91972</v>
      </c>
      <c r="B5608" s="54">
        <v>1</v>
      </c>
      <c r="C5608" s="54" t="s">
        <v>79</v>
      </c>
      <c r="D5608" s="54" t="s">
        <v>108</v>
      </c>
      <c r="E5608" s="61" t="s">
        <v>2967</v>
      </c>
      <c r="F5608" s="61" t="s">
        <v>140</v>
      </c>
      <c r="G5608" s="54" t="s">
        <v>72</v>
      </c>
      <c r="H5608" s="54" t="s">
        <v>128</v>
      </c>
      <c r="I5608" s="54" t="s">
        <v>22</v>
      </c>
      <c r="J5608" s="54" t="s">
        <v>129</v>
      </c>
      <c r="K5608" s="56">
        <v>43461.655601851853</v>
      </c>
      <c r="L5608" s="56">
        <v>43461.668668981481</v>
      </c>
      <c r="M5608" s="57">
        <v>0.313611111</v>
      </c>
      <c r="N5608" s="58">
        <v>11</v>
      </c>
      <c r="O5608" s="58">
        <v>3423</v>
      </c>
      <c r="P5608" s="58">
        <v>0</v>
      </c>
      <c r="Q5608" s="58">
        <v>20</v>
      </c>
      <c r="R5608" s="59">
        <v>3.449722</v>
      </c>
      <c r="S5608" s="59">
        <v>1073.4908330000001</v>
      </c>
      <c r="T5608" s="59">
        <v>0</v>
      </c>
      <c r="U5608" s="59">
        <v>6.2722220000000002</v>
      </c>
    </row>
    <row r="5609" spans="1:21" x14ac:dyDescent="0.3">
      <c r="A5609" s="61">
        <v>91975</v>
      </c>
      <c r="B5609" s="54">
        <v>1</v>
      </c>
      <c r="C5609" s="54" t="s">
        <v>78</v>
      </c>
      <c r="D5609" s="54" t="s">
        <v>83</v>
      </c>
      <c r="E5609" s="61" t="s">
        <v>4726</v>
      </c>
      <c r="F5609" s="61" t="s">
        <v>136</v>
      </c>
      <c r="G5609" s="54" t="s">
        <v>71</v>
      </c>
      <c r="H5609" s="54" t="s">
        <v>128</v>
      </c>
      <c r="I5609" s="54" t="s">
        <v>22</v>
      </c>
      <c r="J5609" s="54" t="s">
        <v>129</v>
      </c>
      <c r="K5609" s="56">
        <v>43461.647870370369</v>
      </c>
      <c r="L5609" s="56">
        <v>43461.796828703707</v>
      </c>
      <c r="M5609" s="57">
        <v>3.5750000000000002</v>
      </c>
      <c r="N5609" s="58">
        <v>0</v>
      </c>
      <c r="O5609" s="58">
        <v>564</v>
      </c>
      <c r="P5609" s="58">
        <v>0</v>
      </c>
      <c r="Q5609" s="58">
        <v>0</v>
      </c>
      <c r="R5609" s="59">
        <v>0</v>
      </c>
      <c r="S5609" s="59">
        <v>2016.3</v>
      </c>
      <c r="T5609" s="59">
        <v>0</v>
      </c>
      <c r="U5609" s="59">
        <v>0</v>
      </c>
    </row>
    <row r="5610" spans="1:21" x14ac:dyDescent="0.3">
      <c r="A5610" s="61">
        <v>91978</v>
      </c>
      <c r="B5610" s="54">
        <v>1</v>
      </c>
      <c r="C5610" s="54" t="s">
        <v>78</v>
      </c>
      <c r="D5610" s="54" t="s">
        <v>81</v>
      </c>
      <c r="E5610" s="61" t="s">
        <v>4727</v>
      </c>
      <c r="F5610" s="61" t="s">
        <v>136</v>
      </c>
      <c r="G5610" s="54" t="s">
        <v>71</v>
      </c>
      <c r="H5610" s="54" t="s">
        <v>128</v>
      </c>
      <c r="I5610" s="54" t="s">
        <v>22</v>
      </c>
      <c r="J5610" s="54" t="s">
        <v>129</v>
      </c>
      <c r="K5610" s="56">
        <v>43461.63</v>
      </c>
      <c r="L5610" s="56">
        <v>43461.693275462967</v>
      </c>
      <c r="M5610" s="57">
        <v>1.518611111</v>
      </c>
      <c r="N5610" s="58">
        <v>0</v>
      </c>
      <c r="O5610" s="58">
        <v>93</v>
      </c>
      <c r="P5610" s="58">
        <v>0</v>
      </c>
      <c r="Q5610" s="58">
        <v>3</v>
      </c>
      <c r="R5610" s="59">
        <v>0</v>
      </c>
      <c r="S5610" s="59">
        <v>141.23083299999999</v>
      </c>
      <c r="T5610" s="59">
        <v>0</v>
      </c>
      <c r="U5610" s="59">
        <v>4.5558329999999998</v>
      </c>
    </row>
    <row r="5611" spans="1:21" x14ac:dyDescent="0.3">
      <c r="A5611" s="61">
        <v>91983</v>
      </c>
      <c r="B5611" s="54">
        <v>1</v>
      </c>
      <c r="C5611" s="54" t="s">
        <v>79</v>
      </c>
      <c r="D5611" s="54" t="s">
        <v>124</v>
      </c>
      <c r="E5611" s="61" t="s">
        <v>4728</v>
      </c>
      <c r="F5611" s="61" t="s">
        <v>140</v>
      </c>
      <c r="G5611" s="54" t="s">
        <v>72</v>
      </c>
      <c r="H5611" s="54" t="s">
        <v>128</v>
      </c>
      <c r="I5611" s="54" t="s">
        <v>22</v>
      </c>
      <c r="J5611" s="54" t="s">
        <v>129</v>
      </c>
      <c r="K5611" s="56">
        <v>43461.66369212963</v>
      </c>
      <c r="L5611" s="56">
        <v>43461.704606481479</v>
      </c>
      <c r="M5611" s="57">
        <v>0.98194444400000003</v>
      </c>
      <c r="N5611" s="58">
        <v>1</v>
      </c>
      <c r="O5611" s="58">
        <v>500</v>
      </c>
      <c r="P5611" s="58">
        <v>0</v>
      </c>
      <c r="Q5611" s="58">
        <v>0</v>
      </c>
      <c r="R5611" s="59">
        <v>0.98194400000000004</v>
      </c>
      <c r="S5611" s="59">
        <v>490.97222199999999</v>
      </c>
      <c r="T5611" s="59">
        <v>0</v>
      </c>
      <c r="U5611" s="59">
        <v>0</v>
      </c>
    </row>
    <row r="5612" spans="1:21" x14ac:dyDescent="0.3">
      <c r="A5612" s="61">
        <v>91984</v>
      </c>
      <c r="B5612" s="54">
        <v>1</v>
      </c>
      <c r="C5612" s="54" t="s">
        <v>78</v>
      </c>
      <c r="D5612" s="54" t="s">
        <v>86</v>
      </c>
      <c r="E5612" s="61" t="s">
        <v>4729</v>
      </c>
      <c r="F5612" s="61" t="s">
        <v>156</v>
      </c>
      <c r="G5612" s="54" t="s">
        <v>71</v>
      </c>
      <c r="H5612" s="54" t="s">
        <v>128</v>
      </c>
      <c r="I5612" s="54" t="s">
        <v>22</v>
      </c>
      <c r="J5612" s="54" t="s">
        <v>129</v>
      </c>
      <c r="K5612" s="56">
        <v>43461.638101851851</v>
      </c>
      <c r="L5612" s="56">
        <v>43461.714999999997</v>
      </c>
      <c r="M5612" s="57">
        <v>1.845555555</v>
      </c>
      <c r="N5612" s="58">
        <v>0</v>
      </c>
      <c r="O5612" s="58">
        <v>10</v>
      </c>
      <c r="P5612" s="58">
        <v>0</v>
      </c>
      <c r="Q5612" s="58">
        <v>0</v>
      </c>
      <c r="R5612" s="59">
        <v>0</v>
      </c>
      <c r="S5612" s="59">
        <v>18.455556000000001</v>
      </c>
      <c r="T5612" s="59">
        <v>0</v>
      </c>
      <c r="U5612" s="59">
        <v>0</v>
      </c>
    </row>
    <row r="5613" spans="1:21" x14ac:dyDescent="0.3">
      <c r="A5613" s="61">
        <v>91985</v>
      </c>
      <c r="B5613" s="54">
        <v>1</v>
      </c>
      <c r="C5613" s="54" t="s">
        <v>79</v>
      </c>
      <c r="D5613" s="54" t="s">
        <v>111</v>
      </c>
      <c r="E5613" s="61" t="s">
        <v>4730</v>
      </c>
      <c r="F5613" s="61" t="s">
        <v>140</v>
      </c>
      <c r="G5613" s="54" t="s">
        <v>72</v>
      </c>
      <c r="H5613" s="54" t="s">
        <v>128</v>
      </c>
      <c r="I5613" s="54" t="s">
        <v>22</v>
      </c>
      <c r="J5613" s="54" t="s">
        <v>129</v>
      </c>
      <c r="K5613" s="56">
        <v>43461.664363425924</v>
      </c>
      <c r="L5613" s="56">
        <v>43461.692627314813</v>
      </c>
      <c r="M5613" s="57">
        <v>0.67833333299999998</v>
      </c>
      <c r="N5613" s="58">
        <v>2</v>
      </c>
      <c r="O5613" s="58">
        <v>352</v>
      </c>
      <c r="P5613" s="58">
        <v>0</v>
      </c>
      <c r="Q5613" s="58">
        <v>17</v>
      </c>
      <c r="R5613" s="59">
        <v>1.3566670000000001</v>
      </c>
      <c r="S5613" s="59">
        <v>238.77333300000001</v>
      </c>
      <c r="T5613" s="59">
        <v>0</v>
      </c>
      <c r="U5613" s="59">
        <v>11.531667000000001</v>
      </c>
    </row>
    <row r="5614" spans="1:21" x14ac:dyDescent="0.3">
      <c r="A5614" s="61">
        <v>91986</v>
      </c>
      <c r="B5614" s="54">
        <v>1</v>
      </c>
      <c r="C5614" s="54" t="s">
        <v>79</v>
      </c>
      <c r="D5614" s="54" t="s">
        <v>109</v>
      </c>
      <c r="E5614" s="61" t="s">
        <v>4731</v>
      </c>
      <c r="F5614" s="61" t="s">
        <v>159</v>
      </c>
      <c r="G5614" s="54" t="s">
        <v>71</v>
      </c>
      <c r="H5614" s="54" t="s">
        <v>128</v>
      </c>
      <c r="I5614" s="54" t="s">
        <v>22</v>
      </c>
      <c r="J5614" s="54" t="s">
        <v>129</v>
      </c>
      <c r="K5614" s="56">
        <v>43461.666006944448</v>
      </c>
      <c r="L5614" s="56">
        <v>43461.728854166664</v>
      </c>
      <c r="M5614" s="57">
        <v>1.5083333329999999</v>
      </c>
      <c r="N5614" s="58">
        <v>0</v>
      </c>
      <c r="O5614" s="58">
        <v>0</v>
      </c>
      <c r="P5614" s="58">
        <v>0</v>
      </c>
      <c r="Q5614" s="58">
        <v>10</v>
      </c>
      <c r="R5614" s="59">
        <v>0</v>
      </c>
      <c r="S5614" s="59">
        <v>0</v>
      </c>
      <c r="T5614" s="59">
        <v>0</v>
      </c>
      <c r="U5614" s="59">
        <v>15.083333</v>
      </c>
    </row>
    <row r="5615" spans="1:21" x14ac:dyDescent="0.3">
      <c r="A5615" s="61">
        <v>91988</v>
      </c>
      <c r="B5615" s="54">
        <v>1</v>
      </c>
      <c r="C5615" s="54" t="s">
        <v>78</v>
      </c>
      <c r="D5615" s="54" t="s">
        <v>81</v>
      </c>
      <c r="E5615" s="61" t="s">
        <v>4732</v>
      </c>
      <c r="F5615" s="61" t="s">
        <v>137</v>
      </c>
      <c r="G5615" s="54" t="s">
        <v>71</v>
      </c>
      <c r="H5615" s="54" t="s">
        <v>128</v>
      </c>
      <c r="I5615" s="54" t="s">
        <v>22</v>
      </c>
      <c r="J5615" s="54" t="s">
        <v>129</v>
      </c>
      <c r="K5615" s="56">
        <v>43461.642430555556</v>
      </c>
      <c r="L5615" s="56">
        <v>43461.72483796296</v>
      </c>
      <c r="M5615" s="57">
        <v>1.977777777</v>
      </c>
      <c r="N5615" s="58">
        <v>0</v>
      </c>
      <c r="O5615" s="58">
        <v>1</v>
      </c>
      <c r="P5615" s="58">
        <v>0</v>
      </c>
      <c r="Q5615" s="58">
        <v>0</v>
      </c>
      <c r="R5615" s="59">
        <v>0</v>
      </c>
      <c r="S5615" s="59">
        <v>1.977778</v>
      </c>
      <c r="T5615" s="59">
        <v>0</v>
      </c>
      <c r="U5615" s="59">
        <v>0</v>
      </c>
    </row>
    <row r="5616" spans="1:21" x14ac:dyDescent="0.3">
      <c r="A5616" s="61">
        <v>91990</v>
      </c>
      <c r="B5616" s="54">
        <v>1</v>
      </c>
      <c r="C5616" s="54" t="s">
        <v>78</v>
      </c>
      <c r="D5616" s="54" t="s">
        <v>101</v>
      </c>
      <c r="E5616" s="61" t="s">
        <v>4336</v>
      </c>
      <c r="F5616" s="61" t="s">
        <v>136</v>
      </c>
      <c r="G5616" s="54" t="s">
        <v>71</v>
      </c>
      <c r="H5616" s="54" t="s">
        <v>128</v>
      </c>
      <c r="I5616" s="54" t="s">
        <v>22</v>
      </c>
      <c r="J5616" s="54" t="s">
        <v>129</v>
      </c>
      <c r="K5616" s="56">
        <v>43461.676307870373</v>
      </c>
      <c r="L5616" s="56">
        <v>43461.760231481479</v>
      </c>
      <c r="M5616" s="57">
        <v>2.0141666659999999</v>
      </c>
      <c r="N5616" s="58">
        <v>0</v>
      </c>
      <c r="O5616" s="58">
        <v>23</v>
      </c>
      <c r="P5616" s="58">
        <v>0</v>
      </c>
      <c r="Q5616" s="58">
        <v>0</v>
      </c>
      <c r="R5616" s="59">
        <v>0</v>
      </c>
      <c r="S5616" s="59">
        <v>46.325833000000003</v>
      </c>
      <c r="T5616" s="59">
        <v>0</v>
      </c>
      <c r="U5616" s="59">
        <v>0</v>
      </c>
    </row>
    <row r="5617" spans="1:21" x14ac:dyDescent="0.3">
      <c r="A5617" s="61">
        <v>91992</v>
      </c>
      <c r="B5617" s="54">
        <v>1</v>
      </c>
      <c r="C5617" s="54" t="s">
        <v>78</v>
      </c>
      <c r="D5617" s="54" t="s">
        <v>102</v>
      </c>
      <c r="E5617" s="61" t="s">
        <v>506</v>
      </c>
      <c r="F5617" s="61" t="s">
        <v>140</v>
      </c>
      <c r="G5617" s="54" t="s">
        <v>72</v>
      </c>
      <c r="H5617" s="54" t="s">
        <v>128</v>
      </c>
      <c r="I5617" s="54" t="s">
        <v>22</v>
      </c>
      <c r="J5617" s="54" t="s">
        <v>129</v>
      </c>
      <c r="K5617" s="56">
        <v>43461.644143518519</v>
      </c>
      <c r="L5617" s="56">
        <v>43461.692974537036</v>
      </c>
      <c r="M5617" s="57">
        <v>1.171944444</v>
      </c>
      <c r="N5617" s="58">
        <v>0</v>
      </c>
      <c r="O5617" s="58">
        <v>132</v>
      </c>
      <c r="P5617" s="58">
        <v>14</v>
      </c>
      <c r="Q5617" s="58">
        <v>2066</v>
      </c>
      <c r="R5617" s="59">
        <v>0</v>
      </c>
      <c r="S5617" s="59">
        <v>154.69666699999999</v>
      </c>
      <c r="T5617" s="59">
        <v>16.407222000000001</v>
      </c>
      <c r="U5617" s="59">
        <v>2421.2372209999999</v>
      </c>
    </row>
    <row r="5618" spans="1:21" x14ac:dyDescent="0.3">
      <c r="A5618" s="61">
        <v>91993</v>
      </c>
      <c r="B5618" s="54">
        <v>1</v>
      </c>
      <c r="C5618" s="54" t="s">
        <v>78</v>
      </c>
      <c r="D5618" s="54" t="s">
        <v>106</v>
      </c>
      <c r="E5618" s="61" t="s">
        <v>4733</v>
      </c>
      <c r="F5618" s="61" t="s">
        <v>136</v>
      </c>
      <c r="G5618" s="54" t="s">
        <v>71</v>
      </c>
      <c r="H5618" s="54" t="s">
        <v>128</v>
      </c>
      <c r="I5618" s="54" t="s">
        <v>22</v>
      </c>
      <c r="J5618" s="54" t="s">
        <v>129</v>
      </c>
      <c r="K5618" s="56">
        <v>43461.664317129631</v>
      </c>
      <c r="L5618" s="56">
        <v>43461.763923611114</v>
      </c>
      <c r="M5618" s="57">
        <v>2.3905555550000002</v>
      </c>
      <c r="N5618" s="58">
        <v>0</v>
      </c>
      <c r="O5618" s="58">
        <v>14</v>
      </c>
      <c r="P5618" s="58">
        <v>0</v>
      </c>
      <c r="Q5618" s="58">
        <v>0</v>
      </c>
      <c r="R5618" s="59">
        <v>0</v>
      </c>
      <c r="S5618" s="59">
        <v>33.467778000000003</v>
      </c>
      <c r="T5618" s="59">
        <v>0</v>
      </c>
      <c r="U5618" s="59">
        <v>0</v>
      </c>
    </row>
    <row r="5619" spans="1:21" x14ac:dyDescent="0.3">
      <c r="A5619" s="61">
        <v>91995</v>
      </c>
      <c r="B5619" s="54">
        <v>1</v>
      </c>
      <c r="C5619" s="54" t="s">
        <v>78</v>
      </c>
      <c r="D5619" s="54" t="s">
        <v>91</v>
      </c>
      <c r="E5619" s="61" t="s">
        <v>1207</v>
      </c>
      <c r="F5619" s="61" t="s">
        <v>151</v>
      </c>
      <c r="G5619" s="54" t="s">
        <v>71</v>
      </c>
      <c r="H5619" s="54" t="s">
        <v>128</v>
      </c>
      <c r="I5619" s="54" t="s">
        <v>22</v>
      </c>
      <c r="J5619" s="54" t="s">
        <v>129</v>
      </c>
      <c r="K5619" s="56">
        <v>43461.680092592593</v>
      </c>
      <c r="L5619" s="56">
        <v>43461.740682870368</v>
      </c>
      <c r="M5619" s="57">
        <v>1.4541666660000001</v>
      </c>
      <c r="N5619" s="58">
        <v>0</v>
      </c>
      <c r="O5619" s="58">
        <v>25</v>
      </c>
      <c r="P5619" s="58">
        <v>0</v>
      </c>
      <c r="Q5619" s="58">
        <v>0</v>
      </c>
      <c r="R5619" s="59">
        <v>0</v>
      </c>
      <c r="S5619" s="59">
        <v>36.354166999999997</v>
      </c>
      <c r="T5619" s="59">
        <v>0</v>
      </c>
      <c r="U5619" s="59">
        <v>0</v>
      </c>
    </row>
    <row r="5620" spans="1:21" x14ac:dyDescent="0.3">
      <c r="A5620" s="61">
        <v>92000</v>
      </c>
      <c r="B5620" s="54">
        <v>1</v>
      </c>
      <c r="C5620" s="54" t="s">
        <v>78</v>
      </c>
      <c r="D5620" s="54" t="s">
        <v>89</v>
      </c>
      <c r="E5620" s="61" t="s">
        <v>4734</v>
      </c>
      <c r="F5620" s="61" t="s">
        <v>137</v>
      </c>
      <c r="G5620" s="54" t="s">
        <v>71</v>
      </c>
      <c r="H5620" s="54" t="s">
        <v>128</v>
      </c>
      <c r="I5620" s="54" t="s">
        <v>22</v>
      </c>
      <c r="J5620" s="54" t="s">
        <v>129</v>
      </c>
      <c r="K5620" s="56">
        <v>43461.686608796299</v>
      </c>
      <c r="L5620" s="56">
        <v>43461.737627314811</v>
      </c>
      <c r="M5620" s="57">
        <v>1.224444444</v>
      </c>
      <c r="N5620" s="58">
        <v>0</v>
      </c>
      <c r="O5620" s="58">
        <v>0</v>
      </c>
      <c r="P5620" s="58">
        <v>0</v>
      </c>
      <c r="Q5620" s="58">
        <v>2</v>
      </c>
      <c r="R5620" s="59">
        <v>0</v>
      </c>
      <c r="S5620" s="59">
        <v>0</v>
      </c>
      <c r="T5620" s="59">
        <v>0</v>
      </c>
      <c r="U5620" s="59">
        <v>2.4488889999999999</v>
      </c>
    </row>
    <row r="5621" spans="1:21" x14ac:dyDescent="0.3">
      <c r="A5621" s="61">
        <v>92002</v>
      </c>
      <c r="B5621" s="54">
        <v>1</v>
      </c>
      <c r="C5621" s="54" t="s">
        <v>78</v>
      </c>
      <c r="D5621" s="54" t="s">
        <v>80</v>
      </c>
      <c r="E5621" s="61" t="s">
        <v>1575</v>
      </c>
      <c r="F5621" s="61" t="s">
        <v>156</v>
      </c>
      <c r="G5621" s="54" t="s">
        <v>71</v>
      </c>
      <c r="H5621" s="54" t="s">
        <v>128</v>
      </c>
      <c r="I5621" s="54" t="s">
        <v>22</v>
      </c>
      <c r="J5621" s="54" t="s">
        <v>129</v>
      </c>
      <c r="K5621" s="56">
        <v>43461.689201388886</v>
      </c>
      <c r="L5621" s="56">
        <v>43461.812488425923</v>
      </c>
      <c r="M5621" s="57">
        <v>2.9588888880000002</v>
      </c>
      <c r="N5621" s="58">
        <v>0</v>
      </c>
      <c r="O5621" s="58">
        <v>11</v>
      </c>
      <c r="P5621" s="58">
        <v>0</v>
      </c>
      <c r="Q5621" s="58">
        <v>0</v>
      </c>
      <c r="R5621" s="59">
        <v>0</v>
      </c>
      <c r="S5621" s="59">
        <v>32.547778000000001</v>
      </c>
      <c r="T5621" s="59">
        <v>0</v>
      </c>
      <c r="U5621" s="59">
        <v>0</v>
      </c>
    </row>
    <row r="5622" spans="1:21" x14ac:dyDescent="0.3">
      <c r="A5622" s="61">
        <v>92003</v>
      </c>
      <c r="B5622" s="54">
        <v>1</v>
      </c>
      <c r="C5622" s="54" t="s">
        <v>78</v>
      </c>
      <c r="D5622" s="54" t="s">
        <v>107</v>
      </c>
      <c r="E5622" s="61" t="s">
        <v>4735</v>
      </c>
      <c r="F5622" s="61" t="s">
        <v>137</v>
      </c>
      <c r="G5622" s="54" t="s">
        <v>71</v>
      </c>
      <c r="H5622" s="54" t="s">
        <v>128</v>
      </c>
      <c r="I5622" s="54" t="s">
        <v>22</v>
      </c>
      <c r="J5622" s="54" t="s">
        <v>129</v>
      </c>
      <c r="K5622" s="56">
        <v>43461.690972222219</v>
      </c>
      <c r="L5622" s="56">
        <v>43461.718449074076</v>
      </c>
      <c r="M5622" s="57">
        <v>0.65944444400000002</v>
      </c>
      <c r="N5622" s="58">
        <v>0</v>
      </c>
      <c r="O5622" s="58">
        <v>0</v>
      </c>
      <c r="P5622" s="58">
        <v>0</v>
      </c>
      <c r="Q5622" s="58">
        <v>1</v>
      </c>
      <c r="R5622" s="59">
        <v>0</v>
      </c>
      <c r="S5622" s="59">
        <v>0</v>
      </c>
      <c r="T5622" s="59">
        <v>0</v>
      </c>
      <c r="U5622" s="59">
        <v>0.65944400000000003</v>
      </c>
    </row>
    <row r="5623" spans="1:21" x14ac:dyDescent="0.3">
      <c r="A5623" s="61">
        <v>92004</v>
      </c>
      <c r="B5623" s="54">
        <v>1</v>
      </c>
      <c r="C5623" s="54" t="s">
        <v>78</v>
      </c>
      <c r="D5623" s="54" t="s">
        <v>88</v>
      </c>
      <c r="E5623" s="61" t="s">
        <v>4736</v>
      </c>
      <c r="F5623" s="61" t="s">
        <v>137</v>
      </c>
      <c r="G5623" s="54" t="s">
        <v>71</v>
      </c>
      <c r="H5623" s="54" t="s">
        <v>128</v>
      </c>
      <c r="I5623" s="54" t="s">
        <v>22</v>
      </c>
      <c r="J5623" s="54" t="s">
        <v>129</v>
      </c>
      <c r="K5623" s="56">
        <v>43461.692060185189</v>
      </c>
      <c r="L5623" s="56">
        <v>43461.737314814818</v>
      </c>
      <c r="M5623" s="57">
        <v>1.0861111109999999</v>
      </c>
      <c r="N5623" s="58">
        <v>0</v>
      </c>
      <c r="O5623" s="58">
        <v>3</v>
      </c>
      <c r="P5623" s="58">
        <v>0</v>
      </c>
      <c r="Q5623" s="58">
        <v>0</v>
      </c>
      <c r="R5623" s="59">
        <v>0</v>
      </c>
      <c r="S5623" s="59">
        <v>3.2583329999999999</v>
      </c>
      <c r="T5623" s="59">
        <v>0</v>
      </c>
      <c r="U5623" s="59">
        <v>0</v>
      </c>
    </row>
    <row r="5624" spans="1:21" x14ac:dyDescent="0.3">
      <c r="A5624" s="61">
        <v>92008</v>
      </c>
      <c r="B5624" s="54">
        <v>1</v>
      </c>
      <c r="C5624" s="54" t="s">
        <v>78</v>
      </c>
      <c r="D5624" s="54" t="s">
        <v>97</v>
      </c>
      <c r="E5624" s="61" t="s">
        <v>4253</v>
      </c>
      <c r="F5624" s="61" t="s">
        <v>137</v>
      </c>
      <c r="G5624" s="54" t="s">
        <v>71</v>
      </c>
      <c r="H5624" s="54" t="s">
        <v>128</v>
      </c>
      <c r="I5624" s="54" t="s">
        <v>22</v>
      </c>
      <c r="J5624" s="54" t="s">
        <v>129</v>
      </c>
      <c r="K5624" s="56">
        <v>43461.697129629632</v>
      </c>
      <c r="L5624" s="56">
        <v>43461.840509259258</v>
      </c>
      <c r="M5624" s="57">
        <v>3.4411111110000001</v>
      </c>
      <c r="N5624" s="58">
        <v>0</v>
      </c>
      <c r="O5624" s="58">
        <v>1</v>
      </c>
      <c r="P5624" s="58">
        <v>0</v>
      </c>
      <c r="Q5624" s="58">
        <v>0</v>
      </c>
      <c r="R5624" s="59">
        <v>0</v>
      </c>
      <c r="S5624" s="59">
        <v>3.4411109999999998</v>
      </c>
      <c r="T5624" s="59">
        <v>0</v>
      </c>
      <c r="U5624" s="59">
        <v>0</v>
      </c>
    </row>
    <row r="5625" spans="1:21" x14ac:dyDescent="0.3">
      <c r="A5625" s="61">
        <v>92011</v>
      </c>
      <c r="B5625" s="54">
        <v>1</v>
      </c>
      <c r="C5625" s="54" t="s">
        <v>79</v>
      </c>
      <c r="D5625" s="54" t="s">
        <v>114</v>
      </c>
      <c r="E5625" s="61" t="s">
        <v>4737</v>
      </c>
      <c r="F5625" s="61" t="s">
        <v>145</v>
      </c>
      <c r="G5625" s="54" t="s">
        <v>72</v>
      </c>
      <c r="H5625" s="54" t="s">
        <v>128</v>
      </c>
      <c r="I5625" s="54" t="s">
        <v>22</v>
      </c>
      <c r="J5625" s="54" t="s">
        <v>129</v>
      </c>
      <c r="K5625" s="56">
        <v>43461.70040509259</v>
      </c>
      <c r="L5625" s="56">
        <v>43461.790775462963</v>
      </c>
      <c r="M5625" s="57">
        <v>2.1688888880000001</v>
      </c>
      <c r="N5625" s="58">
        <v>1</v>
      </c>
      <c r="O5625" s="58">
        <v>0</v>
      </c>
      <c r="P5625" s="58">
        <v>0</v>
      </c>
      <c r="Q5625" s="58">
        <v>8</v>
      </c>
      <c r="R5625" s="59">
        <v>2.1688890000000001</v>
      </c>
      <c r="S5625" s="59">
        <v>0</v>
      </c>
      <c r="T5625" s="59">
        <v>0</v>
      </c>
      <c r="U5625" s="59">
        <v>17.351111</v>
      </c>
    </row>
    <row r="5626" spans="1:21" x14ac:dyDescent="0.3">
      <c r="A5626" s="61">
        <v>92012</v>
      </c>
      <c r="B5626" s="54">
        <v>1</v>
      </c>
      <c r="C5626" s="54" t="s">
        <v>79</v>
      </c>
      <c r="D5626" s="54" t="s">
        <v>123</v>
      </c>
      <c r="E5626" s="61" t="s">
        <v>4738</v>
      </c>
      <c r="F5626" s="61" t="s">
        <v>136</v>
      </c>
      <c r="G5626" s="54" t="s">
        <v>71</v>
      </c>
      <c r="H5626" s="54" t="s">
        <v>128</v>
      </c>
      <c r="I5626" s="54" t="s">
        <v>22</v>
      </c>
      <c r="J5626" s="54" t="s">
        <v>129</v>
      </c>
      <c r="K5626" s="56">
        <v>43461.705243055556</v>
      </c>
      <c r="L5626" s="56">
        <v>43461.723865740743</v>
      </c>
      <c r="M5626" s="57">
        <v>0.446944444</v>
      </c>
      <c r="N5626" s="58">
        <v>0</v>
      </c>
      <c r="O5626" s="58">
        <v>20</v>
      </c>
      <c r="P5626" s="58">
        <v>0</v>
      </c>
      <c r="Q5626" s="58">
        <v>0</v>
      </c>
      <c r="R5626" s="59">
        <v>0</v>
      </c>
      <c r="S5626" s="59">
        <v>8.9388889999999996</v>
      </c>
      <c r="T5626" s="59">
        <v>0</v>
      </c>
      <c r="U5626" s="59">
        <v>0</v>
      </c>
    </row>
    <row r="5627" spans="1:21" x14ac:dyDescent="0.3">
      <c r="A5627" s="61">
        <v>92016</v>
      </c>
      <c r="B5627" s="54">
        <v>1</v>
      </c>
      <c r="C5627" s="54" t="s">
        <v>78</v>
      </c>
      <c r="D5627" s="54" t="s">
        <v>80</v>
      </c>
      <c r="E5627" s="61" t="s">
        <v>4739</v>
      </c>
      <c r="F5627" s="61" t="s">
        <v>156</v>
      </c>
      <c r="G5627" s="54" t="s">
        <v>71</v>
      </c>
      <c r="H5627" s="54" t="s">
        <v>128</v>
      </c>
      <c r="I5627" s="54" t="s">
        <v>22</v>
      </c>
      <c r="J5627" s="54" t="s">
        <v>129</v>
      </c>
      <c r="K5627" s="56">
        <v>43461.600706018522</v>
      </c>
      <c r="L5627" s="56">
        <v>43461.714583333334</v>
      </c>
      <c r="M5627" s="57">
        <v>2.733055555</v>
      </c>
      <c r="N5627" s="58">
        <v>0</v>
      </c>
      <c r="O5627" s="58">
        <v>5</v>
      </c>
      <c r="P5627" s="58">
        <v>0</v>
      </c>
      <c r="Q5627" s="58">
        <v>0</v>
      </c>
      <c r="R5627" s="59">
        <v>0</v>
      </c>
      <c r="S5627" s="59">
        <v>13.665278000000001</v>
      </c>
      <c r="T5627" s="59">
        <v>0</v>
      </c>
      <c r="U5627" s="59">
        <v>0</v>
      </c>
    </row>
    <row r="5628" spans="1:21" x14ac:dyDescent="0.3">
      <c r="A5628" s="61">
        <v>92018</v>
      </c>
      <c r="B5628" s="54">
        <v>1</v>
      </c>
      <c r="C5628" s="54" t="s">
        <v>79</v>
      </c>
      <c r="D5628" s="54" t="s">
        <v>119</v>
      </c>
      <c r="E5628" s="61" t="s">
        <v>523</v>
      </c>
      <c r="F5628" s="61" t="s">
        <v>140</v>
      </c>
      <c r="G5628" s="54" t="s">
        <v>72</v>
      </c>
      <c r="H5628" s="54" t="s">
        <v>128</v>
      </c>
      <c r="I5628" s="54" t="s">
        <v>22</v>
      </c>
      <c r="J5628" s="54" t="s">
        <v>129</v>
      </c>
      <c r="K5628" s="56">
        <v>43461.713888888888</v>
      </c>
      <c r="L5628" s="56">
        <v>43461.722268518519</v>
      </c>
      <c r="M5628" s="57">
        <v>0.20111111100000001</v>
      </c>
      <c r="N5628" s="58">
        <v>8</v>
      </c>
      <c r="O5628" s="58">
        <v>1129</v>
      </c>
      <c r="P5628" s="58">
        <v>0</v>
      </c>
      <c r="Q5628" s="58">
        <v>206</v>
      </c>
      <c r="R5628" s="59">
        <v>1.608889</v>
      </c>
      <c r="S5628" s="59">
        <v>227.05444399999999</v>
      </c>
      <c r="T5628" s="59">
        <v>0</v>
      </c>
      <c r="U5628" s="59">
        <v>41.428888999999998</v>
      </c>
    </row>
    <row r="5629" spans="1:21" x14ac:dyDescent="0.3">
      <c r="A5629" s="61">
        <v>92021</v>
      </c>
      <c r="B5629" s="54">
        <v>1</v>
      </c>
      <c r="C5629" s="54" t="s">
        <v>78</v>
      </c>
      <c r="D5629" s="54" t="s">
        <v>90</v>
      </c>
      <c r="E5629" s="61" t="s">
        <v>4740</v>
      </c>
      <c r="F5629" s="61" t="s">
        <v>327</v>
      </c>
      <c r="G5629" s="54" t="s">
        <v>72</v>
      </c>
      <c r="H5629" s="54" t="s">
        <v>128</v>
      </c>
      <c r="I5629" s="54" t="s">
        <v>22</v>
      </c>
      <c r="J5629" s="54" t="s">
        <v>129</v>
      </c>
      <c r="K5629" s="56">
        <v>43461.70758101852</v>
      </c>
      <c r="L5629" s="56">
        <v>43461.757372685184</v>
      </c>
      <c r="M5629" s="57">
        <v>1.1950000000000001</v>
      </c>
      <c r="N5629" s="58">
        <v>7</v>
      </c>
      <c r="O5629" s="58">
        <v>3828</v>
      </c>
      <c r="P5629" s="58">
        <v>0</v>
      </c>
      <c r="Q5629" s="58">
        <v>12</v>
      </c>
      <c r="R5629" s="59">
        <v>8.3650000000000002</v>
      </c>
      <c r="S5629" s="59">
        <v>4574.46</v>
      </c>
      <c r="T5629" s="59">
        <v>0</v>
      </c>
      <c r="U5629" s="59">
        <v>14.34</v>
      </c>
    </row>
    <row r="5630" spans="1:21" x14ac:dyDescent="0.3">
      <c r="A5630" s="61">
        <v>92024</v>
      </c>
      <c r="B5630" s="54">
        <v>1</v>
      </c>
      <c r="C5630" s="54" t="s">
        <v>79</v>
      </c>
      <c r="D5630" s="54" t="s">
        <v>124</v>
      </c>
      <c r="E5630" s="61" t="s">
        <v>542</v>
      </c>
      <c r="F5630" s="61" t="s">
        <v>140</v>
      </c>
      <c r="G5630" s="54" t="s">
        <v>72</v>
      </c>
      <c r="H5630" s="54" t="s">
        <v>128</v>
      </c>
      <c r="I5630" s="54" t="s">
        <v>22</v>
      </c>
      <c r="J5630" s="54" t="s">
        <v>129</v>
      </c>
      <c r="K5630" s="56">
        <v>43461.712766203702</v>
      </c>
      <c r="L5630" s="56">
        <v>43461.745405092595</v>
      </c>
      <c r="M5630" s="57">
        <v>0.78333333299999997</v>
      </c>
      <c r="N5630" s="58">
        <v>2</v>
      </c>
      <c r="O5630" s="58">
        <v>407</v>
      </c>
      <c r="P5630" s="58">
        <v>0</v>
      </c>
      <c r="Q5630" s="58">
        <v>153</v>
      </c>
      <c r="R5630" s="59">
        <v>1.566667</v>
      </c>
      <c r="S5630" s="59">
        <v>318.816667</v>
      </c>
      <c r="T5630" s="59">
        <v>0</v>
      </c>
      <c r="U5630" s="59">
        <v>119.85</v>
      </c>
    </row>
    <row r="5631" spans="1:21" x14ac:dyDescent="0.3">
      <c r="A5631" s="61">
        <v>92026</v>
      </c>
      <c r="B5631" s="54">
        <v>1</v>
      </c>
      <c r="C5631" s="54" t="s">
        <v>78</v>
      </c>
      <c r="D5631" s="54" t="s">
        <v>106</v>
      </c>
      <c r="E5631" s="61" t="s">
        <v>4741</v>
      </c>
      <c r="F5631" s="61" t="s">
        <v>172</v>
      </c>
      <c r="G5631" s="54" t="s">
        <v>71</v>
      </c>
      <c r="H5631" s="54" t="s">
        <v>128</v>
      </c>
      <c r="I5631" s="54" t="s">
        <v>22</v>
      </c>
      <c r="J5631" s="54" t="s">
        <v>129</v>
      </c>
      <c r="K5631" s="56">
        <v>43461.693055555559</v>
      </c>
      <c r="L5631" s="56">
        <v>43461.745844907404</v>
      </c>
      <c r="M5631" s="57">
        <v>1.2669444439999999</v>
      </c>
      <c r="N5631" s="58">
        <v>0</v>
      </c>
      <c r="O5631" s="58">
        <v>27</v>
      </c>
      <c r="P5631" s="58">
        <v>0</v>
      </c>
      <c r="Q5631" s="58">
        <v>1</v>
      </c>
      <c r="R5631" s="59">
        <v>0</v>
      </c>
      <c r="S5631" s="59">
        <v>34.207500000000003</v>
      </c>
      <c r="T5631" s="59">
        <v>0</v>
      </c>
      <c r="U5631" s="59">
        <v>1.2669440000000001</v>
      </c>
    </row>
    <row r="5632" spans="1:21" x14ac:dyDescent="0.3">
      <c r="A5632" s="61">
        <v>92027</v>
      </c>
      <c r="B5632" s="54">
        <v>1</v>
      </c>
      <c r="C5632" s="54" t="s">
        <v>78</v>
      </c>
      <c r="D5632" s="54" t="s">
        <v>102</v>
      </c>
      <c r="E5632" s="61" t="s">
        <v>4742</v>
      </c>
      <c r="F5632" s="61" t="s">
        <v>137</v>
      </c>
      <c r="G5632" s="54" t="s">
        <v>71</v>
      </c>
      <c r="H5632" s="54" t="s">
        <v>128</v>
      </c>
      <c r="I5632" s="54" t="s">
        <v>22</v>
      </c>
      <c r="J5632" s="54" t="s">
        <v>129</v>
      </c>
      <c r="K5632" s="56">
        <v>43461.674722222218</v>
      </c>
      <c r="L5632" s="56">
        <v>43461.765486111108</v>
      </c>
      <c r="M5632" s="57">
        <v>2.1783333329999999</v>
      </c>
      <c r="N5632" s="58">
        <v>0</v>
      </c>
      <c r="O5632" s="58">
        <v>0</v>
      </c>
      <c r="P5632" s="58">
        <v>0</v>
      </c>
      <c r="Q5632" s="58">
        <v>2</v>
      </c>
      <c r="R5632" s="59">
        <v>0</v>
      </c>
      <c r="S5632" s="59">
        <v>0</v>
      </c>
      <c r="T5632" s="59">
        <v>0</v>
      </c>
      <c r="U5632" s="59">
        <v>4.3566669999999998</v>
      </c>
    </row>
    <row r="5633" spans="1:21" x14ac:dyDescent="0.3">
      <c r="A5633" s="61">
        <v>92034</v>
      </c>
      <c r="B5633" s="54">
        <v>1</v>
      </c>
      <c r="C5633" s="54" t="s">
        <v>78</v>
      </c>
      <c r="D5633" s="54" t="s">
        <v>81</v>
      </c>
      <c r="E5633" s="61" t="s">
        <v>4743</v>
      </c>
      <c r="F5633" s="61" t="s">
        <v>137</v>
      </c>
      <c r="G5633" s="54" t="s">
        <v>71</v>
      </c>
      <c r="H5633" s="54" t="s">
        <v>128</v>
      </c>
      <c r="I5633" s="54" t="s">
        <v>22</v>
      </c>
      <c r="J5633" s="54" t="s">
        <v>129</v>
      </c>
      <c r="K5633" s="56">
        <v>43461.706875000003</v>
      </c>
      <c r="L5633" s="56">
        <v>43461.785451388889</v>
      </c>
      <c r="M5633" s="57">
        <v>1.8858333329999999</v>
      </c>
      <c r="N5633" s="58">
        <v>0</v>
      </c>
      <c r="O5633" s="58">
        <v>2</v>
      </c>
      <c r="P5633" s="58">
        <v>0</v>
      </c>
      <c r="Q5633" s="58">
        <v>0</v>
      </c>
      <c r="R5633" s="59">
        <v>0</v>
      </c>
      <c r="S5633" s="59">
        <v>3.7716669999999999</v>
      </c>
      <c r="T5633" s="59">
        <v>0</v>
      </c>
      <c r="U5633" s="59">
        <v>0</v>
      </c>
    </row>
    <row r="5634" spans="1:21" x14ac:dyDescent="0.3">
      <c r="A5634" s="61">
        <v>92038</v>
      </c>
      <c r="B5634" s="54">
        <v>1</v>
      </c>
      <c r="C5634" s="54" t="s">
        <v>78</v>
      </c>
      <c r="D5634" s="54" t="s">
        <v>82</v>
      </c>
      <c r="E5634" s="61" t="s">
        <v>4744</v>
      </c>
      <c r="F5634" s="61" t="s">
        <v>159</v>
      </c>
      <c r="G5634" s="54" t="s">
        <v>71</v>
      </c>
      <c r="H5634" s="54" t="s">
        <v>128</v>
      </c>
      <c r="I5634" s="54" t="s">
        <v>22</v>
      </c>
      <c r="J5634" s="54" t="s">
        <v>129</v>
      </c>
      <c r="K5634" s="56">
        <v>43461.727094907408</v>
      </c>
      <c r="L5634" s="56">
        <v>43461.773726851854</v>
      </c>
      <c r="M5634" s="57">
        <v>1.1191666659999999</v>
      </c>
      <c r="N5634" s="58">
        <v>0</v>
      </c>
      <c r="O5634" s="58">
        <v>0</v>
      </c>
      <c r="P5634" s="58">
        <v>0</v>
      </c>
      <c r="Q5634" s="58">
        <v>1</v>
      </c>
      <c r="R5634" s="59">
        <v>0</v>
      </c>
      <c r="S5634" s="59">
        <v>0</v>
      </c>
      <c r="T5634" s="59">
        <v>0</v>
      </c>
      <c r="U5634" s="59">
        <v>1.119167</v>
      </c>
    </row>
    <row r="5635" spans="1:21" x14ac:dyDescent="0.3">
      <c r="A5635" s="61">
        <v>92040</v>
      </c>
      <c r="B5635" s="54">
        <v>1</v>
      </c>
      <c r="C5635" s="54" t="s">
        <v>78</v>
      </c>
      <c r="D5635" s="54" t="s">
        <v>102</v>
      </c>
      <c r="E5635" s="61" t="s">
        <v>2052</v>
      </c>
      <c r="F5635" s="61" t="s">
        <v>219</v>
      </c>
      <c r="G5635" s="54" t="s">
        <v>76</v>
      </c>
      <c r="H5635" s="54" t="s">
        <v>128</v>
      </c>
      <c r="I5635" s="54" t="s">
        <v>22</v>
      </c>
      <c r="J5635" s="54" t="s">
        <v>147</v>
      </c>
      <c r="K5635" s="56">
        <v>43461.728217592594</v>
      </c>
      <c r="L5635" s="56">
        <v>43461.736805555556</v>
      </c>
      <c r="M5635" s="57">
        <v>0.20611111100000001</v>
      </c>
      <c r="N5635" s="58">
        <v>13</v>
      </c>
      <c r="O5635" s="58">
        <v>18179</v>
      </c>
      <c r="P5635" s="58">
        <v>9</v>
      </c>
      <c r="Q5635" s="58">
        <v>732</v>
      </c>
      <c r="R5635" s="59">
        <v>2.6794440000000002</v>
      </c>
      <c r="S5635" s="59">
        <v>3746.8938870000002</v>
      </c>
      <c r="T5635" s="59">
        <v>1.855</v>
      </c>
      <c r="U5635" s="59">
        <v>150.873333</v>
      </c>
    </row>
    <row r="5636" spans="1:21" x14ac:dyDescent="0.3">
      <c r="A5636" s="61">
        <v>92045</v>
      </c>
      <c r="B5636" s="54">
        <v>1</v>
      </c>
      <c r="C5636" s="54" t="s">
        <v>79</v>
      </c>
      <c r="D5636" s="54" t="s">
        <v>111</v>
      </c>
      <c r="E5636" s="61" t="s">
        <v>376</v>
      </c>
      <c r="F5636" s="61" t="s">
        <v>145</v>
      </c>
      <c r="G5636" s="54" t="s">
        <v>72</v>
      </c>
      <c r="H5636" s="54" t="s">
        <v>128</v>
      </c>
      <c r="I5636" s="54" t="s">
        <v>22</v>
      </c>
      <c r="J5636" s="54" t="s">
        <v>129</v>
      </c>
      <c r="K5636" s="56">
        <v>43461.719872685186</v>
      </c>
      <c r="L5636" s="56">
        <v>43461.772465277776</v>
      </c>
      <c r="M5636" s="57">
        <v>1.2622222219999999</v>
      </c>
      <c r="N5636" s="58">
        <v>0</v>
      </c>
      <c r="O5636" s="58">
        <v>0</v>
      </c>
      <c r="P5636" s="58">
        <v>0</v>
      </c>
      <c r="Q5636" s="58">
        <v>65</v>
      </c>
      <c r="R5636" s="59">
        <v>0</v>
      </c>
      <c r="S5636" s="59">
        <v>0</v>
      </c>
      <c r="T5636" s="59">
        <v>0</v>
      </c>
      <c r="U5636" s="59">
        <v>82.044443999999999</v>
      </c>
    </row>
    <row r="5637" spans="1:21" x14ac:dyDescent="0.3">
      <c r="A5637" s="61">
        <v>92048</v>
      </c>
      <c r="B5637" s="54">
        <v>1</v>
      </c>
      <c r="C5637" s="54" t="s">
        <v>78</v>
      </c>
      <c r="D5637" s="54" t="s">
        <v>90</v>
      </c>
      <c r="E5637" s="61" t="s">
        <v>4745</v>
      </c>
      <c r="F5637" s="61" t="s">
        <v>136</v>
      </c>
      <c r="G5637" s="54" t="s">
        <v>71</v>
      </c>
      <c r="H5637" s="54" t="s">
        <v>128</v>
      </c>
      <c r="I5637" s="54" t="s">
        <v>22</v>
      </c>
      <c r="J5637" s="54" t="s">
        <v>129</v>
      </c>
      <c r="K5637" s="56">
        <v>43461.737662037034</v>
      </c>
      <c r="L5637" s="56">
        <v>43461.956145833334</v>
      </c>
      <c r="M5637" s="57">
        <v>5.2436111109999999</v>
      </c>
      <c r="N5637" s="58">
        <v>0</v>
      </c>
      <c r="O5637" s="58">
        <v>17</v>
      </c>
      <c r="P5637" s="58">
        <v>0</v>
      </c>
      <c r="Q5637" s="58">
        <v>0</v>
      </c>
      <c r="R5637" s="59">
        <v>0</v>
      </c>
      <c r="S5637" s="59">
        <v>89.141389000000004</v>
      </c>
      <c r="T5637" s="59">
        <v>0</v>
      </c>
      <c r="U5637" s="59">
        <v>0</v>
      </c>
    </row>
    <row r="5638" spans="1:21" x14ac:dyDescent="0.3">
      <c r="A5638" s="61">
        <v>92050</v>
      </c>
      <c r="B5638" s="54">
        <v>1</v>
      </c>
      <c r="C5638" s="54" t="s">
        <v>78</v>
      </c>
      <c r="D5638" s="54" t="s">
        <v>104</v>
      </c>
      <c r="E5638" s="61" t="s">
        <v>4746</v>
      </c>
      <c r="F5638" s="61" t="s">
        <v>140</v>
      </c>
      <c r="G5638" s="54" t="s">
        <v>72</v>
      </c>
      <c r="H5638" s="54" t="s">
        <v>128</v>
      </c>
      <c r="I5638" s="54" t="s">
        <v>22</v>
      </c>
      <c r="J5638" s="54" t="s">
        <v>129</v>
      </c>
      <c r="K5638" s="56">
        <v>43461.647997685184</v>
      </c>
      <c r="L5638" s="56">
        <v>43461.763842592591</v>
      </c>
      <c r="M5638" s="57">
        <v>2.7802777769999998</v>
      </c>
      <c r="N5638" s="58">
        <v>0</v>
      </c>
      <c r="O5638" s="58">
        <v>10</v>
      </c>
      <c r="P5638" s="58">
        <v>0</v>
      </c>
      <c r="Q5638" s="58">
        <v>162</v>
      </c>
      <c r="R5638" s="59">
        <v>0</v>
      </c>
      <c r="S5638" s="59">
        <v>27.802778</v>
      </c>
      <c r="T5638" s="59">
        <v>0</v>
      </c>
      <c r="U5638" s="59">
        <v>450.40499999999997</v>
      </c>
    </row>
    <row r="5639" spans="1:21" x14ac:dyDescent="0.3">
      <c r="A5639" s="61">
        <v>92053</v>
      </c>
      <c r="B5639" s="54">
        <v>1</v>
      </c>
      <c r="C5639" s="54" t="s">
        <v>78</v>
      </c>
      <c r="D5639" s="54" t="s">
        <v>88</v>
      </c>
      <c r="E5639" s="61" t="s">
        <v>4056</v>
      </c>
      <c r="F5639" s="61" t="s">
        <v>136</v>
      </c>
      <c r="G5639" s="54" t="s">
        <v>71</v>
      </c>
      <c r="H5639" s="54" t="s">
        <v>128</v>
      </c>
      <c r="I5639" s="54" t="s">
        <v>22</v>
      </c>
      <c r="J5639" s="54" t="s">
        <v>129</v>
      </c>
      <c r="K5639" s="56">
        <v>43461.752893518518</v>
      </c>
      <c r="L5639" s="56">
        <v>43461.770150462966</v>
      </c>
      <c r="M5639" s="57">
        <v>0.41416666600000002</v>
      </c>
      <c r="N5639" s="58">
        <v>0</v>
      </c>
      <c r="O5639" s="58">
        <v>322</v>
      </c>
      <c r="P5639" s="58">
        <v>0</v>
      </c>
      <c r="Q5639" s="58">
        <v>0</v>
      </c>
      <c r="R5639" s="59">
        <v>0</v>
      </c>
      <c r="S5639" s="59">
        <v>133.36166600000001</v>
      </c>
      <c r="T5639" s="59">
        <v>0</v>
      </c>
      <c r="U5639" s="59">
        <v>0</v>
      </c>
    </row>
    <row r="5640" spans="1:21" x14ac:dyDescent="0.3">
      <c r="A5640" s="61">
        <v>92061</v>
      </c>
      <c r="B5640" s="54">
        <v>1</v>
      </c>
      <c r="C5640" s="54" t="s">
        <v>78</v>
      </c>
      <c r="D5640" s="54" t="s">
        <v>80</v>
      </c>
      <c r="E5640" s="61" t="s">
        <v>2631</v>
      </c>
      <c r="F5640" s="61" t="s">
        <v>136</v>
      </c>
      <c r="G5640" s="54" t="s">
        <v>71</v>
      </c>
      <c r="H5640" s="54" t="s">
        <v>128</v>
      </c>
      <c r="I5640" s="54" t="s">
        <v>22</v>
      </c>
      <c r="J5640" s="54" t="s">
        <v>129</v>
      </c>
      <c r="K5640" s="56">
        <v>43461.750671296293</v>
      </c>
      <c r="L5640" s="56">
        <v>43461.80269675926</v>
      </c>
      <c r="M5640" s="57">
        <v>1.248611111</v>
      </c>
      <c r="N5640" s="58">
        <v>0</v>
      </c>
      <c r="O5640" s="58">
        <v>183</v>
      </c>
      <c r="P5640" s="58">
        <v>0</v>
      </c>
      <c r="Q5640" s="58">
        <v>0</v>
      </c>
      <c r="R5640" s="59">
        <v>0</v>
      </c>
      <c r="S5640" s="59">
        <v>228.495833</v>
      </c>
      <c r="T5640" s="59">
        <v>0</v>
      </c>
      <c r="U5640" s="59">
        <v>0</v>
      </c>
    </row>
    <row r="5641" spans="1:21" x14ac:dyDescent="0.3">
      <c r="A5641" s="61">
        <v>92062</v>
      </c>
      <c r="B5641" s="54">
        <v>1</v>
      </c>
      <c r="C5641" s="54" t="s">
        <v>78</v>
      </c>
      <c r="D5641" s="54" t="s">
        <v>106</v>
      </c>
      <c r="E5641" s="61" t="s">
        <v>4747</v>
      </c>
      <c r="F5641" s="61" t="s">
        <v>136</v>
      </c>
      <c r="G5641" s="54" t="s">
        <v>71</v>
      </c>
      <c r="H5641" s="54" t="s">
        <v>128</v>
      </c>
      <c r="I5641" s="54" t="s">
        <v>22</v>
      </c>
      <c r="J5641" s="54" t="s">
        <v>129</v>
      </c>
      <c r="K5641" s="56">
        <v>43461.683692129627</v>
      </c>
      <c r="L5641" s="56">
        <v>43461.807280092595</v>
      </c>
      <c r="M5641" s="57">
        <v>2.966111111</v>
      </c>
      <c r="N5641" s="58">
        <v>0</v>
      </c>
      <c r="O5641" s="58">
        <v>6</v>
      </c>
      <c r="P5641" s="58">
        <v>0</v>
      </c>
      <c r="Q5641" s="58">
        <v>0</v>
      </c>
      <c r="R5641" s="59">
        <v>0</v>
      </c>
      <c r="S5641" s="59">
        <v>17.796666999999999</v>
      </c>
      <c r="T5641" s="59">
        <v>0</v>
      </c>
      <c r="U5641" s="59">
        <v>0</v>
      </c>
    </row>
    <row r="5642" spans="1:21" x14ac:dyDescent="0.3">
      <c r="A5642" s="61">
        <v>92065</v>
      </c>
      <c r="B5642" s="54">
        <v>1</v>
      </c>
      <c r="C5642" s="54" t="s">
        <v>79</v>
      </c>
      <c r="D5642" s="54" t="s">
        <v>118</v>
      </c>
      <c r="E5642" s="61" t="s">
        <v>4748</v>
      </c>
      <c r="F5642" s="61" t="s">
        <v>172</v>
      </c>
      <c r="G5642" s="54" t="s">
        <v>71</v>
      </c>
      <c r="H5642" s="54" t="s">
        <v>128</v>
      </c>
      <c r="I5642" s="54" t="s">
        <v>22</v>
      </c>
      <c r="J5642" s="54" t="s">
        <v>129</v>
      </c>
      <c r="K5642" s="56">
        <v>43461.767002314817</v>
      </c>
      <c r="L5642" s="56">
        <v>43461.837256944447</v>
      </c>
      <c r="M5642" s="57">
        <v>1.686111111</v>
      </c>
      <c r="N5642" s="58">
        <v>0</v>
      </c>
      <c r="O5642" s="58">
        <v>376</v>
      </c>
      <c r="P5642" s="58">
        <v>0</v>
      </c>
      <c r="Q5642" s="58">
        <v>0</v>
      </c>
      <c r="R5642" s="59">
        <v>0</v>
      </c>
      <c r="S5642" s="59">
        <v>633.97777799999994</v>
      </c>
      <c r="T5642" s="59">
        <v>0</v>
      </c>
      <c r="U5642" s="59">
        <v>0</v>
      </c>
    </row>
    <row r="5643" spans="1:21" x14ac:dyDescent="0.3">
      <c r="A5643" s="61">
        <v>92067</v>
      </c>
      <c r="B5643" s="54">
        <v>1</v>
      </c>
      <c r="C5643" s="54" t="s">
        <v>78</v>
      </c>
      <c r="D5643" s="54" t="s">
        <v>81</v>
      </c>
      <c r="E5643" s="61" t="s">
        <v>4749</v>
      </c>
      <c r="F5643" s="61" t="s">
        <v>184</v>
      </c>
      <c r="G5643" s="54" t="s">
        <v>71</v>
      </c>
      <c r="H5643" s="54" t="s">
        <v>128</v>
      </c>
      <c r="I5643" s="54" t="s">
        <v>22</v>
      </c>
      <c r="J5643" s="54" t="s">
        <v>129</v>
      </c>
      <c r="K5643" s="56">
        <v>43461.769143518519</v>
      </c>
      <c r="L5643" s="56">
        <v>43461.834247685183</v>
      </c>
      <c r="M5643" s="57">
        <v>1.5625</v>
      </c>
      <c r="N5643" s="58">
        <v>0</v>
      </c>
      <c r="O5643" s="58">
        <v>2</v>
      </c>
      <c r="P5643" s="58">
        <v>0</v>
      </c>
      <c r="Q5643" s="58">
        <v>0</v>
      </c>
      <c r="R5643" s="59">
        <v>0</v>
      </c>
      <c r="S5643" s="59">
        <v>3.125</v>
      </c>
      <c r="T5643" s="59">
        <v>0</v>
      </c>
      <c r="U5643" s="59">
        <v>0</v>
      </c>
    </row>
    <row r="5644" spans="1:21" x14ac:dyDescent="0.3">
      <c r="A5644" s="61">
        <v>92071</v>
      </c>
      <c r="B5644" s="54">
        <v>1</v>
      </c>
      <c r="C5644" s="54" t="s">
        <v>78</v>
      </c>
      <c r="D5644" s="54" t="s">
        <v>95</v>
      </c>
      <c r="E5644" s="61" t="s">
        <v>4750</v>
      </c>
      <c r="F5644" s="61" t="s">
        <v>127</v>
      </c>
      <c r="G5644" s="54" t="s">
        <v>72</v>
      </c>
      <c r="H5644" s="54" t="s">
        <v>128</v>
      </c>
      <c r="I5644" s="54" t="s">
        <v>22</v>
      </c>
      <c r="J5644" s="54" t="s">
        <v>129</v>
      </c>
      <c r="K5644" s="56">
        <v>43461.765243055554</v>
      </c>
      <c r="L5644" s="56">
        <v>43461.800682870373</v>
      </c>
      <c r="M5644" s="57">
        <v>0.85055555500000002</v>
      </c>
      <c r="N5644" s="58">
        <v>0</v>
      </c>
      <c r="O5644" s="58">
        <v>320</v>
      </c>
      <c r="P5644" s="58">
        <v>0</v>
      </c>
      <c r="Q5644" s="58">
        <v>0</v>
      </c>
      <c r="R5644" s="59">
        <v>0</v>
      </c>
      <c r="S5644" s="59">
        <v>272.17777799999999</v>
      </c>
      <c r="T5644" s="59">
        <v>0</v>
      </c>
      <c r="U5644" s="59">
        <v>0</v>
      </c>
    </row>
    <row r="5645" spans="1:21" x14ac:dyDescent="0.3">
      <c r="A5645" s="61">
        <v>92072</v>
      </c>
      <c r="B5645" s="54">
        <v>1</v>
      </c>
      <c r="C5645" s="54" t="s">
        <v>78</v>
      </c>
      <c r="D5645" s="54" t="s">
        <v>95</v>
      </c>
      <c r="E5645" s="61" t="s">
        <v>4751</v>
      </c>
      <c r="F5645" s="61" t="s">
        <v>136</v>
      </c>
      <c r="G5645" s="54" t="s">
        <v>71</v>
      </c>
      <c r="H5645" s="54" t="s">
        <v>128</v>
      </c>
      <c r="I5645" s="54" t="s">
        <v>22</v>
      </c>
      <c r="J5645" s="54" t="s">
        <v>129</v>
      </c>
      <c r="K5645" s="56">
        <v>43461.773310185185</v>
      </c>
      <c r="L5645" s="56">
        <v>43461.800023148149</v>
      </c>
      <c r="M5645" s="57">
        <v>0.64111111099999996</v>
      </c>
      <c r="N5645" s="58">
        <v>0</v>
      </c>
      <c r="O5645" s="58">
        <v>21</v>
      </c>
      <c r="P5645" s="58">
        <v>0</v>
      </c>
      <c r="Q5645" s="58">
        <v>0</v>
      </c>
      <c r="R5645" s="59">
        <v>0</v>
      </c>
      <c r="S5645" s="59">
        <v>13.463333</v>
      </c>
      <c r="T5645" s="59">
        <v>0</v>
      </c>
      <c r="U5645" s="59">
        <v>0</v>
      </c>
    </row>
    <row r="5646" spans="1:21" x14ac:dyDescent="0.3">
      <c r="A5646" s="61">
        <v>92075</v>
      </c>
      <c r="B5646" s="54">
        <v>1</v>
      </c>
      <c r="C5646" s="54" t="s">
        <v>78</v>
      </c>
      <c r="D5646" s="54" t="s">
        <v>95</v>
      </c>
      <c r="E5646" s="61" t="s">
        <v>4752</v>
      </c>
      <c r="F5646" s="61" t="s">
        <v>136</v>
      </c>
      <c r="G5646" s="54" t="s">
        <v>71</v>
      </c>
      <c r="H5646" s="54" t="s">
        <v>128</v>
      </c>
      <c r="I5646" s="54" t="s">
        <v>22</v>
      </c>
      <c r="J5646" s="54" t="s">
        <v>129</v>
      </c>
      <c r="K5646" s="56">
        <v>43461.764317129629</v>
      </c>
      <c r="L5646" s="56">
        <v>43461.79928240741</v>
      </c>
      <c r="M5646" s="57">
        <v>0.83916666600000001</v>
      </c>
      <c r="N5646" s="58">
        <v>0</v>
      </c>
      <c r="O5646" s="58">
        <v>184</v>
      </c>
      <c r="P5646" s="58">
        <v>0</v>
      </c>
      <c r="Q5646" s="58">
        <v>0</v>
      </c>
      <c r="R5646" s="59">
        <v>0</v>
      </c>
      <c r="S5646" s="59">
        <v>154.406667</v>
      </c>
      <c r="T5646" s="59">
        <v>0</v>
      </c>
      <c r="U5646" s="59">
        <v>0</v>
      </c>
    </row>
    <row r="5647" spans="1:21" x14ac:dyDescent="0.3">
      <c r="A5647" s="61">
        <v>92077</v>
      </c>
      <c r="B5647" s="54">
        <v>1</v>
      </c>
      <c r="C5647" s="54" t="s">
        <v>78</v>
      </c>
      <c r="D5647" s="54" t="s">
        <v>83</v>
      </c>
      <c r="E5647" s="61" t="s">
        <v>4693</v>
      </c>
      <c r="F5647" s="61" t="s">
        <v>204</v>
      </c>
      <c r="G5647" s="54" t="s">
        <v>71</v>
      </c>
      <c r="H5647" s="54" t="s">
        <v>128</v>
      </c>
      <c r="I5647" s="54" t="s">
        <v>22</v>
      </c>
      <c r="J5647" s="54" t="s">
        <v>129</v>
      </c>
      <c r="K5647" s="56">
        <v>43461.997719907406</v>
      </c>
      <c r="L5647" s="56">
        <v>43462.438796296294</v>
      </c>
      <c r="M5647" s="57">
        <v>10.585833333</v>
      </c>
      <c r="N5647" s="58">
        <v>0</v>
      </c>
      <c r="O5647" s="58">
        <v>45</v>
      </c>
      <c r="P5647" s="58">
        <v>0</v>
      </c>
      <c r="Q5647" s="58">
        <v>0</v>
      </c>
      <c r="R5647" s="59">
        <v>0</v>
      </c>
      <c r="S5647" s="59">
        <v>476.36250000000001</v>
      </c>
      <c r="T5647" s="59">
        <v>0</v>
      </c>
      <c r="U5647" s="59">
        <v>0</v>
      </c>
    </row>
    <row r="5648" spans="1:21" x14ac:dyDescent="0.3">
      <c r="A5648" s="61">
        <v>92080</v>
      </c>
      <c r="B5648" s="54">
        <v>1</v>
      </c>
      <c r="C5648" s="54" t="s">
        <v>78</v>
      </c>
      <c r="D5648" s="54" t="s">
        <v>91</v>
      </c>
      <c r="E5648" s="61" t="s">
        <v>4753</v>
      </c>
      <c r="F5648" s="61" t="s">
        <v>137</v>
      </c>
      <c r="G5648" s="54" t="s">
        <v>71</v>
      </c>
      <c r="H5648" s="54" t="s">
        <v>128</v>
      </c>
      <c r="I5648" s="54" t="s">
        <v>22</v>
      </c>
      <c r="J5648" s="54" t="s">
        <v>129</v>
      </c>
      <c r="K5648" s="56">
        <v>43461.774895833332</v>
      </c>
      <c r="L5648" s="56">
        <v>43461.892326388886</v>
      </c>
      <c r="M5648" s="57">
        <v>2.818333333</v>
      </c>
      <c r="N5648" s="58">
        <v>0</v>
      </c>
      <c r="O5648" s="58">
        <v>0</v>
      </c>
      <c r="P5648" s="58">
        <v>0</v>
      </c>
      <c r="Q5648" s="58">
        <v>1</v>
      </c>
      <c r="R5648" s="59">
        <v>0</v>
      </c>
      <c r="S5648" s="59">
        <v>0</v>
      </c>
      <c r="T5648" s="59">
        <v>0</v>
      </c>
      <c r="U5648" s="59">
        <v>2.818333</v>
      </c>
    </row>
    <row r="5649" spans="1:21" x14ac:dyDescent="0.3">
      <c r="A5649" s="61">
        <v>92081</v>
      </c>
      <c r="B5649" s="54">
        <v>1</v>
      </c>
      <c r="C5649" s="54" t="s">
        <v>79</v>
      </c>
      <c r="D5649" s="54" t="s">
        <v>111</v>
      </c>
      <c r="E5649" s="61" t="s">
        <v>4754</v>
      </c>
      <c r="F5649" s="61" t="s">
        <v>159</v>
      </c>
      <c r="G5649" s="54" t="s">
        <v>71</v>
      </c>
      <c r="H5649" s="54" t="s">
        <v>128</v>
      </c>
      <c r="I5649" s="54" t="s">
        <v>22</v>
      </c>
      <c r="J5649" s="54" t="s">
        <v>129</v>
      </c>
      <c r="K5649" s="56">
        <v>43461.7808912037</v>
      </c>
      <c r="L5649" s="56">
        <v>43461.871249999997</v>
      </c>
      <c r="M5649" s="57">
        <v>2.1686111110000001</v>
      </c>
      <c r="N5649" s="58">
        <v>0</v>
      </c>
      <c r="O5649" s="58">
        <v>76</v>
      </c>
      <c r="P5649" s="58">
        <v>0</v>
      </c>
      <c r="Q5649" s="58">
        <v>13</v>
      </c>
      <c r="R5649" s="59">
        <v>0</v>
      </c>
      <c r="S5649" s="59">
        <v>164.81444400000001</v>
      </c>
      <c r="T5649" s="59">
        <v>0</v>
      </c>
      <c r="U5649" s="59">
        <v>28.191943999999999</v>
      </c>
    </row>
    <row r="5650" spans="1:21" x14ac:dyDescent="0.3">
      <c r="A5650" s="61">
        <v>92082</v>
      </c>
      <c r="B5650" s="54">
        <v>1</v>
      </c>
      <c r="C5650" s="54" t="s">
        <v>78</v>
      </c>
      <c r="D5650" s="54" t="s">
        <v>92</v>
      </c>
      <c r="E5650" s="61" t="s">
        <v>4755</v>
      </c>
      <c r="F5650" s="61" t="s">
        <v>136</v>
      </c>
      <c r="G5650" s="54" t="s">
        <v>71</v>
      </c>
      <c r="H5650" s="54" t="s">
        <v>128</v>
      </c>
      <c r="I5650" s="54" t="s">
        <v>22</v>
      </c>
      <c r="J5650" s="54" t="s">
        <v>129</v>
      </c>
      <c r="K5650" s="56">
        <v>43461.784849537034</v>
      </c>
      <c r="L5650" s="56">
        <v>43461.809016203704</v>
      </c>
      <c r="M5650" s="57">
        <v>0.57999999999999996</v>
      </c>
      <c r="N5650" s="58">
        <v>0</v>
      </c>
      <c r="O5650" s="58">
        <v>0</v>
      </c>
      <c r="P5650" s="58">
        <v>0</v>
      </c>
      <c r="Q5650" s="58">
        <v>60</v>
      </c>
      <c r="R5650" s="59">
        <v>0</v>
      </c>
      <c r="S5650" s="59">
        <v>0</v>
      </c>
      <c r="T5650" s="59">
        <v>0</v>
      </c>
      <c r="U5650" s="59">
        <v>34.799999999999997</v>
      </c>
    </row>
    <row r="5651" spans="1:21" x14ac:dyDescent="0.3">
      <c r="A5651" s="61">
        <v>92084</v>
      </c>
      <c r="B5651" s="54">
        <v>1</v>
      </c>
      <c r="C5651" s="54" t="s">
        <v>79</v>
      </c>
      <c r="D5651" s="54" t="s">
        <v>119</v>
      </c>
      <c r="E5651" s="61" t="s">
        <v>3432</v>
      </c>
      <c r="F5651" s="61" t="s">
        <v>181</v>
      </c>
      <c r="G5651" s="54" t="s">
        <v>71</v>
      </c>
      <c r="H5651" s="54" t="s">
        <v>128</v>
      </c>
      <c r="I5651" s="54" t="s">
        <v>22</v>
      </c>
      <c r="J5651" s="54" t="s">
        <v>129</v>
      </c>
      <c r="K5651" s="56">
        <v>43461.787499999999</v>
      </c>
      <c r="L5651" s="56">
        <v>43461.918425925927</v>
      </c>
      <c r="M5651" s="57">
        <v>3.142222222</v>
      </c>
      <c r="N5651" s="58">
        <v>0</v>
      </c>
      <c r="O5651" s="58">
        <v>88</v>
      </c>
      <c r="P5651" s="58">
        <v>0</v>
      </c>
      <c r="Q5651" s="58">
        <v>33</v>
      </c>
      <c r="R5651" s="59">
        <v>0</v>
      </c>
      <c r="S5651" s="59">
        <v>276.515556</v>
      </c>
      <c r="T5651" s="59">
        <v>0</v>
      </c>
      <c r="U5651" s="59">
        <v>103.693333</v>
      </c>
    </row>
    <row r="5652" spans="1:21" x14ac:dyDescent="0.3">
      <c r="A5652" s="61">
        <v>92085</v>
      </c>
      <c r="B5652" s="54">
        <v>1</v>
      </c>
      <c r="C5652" s="54" t="s">
        <v>78</v>
      </c>
      <c r="D5652" s="54" t="s">
        <v>100</v>
      </c>
      <c r="E5652" s="61" t="s">
        <v>4756</v>
      </c>
      <c r="F5652" s="61" t="s">
        <v>327</v>
      </c>
      <c r="G5652" s="54" t="s">
        <v>72</v>
      </c>
      <c r="H5652" s="54" t="s">
        <v>128</v>
      </c>
      <c r="I5652" s="54" t="s">
        <v>22</v>
      </c>
      <c r="J5652" s="54" t="s">
        <v>129</v>
      </c>
      <c r="K5652" s="56">
        <v>43461.790891203702</v>
      </c>
      <c r="L5652" s="56">
        <v>43461.799988425926</v>
      </c>
      <c r="M5652" s="57">
        <v>0.21833333299999999</v>
      </c>
      <c r="N5652" s="58">
        <v>0</v>
      </c>
      <c r="O5652" s="58">
        <v>11</v>
      </c>
      <c r="P5652" s="58">
        <v>0</v>
      </c>
      <c r="Q5652" s="58">
        <v>0</v>
      </c>
      <c r="R5652" s="59">
        <v>0</v>
      </c>
      <c r="S5652" s="59">
        <v>2.4016670000000002</v>
      </c>
      <c r="T5652" s="59">
        <v>0</v>
      </c>
      <c r="U5652" s="59">
        <v>0</v>
      </c>
    </row>
    <row r="5653" spans="1:21" x14ac:dyDescent="0.3">
      <c r="A5653" s="61">
        <v>92087</v>
      </c>
      <c r="B5653" s="54">
        <v>1</v>
      </c>
      <c r="C5653" s="54" t="s">
        <v>79</v>
      </c>
      <c r="D5653" s="54" t="s">
        <v>111</v>
      </c>
      <c r="E5653" s="61" t="s">
        <v>4757</v>
      </c>
      <c r="F5653" s="61" t="s">
        <v>136</v>
      </c>
      <c r="G5653" s="54" t="s">
        <v>71</v>
      </c>
      <c r="H5653" s="54" t="s">
        <v>128</v>
      </c>
      <c r="I5653" s="54" t="s">
        <v>22</v>
      </c>
      <c r="J5653" s="54" t="s">
        <v>129</v>
      </c>
      <c r="K5653" s="56">
        <v>43461.789363425924</v>
      </c>
      <c r="L5653" s="56">
        <v>43461.918240740742</v>
      </c>
      <c r="M5653" s="57">
        <v>3.0930555549999998</v>
      </c>
      <c r="N5653" s="58">
        <v>0</v>
      </c>
      <c r="O5653" s="58">
        <v>0</v>
      </c>
      <c r="P5653" s="58">
        <v>0</v>
      </c>
      <c r="Q5653" s="58">
        <v>88</v>
      </c>
      <c r="R5653" s="59">
        <v>0</v>
      </c>
      <c r="S5653" s="59">
        <v>0</v>
      </c>
      <c r="T5653" s="59">
        <v>0</v>
      </c>
      <c r="U5653" s="59">
        <v>272.18888900000002</v>
      </c>
    </row>
    <row r="5654" spans="1:21" x14ac:dyDescent="0.3">
      <c r="A5654" s="61">
        <v>92089</v>
      </c>
      <c r="B5654" s="54">
        <v>1</v>
      </c>
      <c r="C5654" s="54" t="s">
        <v>78</v>
      </c>
      <c r="D5654" s="54" t="s">
        <v>125</v>
      </c>
      <c r="E5654" s="61" t="s">
        <v>3931</v>
      </c>
      <c r="F5654" s="61" t="s">
        <v>137</v>
      </c>
      <c r="G5654" s="54" t="s">
        <v>71</v>
      </c>
      <c r="H5654" s="54" t="s">
        <v>128</v>
      </c>
      <c r="I5654" s="54" t="s">
        <v>22</v>
      </c>
      <c r="J5654" s="54" t="s">
        <v>129</v>
      </c>
      <c r="K5654" s="56">
        <v>43461.793240740742</v>
      </c>
      <c r="L5654" s="56">
        <v>43461.860023148147</v>
      </c>
      <c r="M5654" s="57">
        <v>1.602777777</v>
      </c>
      <c r="N5654" s="58">
        <v>0</v>
      </c>
      <c r="O5654" s="58">
        <v>3</v>
      </c>
      <c r="P5654" s="58">
        <v>0</v>
      </c>
      <c r="Q5654" s="58">
        <v>0</v>
      </c>
      <c r="R5654" s="59">
        <v>0</v>
      </c>
      <c r="S5654" s="59">
        <v>4.8083330000000002</v>
      </c>
      <c r="T5654" s="59">
        <v>0</v>
      </c>
      <c r="U5654" s="59">
        <v>0</v>
      </c>
    </row>
    <row r="5655" spans="1:21" x14ac:dyDescent="0.3">
      <c r="A5655" s="61">
        <v>92090</v>
      </c>
      <c r="B5655" s="54">
        <v>1</v>
      </c>
      <c r="C5655" s="54" t="s">
        <v>78</v>
      </c>
      <c r="D5655" s="54" t="s">
        <v>99</v>
      </c>
      <c r="E5655" s="61" t="s">
        <v>1969</v>
      </c>
      <c r="F5655" s="61" t="s">
        <v>136</v>
      </c>
      <c r="G5655" s="54" t="s">
        <v>71</v>
      </c>
      <c r="H5655" s="54" t="s">
        <v>128</v>
      </c>
      <c r="I5655" s="54" t="s">
        <v>22</v>
      </c>
      <c r="J5655" s="54" t="s">
        <v>129</v>
      </c>
      <c r="K5655" s="56">
        <v>43461.794247685182</v>
      </c>
      <c r="L5655" s="56">
        <v>43461.834039351852</v>
      </c>
      <c r="M5655" s="57">
        <v>0.95499999999999996</v>
      </c>
      <c r="N5655" s="58">
        <v>0</v>
      </c>
      <c r="O5655" s="58">
        <v>334</v>
      </c>
      <c r="P5655" s="58">
        <v>0</v>
      </c>
      <c r="Q5655" s="58">
        <v>0</v>
      </c>
      <c r="R5655" s="59">
        <v>0</v>
      </c>
      <c r="S5655" s="59">
        <v>318.97000000000003</v>
      </c>
      <c r="T5655" s="59">
        <v>0</v>
      </c>
      <c r="U5655" s="59">
        <v>0</v>
      </c>
    </row>
    <row r="5656" spans="1:21" x14ac:dyDescent="0.3">
      <c r="A5656" s="61">
        <v>92091</v>
      </c>
      <c r="B5656" s="54">
        <v>1</v>
      </c>
      <c r="C5656" s="54" t="s">
        <v>79</v>
      </c>
      <c r="D5656" s="54" t="s">
        <v>109</v>
      </c>
      <c r="E5656" s="61" t="s">
        <v>4758</v>
      </c>
      <c r="F5656" s="61" t="s">
        <v>151</v>
      </c>
      <c r="G5656" s="54" t="s">
        <v>71</v>
      </c>
      <c r="H5656" s="54" t="s">
        <v>128</v>
      </c>
      <c r="I5656" s="54" t="s">
        <v>22</v>
      </c>
      <c r="J5656" s="54" t="s">
        <v>129</v>
      </c>
      <c r="K5656" s="56">
        <v>43461.789201388892</v>
      </c>
      <c r="L5656" s="56">
        <v>43461.909467592595</v>
      </c>
      <c r="M5656" s="57">
        <v>2.8863888879999999</v>
      </c>
      <c r="N5656" s="58">
        <v>0</v>
      </c>
      <c r="O5656" s="58">
        <v>49</v>
      </c>
      <c r="P5656" s="58">
        <v>0</v>
      </c>
      <c r="Q5656" s="58">
        <v>0</v>
      </c>
      <c r="R5656" s="59">
        <v>0</v>
      </c>
      <c r="S5656" s="59">
        <v>141.43305599999999</v>
      </c>
      <c r="T5656" s="59">
        <v>0</v>
      </c>
      <c r="U5656" s="59">
        <v>0</v>
      </c>
    </row>
    <row r="5657" spans="1:21" x14ac:dyDescent="0.3">
      <c r="A5657" s="61">
        <v>92093</v>
      </c>
      <c r="B5657" s="54">
        <v>1</v>
      </c>
      <c r="C5657" s="54" t="s">
        <v>78</v>
      </c>
      <c r="D5657" s="54" t="s">
        <v>80</v>
      </c>
      <c r="E5657" s="61" t="s">
        <v>4759</v>
      </c>
      <c r="F5657" s="61" t="s">
        <v>136</v>
      </c>
      <c r="G5657" s="54" t="s">
        <v>71</v>
      </c>
      <c r="H5657" s="54" t="s">
        <v>128</v>
      </c>
      <c r="I5657" s="54" t="s">
        <v>22</v>
      </c>
      <c r="J5657" s="54" t="s">
        <v>129</v>
      </c>
      <c r="K5657" s="56">
        <v>43461.791944444441</v>
      </c>
      <c r="L5657" s="56">
        <v>43461.836354166669</v>
      </c>
      <c r="M5657" s="57">
        <v>1.065833333</v>
      </c>
      <c r="N5657" s="58">
        <v>0</v>
      </c>
      <c r="O5657" s="58">
        <v>145</v>
      </c>
      <c r="P5657" s="58">
        <v>0</v>
      </c>
      <c r="Q5657" s="58">
        <v>0</v>
      </c>
      <c r="R5657" s="59">
        <v>0</v>
      </c>
      <c r="S5657" s="59">
        <v>154.54583299999999</v>
      </c>
      <c r="T5657" s="59">
        <v>0</v>
      </c>
      <c r="U5657" s="59">
        <v>0</v>
      </c>
    </row>
    <row r="5658" spans="1:21" x14ac:dyDescent="0.3">
      <c r="A5658" s="61">
        <v>92094</v>
      </c>
      <c r="B5658" s="54">
        <v>1</v>
      </c>
      <c r="C5658" s="54" t="s">
        <v>78</v>
      </c>
      <c r="D5658" s="54" t="s">
        <v>94</v>
      </c>
      <c r="E5658" s="61" t="s">
        <v>2039</v>
      </c>
      <c r="F5658" s="61" t="s">
        <v>136</v>
      </c>
      <c r="G5658" s="54" t="s">
        <v>71</v>
      </c>
      <c r="H5658" s="54" t="s">
        <v>128</v>
      </c>
      <c r="I5658" s="54" t="s">
        <v>22</v>
      </c>
      <c r="J5658" s="54" t="s">
        <v>129</v>
      </c>
      <c r="K5658" s="56">
        <v>43461.783865740741</v>
      </c>
      <c r="L5658" s="56">
        <v>43461.897245370368</v>
      </c>
      <c r="M5658" s="57">
        <v>2.7211111109999999</v>
      </c>
      <c r="N5658" s="58">
        <v>0</v>
      </c>
      <c r="O5658" s="58">
        <v>10</v>
      </c>
      <c r="P5658" s="58">
        <v>0</v>
      </c>
      <c r="Q5658" s="58">
        <v>3</v>
      </c>
      <c r="R5658" s="59">
        <v>0</v>
      </c>
      <c r="S5658" s="59">
        <v>27.211110999999999</v>
      </c>
      <c r="T5658" s="59">
        <v>0</v>
      </c>
      <c r="U5658" s="59">
        <v>8.1633329999999997</v>
      </c>
    </row>
    <row r="5659" spans="1:21" x14ac:dyDescent="0.3">
      <c r="A5659" s="61">
        <v>92096</v>
      </c>
      <c r="B5659" s="54">
        <v>1</v>
      </c>
      <c r="C5659" s="54" t="s">
        <v>78</v>
      </c>
      <c r="D5659" s="54" t="s">
        <v>125</v>
      </c>
      <c r="E5659" s="61" t="s">
        <v>2638</v>
      </c>
      <c r="F5659" s="61" t="s">
        <v>136</v>
      </c>
      <c r="G5659" s="54" t="s">
        <v>71</v>
      </c>
      <c r="H5659" s="54" t="s">
        <v>128</v>
      </c>
      <c r="I5659" s="54" t="s">
        <v>22</v>
      </c>
      <c r="J5659" s="54" t="s">
        <v>129</v>
      </c>
      <c r="K5659" s="56">
        <v>43461.79623842593</v>
      </c>
      <c r="L5659" s="56">
        <v>43461.82607638889</v>
      </c>
      <c r="M5659" s="57">
        <v>0.71611111100000002</v>
      </c>
      <c r="N5659" s="58">
        <v>0</v>
      </c>
      <c r="O5659" s="58">
        <v>256</v>
      </c>
      <c r="P5659" s="58">
        <v>0</v>
      </c>
      <c r="Q5659" s="58">
        <v>0</v>
      </c>
      <c r="R5659" s="59">
        <v>0</v>
      </c>
      <c r="S5659" s="59">
        <v>183.324444</v>
      </c>
      <c r="T5659" s="59">
        <v>0</v>
      </c>
      <c r="U5659" s="59">
        <v>0</v>
      </c>
    </row>
    <row r="5660" spans="1:21" x14ac:dyDescent="0.3">
      <c r="A5660" s="61">
        <v>92099</v>
      </c>
      <c r="B5660" s="54">
        <v>1</v>
      </c>
      <c r="C5660" s="54" t="s">
        <v>78</v>
      </c>
      <c r="D5660" s="54" t="s">
        <v>106</v>
      </c>
      <c r="E5660" s="61" t="s">
        <v>4636</v>
      </c>
      <c r="F5660" s="61" t="s">
        <v>172</v>
      </c>
      <c r="G5660" s="54" t="s">
        <v>71</v>
      </c>
      <c r="H5660" s="54" t="s">
        <v>128</v>
      </c>
      <c r="I5660" s="54" t="s">
        <v>22</v>
      </c>
      <c r="J5660" s="54" t="s">
        <v>129</v>
      </c>
      <c r="K5660" s="56">
        <v>43461.741180555553</v>
      </c>
      <c r="L5660" s="56">
        <v>43461.818506944444</v>
      </c>
      <c r="M5660" s="57">
        <v>1.8558333330000001</v>
      </c>
      <c r="N5660" s="58">
        <v>0</v>
      </c>
      <c r="O5660" s="58">
        <v>20</v>
      </c>
      <c r="P5660" s="58">
        <v>0</v>
      </c>
      <c r="Q5660" s="58">
        <v>1</v>
      </c>
      <c r="R5660" s="59">
        <v>0</v>
      </c>
      <c r="S5660" s="59">
        <v>37.116667</v>
      </c>
      <c r="T5660" s="59">
        <v>0</v>
      </c>
      <c r="U5660" s="59">
        <v>1.8558330000000001</v>
      </c>
    </row>
    <row r="5661" spans="1:21" x14ac:dyDescent="0.3">
      <c r="A5661" s="61">
        <v>92101</v>
      </c>
      <c r="B5661" s="54">
        <v>1</v>
      </c>
      <c r="C5661" s="54" t="s">
        <v>78</v>
      </c>
      <c r="D5661" s="54" t="s">
        <v>94</v>
      </c>
      <c r="E5661" s="61" t="s">
        <v>1840</v>
      </c>
      <c r="F5661" s="61" t="s">
        <v>136</v>
      </c>
      <c r="G5661" s="54" t="s">
        <v>71</v>
      </c>
      <c r="H5661" s="54" t="s">
        <v>128</v>
      </c>
      <c r="I5661" s="54" t="s">
        <v>22</v>
      </c>
      <c r="J5661" s="54" t="s">
        <v>129</v>
      </c>
      <c r="K5661" s="56">
        <v>43461.800532407404</v>
      </c>
      <c r="L5661" s="56">
        <v>43461.981261574074</v>
      </c>
      <c r="M5661" s="57">
        <v>4.3375000000000004</v>
      </c>
      <c r="N5661" s="58">
        <v>0</v>
      </c>
      <c r="O5661" s="58">
        <v>218</v>
      </c>
      <c r="P5661" s="58">
        <v>0</v>
      </c>
      <c r="Q5661" s="58">
        <v>0</v>
      </c>
      <c r="R5661" s="59">
        <v>0</v>
      </c>
      <c r="S5661" s="59">
        <v>945.57500000000005</v>
      </c>
      <c r="T5661" s="59">
        <v>0</v>
      </c>
      <c r="U5661" s="59">
        <v>0</v>
      </c>
    </row>
    <row r="5662" spans="1:21" x14ac:dyDescent="0.3">
      <c r="A5662" s="61">
        <v>92103</v>
      </c>
      <c r="B5662" s="54">
        <v>1</v>
      </c>
      <c r="C5662" s="54" t="s">
        <v>78</v>
      </c>
      <c r="D5662" s="54" t="s">
        <v>82</v>
      </c>
      <c r="E5662" s="61" t="s">
        <v>4760</v>
      </c>
      <c r="F5662" s="61" t="s">
        <v>151</v>
      </c>
      <c r="G5662" s="54" t="s">
        <v>71</v>
      </c>
      <c r="H5662" s="54" t="s">
        <v>128</v>
      </c>
      <c r="I5662" s="54" t="s">
        <v>22</v>
      </c>
      <c r="J5662" s="54" t="s">
        <v>129</v>
      </c>
      <c r="K5662" s="56">
        <v>43461.802893518521</v>
      </c>
      <c r="L5662" s="56">
        <v>43461.917141203703</v>
      </c>
      <c r="M5662" s="57">
        <v>2.741944444</v>
      </c>
      <c r="N5662" s="58">
        <v>0</v>
      </c>
      <c r="O5662" s="58">
        <v>253</v>
      </c>
      <c r="P5662" s="58">
        <v>0</v>
      </c>
      <c r="Q5662" s="58">
        <v>0</v>
      </c>
      <c r="R5662" s="59">
        <v>0</v>
      </c>
      <c r="S5662" s="59">
        <v>693.71194400000002</v>
      </c>
      <c r="T5662" s="59">
        <v>0</v>
      </c>
      <c r="U5662" s="59">
        <v>0</v>
      </c>
    </row>
    <row r="5663" spans="1:21" x14ac:dyDescent="0.3">
      <c r="A5663" s="61">
        <v>92104</v>
      </c>
      <c r="B5663" s="54">
        <v>1</v>
      </c>
      <c r="C5663" s="54" t="s">
        <v>78</v>
      </c>
      <c r="D5663" s="54" t="s">
        <v>88</v>
      </c>
      <c r="E5663" s="61" t="s">
        <v>4761</v>
      </c>
      <c r="F5663" s="61" t="s">
        <v>130</v>
      </c>
      <c r="G5663" s="54" t="s">
        <v>71</v>
      </c>
      <c r="H5663" s="54" t="s">
        <v>128</v>
      </c>
      <c r="I5663" s="54" t="s">
        <v>22</v>
      </c>
      <c r="J5663" s="54" t="s">
        <v>129</v>
      </c>
      <c r="K5663" s="56">
        <v>43461.806689814817</v>
      </c>
      <c r="L5663" s="56">
        <v>43461.839004629626</v>
      </c>
      <c r="M5663" s="57">
        <v>0.77555555499999995</v>
      </c>
      <c r="N5663" s="58">
        <v>0</v>
      </c>
      <c r="O5663" s="58">
        <v>7</v>
      </c>
      <c r="P5663" s="58">
        <v>0</v>
      </c>
      <c r="Q5663" s="58">
        <v>0</v>
      </c>
      <c r="R5663" s="59">
        <v>0</v>
      </c>
      <c r="S5663" s="59">
        <v>5.4288889999999999</v>
      </c>
      <c r="T5663" s="59">
        <v>0</v>
      </c>
      <c r="U5663" s="59">
        <v>0</v>
      </c>
    </row>
    <row r="5664" spans="1:21" x14ac:dyDescent="0.3">
      <c r="A5664" s="61">
        <v>92105</v>
      </c>
      <c r="B5664" s="54">
        <v>1</v>
      </c>
      <c r="C5664" s="54" t="s">
        <v>78</v>
      </c>
      <c r="D5664" s="54" t="s">
        <v>81</v>
      </c>
      <c r="E5664" s="61" t="s">
        <v>4762</v>
      </c>
      <c r="F5664" s="61" t="s">
        <v>144</v>
      </c>
      <c r="G5664" s="54" t="s">
        <v>71</v>
      </c>
      <c r="H5664" s="54" t="s">
        <v>128</v>
      </c>
      <c r="I5664" s="54" t="s">
        <v>22</v>
      </c>
      <c r="J5664" s="54" t="s">
        <v>129</v>
      </c>
      <c r="K5664" s="56">
        <v>43461.743391203701</v>
      </c>
      <c r="L5664" s="56">
        <v>43461.809027777781</v>
      </c>
      <c r="M5664" s="57">
        <v>1.5752777769999999</v>
      </c>
      <c r="N5664" s="58">
        <v>0</v>
      </c>
      <c r="O5664" s="58">
        <v>13</v>
      </c>
      <c r="P5664" s="58">
        <v>0</v>
      </c>
      <c r="Q5664" s="58">
        <v>0</v>
      </c>
      <c r="R5664" s="59">
        <v>0</v>
      </c>
      <c r="S5664" s="59">
        <v>20.478611000000001</v>
      </c>
      <c r="T5664" s="59">
        <v>0</v>
      </c>
      <c r="U5664" s="59">
        <v>0</v>
      </c>
    </row>
    <row r="5665" spans="1:21" x14ac:dyDescent="0.3">
      <c r="A5665" s="61">
        <v>92109</v>
      </c>
      <c r="B5665" s="54">
        <v>1</v>
      </c>
      <c r="C5665" s="54" t="s">
        <v>78</v>
      </c>
      <c r="D5665" s="54" t="s">
        <v>104</v>
      </c>
      <c r="E5665" s="61" t="s">
        <v>4538</v>
      </c>
      <c r="F5665" s="61" t="s">
        <v>159</v>
      </c>
      <c r="G5665" s="54" t="s">
        <v>71</v>
      </c>
      <c r="H5665" s="54" t="s">
        <v>128</v>
      </c>
      <c r="I5665" s="54" t="s">
        <v>22</v>
      </c>
      <c r="J5665" s="54" t="s">
        <v>129</v>
      </c>
      <c r="K5665" s="56">
        <v>43461.724872685183</v>
      </c>
      <c r="L5665" s="56">
        <v>43461.930914351855</v>
      </c>
      <c r="M5665" s="57">
        <v>4.9450000000000003</v>
      </c>
      <c r="N5665" s="58">
        <v>0</v>
      </c>
      <c r="O5665" s="58">
        <v>0</v>
      </c>
      <c r="P5665" s="58">
        <v>0</v>
      </c>
      <c r="Q5665" s="58">
        <v>11</v>
      </c>
      <c r="R5665" s="59">
        <v>0</v>
      </c>
      <c r="S5665" s="59">
        <v>0</v>
      </c>
      <c r="T5665" s="59">
        <v>0</v>
      </c>
      <c r="U5665" s="59">
        <v>54.395000000000003</v>
      </c>
    </row>
    <row r="5666" spans="1:21" x14ac:dyDescent="0.3">
      <c r="A5666" s="61">
        <v>92112</v>
      </c>
      <c r="B5666" s="54">
        <v>1</v>
      </c>
      <c r="C5666" s="54" t="s">
        <v>78</v>
      </c>
      <c r="D5666" s="54" t="s">
        <v>88</v>
      </c>
      <c r="E5666" s="61" t="s">
        <v>4763</v>
      </c>
      <c r="F5666" s="61" t="s">
        <v>137</v>
      </c>
      <c r="G5666" s="54" t="s">
        <v>71</v>
      </c>
      <c r="H5666" s="54" t="s">
        <v>128</v>
      </c>
      <c r="I5666" s="54" t="s">
        <v>22</v>
      </c>
      <c r="J5666" s="54" t="s">
        <v>129</v>
      </c>
      <c r="K5666" s="56">
        <v>43461.816527777781</v>
      </c>
      <c r="L5666" s="56">
        <v>43461.870011574072</v>
      </c>
      <c r="M5666" s="57">
        <v>1.2836111109999999</v>
      </c>
      <c r="N5666" s="58">
        <v>0</v>
      </c>
      <c r="O5666" s="58">
        <v>2</v>
      </c>
      <c r="P5666" s="58">
        <v>0</v>
      </c>
      <c r="Q5666" s="58">
        <v>0</v>
      </c>
      <c r="R5666" s="59">
        <v>0</v>
      </c>
      <c r="S5666" s="59">
        <v>2.5672220000000001</v>
      </c>
      <c r="T5666" s="59">
        <v>0</v>
      </c>
      <c r="U5666" s="59">
        <v>0</v>
      </c>
    </row>
    <row r="5667" spans="1:21" x14ac:dyDescent="0.3">
      <c r="A5667" s="61">
        <v>92114</v>
      </c>
      <c r="B5667" s="54">
        <v>1</v>
      </c>
      <c r="C5667" s="54" t="s">
        <v>78</v>
      </c>
      <c r="D5667" s="54" t="s">
        <v>106</v>
      </c>
      <c r="E5667" s="61" t="s">
        <v>1674</v>
      </c>
      <c r="F5667" s="61" t="s">
        <v>136</v>
      </c>
      <c r="G5667" s="54" t="s">
        <v>71</v>
      </c>
      <c r="H5667" s="54" t="s">
        <v>128</v>
      </c>
      <c r="I5667" s="54" t="s">
        <v>22</v>
      </c>
      <c r="J5667" s="54" t="s">
        <v>129</v>
      </c>
      <c r="K5667" s="56">
        <v>43461.62027777778</v>
      </c>
      <c r="L5667" s="56">
        <v>43461.825381944444</v>
      </c>
      <c r="M5667" s="57">
        <v>4.9225000000000003</v>
      </c>
      <c r="N5667" s="58">
        <v>0</v>
      </c>
      <c r="O5667" s="58">
        <v>6</v>
      </c>
      <c r="P5667" s="58">
        <v>0</v>
      </c>
      <c r="Q5667" s="58">
        <v>1</v>
      </c>
      <c r="R5667" s="59">
        <v>0</v>
      </c>
      <c r="S5667" s="59">
        <v>29.535</v>
      </c>
      <c r="T5667" s="59">
        <v>0</v>
      </c>
      <c r="U5667" s="59">
        <v>4.9225000000000003</v>
      </c>
    </row>
    <row r="5668" spans="1:21" x14ac:dyDescent="0.3">
      <c r="A5668" s="61">
        <v>92119</v>
      </c>
      <c r="B5668" s="54">
        <v>1</v>
      </c>
      <c r="C5668" s="54" t="s">
        <v>78</v>
      </c>
      <c r="D5668" s="54" t="s">
        <v>91</v>
      </c>
      <c r="E5668" s="61" t="s">
        <v>4764</v>
      </c>
      <c r="F5668" s="61" t="s">
        <v>172</v>
      </c>
      <c r="G5668" s="54" t="s">
        <v>71</v>
      </c>
      <c r="H5668" s="54" t="s">
        <v>128</v>
      </c>
      <c r="I5668" s="54" t="s">
        <v>22</v>
      </c>
      <c r="J5668" s="54" t="s">
        <v>129</v>
      </c>
      <c r="K5668" s="56">
        <v>43461.775509259256</v>
      </c>
      <c r="L5668" s="56">
        <v>43461.916412037041</v>
      </c>
      <c r="M5668" s="57">
        <v>3.3816666660000001</v>
      </c>
      <c r="N5668" s="58">
        <v>0</v>
      </c>
      <c r="O5668" s="58">
        <v>0</v>
      </c>
      <c r="P5668" s="58">
        <v>0</v>
      </c>
      <c r="Q5668" s="58">
        <v>6</v>
      </c>
      <c r="R5668" s="59">
        <v>0</v>
      </c>
      <c r="S5668" s="59">
        <v>0</v>
      </c>
      <c r="T5668" s="59">
        <v>0</v>
      </c>
      <c r="U5668" s="59">
        <v>20.29</v>
      </c>
    </row>
    <row r="5669" spans="1:21" x14ac:dyDescent="0.3">
      <c r="A5669" s="61">
        <v>92120</v>
      </c>
      <c r="B5669" s="54">
        <v>1</v>
      </c>
      <c r="C5669" s="54" t="s">
        <v>78</v>
      </c>
      <c r="D5669" s="54" t="s">
        <v>95</v>
      </c>
      <c r="E5669" s="61" t="s">
        <v>4765</v>
      </c>
      <c r="F5669" s="61" t="s">
        <v>156</v>
      </c>
      <c r="G5669" s="54" t="s">
        <v>71</v>
      </c>
      <c r="H5669" s="54" t="s">
        <v>128</v>
      </c>
      <c r="I5669" s="54" t="s">
        <v>22</v>
      </c>
      <c r="J5669" s="54" t="s">
        <v>129</v>
      </c>
      <c r="K5669" s="56">
        <v>43461.815729166665</v>
      </c>
      <c r="L5669" s="56">
        <v>43461.888321759259</v>
      </c>
      <c r="M5669" s="57">
        <v>1.7422222220000001</v>
      </c>
      <c r="N5669" s="58">
        <v>0</v>
      </c>
      <c r="O5669" s="58">
        <v>72</v>
      </c>
      <c r="P5669" s="58">
        <v>0</v>
      </c>
      <c r="Q5669" s="58">
        <v>0</v>
      </c>
      <c r="R5669" s="59">
        <v>0</v>
      </c>
      <c r="S5669" s="59">
        <v>125.44</v>
      </c>
      <c r="T5669" s="59">
        <v>0</v>
      </c>
      <c r="U5669" s="59">
        <v>0</v>
      </c>
    </row>
    <row r="5670" spans="1:21" x14ac:dyDescent="0.3">
      <c r="A5670" s="61">
        <v>92121</v>
      </c>
      <c r="B5670" s="54">
        <v>1</v>
      </c>
      <c r="C5670" s="54" t="s">
        <v>78</v>
      </c>
      <c r="D5670" s="54" t="s">
        <v>80</v>
      </c>
      <c r="E5670" s="61" t="s">
        <v>2096</v>
      </c>
      <c r="F5670" s="61" t="s">
        <v>136</v>
      </c>
      <c r="G5670" s="54" t="s">
        <v>71</v>
      </c>
      <c r="H5670" s="54" t="s">
        <v>128</v>
      </c>
      <c r="I5670" s="54" t="s">
        <v>22</v>
      </c>
      <c r="J5670" s="54" t="s">
        <v>129</v>
      </c>
      <c r="K5670" s="56">
        <v>43461.826956018514</v>
      </c>
      <c r="L5670" s="56">
        <v>43461.876562500001</v>
      </c>
      <c r="M5670" s="57">
        <v>1.190555555</v>
      </c>
      <c r="N5670" s="58">
        <v>0</v>
      </c>
      <c r="O5670" s="58">
        <v>122</v>
      </c>
      <c r="P5670" s="58">
        <v>0</v>
      </c>
      <c r="Q5670" s="58">
        <v>0</v>
      </c>
      <c r="R5670" s="59">
        <v>0</v>
      </c>
      <c r="S5670" s="59">
        <v>145.24777800000001</v>
      </c>
      <c r="T5670" s="59">
        <v>0</v>
      </c>
      <c r="U5670" s="59">
        <v>0</v>
      </c>
    </row>
    <row r="5671" spans="1:21" x14ac:dyDescent="0.3">
      <c r="A5671" s="61">
        <v>92122</v>
      </c>
      <c r="B5671" s="54">
        <v>1</v>
      </c>
      <c r="C5671" s="54" t="s">
        <v>79</v>
      </c>
      <c r="D5671" s="54" t="s">
        <v>124</v>
      </c>
      <c r="E5671" s="61" t="s">
        <v>4458</v>
      </c>
      <c r="F5671" s="61" t="s">
        <v>136</v>
      </c>
      <c r="G5671" s="54" t="s">
        <v>71</v>
      </c>
      <c r="H5671" s="54" t="s">
        <v>128</v>
      </c>
      <c r="I5671" s="54" t="s">
        <v>22</v>
      </c>
      <c r="J5671" s="54" t="s">
        <v>129</v>
      </c>
      <c r="K5671" s="56">
        <v>43461.825729166667</v>
      </c>
      <c r="L5671" s="56">
        <v>43461.869988425926</v>
      </c>
      <c r="M5671" s="57">
        <v>1.0622222219999999</v>
      </c>
      <c r="N5671" s="58">
        <v>0</v>
      </c>
      <c r="O5671" s="58">
        <v>482</v>
      </c>
      <c r="P5671" s="58">
        <v>0</v>
      </c>
      <c r="Q5671" s="58">
        <v>0</v>
      </c>
      <c r="R5671" s="59">
        <v>0</v>
      </c>
      <c r="S5671" s="59">
        <v>511.99111099999999</v>
      </c>
      <c r="T5671" s="59">
        <v>0</v>
      </c>
      <c r="U5671" s="59">
        <v>0</v>
      </c>
    </row>
    <row r="5672" spans="1:21" x14ac:dyDescent="0.3">
      <c r="A5672" s="61">
        <v>92124</v>
      </c>
      <c r="B5672" s="54">
        <v>1</v>
      </c>
      <c r="C5672" s="54" t="s">
        <v>78</v>
      </c>
      <c r="D5672" s="54" t="s">
        <v>105</v>
      </c>
      <c r="E5672" s="61" t="s">
        <v>3811</v>
      </c>
      <c r="F5672" s="61" t="s">
        <v>209</v>
      </c>
      <c r="G5672" s="54" t="s">
        <v>71</v>
      </c>
      <c r="H5672" s="54" t="s">
        <v>128</v>
      </c>
      <c r="I5672" s="54" t="s">
        <v>22</v>
      </c>
      <c r="J5672" s="54" t="s">
        <v>129</v>
      </c>
      <c r="K5672" s="56">
        <v>43461.839513888888</v>
      </c>
      <c r="L5672" s="56">
        <v>43461.890115740738</v>
      </c>
      <c r="M5672" s="57">
        <v>1.214444444</v>
      </c>
      <c r="N5672" s="58">
        <v>0</v>
      </c>
      <c r="O5672" s="58">
        <v>348</v>
      </c>
      <c r="P5672" s="58">
        <v>0</v>
      </c>
      <c r="Q5672" s="58">
        <v>0</v>
      </c>
      <c r="R5672" s="59">
        <v>0</v>
      </c>
      <c r="S5672" s="59">
        <v>422.626667</v>
      </c>
      <c r="T5672" s="59">
        <v>0</v>
      </c>
      <c r="U5672" s="59">
        <v>0</v>
      </c>
    </row>
    <row r="5673" spans="1:21" x14ac:dyDescent="0.3">
      <c r="A5673" s="61">
        <v>92128</v>
      </c>
      <c r="B5673" s="54">
        <v>1</v>
      </c>
      <c r="C5673" s="54" t="s">
        <v>78</v>
      </c>
      <c r="D5673" s="54" t="s">
        <v>103</v>
      </c>
      <c r="E5673" s="61" t="s">
        <v>4766</v>
      </c>
      <c r="F5673" s="61" t="s">
        <v>136</v>
      </c>
      <c r="G5673" s="54" t="s">
        <v>71</v>
      </c>
      <c r="H5673" s="54" t="s">
        <v>128</v>
      </c>
      <c r="I5673" s="54" t="s">
        <v>22</v>
      </c>
      <c r="J5673" s="54" t="s">
        <v>129</v>
      </c>
      <c r="K5673" s="56">
        <v>43461.846747685187</v>
      </c>
      <c r="L5673" s="56">
        <v>43461.875231481477</v>
      </c>
      <c r="M5673" s="57">
        <v>0.68361111100000005</v>
      </c>
      <c r="N5673" s="58">
        <v>0</v>
      </c>
      <c r="O5673" s="58">
        <v>1</v>
      </c>
      <c r="P5673" s="58">
        <v>0</v>
      </c>
      <c r="Q5673" s="58">
        <v>63</v>
      </c>
      <c r="R5673" s="59">
        <v>0</v>
      </c>
      <c r="S5673" s="59">
        <v>0.68361099999999997</v>
      </c>
      <c r="T5673" s="59">
        <v>0</v>
      </c>
      <c r="U5673" s="59">
        <v>43.067500000000003</v>
      </c>
    </row>
    <row r="5674" spans="1:21" x14ac:dyDescent="0.3">
      <c r="A5674" s="61">
        <v>92129</v>
      </c>
      <c r="B5674" s="54">
        <v>1</v>
      </c>
      <c r="C5674" s="54" t="s">
        <v>78</v>
      </c>
      <c r="D5674" s="54" t="s">
        <v>125</v>
      </c>
      <c r="E5674" s="61" t="s">
        <v>4767</v>
      </c>
      <c r="F5674" s="61" t="s">
        <v>137</v>
      </c>
      <c r="G5674" s="54" t="s">
        <v>71</v>
      </c>
      <c r="H5674" s="54" t="s">
        <v>128</v>
      </c>
      <c r="I5674" s="54" t="s">
        <v>22</v>
      </c>
      <c r="J5674" s="54" t="s">
        <v>129</v>
      </c>
      <c r="K5674" s="56">
        <v>43461.829351851855</v>
      </c>
      <c r="L5674" s="56">
        <v>43461.901689814811</v>
      </c>
      <c r="M5674" s="57">
        <v>1.736111111</v>
      </c>
      <c r="N5674" s="58">
        <v>0</v>
      </c>
      <c r="O5674" s="58">
        <v>2</v>
      </c>
      <c r="P5674" s="58">
        <v>0</v>
      </c>
      <c r="Q5674" s="58">
        <v>0</v>
      </c>
      <c r="R5674" s="59">
        <v>0</v>
      </c>
      <c r="S5674" s="59">
        <v>3.4722219999999999</v>
      </c>
      <c r="T5674" s="59">
        <v>0</v>
      </c>
      <c r="U5674" s="59">
        <v>0</v>
      </c>
    </row>
    <row r="5675" spans="1:21" x14ac:dyDescent="0.3">
      <c r="A5675" s="61">
        <v>92130</v>
      </c>
      <c r="B5675" s="54">
        <v>1</v>
      </c>
      <c r="C5675" s="54" t="s">
        <v>78</v>
      </c>
      <c r="D5675" s="54" t="s">
        <v>80</v>
      </c>
      <c r="E5675" s="61" t="s">
        <v>4768</v>
      </c>
      <c r="F5675" s="61" t="s">
        <v>172</v>
      </c>
      <c r="G5675" s="54" t="s">
        <v>71</v>
      </c>
      <c r="H5675" s="54" t="s">
        <v>128</v>
      </c>
      <c r="I5675" s="54" t="s">
        <v>22</v>
      </c>
      <c r="J5675" s="54" t="s">
        <v>129</v>
      </c>
      <c r="K5675" s="56">
        <v>43461.846087962964</v>
      </c>
      <c r="L5675" s="56">
        <v>43461.893726851849</v>
      </c>
      <c r="M5675" s="57">
        <v>1.143333333</v>
      </c>
      <c r="N5675" s="58">
        <v>0</v>
      </c>
      <c r="O5675" s="58">
        <v>436</v>
      </c>
      <c r="P5675" s="58">
        <v>0</v>
      </c>
      <c r="Q5675" s="58">
        <v>0</v>
      </c>
      <c r="R5675" s="59">
        <v>0</v>
      </c>
      <c r="S5675" s="59">
        <v>498.49333300000001</v>
      </c>
      <c r="T5675" s="59">
        <v>0</v>
      </c>
      <c r="U5675" s="59">
        <v>0</v>
      </c>
    </row>
    <row r="5676" spans="1:21" x14ac:dyDescent="0.3">
      <c r="A5676" s="61">
        <v>92131</v>
      </c>
      <c r="B5676" s="54">
        <v>1</v>
      </c>
      <c r="C5676" s="54" t="s">
        <v>78</v>
      </c>
      <c r="D5676" s="54" t="s">
        <v>95</v>
      </c>
      <c r="E5676" s="61" t="s">
        <v>4769</v>
      </c>
      <c r="F5676" s="61" t="s">
        <v>136</v>
      </c>
      <c r="G5676" s="54" t="s">
        <v>71</v>
      </c>
      <c r="H5676" s="54" t="s">
        <v>128</v>
      </c>
      <c r="I5676" s="54" t="s">
        <v>22</v>
      </c>
      <c r="J5676" s="54" t="s">
        <v>129</v>
      </c>
      <c r="K5676" s="56">
        <v>43461.77070601852</v>
      </c>
      <c r="L5676" s="56">
        <v>43461.880706018521</v>
      </c>
      <c r="M5676" s="57">
        <v>2.64</v>
      </c>
      <c r="N5676" s="58">
        <v>0</v>
      </c>
      <c r="O5676" s="58">
        <v>47</v>
      </c>
      <c r="P5676" s="58">
        <v>0</v>
      </c>
      <c r="Q5676" s="58">
        <v>0</v>
      </c>
      <c r="R5676" s="59">
        <v>0</v>
      </c>
      <c r="S5676" s="59">
        <v>124.08</v>
      </c>
      <c r="T5676" s="59">
        <v>0</v>
      </c>
      <c r="U5676" s="59">
        <v>0</v>
      </c>
    </row>
    <row r="5677" spans="1:21" x14ac:dyDescent="0.3">
      <c r="A5677" s="61">
        <v>92132</v>
      </c>
      <c r="B5677" s="54">
        <v>1</v>
      </c>
      <c r="C5677" s="54" t="s">
        <v>78</v>
      </c>
      <c r="D5677" s="54" t="s">
        <v>103</v>
      </c>
      <c r="E5677" s="61" t="s">
        <v>4770</v>
      </c>
      <c r="F5677" s="61" t="s">
        <v>136</v>
      </c>
      <c r="G5677" s="54" t="s">
        <v>71</v>
      </c>
      <c r="H5677" s="54" t="s">
        <v>128</v>
      </c>
      <c r="I5677" s="54" t="s">
        <v>22</v>
      </c>
      <c r="J5677" s="54" t="s">
        <v>129</v>
      </c>
      <c r="K5677" s="56">
        <v>43461.84783564815</v>
      </c>
      <c r="L5677" s="56">
        <v>43461.892418981479</v>
      </c>
      <c r="M5677" s="57">
        <v>1.07</v>
      </c>
      <c r="N5677" s="58">
        <v>0</v>
      </c>
      <c r="O5677" s="58">
        <v>95</v>
      </c>
      <c r="P5677" s="58">
        <v>0</v>
      </c>
      <c r="Q5677" s="58">
        <v>0</v>
      </c>
      <c r="R5677" s="59">
        <v>0</v>
      </c>
      <c r="S5677" s="59">
        <v>101.65</v>
      </c>
      <c r="T5677" s="59">
        <v>0</v>
      </c>
      <c r="U5677" s="59">
        <v>0</v>
      </c>
    </row>
    <row r="5678" spans="1:21" x14ac:dyDescent="0.3">
      <c r="A5678" s="61">
        <v>92133</v>
      </c>
      <c r="B5678" s="54">
        <v>1</v>
      </c>
      <c r="C5678" s="54" t="s">
        <v>78</v>
      </c>
      <c r="D5678" s="54" t="s">
        <v>101</v>
      </c>
      <c r="E5678" s="61" t="s">
        <v>4771</v>
      </c>
      <c r="F5678" s="61" t="s">
        <v>172</v>
      </c>
      <c r="G5678" s="54" t="s">
        <v>71</v>
      </c>
      <c r="H5678" s="54" t="s">
        <v>128</v>
      </c>
      <c r="I5678" s="54" t="s">
        <v>22</v>
      </c>
      <c r="J5678" s="54" t="s">
        <v>129</v>
      </c>
      <c r="K5678" s="56">
        <v>43461.851215277777</v>
      </c>
      <c r="L5678" s="56">
        <v>43461.869027777779</v>
      </c>
      <c r="M5678" s="57">
        <v>0.42749999999999999</v>
      </c>
      <c r="N5678" s="58">
        <v>0</v>
      </c>
      <c r="O5678" s="58">
        <v>461</v>
      </c>
      <c r="P5678" s="58">
        <v>0</v>
      </c>
      <c r="Q5678" s="58">
        <v>0</v>
      </c>
      <c r="R5678" s="59">
        <v>0</v>
      </c>
      <c r="S5678" s="59">
        <v>197.07749999999999</v>
      </c>
      <c r="T5678" s="59">
        <v>0</v>
      </c>
      <c r="U5678" s="59">
        <v>0</v>
      </c>
    </row>
    <row r="5679" spans="1:21" x14ac:dyDescent="0.3">
      <c r="A5679" s="61">
        <v>92134</v>
      </c>
      <c r="B5679" s="54">
        <v>1</v>
      </c>
      <c r="C5679" s="54" t="s">
        <v>78</v>
      </c>
      <c r="D5679" s="54" t="s">
        <v>105</v>
      </c>
      <c r="E5679" s="61" t="s">
        <v>4772</v>
      </c>
      <c r="F5679" s="61" t="s">
        <v>136</v>
      </c>
      <c r="G5679" s="54" t="s">
        <v>71</v>
      </c>
      <c r="H5679" s="54" t="s">
        <v>128</v>
      </c>
      <c r="I5679" s="54" t="s">
        <v>22</v>
      </c>
      <c r="J5679" s="54" t="s">
        <v>129</v>
      </c>
      <c r="K5679" s="56">
        <v>43461.854895833334</v>
      </c>
      <c r="L5679" s="56">
        <v>43461.900393518517</v>
      </c>
      <c r="M5679" s="57">
        <v>1.0919444439999999</v>
      </c>
      <c r="N5679" s="58">
        <v>0</v>
      </c>
      <c r="O5679" s="58">
        <v>219</v>
      </c>
      <c r="P5679" s="58">
        <v>0</v>
      </c>
      <c r="Q5679" s="58">
        <v>0</v>
      </c>
      <c r="R5679" s="59">
        <v>0</v>
      </c>
      <c r="S5679" s="59">
        <v>239.13583299999999</v>
      </c>
      <c r="T5679" s="59">
        <v>0</v>
      </c>
      <c r="U5679" s="59">
        <v>0</v>
      </c>
    </row>
    <row r="5680" spans="1:21" x14ac:dyDescent="0.3">
      <c r="A5680" s="61">
        <v>92137</v>
      </c>
      <c r="B5680" s="54">
        <v>1</v>
      </c>
      <c r="C5680" s="54" t="s">
        <v>78</v>
      </c>
      <c r="D5680" s="54" t="s">
        <v>82</v>
      </c>
      <c r="E5680" s="61" t="s">
        <v>2176</v>
      </c>
      <c r="F5680" s="61" t="s">
        <v>172</v>
      </c>
      <c r="G5680" s="54" t="s">
        <v>71</v>
      </c>
      <c r="H5680" s="54" t="s">
        <v>128</v>
      </c>
      <c r="I5680" s="54" t="s">
        <v>22</v>
      </c>
      <c r="J5680" s="54" t="s">
        <v>129</v>
      </c>
      <c r="K5680" s="56">
        <v>43461.865995370368</v>
      </c>
      <c r="L5680" s="56">
        <v>43461.901354166665</v>
      </c>
      <c r="M5680" s="57">
        <v>0.84861111099999997</v>
      </c>
      <c r="N5680" s="58">
        <v>0</v>
      </c>
      <c r="O5680" s="58">
        <v>1264</v>
      </c>
      <c r="P5680" s="58">
        <v>0</v>
      </c>
      <c r="Q5680" s="58">
        <v>3</v>
      </c>
      <c r="R5680" s="59">
        <v>0</v>
      </c>
      <c r="S5680" s="59">
        <v>1072.644444</v>
      </c>
      <c r="T5680" s="59">
        <v>0</v>
      </c>
      <c r="U5680" s="59">
        <v>2.545833</v>
      </c>
    </row>
    <row r="5681" spans="1:21" x14ac:dyDescent="0.3">
      <c r="A5681" s="61">
        <v>92139</v>
      </c>
      <c r="B5681" s="54">
        <v>1</v>
      </c>
      <c r="C5681" s="54" t="s">
        <v>78</v>
      </c>
      <c r="D5681" s="54" t="s">
        <v>101</v>
      </c>
      <c r="E5681" s="61" t="s">
        <v>4474</v>
      </c>
      <c r="F5681" s="61" t="s">
        <v>136</v>
      </c>
      <c r="G5681" s="54" t="s">
        <v>71</v>
      </c>
      <c r="H5681" s="54" t="s">
        <v>128</v>
      </c>
      <c r="I5681" s="54" t="s">
        <v>22</v>
      </c>
      <c r="J5681" s="54" t="s">
        <v>129</v>
      </c>
      <c r="K5681" s="56">
        <v>43461.876631944448</v>
      </c>
      <c r="L5681" s="56">
        <v>43461.890555555554</v>
      </c>
      <c r="M5681" s="57">
        <v>0.334166666</v>
      </c>
      <c r="N5681" s="58">
        <v>0</v>
      </c>
      <c r="O5681" s="58">
        <v>69</v>
      </c>
      <c r="P5681" s="58">
        <v>0</v>
      </c>
      <c r="Q5681" s="58">
        <v>0</v>
      </c>
      <c r="R5681" s="59">
        <v>0</v>
      </c>
      <c r="S5681" s="59">
        <v>23.057500000000001</v>
      </c>
      <c r="T5681" s="59">
        <v>0</v>
      </c>
      <c r="U5681" s="59">
        <v>0</v>
      </c>
    </row>
    <row r="5682" spans="1:21" x14ac:dyDescent="0.3">
      <c r="A5682" s="61">
        <v>92140</v>
      </c>
      <c r="B5682" s="54">
        <v>1</v>
      </c>
      <c r="C5682" s="54" t="s">
        <v>78</v>
      </c>
      <c r="D5682" s="54" t="s">
        <v>99</v>
      </c>
      <c r="E5682" s="61" t="s">
        <v>4773</v>
      </c>
      <c r="F5682" s="61" t="s">
        <v>136</v>
      </c>
      <c r="G5682" s="54" t="s">
        <v>71</v>
      </c>
      <c r="H5682" s="54" t="s">
        <v>128</v>
      </c>
      <c r="I5682" s="54" t="s">
        <v>22</v>
      </c>
      <c r="J5682" s="54" t="s">
        <v>129</v>
      </c>
      <c r="K5682" s="56">
        <v>43461.880879629629</v>
      </c>
      <c r="L5682" s="56">
        <v>43461.910358796296</v>
      </c>
      <c r="M5682" s="57">
        <v>0.70750000000000002</v>
      </c>
      <c r="N5682" s="58">
        <v>0</v>
      </c>
      <c r="O5682" s="58">
        <v>55</v>
      </c>
      <c r="P5682" s="58">
        <v>0</v>
      </c>
      <c r="Q5682" s="58">
        <v>0</v>
      </c>
      <c r="R5682" s="59">
        <v>0</v>
      </c>
      <c r="S5682" s="59">
        <v>38.912500000000001</v>
      </c>
      <c r="T5682" s="59">
        <v>0</v>
      </c>
      <c r="U5682" s="59">
        <v>0</v>
      </c>
    </row>
    <row r="5683" spans="1:21" x14ac:dyDescent="0.3">
      <c r="A5683" s="61">
        <v>92141</v>
      </c>
      <c r="B5683" s="54">
        <v>1</v>
      </c>
      <c r="C5683" s="54" t="s">
        <v>78</v>
      </c>
      <c r="D5683" s="54" t="s">
        <v>88</v>
      </c>
      <c r="E5683" s="61" t="s">
        <v>457</v>
      </c>
      <c r="F5683" s="61" t="s">
        <v>136</v>
      </c>
      <c r="G5683" s="54" t="s">
        <v>71</v>
      </c>
      <c r="H5683" s="54" t="s">
        <v>128</v>
      </c>
      <c r="I5683" s="54" t="s">
        <v>22</v>
      </c>
      <c r="J5683" s="54" t="s">
        <v>129</v>
      </c>
      <c r="K5683" s="56">
        <v>43461.883287037039</v>
      </c>
      <c r="L5683" s="56">
        <v>43461.902465277781</v>
      </c>
      <c r="M5683" s="57">
        <v>0.460277777</v>
      </c>
      <c r="N5683" s="58">
        <v>0</v>
      </c>
      <c r="O5683" s="58">
        <v>304</v>
      </c>
      <c r="P5683" s="58">
        <v>0</v>
      </c>
      <c r="Q5683" s="58">
        <v>0</v>
      </c>
      <c r="R5683" s="59">
        <v>0</v>
      </c>
      <c r="S5683" s="59">
        <v>139.92444399999999</v>
      </c>
      <c r="T5683" s="59">
        <v>0</v>
      </c>
      <c r="U5683" s="59">
        <v>0</v>
      </c>
    </row>
    <row r="5684" spans="1:21" x14ac:dyDescent="0.3">
      <c r="A5684" s="61">
        <v>92142</v>
      </c>
      <c r="B5684" s="54">
        <v>1</v>
      </c>
      <c r="C5684" s="54" t="s">
        <v>78</v>
      </c>
      <c r="D5684" s="54" t="s">
        <v>87</v>
      </c>
      <c r="E5684" s="61" t="s">
        <v>4774</v>
      </c>
      <c r="F5684" s="61" t="s">
        <v>179</v>
      </c>
      <c r="G5684" s="54" t="s">
        <v>72</v>
      </c>
      <c r="H5684" s="54" t="s">
        <v>128</v>
      </c>
      <c r="I5684" s="54" t="s">
        <v>22</v>
      </c>
      <c r="J5684" s="54" t="s">
        <v>129</v>
      </c>
      <c r="K5684" s="56">
        <v>43461.879837962959</v>
      </c>
      <c r="L5684" s="56">
        <v>43461.911504629628</v>
      </c>
      <c r="M5684" s="57">
        <v>0.76</v>
      </c>
      <c r="N5684" s="58">
        <v>0</v>
      </c>
      <c r="O5684" s="58">
        <v>16</v>
      </c>
      <c r="P5684" s="58">
        <v>0</v>
      </c>
      <c r="Q5684" s="58">
        <v>2</v>
      </c>
      <c r="R5684" s="59">
        <v>0</v>
      </c>
      <c r="S5684" s="59">
        <v>12.16</v>
      </c>
      <c r="T5684" s="59">
        <v>0</v>
      </c>
      <c r="U5684" s="59">
        <v>1.52</v>
      </c>
    </row>
    <row r="5685" spans="1:21" x14ac:dyDescent="0.3">
      <c r="A5685" s="61">
        <v>92143</v>
      </c>
      <c r="B5685" s="54">
        <v>1</v>
      </c>
      <c r="C5685" s="54" t="s">
        <v>78</v>
      </c>
      <c r="D5685" s="54" t="s">
        <v>99</v>
      </c>
      <c r="E5685" s="61" t="s">
        <v>1969</v>
      </c>
      <c r="F5685" s="61" t="s">
        <v>136</v>
      </c>
      <c r="G5685" s="54" t="s">
        <v>71</v>
      </c>
      <c r="H5685" s="54" t="s">
        <v>128</v>
      </c>
      <c r="I5685" s="54" t="s">
        <v>22</v>
      </c>
      <c r="J5685" s="54" t="s">
        <v>129</v>
      </c>
      <c r="K5685" s="56">
        <v>43461.884212962963</v>
      </c>
      <c r="L5685" s="56">
        <v>43461.925671296296</v>
      </c>
      <c r="M5685" s="57">
        <v>0.995</v>
      </c>
      <c r="N5685" s="58">
        <v>0</v>
      </c>
      <c r="O5685" s="58">
        <v>334</v>
      </c>
      <c r="P5685" s="58">
        <v>0</v>
      </c>
      <c r="Q5685" s="58">
        <v>0</v>
      </c>
      <c r="R5685" s="59">
        <v>0</v>
      </c>
      <c r="S5685" s="59">
        <v>332.33</v>
      </c>
      <c r="T5685" s="59">
        <v>0</v>
      </c>
      <c r="U5685" s="59">
        <v>0</v>
      </c>
    </row>
    <row r="5686" spans="1:21" x14ac:dyDescent="0.3">
      <c r="A5686" s="61">
        <v>92145</v>
      </c>
      <c r="B5686" s="54">
        <v>1</v>
      </c>
      <c r="C5686" s="54" t="s">
        <v>78</v>
      </c>
      <c r="D5686" s="54" t="s">
        <v>80</v>
      </c>
      <c r="E5686" s="61" t="s">
        <v>2146</v>
      </c>
      <c r="F5686" s="61" t="s">
        <v>136</v>
      </c>
      <c r="G5686" s="54" t="s">
        <v>71</v>
      </c>
      <c r="H5686" s="54" t="s">
        <v>128</v>
      </c>
      <c r="I5686" s="54" t="s">
        <v>22</v>
      </c>
      <c r="J5686" s="54" t="s">
        <v>129</v>
      </c>
      <c r="K5686" s="56">
        <v>43461.889398148145</v>
      </c>
      <c r="L5686" s="56">
        <v>43461.905289351853</v>
      </c>
      <c r="M5686" s="57">
        <v>0.38138888799999998</v>
      </c>
      <c r="N5686" s="58">
        <v>0</v>
      </c>
      <c r="O5686" s="58">
        <v>259</v>
      </c>
      <c r="P5686" s="58">
        <v>0</v>
      </c>
      <c r="Q5686" s="58">
        <v>0</v>
      </c>
      <c r="R5686" s="59">
        <v>0</v>
      </c>
      <c r="S5686" s="59">
        <v>98.779722000000007</v>
      </c>
      <c r="T5686" s="59">
        <v>0</v>
      </c>
      <c r="U5686" s="59">
        <v>0</v>
      </c>
    </row>
    <row r="5687" spans="1:21" x14ac:dyDescent="0.3">
      <c r="A5687" s="61">
        <v>92148</v>
      </c>
      <c r="B5687" s="54">
        <v>1</v>
      </c>
      <c r="C5687" s="54" t="s">
        <v>78</v>
      </c>
      <c r="D5687" s="54" t="s">
        <v>106</v>
      </c>
      <c r="E5687" s="61" t="s">
        <v>4636</v>
      </c>
      <c r="F5687" s="61" t="s">
        <v>172</v>
      </c>
      <c r="G5687" s="54" t="s">
        <v>71</v>
      </c>
      <c r="H5687" s="54" t="s">
        <v>128</v>
      </c>
      <c r="I5687" s="54" t="s">
        <v>22</v>
      </c>
      <c r="J5687" s="54" t="s">
        <v>129</v>
      </c>
      <c r="K5687" s="56">
        <v>43461.872511574074</v>
      </c>
      <c r="L5687" s="56">
        <v>43461.933194444442</v>
      </c>
      <c r="M5687" s="57">
        <v>1.456388888</v>
      </c>
      <c r="N5687" s="58">
        <v>0</v>
      </c>
      <c r="O5687" s="58">
        <v>20</v>
      </c>
      <c r="P5687" s="58">
        <v>0</v>
      </c>
      <c r="Q5687" s="58">
        <v>1</v>
      </c>
      <c r="R5687" s="59">
        <v>0</v>
      </c>
      <c r="S5687" s="59">
        <v>29.127777999999999</v>
      </c>
      <c r="T5687" s="59">
        <v>0</v>
      </c>
      <c r="U5687" s="59">
        <v>1.4563889999999999</v>
      </c>
    </row>
    <row r="5688" spans="1:21" x14ac:dyDescent="0.3">
      <c r="A5688" s="61">
        <v>92149</v>
      </c>
      <c r="B5688" s="54">
        <v>1</v>
      </c>
      <c r="C5688" s="54" t="s">
        <v>78</v>
      </c>
      <c r="D5688" s="54" t="s">
        <v>126</v>
      </c>
      <c r="E5688" s="61" t="s">
        <v>4775</v>
      </c>
      <c r="F5688" s="61" t="s">
        <v>136</v>
      </c>
      <c r="G5688" s="54" t="s">
        <v>71</v>
      </c>
      <c r="H5688" s="54" t="s">
        <v>128</v>
      </c>
      <c r="I5688" s="54" t="s">
        <v>22</v>
      </c>
      <c r="J5688" s="54" t="s">
        <v>129</v>
      </c>
      <c r="K5688" s="56">
        <v>43461.904999999999</v>
      </c>
      <c r="L5688" s="56">
        <v>43461.948113425926</v>
      </c>
      <c r="M5688" s="57">
        <v>1.0347222220000001</v>
      </c>
      <c r="N5688" s="58">
        <v>0</v>
      </c>
      <c r="O5688" s="58">
        <v>287</v>
      </c>
      <c r="P5688" s="58">
        <v>0</v>
      </c>
      <c r="Q5688" s="58">
        <v>0</v>
      </c>
      <c r="R5688" s="59">
        <v>0</v>
      </c>
      <c r="S5688" s="59">
        <v>296.96527800000001</v>
      </c>
      <c r="T5688" s="59">
        <v>0</v>
      </c>
      <c r="U5688" s="59">
        <v>0</v>
      </c>
    </row>
    <row r="5689" spans="1:21" x14ac:dyDescent="0.3">
      <c r="A5689" s="61">
        <v>92152</v>
      </c>
      <c r="B5689" s="54">
        <v>1</v>
      </c>
      <c r="C5689" s="54" t="s">
        <v>78</v>
      </c>
      <c r="D5689" s="54" t="s">
        <v>81</v>
      </c>
      <c r="E5689" s="61" t="s">
        <v>4776</v>
      </c>
      <c r="F5689" s="61" t="s">
        <v>151</v>
      </c>
      <c r="G5689" s="54" t="s">
        <v>71</v>
      </c>
      <c r="H5689" s="54" t="s">
        <v>128</v>
      </c>
      <c r="I5689" s="54" t="s">
        <v>22</v>
      </c>
      <c r="J5689" s="54" t="s">
        <v>129</v>
      </c>
      <c r="K5689" s="56">
        <v>43461.910370370373</v>
      </c>
      <c r="L5689" s="56">
        <v>43461.967905092592</v>
      </c>
      <c r="M5689" s="57">
        <v>1.380833333</v>
      </c>
      <c r="N5689" s="58">
        <v>0</v>
      </c>
      <c r="O5689" s="58">
        <v>220</v>
      </c>
      <c r="P5689" s="58">
        <v>0</v>
      </c>
      <c r="Q5689" s="58">
        <v>0</v>
      </c>
      <c r="R5689" s="59">
        <v>0</v>
      </c>
      <c r="S5689" s="59">
        <v>303.78333300000003</v>
      </c>
      <c r="T5689" s="59">
        <v>0</v>
      </c>
      <c r="U5689" s="59">
        <v>0</v>
      </c>
    </row>
    <row r="5690" spans="1:21" x14ac:dyDescent="0.3">
      <c r="A5690" s="61">
        <v>92154</v>
      </c>
      <c r="B5690" s="54">
        <v>1</v>
      </c>
      <c r="C5690" s="54" t="s">
        <v>78</v>
      </c>
      <c r="D5690" s="54" t="s">
        <v>95</v>
      </c>
      <c r="E5690" s="61" t="s">
        <v>3686</v>
      </c>
      <c r="F5690" s="61" t="s">
        <v>137</v>
      </c>
      <c r="G5690" s="54" t="s">
        <v>71</v>
      </c>
      <c r="H5690" s="54" t="s">
        <v>128</v>
      </c>
      <c r="I5690" s="54" t="s">
        <v>22</v>
      </c>
      <c r="J5690" s="54" t="s">
        <v>129</v>
      </c>
      <c r="K5690" s="56">
        <v>43461.912812499999</v>
      </c>
      <c r="L5690" s="56">
        <v>43462.028761574074</v>
      </c>
      <c r="M5690" s="57">
        <v>2.7827777770000002</v>
      </c>
      <c r="N5690" s="58">
        <v>0</v>
      </c>
      <c r="O5690" s="58">
        <v>148</v>
      </c>
      <c r="P5690" s="58">
        <v>0</v>
      </c>
      <c r="Q5690" s="58">
        <v>0</v>
      </c>
      <c r="R5690" s="59">
        <v>0</v>
      </c>
      <c r="S5690" s="59">
        <v>411.851111</v>
      </c>
      <c r="T5690" s="59">
        <v>0</v>
      </c>
      <c r="U5690" s="59">
        <v>0</v>
      </c>
    </row>
    <row r="5691" spans="1:21" x14ac:dyDescent="0.3">
      <c r="A5691" s="61">
        <v>92156</v>
      </c>
      <c r="B5691" s="54">
        <v>1</v>
      </c>
      <c r="C5691" s="54" t="s">
        <v>78</v>
      </c>
      <c r="D5691" s="54" t="s">
        <v>125</v>
      </c>
      <c r="E5691" s="61" t="s">
        <v>4202</v>
      </c>
      <c r="F5691" s="61" t="s">
        <v>136</v>
      </c>
      <c r="G5691" s="54" t="s">
        <v>71</v>
      </c>
      <c r="H5691" s="54" t="s">
        <v>128</v>
      </c>
      <c r="I5691" s="54" t="s">
        <v>22</v>
      </c>
      <c r="J5691" s="54" t="s">
        <v>129</v>
      </c>
      <c r="K5691" s="56">
        <v>43461.916412037041</v>
      </c>
      <c r="L5691" s="56">
        <v>43461.93847577546</v>
      </c>
      <c r="M5691" s="57">
        <v>0.52952944400000002</v>
      </c>
      <c r="N5691" s="58">
        <v>0</v>
      </c>
      <c r="O5691" s="58">
        <v>59</v>
      </c>
      <c r="P5691" s="58">
        <v>0</v>
      </c>
      <c r="Q5691" s="58">
        <v>0</v>
      </c>
      <c r="R5691" s="59">
        <v>0</v>
      </c>
      <c r="S5691" s="59">
        <v>31.242236999999999</v>
      </c>
      <c r="T5691" s="59">
        <v>0</v>
      </c>
      <c r="U5691" s="59">
        <v>0</v>
      </c>
    </row>
    <row r="5692" spans="1:21" x14ac:dyDescent="0.3">
      <c r="A5692" s="61">
        <v>92157</v>
      </c>
      <c r="B5692" s="54">
        <v>1</v>
      </c>
      <c r="C5692" s="54" t="s">
        <v>79</v>
      </c>
      <c r="D5692" s="54" t="s">
        <v>124</v>
      </c>
      <c r="E5692" s="61" t="s">
        <v>4777</v>
      </c>
      <c r="F5692" s="61" t="s">
        <v>136</v>
      </c>
      <c r="G5692" s="54" t="s">
        <v>71</v>
      </c>
      <c r="H5692" s="54" t="s">
        <v>128</v>
      </c>
      <c r="I5692" s="54" t="s">
        <v>22</v>
      </c>
      <c r="J5692" s="54" t="s">
        <v>129</v>
      </c>
      <c r="K5692" s="56">
        <v>43461.916203703702</v>
      </c>
      <c r="L5692" s="56">
        <v>43461.937013888892</v>
      </c>
      <c r="M5692" s="57">
        <v>0.49944444399999999</v>
      </c>
      <c r="N5692" s="58">
        <v>0</v>
      </c>
      <c r="O5692" s="58">
        <v>8</v>
      </c>
      <c r="P5692" s="58">
        <v>0</v>
      </c>
      <c r="Q5692" s="58">
        <v>0</v>
      </c>
      <c r="R5692" s="59">
        <v>0</v>
      </c>
      <c r="S5692" s="59">
        <v>3.9955560000000001</v>
      </c>
      <c r="T5692" s="59">
        <v>0</v>
      </c>
      <c r="U5692" s="59">
        <v>0</v>
      </c>
    </row>
    <row r="5693" spans="1:21" x14ac:dyDescent="0.3">
      <c r="A5693" s="61">
        <v>92158</v>
      </c>
      <c r="B5693" s="54">
        <v>1</v>
      </c>
      <c r="C5693" s="54" t="s">
        <v>78</v>
      </c>
      <c r="D5693" s="54" t="s">
        <v>81</v>
      </c>
      <c r="E5693" s="61" t="s">
        <v>4778</v>
      </c>
      <c r="F5693" s="61" t="s">
        <v>136</v>
      </c>
      <c r="G5693" s="54" t="s">
        <v>71</v>
      </c>
      <c r="H5693" s="54" t="s">
        <v>128</v>
      </c>
      <c r="I5693" s="54" t="s">
        <v>22</v>
      </c>
      <c r="J5693" s="54" t="s">
        <v>129</v>
      </c>
      <c r="K5693" s="56">
        <v>43461.917129629626</v>
      </c>
      <c r="L5693" s="56">
        <v>43461.95071759259</v>
      </c>
      <c r="M5693" s="57">
        <v>0.80611111099999999</v>
      </c>
      <c r="N5693" s="58">
        <v>0</v>
      </c>
      <c r="O5693" s="58">
        <v>149</v>
      </c>
      <c r="P5693" s="58">
        <v>0</v>
      </c>
      <c r="Q5693" s="58">
        <v>0</v>
      </c>
      <c r="R5693" s="59">
        <v>0</v>
      </c>
      <c r="S5693" s="59">
        <v>120.110556</v>
      </c>
      <c r="T5693" s="59">
        <v>0</v>
      </c>
      <c r="U5693" s="59">
        <v>0</v>
      </c>
    </row>
    <row r="5694" spans="1:21" x14ac:dyDescent="0.3">
      <c r="A5694" s="61">
        <v>92159</v>
      </c>
      <c r="B5694" s="54">
        <v>1</v>
      </c>
      <c r="C5694" s="54" t="s">
        <v>78</v>
      </c>
      <c r="D5694" s="54" t="s">
        <v>81</v>
      </c>
      <c r="E5694" s="61" t="s">
        <v>1180</v>
      </c>
      <c r="F5694" s="61" t="s">
        <v>136</v>
      </c>
      <c r="G5694" s="54" t="s">
        <v>71</v>
      </c>
      <c r="H5694" s="54" t="s">
        <v>128</v>
      </c>
      <c r="I5694" s="54" t="s">
        <v>22</v>
      </c>
      <c r="J5694" s="54" t="s">
        <v>129</v>
      </c>
      <c r="K5694" s="56">
        <v>43461.917048611111</v>
      </c>
      <c r="L5694" s="56">
        <v>43461.959062499998</v>
      </c>
      <c r="M5694" s="57">
        <v>1.0083333329999999</v>
      </c>
      <c r="N5694" s="58">
        <v>0</v>
      </c>
      <c r="O5694" s="58">
        <v>35</v>
      </c>
      <c r="P5694" s="58">
        <v>0</v>
      </c>
      <c r="Q5694" s="58">
        <v>0</v>
      </c>
      <c r="R5694" s="59">
        <v>0</v>
      </c>
      <c r="S5694" s="59">
        <v>35.291666999999997</v>
      </c>
      <c r="T5694" s="59">
        <v>0</v>
      </c>
      <c r="U5694" s="59">
        <v>0</v>
      </c>
    </row>
    <row r="5695" spans="1:21" x14ac:dyDescent="0.3">
      <c r="A5695" s="61">
        <v>92162</v>
      </c>
      <c r="B5695" s="54">
        <v>1</v>
      </c>
      <c r="C5695" s="54" t="s">
        <v>79</v>
      </c>
      <c r="D5695" s="54" t="s">
        <v>117</v>
      </c>
      <c r="E5695" s="61" t="s">
        <v>4779</v>
      </c>
      <c r="F5695" s="61" t="s">
        <v>137</v>
      </c>
      <c r="G5695" s="54" t="s">
        <v>71</v>
      </c>
      <c r="H5695" s="54" t="s">
        <v>128</v>
      </c>
      <c r="I5695" s="54" t="s">
        <v>22</v>
      </c>
      <c r="J5695" s="54" t="s">
        <v>129</v>
      </c>
      <c r="K5695" s="56">
        <v>43461.923900462964</v>
      </c>
      <c r="L5695" s="56">
        <v>43461.980300925927</v>
      </c>
      <c r="M5695" s="57">
        <v>1.353611111</v>
      </c>
      <c r="N5695" s="58">
        <v>0</v>
      </c>
      <c r="O5695" s="58">
        <v>0</v>
      </c>
      <c r="P5695" s="58">
        <v>0</v>
      </c>
      <c r="Q5695" s="58">
        <v>1</v>
      </c>
      <c r="R5695" s="59">
        <v>0</v>
      </c>
      <c r="S5695" s="59">
        <v>0</v>
      </c>
      <c r="T5695" s="59">
        <v>0</v>
      </c>
      <c r="U5695" s="59">
        <v>1.3536109999999999</v>
      </c>
    </row>
    <row r="5696" spans="1:21" x14ac:dyDescent="0.3">
      <c r="A5696" s="61">
        <v>92163</v>
      </c>
      <c r="B5696" s="54">
        <v>1</v>
      </c>
      <c r="C5696" s="54" t="s">
        <v>78</v>
      </c>
      <c r="D5696" s="54" t="s">
        <v>80</v>
      </c>
      <c r="E5696" s="61" t="s">
        <v>4635</v>
      </c>
      <c r="F5696" s="61" t="s">
        <v>209</v>
      </c>
      <c r="G5696" s="54" t="s">
        <v>71</v>
      </c>
      <c r="H5696" s="54" t="s">
        <v>128</v>
      </c>
      <c r="I5696" s="54" t="s">
        <v>22</v>
      </c>
      <c r="J5696" s="54" t="s">
        <v>129</v>
      </c>
      <c r="K5696" s="56">
        <v>43461.92869212963</v>
      </c>
      <c r="L5696" s="56">
        <v>43462.024155092593</v>
      </c>
      <c r="M5696" s="57">
        <v>2.2911111110000002</v>
      </c>
      <c r="N5696" s="58">
        <v>0</v>
      </c>
      <c r="O5696" s="58">
        <v>133</v>
      </c>
      <c r="P5696" s="58">
        <v>0</v>
      </c>
      <c r="Q5696" s="58">
        <v>0</v>
      </c>
      <c r="R5696" s="59">
        <v>0</v>
      </c>
      <c r="S5696" s="59">
        <v>304.71777800000001</v>
      </c>
      <c r="T5696" s="59">
        <v>0</v>
      </c>
      <c r="U5696" s="59">
        <v>0</v>
      </c>
    </row>
    <row r="5697" spans="1:21" x14ac:dyDescent="0.3">
      <c r="A5697" s="61">
        <v>92164</v>
      </c>
      <c r="B5697" s="54">
        <v>1</v>
      </c>
      <c r="C5697" s="54" t="s">
        <v>78</v>
      </c>
      <c r="D5697" s="54" t="s">
        <v>125</v>
      </c>
      <c r="E5697" s="61" t="s">
        <v>4780</v>
      </c>
      <c r="F5697" s="61" t="s">
        <v>137</v>
      </c>
      <c r="G5697" s="54" t="s">
        <v>71</v>
      </c>
      <c r="H5697" s="54" t="s">
        <v>128</v>
      </c>
      <c r="I5697" s="54" t="s">
        <v>22</v>
      </c>
      <c r="J5697" s="54" t="s">
        <v>129</v>
      </c>
      <c r="K5697" s="56">
        <v>43461.907314814816</v>
      </c>
      <c r="L5697" s="56">
        <v>43462.4140625</v>
      </c>
      <c r="M5697" s="57">
        <v>12.161944444</v>
      </c>
      <c r="N5697" s="58">
        <v>0</v>
      </c>
      <c r="O5697" s="58">
        <v>1</v>
      </c>
      <c r="P5697" s="58">
        <v>0</v>
      </c>
      <c r="Q5697" s="58">
        <v>0</v>
      </c>
      <c r="R5697" s="59">
        <v>0</v>
      </c>
      <c r="S5697" s="59">
        <v>12.161944</v>
      </c>
      <c r="T5697" s="59">
        <v>0</v>
      </c>
      <c r="U5697" s="59">
        <v>0</v>
      </c>
    </row>
    <row r="5698" spans="1:21" x14ac:dyDescent="0.3">
      <c r="A5698" s="61">
        <v>92165</v>
      </c>
      <c r="B5698" s="54">
        <v>1</v>
      </c>
      <c r="C5698" s="54" t="s">
        <v>78</v>
      </c>
      <c r="D5698" s="54" t="s">
        <v>80</v>
      </c>
      <c r="E5698" s="61" t="s">
        <v>4781</v>
      </c>
      <c r="F5698" s="61" t="s">
        <v>136</v>
      </c>
      <c r="G5698" s="54" t="s">
        <v>71</v>
      </c>
      <c r="H5698" s="54" t="s">
        <v>128</v>
      </c>
      <c r="I5698" s="54" t="s">
        <v>22</v>
      </c>
      <c r="J5698" s="54" t="s">
        <v>129</v>
      </c>
      <c r="K5698" s="56">
        <v>43461.933668981481</v>
      </c>
      <c r="L5698" s="56">
        <v>43461.954444444447</v>
      </c>
      <c r="M5698" s="57">
        <v>0.498611111</v>
      </c>
      <c r="N5698" s="58">
        <v>0</v>
      </c>
      <c r="O5698" s="58">
        <v>197</v>
      </c>
      <c r="P5698" s="58">
        <v>0</v>
      </c>
      <c r="Q5698" s="58">
        <v>0</v>
      </c>
      <c r="R5698" s="59">
        <v>0</v>
      </c>
      <c r="S5698" s="59">
        <v>98.226388999999998</v>
      </c>
      <c r="T5698" s="59">
        <v>0</v>
      </c>
      <c r="U5698" s="59">
        <v>0</v>
      </c>
    </row>
    <row r="5699" spans="1:21" x14ac:dyDescent="0.3">
      <c r="A5699" s="61">
        <v>92171</v>
      </c>
      <c r="B5699" s="54">
        <v>1</v>
      </c>
      <c r="C5699" s="54" t="s">
        <v>78</v>
      </c>
      <c r="D5699" s="54" t="s">
        <v>83</v>
      </c>
      <c r="E5699" s="61" t="s">
        <v>4782</v>
      </c>
      <c r="F5699" s="61" t="s">
        <v>136</v>
      </c>
      <c r="G5699" s="54" t="s">
        <v>71</v>
      </c>
      <c r="H5699" s="54" t="s">
        <v>128</v>
      </c>
      <c r="I5699" s="54" t="s">
        <v>22</v>
      </c>
      <c r="J5699" s="54" t="s">
        <v>129</v>
      </c>
      <c r="K5699" s="56">
        <v>43461.948298611111</v>
      </c>
      <c r="L5699" s="56">
        <v>43462.088495370372</v>
      </c>
      <c r="M5699" s="57">
        <v>3.3647222220000002</v>
      </c>
      <c r="N5699" s="58">
        <v>0</v>
      </c>
      <c r="O5699" s="58">
        <v>78</v>
      </c>
      <c r="P5699" s="58">
        <v>0</v>
      </c>
      <c r="Q5699" s="58">
        <v>0</v>
      </c>
      <c r="R5699" s="59">
        <v>0</v>
      </c>
      <c r="S5699" s="59">
        <v>262.44833299999999</v>
      </c>
      <c r="T5699" s="59">
        <v>0</v>
      </c>
      <c r="U5699" s="59">
        <v>0</v>
      </c>
    </row>
    <row r="5700" spans="1:21" x14ac:dyDescent="0.3">
      <c r="A5700" s="61">
        <v>92173</v>
      </c>
      <c r="B5700" s="54">
        <v>1</v>
      </c>
      <c r="C5700" s="54" t="s">
        <v>79</v>
      </c>
      <c r="D5700" s="54" t="s">
        <v>114</v>
      </c>
      <c r="E5700" s="61" t="s">
        <v>3969</v>
      </c>
      <c r="F5700" s="61" t="s">
        <v>172</v>
      </c>
      <c r="G5700" s="54" t="s">
        <v>71</v>
      </c>
      <c r="H5700" s="54" t="s">
        <v>128</v>
      </c>
      <c r="I5700" s="54" t="s">
        <v>22</v>
      </c>
      <c r="J5700" s="54" t="s">
        <v>129</v>
      </c>
      <c r="K5700" s="56">
        <v>43461.953599537039</v>
      </c>
      <c r="L5700" s="56">
        <v>43461.994004629632</v>
      </c>
      <c r="M5700" s="57">
        <v>0.96972222200000002</v>
      </c>
      <c r="N5700" s="58">
        <v>0</v>
      </c>
      <c r="O5700" s="58">
        <v>1</v>
      </c>
      <c r="P5700" s="58">
        <v>0</v>
      </c>
      <c r="Q5700" s="58">
        <v>11</v>
      </c>
      <c r="R5700" s="59">
        <v>0</v>
      </c>
      <c r="S5700" s="59">
        <v>0.96972199999999997</v>
      </c>
      <c r="T5700" s="59">
        <v>0</v>
      </c>
      <c r="U5700" s="59">
        <v>10.666944000000001</v>
      </c>
    </row>
    <row r="5701" spans="1:21" x14ac:dyDescent="0.3">
      <c r="A5701" s="61">
        <v>92174</v>
      </c>
      <c r="B5701" s="54">
        <v>1</v>
      </c>
      <c r="C5701" s="54" t="s">
        <v>78</v>
      </c>
      <c r="D5701" s="54" t="s">
        <v>97</v>
      </c>
      <c r="E5701" s="61" t="s">
        <v>4783</v>
      </c>
      <c r="F5701" s="61" t="s">
        <v>136</v>
      </c>
      <c r="G5701" s="54" t="s">
        <v>71</v>
      </c>
      <c r="H5701" s="54" t="s">
        <v>128</v>
      </c>
      <c r="I5701" s="54" t="s">
        <v>22</v>
      </c>
      <c r="J5701" s="54" t="s">
        <v>129</v>
      </c>
      <c r="K5701" s="56">
        <v>43461.951145833336</v>
      </c>
      <c r="L5701" s="56">
        <v>43461.996504629627</v>
      </c>
      <c r="M5701" s="57">
        <v>1.0886111110000001</v>
      </c>
      <c r="N5701" s="58">
        <v>0</v>
      </c>
      <c r="O5701" s="58">
        <v>0</v>
      </c>
      <c r="P5701" s="58">
        <v>0</v>
      </c>
      <c r="Q5701" s="58">
        <v>2</v>
      </c>
      <c r="R5701" s="59">
        <v>0</v>
      </c>
      <c r="S5701" s="59">
        <v>0</v>
      </c>
      <c r="T5701" s="59">
        <v>0</v>
      </c>
      <c r="U5701" s="59">
        <v>2.177222</v>
      </c>
    </row>
    <row r="5702" spans="1:21" x14ac:dyDescent="0.3">
      <c r="A5702" s="61">
        <v>92176</v>
      </c>
      <c r="B5702" s="54">
        <v>1</v>
      </c>
      <c r="C5702" s="54" t="s">
        <v>78</v>
      </c>
      <c r="D5702" s="54" t="s">
        <v>81</v>
      </c>
      <c r="E5702" s="61" t="s">
        <v>4784</v>
      </c>
      <c r="F5702" s="61" t="s">
        <v>172</v>
      </c>
      <c r="G5702" s="54" t="s">
        <v>71</v>
      </c>
      <c r="H5702" s="54" t="s">
        <v>128</v>
      </c>
      <c r="I5702" s="54" t="s">
        <v>22</v>
      </c>
      <c r="J5702" s="54" t="s">
        <v>129</v>
      </c>
      <c r="K5702" s="56">
        <v>43461.957233796296</v>
      </c>
      <c r="L5702" s="56">
        <v>43462.010937500003</v>
      </c>
      <c r="M5702" s="57">
        <v>1.288888888</v>
      </c>
      <c r="N5702" s="58">
        <v>0</v>
      </c>
      <c r="O5702" s="58">
        <v>570</v>
      </c>
      <c r="P5702" s="58">
        <v>0</v>
      </c>
      <c r="Q5702" s="58">
        <v>4</v>
      </c>
      <c r="R5702" s="59">
        <v>0</v>
      </c>
      <c r="S5702" s="59">
        <v>734.66666599999996</v>
      </c>
      <c r="T5702" s="59">
        <v>0</v>
      </c>
      <c r="U5702" s="59">
        <v>5.1555559999999998</v>
      </c>
    </row>
    <row r="5703" spans="1:21" x14ac:dyDescent="0.3">
      <c r="A5703" s="61">
        <v>92181</v>
      </c>
      <c r="B5703" s="54">
        <v>1</v>
      </c>
      <c r="C5703" s="54" t="s">
        <v>78</v>
      </c>
      <c r="D5703" s="54" t="s">
        <v>84</v>
      </c>
      <c r="E5703" s="61" t="s">
        <v>1233</v>
      </c>
      <c r="F5703" s="61" t="s">
        <v>137</v>
      </c>
      <c r="G5703" s="54" t="s">
        <v>71</v>
      </c>
      <c r="H5703" s="54" t="s">
        <v>128</v>
      </c>
      <c r="I5703" s="54" t="s">
        <v>22</v>
      </c>
      <c r="J5703" s="54" t="s">
        <v>129</v>
      </c>
      <c r="K5703" s="56">
        <v>43462.00440972222</v>
      </c>
      <c r="L5703" s="56">
        <v>43462.125740740739</v>
      </c>
      <c r="M5703" s="57">
        <v>2.911944444</v>
      </c>
      <c r="N5703" s="58">
        <v>0</v>
      </c>
      <c r="O5703" s="58">
        <v>3</v>
      </c>
      <c r="P5703" s="58">
        <v>0</v>
      </c>
      <c r="Q5703" s="58">
        <v>0</v>
      </c>
      <c r="R5703" s="59">
        <v>0</v>
      </c>
      <c r="S5703" s="59">
        <v>8.7358329999999995</v>
      </c>
      <c r="T5703" s="59">
        <v>0</v>
      </c>
      <c r="U5703" s="59">
        <v>0</v>
      </c>
    </row>
    <row r="5704" spans="1:21" x14ac:dyDescent="0.3">
      <c r="A5704" s="61">
        <v>92187</v>
      </c>
      <c r="B5704" s="54">
        <v>1</v>
      </c>
      <c r="C5704" s="54" t="s">
        <v>78</v>
      </c>
      <c r="D5704" s="54" t="s">
        <v>85</v>
      </c>
      <c r="E5704" s="61" t="s">
        <v>4785</v>
      </c>
      <c r="F5704" s="61" t="s">
        <v>127</v>
      </c>
      <c r="G5704" s="54" t="s">
        <v>72</v>
      </c>
      <c r="H5704" s="54" t="s">
        <v>128</v>
      </c>
      <c r="I5704" s="54" t="s">
        <v>22</v>
      </c>
      <c r="J5704" s="54" t="s">
        <v>129</v>
      </c>
      <c r="K5704" s="56">
        <v>43462.026388888888</v>
      </c>
      <c r="L5704" s="56">
        <v>43462.061921296299</v>
      </c>
      <c r="M5704" s="57">
        <v>0.85277777700000001</v>
      </c>
      <c r="N5704" s="58">
        <v>0</v>
      </c>
      <c r="O5704" s="58">
        <v>557</v>
      </c>
      <c r="P5704" s="58">
        <v>0</v>
      </c>
      <c r="Q5704" s="58">
        <v>0</v>
      </c>
      <c r="R5704" s="59">
        <v>0</v>
      </c>
      <c r="S5704" s="59">
        <v>474.99722200000002</v>
      </c>
      <c r="T5704" s="59">
        <v>0</v>
      </c>
      <c r="U5704" s="59">
        <v>0</v>
      </c>
    </row>
    <row r="5705" spans="1:21" x14ac:dyDescent="0.3">
      <c r="A5705" s="61">
        <v>92189</v>
      </c>
      <c r="B5705" s="54">
        <v>1</v>
      </c>
      <c r="C5705" s="54" t="s">
        <v>78</v>
      </c>
      <c r="D5705" s="54" t="s">
        <v>125</v>
      </c>
      <c r="E5705" s="61" t="s">
        <v>4090</v>
      </c>
      <c r="F5705" s="61" t="s">
        <v>127</v>
      </c>
      <c r="G5705" s="54" t="s">
        <v>72</v>
      </c>
      <c r="H5705" s="54" t="s">
        <v>128</v>
      </c>
      <c r="I5705" s="54" t="s">
        <v>22</v>
      </c>
      <c r="J5705" s="54" t="s">
        <v>129</v>
      </c>
      <c r="K5705" s="56">
        <v>43462.051388888889</v>
      </c>
      <c r="L5705" s="56">
        <v>43462.105729166666</v>
      </c>
      <c r="M5705" s="57">
        <v>1.304166666</v>
      </c>
      <c r="N5705" s="58">
        <v>0</v>
      </c>
      <c r="O5705" s="58">
        <v>5215</v>
      </c>
      <c r="P5705" s="58">
        <v>0</v>
      </c>
      <c r="Q5705" s="58">
        <v>21</v>
      </c>
      <c r="R5705" s="59">
        <v>0</v>
      </c>
      <c r="S5705" s="59">
        <v>6801.229163</v>
      </c>
      <c r="T5705" s="59">
        <v>0</v>
      </c>
      <c r="U5705" s="59">
        <v>27.387499999999999</v>
      </c>
    </row>
    <row r="5706" spans="1:21" x14ac:dyDescent="0.3">
      <c r="A5706" s="61">
        <v>92191</v>
      </c>
      <c r="B5706" s="54">
        <v>1</v>
      </c>
      <c r="C5706" s="54" t="s">
        <v>78</v>
      </c>
      <c r="D5706" s="54" t="s">
        <v>80</v>
      </c>
      <c r="E5706" s="61" t="s">
        <v>4786</v>
      </c>
      <c r="F5706" s="61" t="s">
        <v>136</v>
      </c>
      <c r="G5706" s="54" t="s">
        <v>71</v>
      </c>
      <c r="H5706" s="54" t="s">
        <v>128</v>
      </c>
      <c r="I5706" s="54" t="s">
        <v>22</v>
      </c>
      <c r="J5706" s="54" t="s">
        <v>129</v>
      </c>
      <c r="K5706" s="56">
        <v>43462.045624999999</v>
      </c>
      <c r="L5706" s="56">
        <v>43462.107094907406</v>
      </c>
      <c r="M5706" s="57">
        <v>1.4752777770000001</v>
      </c>
      <c r="N5706" s="58">
        <v>0</v>
      </c>
      <c r="O5706" s="58">
        <v>230</v>
      </c>
      <c r="P5706" s="58">
        <v>0</v>
      </c>
      <c r="Q5706" s="58">
        <v>0</v>
      </c>
      <c r="R5706" s="59">
        <v>0</v>
      </c>
      <c r="S5706" s="59">
        <v>339.31388900000002</v>
      </c>
      <c r="T5706" s="59">
        <v>0</v>
      </c>
      <c r="U5706" s="59">
        <v>0</v>
      </c>
    </row>
    <row r="5707" spans="1:21" x14ac:dyDescent="0.3">
      <c r="A5707" s="61">
        <v>92193</v>
      </c>
      <c r="B5707" s="54">
        <v>1</v>
      </c>
      <c r="C5707" s="54" t="s">
        <v>78</v>
      </c>
      <c r="D5707" s="54" t="s">
        <v>83</v>
      </c>
      <c r="E5707" s="61" t="s">
        <v>4787</v>
      </c>
      <c r="F5707" s="61" t="s">
        <v>186</v>
      </c>
      <c r="G5707" s="54" t="s">
        <v>72</v>
      </c>
      <c r="H5707" s="54" t="s">
        <v>128</v>
      </c>
      <c r="I5707" s="54" t="s">
        <v>22</v>
      </c>
      <c r="J5707" s="54" t="s">
        <v>129</v>
      </c>
      <c r="K5707" s="56">
        <v>43462.070833333331</v>
      </c>
      <c r="L5707" s="56">
        <v>43462.084085648152</v>
      </c>
      <c r="M5707" s="57">
        <v>0.31805555499999999</v>
      </c>
      <c r="N5707" s="58">
        <v>0</v>
      </c>
      <c r="O5707" s="58">
        <v>135</v>
      </c>
      <c r="P5707" s="58">
        <v>0</v>
      </c>
      <c r="Q5707" s="58">
        <v>0</v>
      </c>
      <c r="R5707" s="59">
        <v>0</v>
      </c>
      <c r="S5707" s="59">
        <v>42.9375</v>
      </c>
      <c r="T5707" s="59">
        <v>0</v>
      </c>
      <c r="U5707" s="59">
        <v>0</v>
      </c>
    </row>
    <row r="5708" spans="1:21" x14ac:dyDescent="0.3">
      <c r="A5708" s="61">
        <v>92196</v>
      </c>
      <c r="B5708" s="54">
        <v>1</v>
      </c>
      <c r="C5708" s="54" t="s">
        <v>78</v>
      </c>
      <c r="D5708" s="54" t="s">
        <v>106</v>
      </c>
      <c r="E5708" s="61" t="s">
        <v>4788</v>
      </c>
      <c r="F5708" s="61" t="s">
        <v>172</v>
      </c>
      <c r="G5708" s="54" t="s">
        <v>71</v>
      </c>
      <c r="H5708" s="54" t="s">
        <v>128</v>
      </c>
      <c r="I5708" s="54" t="s">
        <v>22</v>
      </c>
      <c r="J5708" s="54" t="s">
        <v>129</v>
      </c>
      <c r="K5708" s="56">
        <v>43461.985115740739</v>
      </c>
      <c r="L5708" s="56">
        <v>43462.114074074074</v>
      </c>
      <c r="M5708" s="57">
        <v>3.0950000000000002</v>
      </c>
      <c r="N5708" s="58">
        <v>0</v>
      </c>
      <c r="O5708" s="58">
        <v>32</v>
      </c>
      <c r="P5708" s="58">
        <v>0</v>
      </c>
      <c r="Q5708" s="58">
        <v>0</v>
      </c>
      <c r="R5708" s="59">
        <v>0</v>
      </c>
      <c r="S5708" s="59">
        <v>99.04</v>
      </c>
      <c r="T5708" s="59">
        <v>0</v>
      </c>
      <c r="U5708" s="59">
        <v>0</v>
      </c>
    </row>
    <row r="5709" spans="1:21" x14ac:dyDescent="0.3">
      <c r="A5709" s="61">
        <v>92197</v>
      </c>
      <c r="B5709" s="54">
        <v>1</v>
      </c>
      <c r="C5709" s="54" t="s">
        <v>78</v>
      </c>
      <c r="D5709" s="54" t="s">
        <v>86</v>
      </c>
      <c r="E5709" s="61" t="s">
        <v>4642</v>
      </c>
      <c r="F5709" s="61" t="s">
        <v>127</v>
      </c>
      <c r="G5709" s="54" t="s">
        <v>72</v>
      </c>
      <c r="H5709" s="54" t="s">
        <v>128</v>
      </c>
      <c r="I5709" s="54" t="s">
        <v>22</v>
      </c>
      <c r="J5709" s="54" t="s">
        <v>129</v>
      </c>
      <c r="K5709" s="56">
        <v>43462.089583333334</v>
      </c>
      <c r="L5709" s="56">
        <v>43462.099270833336</v>
      </c>
      <c r="M5709" s="57">
        <v>0.23250000000000001</v>
      </c>
      <c r="N5709" s="58">
        <v>0</v>
      </c>
      <c r="O5709" s="58">
        <v>560</v>
      </c>
      <c r="P5709" s="58">
        <v>0</v>
      </c>
      <c r="Q5709" s="58">
        <v>0</v>
      </c>
      <c r="R5709" s="59">
        <v>0</v>
      </c>
      <c r="S5709" s="59">
        <v>130.19999999999999</v>
      </c>
      <c r="T5709" s="59">
        <v>0</v>
      </c>
      <c r="U5709" s="59">
        <v>0</v>
      </c>
    </row>
    <row r="5710" spans="1:21" x14ac:dyDescent="0.3">
      <c r="A5710" s="61">
        <v>92199</v>
      </c>
      <c r="B5710" s="54">
        <v>1</v>
      </c>
      <c r="C5710" s="54" t="s">
        <v>78</v>
      </c>
      <c r="D5710" s="54" t="s">
        <v>80</v>
      </c>
      <c r="E5710" s="61" t="s">
        <v>4789</v>
      </c>
      <c r="F5710" s="61" t="s">
        <v>127</v>
      </c>
      <c r="G5710" s="54" t="s">
        <v>72</v>
      </c>
      <c r="H5710" s="54" t="s">
        <v>128</v>
      </c>
      <c r="I5710" s="54" t="s">
        <v>22</v>
      </c>
      <c r="J5710" s="54" t="s">
        <v>129</v>
      </c>
      <c r="K5710" s="56">
        <v>43462.113888888889</v>
      </c>
      <c r="L5710" s="56">
        <v>43462.118090277778</v>
      </c>
      <c r="M5710" s="57">
        <v>0.100833333</v>
      </c>
      <c r="N5710" s="58">
        <v>0</v>
      </c>
      <c r="O5710" s="58">
        <v>20</v>
      </c>
      <c r="P5710" s="58">
        <v>0</v>
      </c>
      <c r="Q5710" s="58">
        <v>0</v>
      </c>
      <c r="R5710" s="59">
        <v>0</v>
      </c>
      <c r="S5710" s="59">
        <v>2.016667</v>
      </c>
      <c r="T5710" s="59">
        <v>0</v>
      </c>
      <c r="U5710" s="59">
        <v>0</v>
      </c>
    </row>
    <row r="5711" spans="1:21" x14ac:dyDescent="0.3">
      <c r="A5711" s="61">
        <v>92200</v>
      </c>
      <c r="B5711" s="54">
        <v>1</v>
      </c>
      <c r="C5711" s="54" t="s">
        <v>78</v>
      </c>
      <c r="D5711" s="54" t="s">
        <v>125</v>
      </c>
      <c r="E5711" s="61" t="s">
        <v>4093</v>
      </c>
      <c r="F5711" s="61" t="s">
        <v>127</v>
      </c>
      <c r="G5711" s="54" t="s">
        <v>72</v>
      </c>
      <c r="H5711" s="54" t="s">
        <v>128</v>
      </c>
      <c r="I5711" s="54" t="s">
        <v>22</v>
      </c>
      <c r="J5711" s="54" t="s">
        <v>129</v>
      </c>
      <c r="K5711" s="56">
        <v>43462.11519675926</v>
      </c>
      <c r="L5711" s="56">
        <v>43462.126875000002</v>
      </c>
      <c r="M5711" s="57">
        <v>0.28027777700000001</v>
      </c>
      <c r="N5711" s="58">
        <v>2</v>
      </c>
      <c r="O5711" s="58">
        <v>2289</v>
      </c>
      <c r="P5711" s="58">
        <v>0</v>
      </c>
      <c r="Q5711" s="58">
        <v>0</v>
      </c>
      <c r="R5711" s="59">
        <v>0.56055600000000005</v>
      </c>
      <c r="S5711" s="59">
        <v>641.55583200000001</v>
      </c>
      <c r="T5711" s="59">
        <v>0</v>
      </c>
      <c r="U5711" s="59">
        <v>0</v>
      </c>
    </row>
    <row r="5712" spans="1:21" x14ac:dyDescent="0.3">
      <c r="A5712" s="61">
        <v>92203</v>
      </c>
      <c r="B5712" s="54">
        <v>1</v>
      </c>
      <c r="C5712" s="54" t="s">
        <v>78</v>
      </c>
      <c r="D5712" s="54" t="s">
        <v>105</v>
      </c>
      <c r="E5712" s="61" t="s">
        <v>4790</v>
      </c>
      <c r="F5712" s="61" t="s">
        <v>130</v>
      </c>
      <c r="G5712" s="54" t="s">
        <v>71</v>
      </c>
      <c r="H5712" s="54" t="s">
        <v>128</v>
      </c>
      <c r="I5712" s="54" t="s">
        <v>22</v>
      </c>
      <c r="J5712" s="54" t="s">
        <v>129</v>
      </c>
      <c r="K5712" s="56">
        <v>43462.153078703705</v>
      </c>
      <c r="L5712" s="56">
        <v>43462.206134259257</v>
      </c>
      <c r="M5712" s="57">
        <v>1.2733333330000001</v>
      </c>
      <c r="N5712" s="58">
        <v>0</v>
      </c>
      <c r="O5712" s="58">
        <v>2</v>
      </c>
      <c r="P5712" s="58">
        <v>0</v>
      </c>
      <c r="Q5712" s="58">
        <v>0</v>
      </c>
      <c r="R5712" s="59">
        <v>0</v>
      </c>
      <c r="S5712" s="59">
        <v>2.5466669999999998</v>
      </c>
      <c r="T5712" s="59">
        <v>0</v>
      </c>
      <c r="U5712" s="59">
        <v>0</v>
      </c>
    </row>
    <row r="5713" spans="1:21" x14ac:dyDescent="0.3">
      <c r="A5713" s="61">
        <v>92204</v>
      </c>
      <c r="B5713" s="54">
        <v>1</v>
      </c>
      <c r="C5713" s="54" t="s">
        <v>78</v>
      </c>
      <c r="D5713" s="54" t="s">
        <v>81</v>
      </c>
      <c r="E5713" s="61" t="s">
        <v>1739</v>
      </c>
      <c r="F5713" s="61" t="s">
        <v>186</v>
      </c>
      <c r="G5713" s="54" t="s">
        <v>72</v>
      </c>
      <c r="H5713" s="54" t="s">
        <v>128</v>
      </c>
      <c r="I5713" s="54" t="s">
        <v>22</v>
      </c>
      <c r="J5713" s="54" t="s">
        <v>129</v>
      </c>
      <c r="K5713" s="56">
        <v>43462.223611111112</v>
      </c>
      <c r="L5713" s="56">
        <v>43462.244884259257</v>
      </c>
      <c r="M5713" s="57">
        <v>0.51055555500000005</v>
      </c>
      <c r="N5713" s="58">
        <v>0</v>
      </c>
      <c r="O5713" s="58">
        <v>1</v>
      </c>
      <c r="P5713" s="58">
        <v>0</v>
      </c>
      <c r="Q5713" s="58">
        <v>2</v>
      </c>
      <c r="R5713" s="59">
        <v>0</v>
      </c>
      <c r="S5713" s="59">
        <v>0.51055600000000001</v>
      </c>
      <c r="T5713" s="59">
        <v>0</v>
      </c>
      <c r="U5713" s="59">
        <v>1.0211110000000001</v>
      </c>
    </row>
    <row r="5714" spans="1:21" x14ac:dyDescent="0.3">
      <c r="A5714" s="61">
        <v>92205</v>
      </c>
      <c r="B5714" s="54">
        <v>1</v>
      </c>
      <c r="C5714" s="54" t="s">
        <v>78</v>
      </c>
      <c r="D5714" s="54" t="s">
        <v>86</v>
      </c>
      <c r="E5714" s="61" t="s">
        <v>4642</v>
      </c>
      <c r="F5714" s="61" t="s">
        <v>127</v>
      </c>
      <c r="G5714" s="54" t="s">
        <v>72</v>
      </c>
      <c r="H5714" s="54" t="s">
        <v>128</v>
      </c>
      <c r="I5714" s="54" t="s">
        <v>22</v>
      </c>
      <c r="J5714" s="54" t="s">
        <v>129</v>
      </c>
      <c r="K5714" s="56">
        <v>43462.232638888891</v>
      </c>
      <c r="L5714" s="56">
        <v>43462.249259259261</v>
      </c>
      <c r="M5714" s="57">
        <v>0.398888888</v>
      </c>
      <c r="N5714" s="58">
        <v>0</v>
      </c>
      <c r="O5714" s="58">
        <v>560</v>
      </c>
      <c r="P5714" s="58">
        <v>0</v>
      </c>
      <c r="Q5714" s="58">
        <v>0</v>
      </c>
      <c r="R5714" s="59">
        <v>0</v>
      </c>
      <c r="S5714" s="59">
        <v>223.37777700000001</v>
      </c>
      <c r="T5714" s="59">
        <v>0</v>
      </c>
      <c r="U5714" s="59">
        <v>0</v>
      </c>
    </row>
    <row r="5715" spans="1:21" x14ac:dyDescent="0.3">
      <c r="A5715" s="61">
        <v>92208</v>
      </c>
      <c r="B5715" s="54">
        <v>1</v>
      </c>
      <c r="C5715" s="54" t="s">
        <v>78</v>
      </c>
      <c r="D5715" s="54" t="s">
        <v>104</v>
      </c>
      <c r="E5715" s="61" t="s">
        <v>4791</v>
      </c>
      <c r="F5715" s="61" t="s">
        <v>165</v>
      </c>
      <c r="G5715" s="54" t="s">
        <v>71</v>
      </c>
      <c r="H5715" s="54" t="s">
        <v>128</v>
      </c>
      <c r="I5715" s="54" t="s">
        <v>22</v>
      </c>
      <c r="J5715" s="54" t="s">
        <v>129</v>
      </c>
      <c r="K5715" s="56">
        <v>43462.202326388891</v>
      </c>
      <c r="L5715" s="56">
        <v>43462.409942129627</v>
      </c>
      <c r="M5715" s="57">
        <v>4.9827777769999999</v>
      </c>
      <c r="N5715" s="58">
        <v>0</v>
      </c>
      <c r="O5715" s="58">
        <v>0</v>
      </c>
      <c r="P5715" s="58">
        <v>0</v>
      </c>
      <c r="Q5715" s="58">
        <v>14</v>
      </c>
      <c r="R5715" s="59">
        <v>0</v>
      </c>
      <c r="S5715" s="59">
        <v>0</v>
      </c>
      <c r="T5715" s="59">
        <v>0</v>
      </c>
      <c r="U5715" s="59">
        <v>69.758888999999996</v>
      </c>
    </row>
    <row r="5716" spans="1:21" x14ac:dyDescent="0.3">
      <c r="A5716" s="61">
        <v>92209</v>
      </c>
      <c r="B5716" s="54">
        <v>1</v>
      </c>
      <c r="C5716" s="54" t="s">
        <v>78</v>
      </c>
      <c r="D5716" s="54" t="s">
        <v>106</v>
      </c>
      <c r="E5716" s="61" t="s">
        <v>4788</v>
      </c>
      <c r="F5716" s="61" t="s">
        <v>172</v>
      </c>
      <c r="G5716" s="54" t="s">
        <v>71</v>
      </c>
      <c r="H5716" s="54" t="s">
        <v>128</v>
      </c>
      <c r="I5716" s="54" t="s">
        <v>22</v>
      </c>
      <c r="J5716" s="54" t="s">
        <v>129</v>
      </c>
      <c r="K5716" s="56">
        <v>43462.311030092591</v>
      </c>
      <c r="L5716" s="56">
        <v>43462.334236111114</v>
      </c>
      <c r="M5716" s="57">
        <v>0.55694444399999998</v>
      </c>
      <c r="N5716" s="58">
        <v>0</v>
      </c>
      <c r="O5716" s="58">
        <v>15</v>
      </c>
      <c r="P5716" s="58">
        <v>0</v>
      </c>
      <c r="Q5716" s="58">
        <v>0</v>
      </c>
      <c r="R5716" s="59">
        <v>0</v>
      </c>
      <c r="S5716" s="59">
        <v>8.3541670000000003</v>
      </c>
      <c r="T5716" s="59">
        <v>0</v>
      </c>
      <c r="U5716" s="59">
        <v>0</v>
      </c>
    </row>
    <row r="5717" spans="1:21" x14ac:dyDescent="0.3">
      <c r="A5717" s="61">
        <v>92210</v>
      </c>
      <c r="B5717" s="54">
        <v>1</v>
      </c>
      <c r="C5717" s="54" t="s">
        <v>78</v>
      </c>
      <c r="D5717" s="54" t="s">
        <v>104</v>
      </c>
      <c r="E5717" s="61" t="s">
        <v>4792</v>
      </c>
      <c r="F5717" s="61" t="s">
        <v>204</v>
      </c>
      <c r="G5717" s="54" t="s">
        <v>71</v>
      </c>
      <c r="H5717" s="54" t="s">
        <v>128</v>
      </c>
      <c r="I5717" s="54" t="s">
        <v>22</v>
      </c>
      <c r="J5717" s="54" t="s">
        <v>129</v>
      </c>
      <c r="K5717" s="56">
        <v>43462.276597222226</v>
      </c>
      <c r="L5717" s="56">
        <v>43462.390972222223</v>
      </c>
      <c r="M5717" s="57">
        <v>2.7450000000000001</v>
      </c>
      <c r="N5717" s="58">
        <v>0</v>
      </c>
      <c r="O5717" s="58">
        <v>37</v>
      </c>
      <c r="P5717" s="58">
        <v>0</v>
      </c>
      <c r="Q5717" s="58">
        <v>0</v>
      </c>
      <c r="R5717" s="59">
        <v>0</v>
      </c>
      <c r="S5717" s="59">
        <v>101.565</v>
      </c>
      <c r="T5717" s="59">
        <v>0</v>
      </c>
      <c r="U5717" s="59">
        <v>0</v>
      </c>
    </row>
    <row r="5718" spans="1:21" x14ac:dyDescent="0.3">
      <c r="A5718" s="61">
        <v>92212</v>
      </c>
      <c r="B5718" s="54">
        <v>1</v>
      </c>
      <c r="C5718" s="54" t="s">
        <v>78</v>
      </c>
      <c r="D5718" s="54" t="s">
        <v>83</v>
      </c>
      <c r="E5718" s="61" t="s">
        <v>4793</v>
      </c>
      <c r="F5718" s="61" t="s">
        <v>186</v>
      </c>
      <c r="G5718" s="54" t="s">
        <v>72</v>
      </c>
      <c r="H5718" s="54" t="s">
        <v>128</v>
      </c>
      <c r="I5718" s="54" t="s">
        <v>22</v>
      </c>
      <c r="J5718" s="54" t="s">
        <v>129</v>
      </c>
      <c r="K5718" s="56">
        <v>43462.304097222222</v>
      </c>
      <c r="L5718" s="56">
        <v>43462.435555555552</v>
      </c>
      <c r="M5718" s="57">
        <v>3.1549999999999998</v>
      </c>
      <c r="N5718" s="58">
        <v>0</v>
      </c>
      <c r="O5718" s="58">
        <v>255</v>
      </c>
      <c r="P5718" s="58">
        <v>0</v>
      </c>
      <c r="Q5718" s="58">
        <v>0</v>
      </c>
      <c r="R5718" s="59">
        <v>0</v>
      </c>
      <c r="S5718" s="59">
        <v>804.52499999999998</v>
      </c>
      <c r="T5718" s="59">
        <v>0</v>
      </c>
      <c r="U5718" s="59">
        <v>0</v>
      </c>
    </row>
    <row r="5719" spans="1:21" x14ac:dyDescent="0.3">
      <c r="A5719" s="61">
        <v>92213</v>
      </c>
      <c r="B5719" s="54">
        <v>1</v>
      </c>
      <c r="C5719" s="54" t="s">
        <v>78</v>
      </c>
      <c r="D5719" s="54" t="s">
        <v>81</v>
      </c>
      <c r="E5719" s="61" t="s">
        <v>1739</v>
      </c>
      <c r="F5719" s="61" t="s">
        <v>206</v>
      </c>
      <c r="G5719" s="54" t="s">
        <v>72</v>
      </c>
      <c r="H5719" s="54" t="s">
        <v>128</v>
      </c>
      <c r="I5719" s="54" t="s">
        <v>22</v>
      </c>
      <c r="J5719" s="54" t="s">
        <v>129</v>
      </c>
      <c r="K5719" s="56">
        <v>43462.383460648147</v>
      </c>
      <c r="L5719" s="56">
        <v>43462.449652777781</v>
      </c>
      <c r="M5719" s="57">
        <v>1.5886111110000001</v>
      </c>
      <c r="N5719" s="58">
        <v>0</v>
      </c>
      <c r="O5719" s="58">
        <v>1</v>
      </c>
      <c r="P5719" s="58">
        <v>0</v>
      </c>
      <c r="Q5719" s="58">
        <v>2</v>
      </c>
      <c r="R5719" s="59">
        <v>0</v>
      </c>
      <c r="S5719" s="59">
        <v>1.588611</v>
      </c>
      <c r="T5719" s="59">
        <v>0</v>
      </c>
      <c r="U5719" s="59">
        <v>3.177222</v>
      </c>
    </row>
    <row r="5720" spans="1:21" x14ac:dyDescent="0.3">
      <c r="A5720" s="61">
        <v>92214</v>
      </c>
      <c r="B5720" s="54">
        <v>1</v>
      </c>
      <c r="C5720" s="54" t="s">
        <v>78</v>
      </c>
      <c r="D5720" s="54" t="s">
        <v>106</v>
      </c>
      <c r="E5720" s="61" t="s">
        <v>2843</v>
      </c>
      <c r="F5720" s="61" t="s">
        <v>148</v>
      </c>
      <c r="G5720" s="54" t="s">
        <v>72</v>
      </c>
      <c r="H5720" s="54" t="s">
        <v>128</v>
      </c>
      <c r="I5720" s="54" t="s">
        <v>22</v>
      </c>
      <c r="J5720" s="54" t="s">
        <v>147</v>
      </c>
      <c r="K5720" s="56">
        <v>43462.347222222219</v>
      </c>
      <c r="L5720" s="56">
        <v>43462.711134259262</v>
      </c>
      <c r="M5720" s="57">
        <v>8.7338888879999992</v>
      </c>
      <c r="N5720" s="58">
        <v>0</v>
      </c>
      <c r="O5720" s="58">
        <v>113</v>
      </c>
      <c r="P5720" s="58">
        <v>0</v>
      </c>
      <c r="Q5720" s="58">
        <v>0</v>
      </c>
      <c r="R5720" s="59">
        <v>0</v>
      </c>
      <c r="S5720" s="59">
        <v>986.92944399999999</v>
      </c>
      <c r="T5720" s="59">
        <v>0</v>
      </c>
      <c r="U5720" s="59">
        <v>0</v>
      </c>
    </row>
    <row r="5721" spans="1:21" x14ac:dyDescent="0.3">
      <c r="A5721" s="61">
        <v>92215</v>
      </c>
      <c r="B5721" s="54">
        <v>1</v>
      </c>
      <c r="C5721" s="54" t="s">
        <v>79</v>
      </c>
      <c r="D5721" s="54" t="s">
        <v>124</v>
      </c>
      <c r="E5721" s="61" t="s">
        <v>4794</v>
      </c>
      <c r="F5721" s="61" t="s">
        <v>168</v>
      </c>
      <c r="G5721" s="54" t="s">
        <v>72</v>
      </c>
      <c r="H5721" s="54" t="s">
        <v>128</v>
      </c>
      <c r="I5721" s="54" t="s">
        <v>22</v>
      </c>
      <c r="J5721" s="54" t="s">
        <v>129</v>
      </c>
      <c r="K5721" s="56">
        <v>43462.348298611112</v>
      </c>
      <c r="L5721" s="56">
        <v>43462.415231481486</v>
      </c>
      <c r="M5721" s="57">
        <v>1.6063888879999999</v>
      </c>
      <c r="N5721" s="58">
        <v>1</v>
      </c>
      <c r="O5721" s="58">
        <v>2</v>
      </c>
      <c r="P5721" s="58">
        <v>0</v>
      </c>
      <c r="Q5721" s="58">
        <v>210</v>
      </c>
      <c r="R5721" s="59">
        <v>1.6063890000000001</v>
      </c>
      <c r="S5721" s="59">
        <v>3.2127780000000001</v>
      </c>
      <c r="T5721" s="59">
        <v>0</v>
      </c>
      <c r="U5721" s="59">
        <v>337.34166599999998</v>
      </c>
    </row>
    <row r="5722" spans="1:21" x14ac:dyDescent="0.3">
      <c r="A5722" s="61">
        <v>92218</v>
      </c>
      <c r="B5722" s="54">
        <v>1</v>
      </c>
      <c r="C5722" s="54" t="s">
        <v>78</v>
      </c>
      <c r="D5722" s="54" t="s">
        <v>91</v>
      </c>
      <c r="E5722" s="61" t="s">
        <v>3952</v>
      </c>
      <c r="F5722" s="61" t="s">
        <v>136</v>
      </c>
      <c r="G5722" s="54" t="s">
        <v>71</v>
      </c>
      <c r="H5722" s="54" t="s">
        <v>128</v>
      </c>
      <c r="I5722" s="54" t="s">
        <v>22</v>
      </c>
      <c r="J5722" s="54" t="s">
        <v>129</v>
      </c>
      <c r="K5722" s="56">
        <v>43462.352638888886</v>
      </c>
      <c r="L5722" s="56">
        <v>43462.366666666669</v>
      </c>
      <c r="M5722" s="57">
        <v>0.336666666</v>
      </c>
      <c r="N5722" s="58">
        <v>0</v>
      </c>
      <c r="O5722" s="58">
        <v>12</v>
      </c>
      <c r="P5722" s="58">
        <v>0</v>
      </c>
      <c r="Q5722" s="58">
        <v>0</v>
      </c>
      <c r="R5722" s="59">
        <v>0</v>
      </c>
      <c r="S5722" s="59">
        <v>4.04</v>
      </c>
      <c r="T5722" s="59">
        <v>0</v>
      </c>
      <c r="U5722" s="59">
        <v>0</v>
      </c>
    </row>
    <row r="5723" spans="1:21" x14ac:dyDescent="0.3">
      <c r="A5723" s="61">
        <v>92219</v>
      </c>
      <c r="B5723" s="54">
        <v>1</v>
      </c>
      <c r="C5723" s="54" t="s">
        <v>78</v>
      </c>
      <c r="D5723" s="54" t="s">
        <v>106</v>
      </c>
      <c r="E5723" s="61" t="s">
        <v>4636</v>
      </c>
      <c r="F5723" s="61" t="s">
        <v>159</v>
      </c>
      <c r="G5723" s="54" t="s">
        <v>71</v>
      </c>
      <c r="H5723" s="54" t="s">
        <v>128</v>
      </c>
      <c r="I5723" s="54" t="s">
        <v>22</v>
      </c>
      <c r="J5723" s="54" t="s">
        <v>129</v>
      </c>
      <c r="K5723" s="56">
        <v>43462.341041666667</v>
      </c>
      <c r="L5723" s="56">
        <v>43462.494363425925</v>
      </c>
      <c r="M5723" s="57">
        <v>3.6797222220000001</v>
      </c>
      <c r="N5723" s="58">
        <v>0</v>
      </c>
      <c r="O5723" s="58">
        <v>20</v>
      </c>
      <c r="P5723" s="58">
        <v>0</v>
      </c>
      <c r="Q5723" s="58">
        <v>1</v>
      </c>
      <c r="R5723" s="59">
        <v>0</v>
      </c>
      <c r="S5723" s="59">
        <v>73.594443999999996</v>
      </c>
      <c r="T5723" s="59">
        <v>0</v>
      </c>
      <c r="U5723" s="59">
        <v>3.6797219999999999</v>
      </c>
    </row>
    <row r="5724" spans="1:21" x14ac:dyDescent="0.3">
      <c r="A5724" s="61">
        <v>92223</v>
      </c>
      <c r="B5724" s="54">
        <v>1</v>
      </c>
      <c r="C5724" s="54" t="s">
        <v>78</v>
      </c>
      <c r="D5724" s="54" t="s">
        <v>125</v>
      </c>
      <c r="E5724" s="61" t="s">
        <v>4795</v>
      </c>
      <c r="F5724" s="61" t="s">
        <v>146</v>
      </c>
      <c r="G5724" s="54" t="s">
        <v>72</v>
      </c>
      <c r="H5724" s="54" t="s">
        <v>128</v>
      </c>
      <c r="I5724" s="54" t="s">
        <v>22</v>
      </c>
      <c r="J5724" s="54" t="s">
        <v>147</v>
      </c>
      <c r="K5724" s="56">
        <v>43462.375208333331</v>
      </c>
      <c r="L5724" s="56">
        <v>43462.396365740744</v>
      </c>
      <c r="M5724" s="57">
        <v>0.50777777700000004</v>
      </c>
      <c r="N5724" s="58">
        <v>0</v>
      </c>
      <c r="O5724" s="58">
        <v>325</v>
      </c>
      <c r="P5724" s="58">
        <v>0</v>
      </c>
      <c r="Q5724" s="58">
        <v>0</v>
      </c>
      <c r="R5724" s="59">
        <v>0</v>
      </c>
      <c r="S5724" s="59">
        <v>165.02777800000001</v>
      </c>
      <c r="T5724" s="59">
        <v>0</v>
      </c>
      <c r="U5724" s="59">
        <v>0</v>
      </c>
    </row>
    <row r="5725" spans="1:21" x14ac:dyDescent="0.3">
      <c r="A5725" s="61">
        <v>92224</v>
      </c>
      <c r="B5725" s="54">
        <v>1</v>
      </c>
      <c r="C5725" s="54" t="s">
        <v>79</v>
      </c>
      <c r="D5725" s="54" t="s">
        <v>114</v>
      </c>
      <c r="E5725" s="61" t="s">
        <v>278</v>
      </c>
      <c r="F5725" s="61" t="s">
        <v>150</v>
      </c>
      <c r="G5725" s="54" t="s">
        <v>72</v>
      </c>
      <c r="H5725" s="54" t="s">
        <v>128</v>
      </c>
      <c r="I5725" s="54" t="s">
        <v>22</v>
      </c>
      <c r="J5725" s="54" t="s">
        <v>147</v>
      </c>
      <c r="K5725" s="56">
        <v>43462.377789351849</v>
      </c>
      <c r="L5725" s="56">
        <v>43462.531469907408</v>
      </c>
      <c r="M5725" s="57">
        <v>3.6883333330000001</v>
      </c>
      <c r="N5725" s="58">
        <v>0</v>
      </c>
      <c r="O5725" s="58">
        <v>1</v>
      </c>
      <c r="P5725" s="58">
        <v>0</v>
      </c>
      <c r="Q5725" s="58">
        <v>89</v>
      </c>
      <c r="R5725" s="59">
        <v>0</v>
      </c>
      <c r="S5725" s="59">
        <v>3.6883330000000001</v>
      </c>
      <c r="T5725" s="59">
        <v>0</v>
      </c>
      <c r="U5725" s="59">
        <v>328.26166699999999</v>
      </c>
    </row>
    <row r="5726" spans="1:21" x14ac:dyDescent="0.3">
      <c r="A5726" s="61">
        <v>92226</v>
      </c>
      <c r="B5726" s="54">
        <v>1</v>
      </c>
      <c r="C5726" s="54" t="s">
        <v>79</v>
      </c>
      <c r="D5726" s="54" t="s">
        <v>112</v>
      </c>
      <c r="E5726" s="61" t="s">
        <v>192</v>
      </c>
      <c r="F5726" s="61" t="s">
        <v>148</v>
      </c>
      <c r="G5726" s="54" t="s">
        <v>72</v>
      </c>
      <c r="H5726" s="54" t="s">
        <v>128</v>
      </c>
      <c r="I5726" s="54" t="s">
        <v>22</v>
      </c>
      <c r="J5726" s="54" t="s">
        <v>147</v>
      </c>
      <c r="K5726" s="56">
        <v>43462.69023148148</v>
      </c>
      <c r="L5726" s="56">
        <v>43462.716608796298</v>
      </c>
      <c r="M5726" s="57">
        <v>0.63305555499999999</v>
      </c>
      <c r="N5726" s="58">
        <v>0</v>
      </c>
      <c r="O5726" s="58">
        <v>258</v>
      </c>
      <c r="P5726" s="58">
        <v>7</v>
      </c>
      <c r="Q5726" s="58">
        <v>2</v>
      </c>
      <c r="R5726" s="59">
        <v>0</v>
      </c>
      <c r="S5726" s="59">
        <v>163.32833299999999</v>
      </c>
      <c r="T5726" s="59">
        <v>4.4313890000000002</v>
      </c>
      <c r="U5726" s="59">
        <v>1.266111</v>
      </c>
    </row>
    <row r="5727" spans="1:21" x14ac:dyDescent="0.3">
      <c r="A5727" s="61">
        <v>92227</v>
      </c>
      <c r="B5727" s="54">
        <v>1</v>
      </c>
      <c r="C5727" s="54" t="s">
        <v>78</v>
      </c>
      <c r="D5727" s="54" t="s">
        <v>80</v>
      </c>
      <c r="E5727" s="61" t="s">
        <v>4796</v>
      </c>
      <c r="F5727" s="61" t="s">
        <v>146</v>
      </c>
      <c r="G5727" s="54" t="s">
        <v>71</v>
      </c>
      <c r="H5727" s="54" t="s">
        <v>128</v>
      </c>
      <c r="I5727" s="54" t="s">
        <v>22</v>
      </c>
      <c r="J5727" s="54" t="s">
        <v>147</v>
      </c>
      <c r="K5727" s="56">
        <v>43462.405532407407</v>
      </c>
      <c r="L5727" s="56">
        <v>43462.6</v>
      </c>
      <c r="M5727" s="57">
        <v>4.6672222220000004</v>
      </c>
      <c r="N5727" s="58">
        <v>0</v>
      </c>
      <c r="O5727" s="58">
        <v>269</v>
      </c>
      <c r="P5727" s="58">
        <v>0</v>
      </c>
      <c r="Q5727" s="58">
        <v>0</v>
      </c>
      <c r="R5727" s="59">
        <v>0</v>
      </c>
      <c r="S5727" s="59">
        <v>1255.4827780000001</v>
      </c>
      <c r="T5727" s="59">
        <v>0</v>
      </c>
      <c r="U5727" s="59">
        <v>0</v>
      </c>
    </row>
    <row r="5728" spans="1:21" x14ac:dyDescent="0.3">
      <c r="A5728" s="61">
        <v>92229</v>
      </c>
      <c r="B5728" s="54">
        <v>1</v>
      </c>
      <c r="C5728" s="54" t="s">
        <v>78</v>
      </c>
      <c r="D5728" s="54" t="s">
        <v>89</v>
      </c>
      <c r="E5728" s="61" t="s">
        <v>4797</v>
      </c>
      <c r="F5728" s="61" t="s">
        <v>148</v>
      </c>
      <c r="G5728" s="54" t="s">
        <v>71</v>
      </c>
      <c r="H5728" s="54" t="s">
        <v>128</v>
      </c>
      <c r="I5728" s="54" t="s">
        <v>22</v>
      </c>
      <c r="J5728" s="54" t="s">
        <v>147</v>
      </c>
      <c r="K5728" s="56">
        <v>43462.382638888892</v>
      </c>
      <c r="L5728" s="56">
        <v>43462.701041666667</v>
      </c>
      <c r="M5728" s="57">
        <v>7.6416666659999999</v>
      </c>
      <c r="N5728" s="58">
        <v>0</v>
      </c>
      <c r="O5728" s="58">
        <v>106</v>
      </c>
      <c r="P5728" s="58">
        <v>0</v>
      </c>
      <c r="Q5728" s="58">
        <v>0</v>
      </c>
      <c r="R5728" s="59">
        <v>0</v>
      </c>
      <c r="S5728" s="59">
        <v>810.01666699999998</v>
      </c>
      <c r="T5728" s="59">
        <v>0</v>
      </c>
      <c r="U5728" s="59">
        <v>0</v>
      </c>
    </row>
    <row r="5729" spans="1:21" x14ac:dyDescent="0.3">
      <c r="A5729" s="61">
        <v>92230</v>
      </c>
      <c r="B5729" s="54">
        <v>1</v>
      </c>
      <c r="C5729" s="54" t="s">
        <v>79</v>
      </c>
      <c r="D5729" s="54" t="s">
        <v>114</v>
      </c>
      <c r="E5729" s="61" t="s">
        <v>2677</v>
      </c>
      <c r="F5729" s="61" t="s">
        <v>148</v>
      </c>
      <c r="G5729" s="54" t="s">
        <v>72</v>
      </c>
      <c r="H5729" s="54" t="s">
        <v>128</v>
      </c>
      <c r="I5729" s="54" t="s">
        <v>22</v>
      </c>
      <c r="J5729" s="54" t="s">
        <v>147</v>
      </c>
      <c r="K5729" s="56">
        <v>43462.38076388889</v>
      </c>
      <c r="L5729" s="56">
        <v>43462.698576388888</v>
      </c>
      <c r="M5729" s="57">
        <v>7.6275000000000004</v>
      </c>
      <c r="N5729" s="58">
        <v>0</v>
      </c>
      <c r="O5729" s="58">
        <v>3</v>
      </c>
      <c r="P5729" s="58">
        <v>0</v>
      </c>
      <c r="Q5729" s="58">
        <v>319</v>
      </c>
      <c r="R5729" s="59">
        <v>0</v>
      </c>
      <c r="S5729" s="59">
        <v>22.8825</v>
      </c>
      <c r="T5729" s="59">
        <v>0</v>
      </c>
      <c r="U5729" s="59">
        <v>2433.1725000000001</v>
      </c>
    </row>
    <row r="5730" spans="1:21" x14ac:dyDescent="0.3">
      <c r="A5730" s="61">
        <v>92234</v>
      </c>
      <c r="B5730" s="54">
        <v>1</v>
      </c>
      <c r="C5730" s="54" t="s">
        <v>78</v>
      </c>
      <c r="D5730" s="54" t="s">
        <v>91</v>
      </c>
      <c r="E5730" s="61" t="s">
        <v>2329</v>
      </c>
      <c r="F5730" s="61" t="s">
        <v>148</v>
      </c>
      <c r="G5730" s="54" t="s">
        <v>71</v>
      </c>
      <c r="H5730" s="54" t="s">
        <v>128</v>
      </c>
      <c r="I5730" s="54" t="s">
        <v>22</v>
      </c>
      <c r="J5730" s="54" t="s">
        <v>147</v>
      </c>
      <c r="K5730" s="56">
        <v>43462.37636574074</v>
      </c>
      <c r="L5730" s="56">
        <v>43462.735532407409</v>
      </c>
      <c r="M5730" s="57">
        <v>8.6199999999999992</v>
      </c>
      <c r="N5730" s="58">
        <v>0</v>
      </c>
      <c r="O5730" s="58">
        <v>393</v>
      </c>
      <c r="P5730" s="58">
        <v>0</v>
      </c>
      <c r="Q5730" s="58">
        <v>0</v>
      </c>
      <c r="R5730" s="59">
        <v>0</v>
      </c>
      <c r="S5730" s="59">
        <v>3387.66</v>
      </c>
      <c r="T5730" s="59">
        <v>0</v>
      </c>
      <c r="U5730" s="59">
        <v>0</v>
      </c>
    </row>
    <row r="5731" spans="1:21" x14ac:dyDescent="0.3">
      <c r="A5731" s="61">
        <v>92235</v>
      </c>
      <c r="B5731" s="54">
        <v>1</v>
      </c>
      <c r="C5731" s="54" t="s">
        <v>78</v>
      </c>
      <c r="D5731" s="54" t="s">
        <v>95</v>
      </c>
      <c r="E5731" s="61" t="s">
        <v>4798</v>
      </c>
      <c r="F5731" s="61" t="s">
        <v>150</v>
      </c>
      <c r="G5731" s="54" t="s">
        <v>71</v>
      </c>
      <c r="H5731" s="54" t="s">
        <v>128</v>
      </c>
      <c r="I5731" s="54" t="s">
        <v>22</v>
      </c>
      <c r="J5731" s="54" t="s">
        <v>147</v>
      </c>
      <c r="K5731" s="56">
        <v>43462.401145833333</v>
      </c>
      <c r="L5731" s="56">
        <v>43462.738136574073</v>
      </c>
      <c r="M5731" s="57">
        <v>8.0877777769999994</v>
      </c>
      <c r="N5731" s="58">
        <v>0</v>
      </c>
      <c r="O5731" s="58">
        <v>14</v>
      </c>
      <c r="P5731" s="58">
        <v>0</v>
      </c>
      <c r="Q5731" s="58">
        <v>0</v>
      </c>
      <c r="R5731" s="59">
        <v>0</v>
      </c>
      <c r="S5731" s="59">
        <v>113.228889</v>
      </c>
      <c r="T5731" s="59">
        <v>0</v>
      </c>
      <c r="U5731" s="59">
        <v>0</v>
      </c>
    </row>
    <row r="5732" spans="1:21" x14ac:dyDescent="0.3">
      <c r="A5732" s="61">
        <v>92236</v>
      </c>
      <c r="B5732" s="54">
        <v>1</v>
      </c>
      <c r="C5732" s="54" t="s">
        <v>78</v>
      </c>
      <c r="D5732" s="54" t="s">
        <v>103</v>
      </c>
      <c r="E5732" s="61" t="s">
        <v>4799</v>
      </c>
      <c r="F5732" s="61" t="s">
        <v>160</v>
      </c>
      <c r="G5732" s="54" t="s">
        <v>72</v>
      </c>
      <c r="H5732" s="54" t="s">
        <v>128</v>
      </c>
      <c r="I5732" s="54" t="s">
        <v>24</v>
      </c>
      <c r="J5732" s="54" t="s">
        <v>129</v>
      </c>
      <c r="K5732" s="56">
        <v>43462.377523148149</v>
      </c>
      <c r="L5732" s="56">
        <v>43462.486944444448</v>
      </c>
      <c r="M5732" s="57">
        <v>2.6261111110000002</v>
      </c>
      <c r="N5732" s="58">
        <v>0</v>
      </c>
      <c r="O5732" s="58">
        <v>3</v>
      </c>
      <c r="P5732" s="58">
        <v>0</v>
      </c>
      <c r="Q5732" s="58">
        <v>299</v>
      </c>
      <c r="R5732" s="59">
        <v>0</v>
      </c>
      <c r="S5732" s="59">
        <v>7.8783329999999996</v>
      </c>
      <c r="T5732" s="59">
        <v>0</v>
      </c>
      <c r="U5732" s="59">
        <v>785.207222</v>
      </c>
    </row>
    <row r="5733" spans="1:21" x14ac:dyDescent="0.3">
      <c r="A5733" s="61">
        <v>92238</v>
      </c>
      <c r="B5733" s="54">
        <v>1</v>
      </c>
      <c r="C5733" s="54" t="s">
        <v>79</v>
      </c>
      <c r="D5733" s="54" t="s">
        <v>115</v>
      </c>
      <c r="E5733" s="61" t="s">
        <v>4800</v>
      </c>
      <c r="F5733" s="61" t="s">
        <v>150</v>
      </c>
      <c r="G5733" s="54" t="s">
        <v>72</v>
      </c>
      <c r="H5733" s="54" t="s">
        <v>128</v>
      </c>
      <c r="I5733" s="54" t="s">
        <v>22</v>
      </c>
      <c r="J5733" s="54" t="s">
        <v>147</v>
      </c>
      <c r="K5733" s="56">
        <v>43462.434016203704</v>
      </c>
      <c r="L5733" s="56">
        <v>43462.726030092592</v>
      </c>
      <c r="M5733" s="57">
        <v>7.0083333330000004</v>
      </c>
      <c r="N5733" s="58">
        <v>0</v>
      </c>
      <c r="O5733" s="58">
        <v>0</v>
      </c>
      <c r="P5733" s="58">
        <v>0</v>
      </c>
      <c r="Q5733" s="58">
        <v>99</v>
      </c>
      <c r="R5733" s="59">
        <v>0</v>
      </c>
      <c r="S5733" s="59">
        <v>0</v>
      </c>
      <c r="T5733" s="59">
        <v>0</v>
      </c>
      <c r="U5733" s="59">
        <v>693.82500000000005</v>
      </c>
    </row>
    <row r="5734" spans="1:21" x14ac:dyDescent="0.3">
      <c r="A5734" s="61">
        <v>92239</v>
      </c>
      <c r="B5734" s="54">
        <v>1</v>
      </c>
      <c r="C5734" s="54" t="s">
        <v>78</v>
      </c>
      <c r="D5734" s="54" t="s">
        <v>91</v>
      </c>
      <c r="E5734" s="61" t="s">
        <v>1890</v>
      </c>
      <c r="F5734" s="61" t="s">
        <v>148</v>
      </c>
      <c r="G5734" s="54" t="s">
        <v>71</v>
      </c>
      <c r="H5734" s="54" t="s">
        <v>128</v>
      </c>
      <c r="I5734" s="54" t="s">
        <v>22</v>
      </c>
      <c r="J5734" s="54" t="s">
        <v>147</v>
      </c>
      <c r="K5734" s="56">
        <v>43462.423472222225</v>
      </c>
      <c r="L5734" s="56">
        <v>43462.721574074072</v>
      </c>
      <c r="M5734" s="57">
        <v>7.1544444440000001</v>
      </c>
      <c r="N5734" s="58">
        <v>0</v>
      </c>
      <c r="O5734" s="58">
        <v>470</v>
      </c>
      <c r="P5734" s="58">
        <v>0</v>
      </c>
      <c r="Q5734" s="58">
        <v>0</v>
      </c>
      <c r="R5734" s="59">
        <v>0</v>
      </c>
      <c r="S5734" s="59">
        <v>3362.5888890000001</v>
      </c>
      <c r="T5734" s="59">
        <v>0</v>
      </c>
      <c r="U5734" s="59">
        <v>0</v>
      </c>
    </row>
    <row r="5735" spans="1:21" x14ac:dyDescent="0.3">
      <c r="A5735" s="61">
        <v>92241</v>
      </c>
      <c r="B5735" s="54">
        <v>1</v>
      </c>
      <c r="C5735" s="54" t="s">
        <v>78</v>
      </c>
      <c r="D5735" s="54" t="s">
        <v>101</v>
      </c>
      <c r="E5735" s="61" t="s">
        <v>2825</v>
      </c>
      <c r="F5735" s="61" t="s">
        <v>148</v>
      </c>
      <c r="G5735" s="54" t="s">
        <v>72</v>
      </c>
      <c r="H5735" s="54" t="s">
        <v>128</v>
      </c>
      <c r="I5735" s="54" t="s">
        <v>22</v>
      </c>
      <c r="J5735" s="54" t="s">
        <v>147</v>
      </c>
      <c r="K5735" s="56">
        <v>43462.388333333336</v>
      </c>
      <c r="L5735" s="56">
        <v>43462.633275462962</v>
      </c>
      <c r="M5735" s="57">
        <v>5.8786111109999997</v>
      </c>
      <c r="N5735" s="58">
        <v>3</v>
      </c>
      <c r="O5735" s="58">
        <v>621</v>
      </c>
      <c r="P5735" s="58">
        <v>0</v>
      </c>
      <c r="Q5735" s="58">
        <v>0</v>
      </c>
      <c r="R5735" s="59">
        <v>17.635833000000002</v>
      </c>
      <c r="S5735" s="59">
        <v>3650.6174999999998</v>
      </c>
      <c r="T5735" s="59">
        <v>0</v>
      </c>
      <c r="U5735" s="59">
        <v>0</v>
      </c>
    </row>
    <row r="5736" spans="1:21" x14ac:dyDescent="0.3">
      <c r="A5736" s="61">
        <v>92242</v>
      </c>
      <c r="B5736" s="54">
        <v>1</v>
      </c>
      <c r="C5736" s="54" t="s">
        <v>79</v>
      </c>
      <c r="D5736" s="54" t="s">
        <v>118</v>
      </c>
      <c r="E5736" s="61" t="s">
        <v>414</v>
      </c>
      <c r="F5736" s="61" t="s">
        <v>140</v>
      </c>
      <c r="G5736" s="54" t="s">
        <v>72</v>
      </c>
      <c r="H5736" s="54" t="s">
        <v>128</v>
      </c>
      <c r="I5736" s="54" t="s">
        <v>22</v>
      </c>
      <c r="J5736" s="54" t="s">
        <v>129</v>
      </c>
      <c r="K5736" s="56">
        <v>43462.394444444442</v>
      </c>
      <c r="L5736" s="56">
        <v>43462.405092592591</v>
      </c>
      <c r="M5736" s="57">
        <v>0.25555555499999999</v>
      </c>
      <c r="N5736" s="58">
        <v>1</v>
      </c>
      <c r="O5736" s="58">
        <v>261</v>
      </c>
      <c r="P5736" s="58">
        <v>2</v>
      </c>
      <c r="Q5736" s="58">
        <v>125</v>
      </c>
      <c r="R5736" s="59">
        <v>0.25555600000000001</v>
      </c>
      <c r="S5736" s="59">
        <v>66.7</v>
      </c>
      <c r="T5736" s="59">
        <v>0.51111099999999998</v>
      </c>
      <c r="U5736" s="59">
        <v>31.944444000000001</v>
      </c>
    </row>
    <row r="5737" spans="1:21" x14ac:dyDescent="0.3">
      <c r="A5737" s="61">
        <v>92244</v>
      </c>
      <c r="B5737" s="54">
        <v>1</v>
      </c>
      <c r="C5737" s="54" t="s">
        <v>78</v>
      </c>
      <c r="D5737" s="54" t="s">
        <v>97</v>
      </c>
      <c r="E5737" s="61" t="s">
        <v>3332</v>
      </c>
      <c r="F5737" s="61" t="s">
        <v>137</v>
      </c>
      <c r="G5737" s="54" t="s">
        <v>71</v>
      </c>
      <c r="H5737" s="54" t="s">
        <v>128</v>
      </c>
      <c r="I5737" s="54" t="s">
        <v>22</v>
      </c>
      <c r="J5737" s="54" t="s">
        <v>129</v>
      </c>
      <c r="K5737" s="56">
        <v>43462.393414351849</v>
      </c>
      <c r="L5737" s="56">
        <v>43462.452986111108</v>
      </c>
      <c r="M5737" s="57">
        <v>1.4297222220000001</v>
      </c>
      <c r="N5737" s="58">
        <v>0</v>
      </c>
      <c r="O5737" s="58">
        <v>1</v>
      </c>
      <c r="P5737" s="58">
        <v>0</v>
      </c>
      <c r="Q5737" s="58">
        <v>0</v>
      </c>
      <c r="R5737" s="59">
        <v>0</v>
      </c>
      <c r="S5737" s="59">
        <v>1.4297219999999999</v>
      </c>
      <c r="T5737" s="59">
        <v>0</v>
      </c>
      <c r="U5737" s="59">
        <v>0</v>
      </c>
    </row>
    <row r="5738" spans="1:21" x14ac:dyDescent="0.3">
      <c r="A5738" s="61">
        <v>92245</v>
      </c>
      <c r="B5738" s="54">
        <v>1</v>
      </c>
      <c r="C5738" s="54" t="s">
        <v>78</v>
      </c>
      <c r="D5738" s="54" t="s">
        <v>91</v>
      </c>
      <c r="E5738" s="61" t="s">
        <v>4374</v>
      </c>
      <c r="F5738" s="61" t="s">
        <v>150</v>
      </c>
      <c r="G5738" s="54" t="s">
        <v>72</v>
      </c>
      <c r="H5738" s="54" t="s">
        <v>128</v>
      </c>
      <c r="I5738" s="54" t="s">
        <v>22</v>
      </c>
      <c r="J5738" s="54" t="s">
        <v>147</v>
      </c>
      <c r="K5738" s="56">
        <v>43462.392407407409</v>
      </c>
      <c r="L5738" s="56">
        <v>43462.501812418981</v>
      </c>
      <c r="M5738" s="57">
        <v>2.6257202770000001</v>
      </c>
      <c r="N5738" s="58">
        <v>2</v>
      </c>
      <c r="O5738" s="58">
        <v>728</v>
      </c>
      <c r="P5738" s="58">
        <v>20</v>
      </c>
      <c r="Q5738" s="58">
        <v>3675</v>
      </c>
      <c r="R5738" s="59">
        <v>5.2514409999999998</v>
      </c>
      <c r="S5738" s="59">
        <v>1911.5243620000001</v>
      </c>
      <c r="T5738" s="59">
        <v>52.514406000000001</v>
      </c>
      <c r="U5738" s="59">
        <v>9649.5220179999997</v>
      </c>
    </row>
    <row r="5739" spans="1:21" x14ac:dyDescent="0.3">
      <c r="A5739" s="61">
        <v>92246</v>
      </c>
      <c r="B5739" s="54">
        <v>1</v>
      </c>
      <c r="C5739" s="54" t="s">
        <v>78</v>
      </c>
      <c r="D5739" s="54" t="s">
        <v>104</v>
      </c>
      <c r="E5739" s="61" t="s">
        <v>4801</v>
      </c>
      <c r="F5739" s="61" t="s">
        <v>204</v>
      </c>
      <c r="G5739" s="54" t="s">
        <v>71</v>
      </c>
      <c r="H5739" s="54" t="s">
        <v>128</v>
      </c>
      <c r="I5739" s="54" t="s">
        <v>22</v>
      </c>
      <c r="J5739" s="54" t="s">
        <v>129</v>
      </c>
      <c r="K5739" s="56">
        <v>43462.446701388886</v>
      </c>
      <c r="L5739" s="56">
        <v>43462.575358796297</v>
      </c>
      <c r="M5739" s="57">
        <v>3.0877777769999999</v>
      </c>
      <c r="N5739" s="58">
        <v>0</v>
      </c>
      <c r="O5739" s="58">
        <v>7</v>
      </c>
      <c r="P5739" s="58">
        <v>0</v>
      </c>
      <c r="Q5739" s="58">
        <v>0</v>
      </c>
      <c r="R5739" s="59">
        <v>0</v>
      </c>
      <c r="S5739" s="59">
        <v>21.614443999999999</v>
      </c>
      <c r="T5739" s="59">
        <v>0</v>
      </c>
      <c r="U5739" s="59">
        <v>0</v>
      </c>
    </row>
    <row r="5740" spans="1:21" x14ac:dyDescent="0.3">
      <c r="A5740" s="61">
        <v>92248</v>
      </c>
      <c r="B5740" s="54">
        <v>1</v>
      </c>
      <c r="C5740" s="54" t="s">
        <v>79</v>
      </c>
      <c r="D5740" s="54" t="s">
        <v>109</v>
      </c>
      <c r="E5740" s="61" t="s">
        <v>4802</v>
      </c>
      <c r="F5740" s="61" t="s">
        <v>150</v>
      </c>
      <c r="G5740" s="54" t="s">
        <v>72</v>
      </c>
      <c r="H5740" s="54" t="s">
        <v>128</v>
      </c>
      <c r="I5740" s="54" t="s">
        <v>22</v>
      </c>
      <c r="J5740" s="54" t="s">
        <v>147</v>
      </c>
      <c r="K5740" s="56">
        <v>43462.492800925924</v>
      </c>
      <c r="L5740" s="56">
        <v>43462.671018518522</v>
      </c>
      <c r="M5740" s="57">
        <v>4.2772222219999998</v>
      </c>
      <c r="N5740" s="58">
        <v>0</v>
      </c>
      <c r="O5740" s="58">
        <v>1</v>
      </c>
      <c r="P5740" s="58">
        <v>0</v>
      </c>
      <c r="Q5740" s="58">
        <v>296</v>
      </c>
      <c r="R5740" s="59">
        <v>0</v>
      </c>
      <c r="S5740" s="59">
        <v>4.2772220000000001</v>
      </c>
      <c r="T5740" s="59">
        <v>0</v>
      </c>
      <c r="U5740" s="59">
        <v>1266.0577780000001</v>
      </c>
    </row>
    <row r="5741" spans="1:21" x14ac:dyDescent="0.3">
      <c r="A5741" s="61">
        <v>92249</v>
      </c>
      <c r="B5741" s="54">
        <v>1</v>
      </c>
      <c r="C5741" s="54" t="s">
        <v>78</v>
      </c>
      <c r="D5741" s="54" t="s">
        <v>125</v>
      </c>
      <c r="E5741" s="61" t="s">
        <v>4795</v>
      </c>
      <c r="F5741" s="61" t="s">
        <v>150</v>
      </c>
      <c r="G5741" s="54" t="s">
        <v>72</v>
      </c>
      <c r="H5741" s="54" t="s">
        <v>128</v>
      </c>
      <c r="I5741" s="54" t="s">
        <v>22</v>
      </c>
      <c r="J5741" s="54" t="s">
        <v>147</v>
      </c>
      <c r="K5741" s="56">
        <v>43462.392511574071</v>
      </c>
      <c r="L5741" s="56">
        <v>43462.53670138889</v>
      </c>
      <c r="M5741" s="57">
        <v>3.460555555</v>
      </c>
      <c r="N5741" s="58">
        <v>0</v>
      </c>
      <c r="O5741" s="58">
        <v>325</v>
      </c>
      <c r="P5741" s="58">
        <v>0</v>
      </c>
      <c r="Q5741" s="58">
        <v>0</v>
      </c>
      <c r="R5741" s="59">
        <v>0</v>
      </c>
      <c r="S5741" s="59">
        <v>1124.6805549999999</v>
      </c>
      <c r="T5741" s="59">
        <v>0</v>
      </c>
      <c r="U5741" s="59">
        <v>0</v>
      </c>
    </row>
    <row r="5742" spans="1:21" x14ac:dyDescent="0.3">
      <c r="A5742" s="61">
        <v>92251</v>
      </c>
      <c r="B5742" s="54">
        <v>1</v>
      </c>
      <c r="C5742" s="54" t="s">
        <v>78</v>
      </c>
      <c r="D5742" s="54" t="s">
        <v>126</v>
      </c>
      <c r="E5742" s="61" t="s">
        <v>4803</v>
      </c>
      <c r="F5742" s="61" t="s">
        <v>146</v>
      </c>
      <c r="G5742" s="54" t="s">
        <v>71</v>
      </c>
      <c r="H5742" s="54" t="s">
        <v>128</v>
      </c>
      <c r="I5742" s="54" t="s">
        <v>22</v>
      </c>
      <c r="J5742" s="54" t="s">
        <v>147</v>
      </c>
      <c r="K5742" s="56">
        <v>43462.408067129632</v>
      </c>
      <c r="L5742" s="56">
        <v>43462.512499999997</v>
      </c>
      <c r="M5742" s="57">
        <v>2.506388888</v>
      </c>
      <c r="N5742" s="58">
        <v>0</v>
      </c>
      <c r="O5742" s="58">
        <v>92</v>
      </c>
      <c r="P5742" s="58">
        <v>0</v>
      </c>
      <c r="Q5742" s="58">
        <v>0</v>
      </c>
      <c r="R5742" s="59">
        <v>0</v>
      </c>
      <c r="S5742" s="59">
        <v>230.58777799999999</v>
      </c>
      <c r="T5742" s="59">
        <v>0</v>
      </c>
      <c r="U5742" s="59">
        <v>0</v>
      </c>
    </row>
    <row r="5743" spans="1:21" x14ac:dyDescent="0.3">
      <c r="A5743" s="61">
        <v>92252</v>
      </c>
      <c r="B5743" s="54">
        <v>1</v>
      </c>
      <c r="C5743" s="54" t="s">
        <v>78</v>
      </c>
      <c r="D5743" s="54" t="s">
        <v>96</v>
      </c>
      <c r="E5743" s="61" t="s">
        <v>573</v>
      </c>
      <c r="F5743" s="61" t="s">
        <v>148</v>
      </c>
      <c r="G5743" s="54" t="s">
        <v>71</v>
      </c>
      <c r="H5743" s="54" t="s">
        <v>128</v>
      </c>
      <c r="I5743" s="54" t="s">
        <v>22</v>
      </c>
      <c r="J5743" s="54" t="s">
        <v>147</v>
      </c>
      <c r="K5743" s="56">
        <v>43462.407638888886</v>
      </c>
      <c r="L5743" s="56">
        <v>43462.714965277781</v>
      </c>
      <c r="M5743" s="57">
        <v>7.3758333330000001</v>
      </c>
      <c r="N5743" s="58">
        <v>0</v>
      </c>
      <c r="O5743" s="58">
        <v>63</v>
      </c>
      <c r="P5743" s="58">
        <v>0</v>
      </c>
      <c r="Q5743" s="58">
        <v>0</v>
      </c>
      <c r="R5743" s="59">
        <v>0</v>
      </c>
      <c r="S5743" s="59">
        <v>464.67750000000001</v>
      </c>
      <c r="T5743" s="59">
        <v>0</v>
      </c>
      <c r="U5743" s="59">
        <v>0</v>
      </c>
    </row>
    <row r="5744" spans="1:21" x14ac:dyDescent="0.3">
      <c r="A5744" s="61">
        <v>92254</v>
      </c>
      <c r="B5744" s="54">
        <v>1</v>
      </c>
      <c r="C5744" s="54" t="s">
        <v>78</v>
      </c>
      <c r="D5744" s="54" t="s">
        <v>99</v>
      </c>
      <c r="E5744" s="61" t="s">
        <v>680</v>
      </c>
      <c r="F5744" s="61" t="s">
        <v>136</v>
      </c>
      <c r="G5744" s="54" t="s">
        <v>71</v>
      </c>
      <c r="H5744" s="54" t="s">
        <v>128</v>
      </c>
      <c r="I5744" s="54" t="s">
        <v>22</v>
      </c>
      <c r="J5744" s="54" t="s">
        <v>129</v>
      </c>
      <c r="K5744" s="56">
        <v>43462.406840277778</v>
      </c>
      <c r="L5744" s="56">
        <v>43462.444560185184</v>
      </c>
      <c r="M5744" s="57">
        <v>0.90527777700000001</v>
      </c>
      <c r="N5744" s="58">
        <v>0</v>
      </c>
      <c r="O5744" s="58">
        <v>152</v>
      </c>
      <c r="P5744" s="58">
        <v>0</v>
      </c>
      <c r="Q5744" s="58">
        <v>2</v>
      </c>
      <c r="R5744" s="59">
        <v>0</v>
      </c>
      <c r="S5744" s="59">
        <v>137.60222200000001</v>
      </c>
      <c r="T5744" s="59">
        <v>0</v>
      </c>
      <c r="U5744" s="59">
        <v>1.8105560000000001</v>
      </c>
    </row>
    <row r="5745" spans="1:21" x14ac:dyDescent="0.3">
      <c r="A5745" s="61">
        <v>92255</v>
      </c>
      <c r="B5745" s="54">
        <v>1</v>
      </c>
      <c r="C5745" s="54" t="s">
        <v>79</v>
      </c>
      <c r="D5745" s="54" t="s">
        <v>110</v>
      </c>
      <c r="E5745" s="61" t="s">
        <v>4804</v>
      </c>
      <c r="F5745" s="61" t="s">
        <v>151</v>
      </c>
      <c r="G5745" s="54" t="s">
        <v>71</v>
      </c>
      <c r="H5745" s="54" t="s">
        <v>128</v>
      </c>
      <c r="I5745" s="54" t="s">
        <v>22</v>
      </c>
      <c r="J5745" s="54" t="s">
        <v>129</v>
      </c>
      <c r="K5745" s="56">
        <v>43462.405624999999</v>
      </c>
      <c r="L5745" s="56">
        <v>43462.432847222226</v>
      </c>
      <c r="M5745" s="57">
        <v>0.65333333299999996</v>
      </c>
      <c r="N5745" s="58">
        <v>0</v>
      </c>
      <c r="O5745" s="58">
        <v>10</v>
      </c>
      <c r="P5745" s="58">
        <v>0</v>
      </c>
      <c r="Q5745" s="58">
        <v>0</v>
      </c>
      <c r="R5745" s="59">
        <v>0</v>
      </c>
      <c r="S5745" s="59">
        <v>6.5333329999999998</v>
      </c>
      <c r="T5745" s="59">
        <v>0</v>
      </c>
      <c r="U5745" s="59">
        <v>0</v>
      </c>
    </row>
    <row r="5746" spans="1:21" x14ac:dyDescent="0.3">
      <c r="A5746" s="61">
        <v>92256</v>
      </c>
      <c r="B5746" s="54">
        <v>1</v>
      </c>
      <c r="C5746" s="54" t="s">
        <v>78</v>
      </c>
      <c r="D5746" s="54" t="s">
        <v>96</v>
      </c>
      <c r="E5746" s="61" t="s">
        <v>406</v>
      </c>
      <c r="F5746" s="61" t="s">
        <v>148</v>
      </c>
      <c r="G5746" s="54" t="s">
        <v>71</v>
      </c>
      <c r="H5746" s="54" t="s">
        <v>128</v>
      </c>
      <c r="I5746" s="54" t="s">
        <v>22</v>
      </c>
      <c r="J5746" s="54" t="s">
        <v>147</v>
      </c>
      <c r="K5746" s="56">
        <v>43462.40902777778</v>
      </c>
      <c r="L5746" s="56">
        <v>43462.724826388891</v>
      </c>
      <c r="M5746" s="57">
        <v>7.5791666659999999</v>
      </c>
      <c r="N5746" s="58">
        <v>0</v>
      </c>
      <c r="O5746" s="58">
        <v>45</v>
      </c>
      <c r="P5746" s="58">
        <v>0</v>
      </c>
      <c r="Q5746" s="58">
        <v>0</v>
      </c>
      <c r="R5746" s="59">
        <v>0</v>
      </c>
      <c r="S5746" s="59">
        <v>341.0625</v>
      </c>
      <c r="T5746" s="59">
        <v>0</v>
      </c>
      <c r="U5746" s="59">
        <v>0</v>
      </c>
    </row>
    <row r="5747" spans="1:21" x14ac:dyDescent="0.3">
      <c r="A5747" s="61">
        <v>92258</v>
      </c>
      <c r="B5747" s="54">
        <v>1</v>
      </c>
      <c r="C5747" s="54" t="s">
        <v>78</v>
      </c>
      <c r="D5747" s="54" t="s">
        <v>81</v>
      </c>
      <c r="E5747" s="61" t="s">
        <v>4805</v>
      </c>
      <c r="F5747" s="61" t="s">
        <v>156</v>
      </c>
      <c r="G5747" s="54" t="s">
        <v>71</v>
      </c>
      <c r="H5747" s="54" t="s">
        <v>128</v>
      </c>
      <c r="I5747" s="54" t="s">
        <v>22</v>
      </c>
      <c r="J5747" s="54" t="s">
        <v>129</v>
      </c>
      <c r="K5747" s="56">
        <v>43462.415972222225</v>
      </c>
      <c r="L5747" s="56">
        <v>43462.423310185186</v>
      </c>
      <c r="M5747" s="57">
        <v>0.17611111099999999</v>
      </c>
      <c r="N5747" s="58">
        <v>2</v>
      </c>
      <c r="O5747" s="58">
        <v>46</v>
      </c>
      <c r="P5747" s="58">
        <v>0</v>
      </c>
      <c r="Q5747" s="58">
        <v>0</v>
      </c>
      <c r="R5747" s="59">
        <v>0.35222199999999998</v>
      </c>
      <c r="S5747" s="59">
        <v>8.1011109999999995</v>
      </c>
      <c r="T5747" s="59">
        <v>0</v>
      </c>
      <c r="U5747" s="59">
        <v>0</v>
      </c>
    </row>
    <row r="5748" spans="1:21" x14ac:dyDescent="0.3">
      <c r="A5748" s="61">
        <v>92260</v>
      </c>
      <c r="B5748" s="54">
        <v>1</v>
      </c>
      <c r="C5748" s="54" t="s">
        <v>78</v>
      </c>
      <c r="D5748" s="54" t="s">
        <v>106</v>
      </c>
      <c r="E5748" s="61" t="s">
        <v>4806</v>
      </c>
      <c r="F5748" s="61" t="s">
        <v>136</v>
      </c>
      <c r="G5748" s="54" t="s">
        <v>71</v>
      </c>
      <c r="H5748" s="54" t="s">
        <v>128</v>
      </c>
      <c r="I5748" s="54" t="s">
        <v>22</v>
      </c>
      <c r="J5748" s="54" t="s">
        <v>129</v>
      </c>
      <c r="K5748" s="56">
        <v>43462.360092592593</v>
      </c>
      <c r="L5748" s="56">
        <v>43462.50340277778</v>
      </c>
      <c r="M5748" s="57">
        <v>3.4394444439999998</v>
      </c>
      <c r="N5748" s="58">
        <v>0</v>
      </c>
      <c r="O5748" s="58">
        <v>14</v>
      </c>
      <c r="P5748" s="58">
        <v>0</v>
      </c>
      <c r="Q5748" s="58">
        <v>1</v>
      </c>
      <c r="R5748" s="59">
        <v>0</v>
      </c>
      <c r="S5748" s="59">
        <v>48.152222000000002</v>
      </c>
      <c r="T5748" s="59">
        <v>0</v>
      </c>
      <c r="U5748" s="59">
        <v>3.4394439999999999</v>
      </c>
    </row>
    <row r="5749" spans="1:21" x14ac:dyDescent="0.3">
      <c r="A5749" s="61">
        <v>92261</v>
      </c>
      <c r="B5749" s="54">
        <v>1</v>
      </c>
      <c r="C5749" s="54" t="s">
        <v>79</v>
      </c>
      <c r="D5749" s="54" t="s">
        <v>119</v>
      </c>
      <c r="E5749" s="61" t="s">
        <v>4807</v>
      </c>
      <c r="F5749" s="61" t="s">
        <v>136</v>
      </c>
      <c r="G5749" s="54" t="s">
        <v>71</v>
      </c>
      <c r="H5749" s="54" t="s">
        <v>128</v>
      </c>
      <c r="I5749" s="54" t="s">
        <v>22</v>
      </c>
      <c r="J5749" s="54" t="s">
        <v>129</v>
      </c>
      <c r="K5749" s="56">
        <v>43462.416562500002</v>
      </c>
      <c r="L5749" s="56">
        <v>43462.489861111113</v>
      </c>
      <c r="M5749" s="57">
        <v>1.759166666</v>
      </c>
      <c r="N5749" s="58">
        <v>0</v>
      </c>
      <c r="O5749" s="58">
        <v>512</v>
      </c>
      <c r="P5749" s="58">
        <v>0</v>
      </c>
      <c r="Q5749" s="58">
        <v>15</v>
      </c>
      <c r="R5749" s="59">
        <v>0</v>
      </c>
      <c r="S5749" s="59">
        <v>900.69333300000005</v>
      </c>
      <c r="T5749" s="59">
        <v>0</v>
      </c>
      <c r="U5749" s="59">
        <v>26.387499999999999</v>
      </c>
    </row>
    <row r="5750" spans="1:21" x14ac:dyDescent="0.3">
      <c r="A5750" s="61">
        <v>92262</v>
      </c>
      <c r="B5750" s="54">
        <v>1</v>
      </c>
      <c r="C5750" s="54" t="s">
        <v>78</v>
      </c>
      <c r="D5750" s="54" t="s">
        <v>91</v>
      </c>
      <c r="E5750" s="61" t="s">
        <v>4808</v>
      </c>
      <c r="F5750" s="61" t="s">
        <v>150</v>
      </c>
      <c r="G5750" s="54" t="s">
        <v>72</v>
      </c>
      <c r="H5750" s="54" t="s">
        <v>128</v>
      </c>
      <c r="I5750" s="54" t="s">
        <v>22</v>
      </c>
      <c r="J5750" s="54" t="s">
        <v>147</v>
      </c>
      <c r="K5750" s="56">
        <v>43462.422222222223</v>
      </c>
      <c r="L5750" s="56">
        <v>43462.513194444444</v>
      </c>
      <c r="M5750" s="57">
        <v>2.1833333330000002</v>
      </c>
      <c r="N5750" s="58">
        <v>1</v>
      </c>
      <c r="O5750" s="58">
        <v>20</v>
      </c>
      <c r="P5750" s="58">
        <v>0</v>
      </c>
      <c r="Q5750" s="58">
        <v>20</v>
      </c>
      <c r="R5750" s="59">
        <v>2.1833330000000002</v>
      </c>
      <c r="S5750" s="59">
        <v>43.666666999999997</v>
      </c>
      <c r="T5750" s="59">
        <v>0</v>
      </c>
      <c r="U5750" s="59">
        <v>43.666666999999997</v>
      </c>
    </row>
    <row r="5751" spans="1:21" x14ac:dyDescent="0.3">
      <c r="A5751" s="61">
        <v>92263</v>
      </c>
      <c r="B5751" s="54">
        <v>1</v>
      </c>
      <c r="C5751" s="54" t="s">
        <v>79</v>
      </c>
      <c r="D5751" s="54" t="s">
        <v>124</v>
      </c>
      <c r="E5751" s="61" t="s">
        <v>4809</v>
      </c>
      <c r="F5751" s="61" t="s">
        <v>140</v>
      </c>
      <c r="G5751" s="54" t="s">
        <v>72</v>
      </c>
      <c r="H5751" s="54" t="s">
        <v>128</v>
      </c>
      <c r="I5751" s="54" t="s">
        <v>22</v>
      </c>
      <c r="J5751" s="54" t="s">
        <v>129</v>
      </c>
      <c r="K5751" s="56">
        <v>43462.420844907407</v>
      </c>
      <c r="L5751" s="56">
        <v>43462.45239583333</v>
      </c>
      <c r="M5751" s="57">
        <v>0.757222222</v>
      </c>
      <c r="N5751" s="58">
        <v>1</v>
      </c>
      <c r="O5751" s="58">
        <v>2085</v>
      </c>
      <c r="P5751" s="58">
        <v>0</v>
      </c>
      <c r="Q5751" s="58">
        <v>0</v>
      </c>
      <c r="R5751" s="59">
        <v>0.75722199999999995</v>
      </c>
      <c r="S5751" s="59">
        <v>1578.8083329999999</v>
      </c>
      <c r="T5751" s="59">
        <v>0</v>
      </c>
      <c r="U5751" s="59">
        <v>0</v>
      </c>
    </row>
    <row r="5752" spans="1:21" x14ac:dyDescent="0.3">
      <c r="A5752" s="61">
        <v>92264</v>
      </c>
      <c r="B5752" s="54">
        <v>1</v>
      </c>
      <c r="C5752" s="54" t="s">
        <v>78</v>
      </c>
      <c r="D5752" s="54" t="s">
        <v>85</v>
      </c>
      <c r="E5752" s="61" t="s">
        <v>742</v>
      </c>
      <c r="F5752" s="61" t="s">
        <v>148</v>
      </c>
      <c r="G5752" s="54" t="s">
        <v>71</v>
      </c>
      <c r="H5752" s="54" t="s">
        <v>128</v>
      </c>
      <c r="I5752" s="54" t="s">
        <v>22</v>
      </c>
      <c r="J5752" s="54" t="s">
        <v>147</v>
      </c>
      <c r="K5752" s="56">
        <v>43462.427083333336</v>
      </c>
      <c r="L5752" s="56">
        <v>43462.614131944443</v>
      </c>
      <c r="M5752" s="57">
        <v>4.489166666</v>
      </c>
      <c r="N5752" s="58">
        <v>0</v>
      </c>
      <c r="O5752" s="58">
        <v>369</v>
      </c>
      <c r="P5752" s="58">
        <v>0</v>
      </c>
      <c r="Q5752" s="58">
        <v>0</v>
      </c>
      <c r="R5752" s="59">
        <v>0</v>
      </c>
      <c r="S5752" s="59">
        <v>1656.5025000000001</v>
      </c>
      <c r="T5752" s="59">
        <v>0</v>
      </c>
      <c r="U5752" s="59">
        <v>0</v>
      </c>
    </row>
    <row r="5753" spans="1:21" x14ac:dyDescent="0.3">
      <c r="A5753" s="61">
        <v>92265</v>
      </c>
      <c r="B5753" s="54">
        <v>1</v>
      </c>
      <c r="C5753" s="54" t="s">
        <v>78</v>
      </c>
      <c r="D5753" s="54" t="s">
        <v>102</v>
      </c>
      <c r="E5753" s="61" t="s">
        <v>2968</v>
      </c>
      <c r="F5753" s="61" t="s">
        <v>148</v>
      </c>
      <c r="G5753" s="54" t="s">
        <v>71</v>
      </c>
      <c r="H5753" s="54" t="s">
        <v>128</v>
      </c>
      <c r="I5753" s="54" t="s">
        <v>22</v>
      </c>
      <c r="J5753" s="54" t="s">
        <v>147</v>
      </c>
      <c r="K5753" s="56">
        <v>43462.597534722219</v>
      </c>
      <c r="L5753" s="56">
        <v>43462.776712962965</v>
      </c>
      <c r="M5753" s="57">
        <v>4.3002777769999998</v>
      </c>
      <c r="N5753" s="58">
        <v>0</v>
      </c>
      <c r="O5753" s="58">
        <v>101</v>
      </c>
      <c r="P5753" s="58">
        <v>0</v>
      </c>
      <c r="Q5753" s="58">
        <v>0</v>
      </c>
      <c r="R5753" s="59">
        <v>0</v>
      </c>
      <c r="S5753" s="59">
        <v>434.32805500000001</v>
      </c>
      <c r="T5753" s="59">
        <v>0</v>
      </c>
      <c r="U5753" s="59">
        <v>0</v>
      </c>
    </row>
    <row r="5754" spans="1:21" x14ac:dyDescent="0.3">
      <c r="A5754" s="61">
        <v>92266</v>
      </c>
      <c r="B5754" s="54">
        <v>1</v>
      </c>
      <c r="C5754" s="54" t="s">
        <v>78</v>
      </c>
      <c r="D5754" s="54" t="s">
        <v>103</v>
      </c>
      <c r="E5754" s="61" t="s">
        <v>304</v>
      </c>
      <c r="F5754" s="61" t="s">
        <v>148</v>
      </c>
      <c r="G5754" s="54" t="s">
        <v>72</v>
      </c>
      <c r="H5754" s="54" t="s">
        <v>128</v>
      </c>
      <c r="I5754" s="54" t="s">
        <v>22</v>
      </c>
      <c r="J5754" s="54" t="s">
        <v>147</v>
      </c>
      <c r="K5754" s="56">
        <v>43462.441388888888</v>
      </c>
      <c r="L5754" s="56">
        <v>43462.481516203705</v>
      </c>
      <c r="M5754" s="57">
        <v>0.96305555499999995</v>
      </c>
      <c r="N5754" s="58">
        <v>0</v>
      </c>
      <c r="O5754" s="58">
        <v>1</v>
      </c>
      <c r="P5754" s="58">
        <v>0</v>
      </c>
      <c r="Q5754" s="58">
        <v>159</v>
      </c>
      <c r="R5754" s="59">
        <v>0</v>
      </c>
      <c r="S5754" s="59">
        <v>0.96305600000000002</v>
      </c>
      <c r="T5754" s="59">
        <v>0</v>
      </c>
      <c r="U5754" s="59">
        <v>153.125833</v>
      </c>
    </row>
    <row r="5755" spans="1:21" x14ac:dyDescent="0.3">
      <c r="A5755" s="61">
        <v>92268</v>
      </c>
      <c r="B5755" s="54">
        <v>1</v>
      </c>
      <c r="C5755" s="54" t="s">
        <v>78</v>
      </c>
      <c r="D5755" s="54" t="s">
        <v>106</v>
      </c>
      <c r="E5755" s="61" t="s">
        <v>4330</v>
      </c>
      <c r="F5755" s="61" t="s">
        <v>285</v>
      </c>
      <c r="G5755" s="54" t="s">
        <v>71</v>
      </c>
      <c r="H5755" s="54" t="s">
        <v>128</v>
      </c>
      <c r="I5755" s="54" t="s">
        <v>22</v>
      </c>
      <c r="J5755" s="54" t="s">
        <v>129</v>
      </c>
      <c r="K5755" s="56">
        <v>43462.433333333334</v>
      </c>
      <c r="L5755" s="56">
        <v>43462.579166666663</v>
      </c>
      <c r="M5755" s="57">
        <v>3.5</v>
      </c>
      <c r="N5755" s="58">
        <v>0</v>
      </c>
      <c r="O5755" s="58">
        <v>31</v>
      </c>
      <c r="P5755" s="58">
        <v>0</v>
      </c>
      <c r="Q5755" s="58">
        <v>1</v>
      </c>
      <c r="R5755" s="59">
        <v>0</v>
      </c>
      <c r="S5755" s="59">
        <v>108.5</v>
      </c>
      <c r="T5755" s="59">
        <v>0</v>
      </c>
      <c r="U5755" s="59">
        <v>3.5</v>
      </c>
    </row>
    <row r="5756" spans="1:21" x14ac:dyDescent="0.3">
      <c r="A5756" s="61">
        <v>92269</v>
      </c>
      <c r="B5756" s="54">
        <v>1</v>
      </c>
      <c r="C5756" s="54" t="s">
        <v>78</v>
      </c>
      <c r="D5756" s="54" t="s">
        <v>90</v>
      </c>
      <c r="E5756" s="61" t="s">
        <v>4810</v>
      </c>
      <c r="F5756" s="61" t="s">
        <v>151</v>
      </c>
      <c r="G5756" s="54" t="s">
        <v>71</v>
      </c>
      <c r="H5756" s="54" t="s">
        <v>128</v>
      </c>
      <c r="I5756" s="54" t="s">
        <v>22</v>
      </c>
      <c r="J5756" s="54" t="s">
        <v>129</v>
      </c>
      <c r="K5756" s="56">
        <v>43462.42528935185</v>
      </c>
      <c r="L5756" s="56">
        <v>43462.548715277779</v>
      </c>
      <c r="M5756" s="57">
        <v>2.9622222219999998</v>
      </c>
      <c r="N5756" s="58">
        <v>0</v>
      </c>
      <c r="O5756" s="58">
        <v>226</v>
      </c>
      <c r="P5756" s="58">
        <v>0</v>
      </c>
      <c r="Q5756" s="58">
        <v>0</v>
      </c>
      <c r="R5756" s="59">
        <v>0</v>
      </c>
      <c r="S5756" s="59">
        <v>669.462222</v>
      </c>
      <c r="T5756" s="59">
        <v>0</v>
      </c>
      <c r="U5756" s="59">
        <v>0</v>
      </c>
    </row>
    <row r="5757" spans="1:21" x14ac:dyDescent="0.3">
      <c r="A5757" s="61">
        <v>92270</v>
      </c>
      <c r="B5757" s="54">
        <v>1</v>
      </c>
      <c r="C5757" s="54" t="s">
        <v>78</v>
      </c>
      <c r="D5757" s="54" t="s">
        <v>125</v>
      </c>
      <c r="E5757" s="61" t="s">
        <v>4811</v>
      </c>
      <c r="F5757" s="61" t="s">
        <v>148</v>
      </c>
      <c r="G5757" s="54" t="s">
        <v>71</v>
      </c>
      <c r="H5757" s="54" t="s">
        <v>128</v>
      </c>
      <c r="I5757" s="54" t="s">
        <v>22</v>
      </c>
      <c r="J5757" s="54" t="s">
        <v>147</v>
      </c>
      <c r="K5757" s="56">
        <v>43462.424108796295</v>
      </c>
      <c r="L5757" s="56">
        <v>43462.759583333333</v>
      </c>
      <c r="M5757" s="57">
        <v>8.051388888</v>
      </c>
      <c r="N5757" s="58">
        <v>0</v>
      </c>
      <c r="O5757" s="58">
        <v>1063</v>
      </c>
      <c r="P5757" s="58">
        <v>0</v>
      </c>
      <c r="Q5757" s="58">
        <v>0</v>
      </c>
      <c r="R5757" s="59">
        <v>0</v>
      </c>
      <c r="S5757" s="59">
        <v>8558.6263880000006</v>
      </c>
      <c r="T5757" s="59">
        <v>0</v>
      </c>
      <c r="U5757" s="59">
        <v>0</v>
      </c>
    </row>
    <row r="5758" spans="1:21" x14ac:dyDescent="0.3">
      <c r="A5758" s="61">
        <v>92272</v>
      </c>
      <c r="B5758" s="54">
        <v>1</v>
      </c>
      <c r="C5758" s="54" t="s">
        <v>79</v>
      </c>
      <c r="D5758" s="54" t="s">
        <v>116</v>
      </c>
      <c r="E5758" s="61" t="s">
        <v>324</v>
      </c>
      <c r="F5758" s="61" t="s">
        <v>140</v>
      </c>
      <c r="G5758" s="54" t="s">
        <v>72</v>
      </c>
      <c r="H5758" s="54" t="s">
        <v>128</v>
      </c>
      <c r="I5758" s="54" t="s">
        <v>22</v>
      </c>
      <c r="J5758" s="54" t="s">
        <v>129</v>
      </c>
      <c r="K5758" s="56">
        <v>43462.428622685184</v>
      </c>
      <c r="L5758" s="56">
        <v>43462.450104166666</v>
      </c>
      <c r="M5758" s="57">
        <v>0.51555555500000005</v>
      </c>
      <c r="N5758" s="58">
        <v>2</v>
      </c>
      <c r="O5758" s="58">
        <v>632</v>
      </c>
      <c r="P5758" s="58">
        <v>0</v>
      </c>
      <c r="Q5758" s="58">
        <v>0</v>
      </c>
      <c r="R5758" s="59">
        <v>1.0311110000000001</v>
      </c>
      <c r="S5758" s="59">
        <v>325.83111100000002</v>
      </c>
      <c r="T5758" s="59">
        <v>0</v>
      </c>
      <c r="U5758" s="59">
        <v>0</v>
      </c>
    </row>
    <row r="5759" spans="1:21" x14ac:dyDescent="0.3">
      <c r="A5759" s="61">
        <v>92274</v>
      </c>
      <c r="B5759" s="54">
        <v>1</v>
      </c>
      <c r="C5759" s="54" t="s">
        <v>79</v>
      </c>
      <c r="D5759" s="54" t="s">
        <v>108</v>
      </c>
      <c r="E5759" s="61" t="s">
        <v>4812</v>
      </c>
      <c r="F5759" s="61" t="s">
        <v>137</v>
      </c>
      <c r="G5759" s="54" t="s">
        <v>71</v>
      </c>
      <c r="H5759" s="54" t="s">
        <v>128</v>
      </c>
      <c r="I5759" s="54" t="s">
        <v>22</v>
      </c>
      <c r="J5759" s="54" t="s">
        <v>129</v>
      </c>
      <c r="K5759" s="56">
        <v>43462.440868055557</v>
      </c>
      <c r="L5759" s="56">
        <v>43462.485208333332</v>
      </c>
      <c r="M5759" s="57">
        <v>1.064166666</v>
      </c>
      <c r="N5759" s="58">
        <v>0</v>
      </c>
      <c r="O5759" s="58">
        <v>1</v>
      </c>
      <c r="P5759" s="58">
        <v>0</v>
      </c>
      <c r="Q5759" s="58">
        <v>0</v>
      </c>
      <c r="R5759" s="59">
        <v>0</v>
      </c>
      <c r="S5759" s="59">
        <v>1.0641670000000001</v>
      </c>
      <c r="T5759" s="59">
        <v>0</v>
      </c>
      <c r="U5759" s="59">
        <v>0</v>
      </c>
    </row>
    <row r="5760" spans="1:21" x14ac:dyDescent="0.3">
      <c r="A5760" s="61">
        <v>92276</v>
      </c>
      <c r="B5760" s="54">
        <v>1</v>
      </c>
      <c r="C5760" s="54" t="s">
        <v>78</v>
      </c>
      <c r="D5760" s="54" t="s">
        <v>85</v>
      </c>
      <c r="E5760" s="61" t="s">
        <v>4813</v>
      </c>
      <c r="F5760" s="61" t="s">
        <v>148</v>
      </c>
      <c r="G5760" s="54" t="s">
        <v>71</v>
      </c>
      <c r="H5760" s="54" t="s">
        <v>128</v>
      </c>
      <c r="I5760" s="54" t="s">
        <v>22</v>
      </c>
      <c r="J5760" s="54" t="s">
        <v>147</v>
      </c>
      <c r="K5760" s="56">
        <v>43462.448206018518</v>
      </c>
      <c r="L5760" s="56">
        <v>43462.496886574074</v>
      </c>
      <c r="M5760" s="57">
        <v>1.1683333330000001</v>
      </c>
      <c r="N5760" s="58">
        <v>0</v>
      </c>
      <c r="O5760" s="58">
        <v>1</v>
      </c>
      <c r="P5760" s="58">
        <v>0</v>
      </c>
      <c r="Q5760" s="58">
        <v>0</v>
      </c>
      <c r="R5760" s="59">
        <v>0</v>
      </c>
      <c r="S5760" s="59">
        <v>1.1683330000000001</v>
      </c>
      <c r="T5760" s="59">
        <v>0</v>
      </c>
      <c r="U5760" s="59">
        <v>0</v>
      </c>
    </row>
    <row r="5761" spans="1:21" x14ac:dyDescent="0.3">
      <c r="A5761" s="61">
        <v>92277</v>
      </c>
      <c r="B5761" s="54">
        <v>1</v>
      </c>
      <c r="C5761" s="54" t="s">
        <v>79</v>
      </c>
      <c r="D5761" s="54" t="s">
        <v>108</v>
      </c>
      <c r="E5761" s="61" t="s">
        <v>4814</v>
      </c>
      <c r="F5761" s="61" t="s">
        <v>145</v>
      </c>
      <c r="G5761" s="54" t="s">
        <v>72</v>
      </c>
      <c r="H5761" s="54" t="s">
        <v>128</v>
      </c>
      <c r="I5761" s="54" t="s">
        <v>22</v>
      </c>
      <c r="J5761" s="54" t="s">
        <v>129</v>
      </c>
      <c r="K5761" s="56">
        <v>43462.440011574072</v>
      </c>
      <c r="L5761" s="56">
        <v>43462.548773148148</v>
      </c>
      <c r="M5761" s="57">
        <v>2.6102777769999999</v>
      </c>
      <c r="N5761" s="58">
        <v>0</v>
      </c>
      <c r="O5761" s="58">
        <v>160</v>
      </c>
      <c r="P5761" s="58">
        <v>0</v>
      </c>
      <c r="Q5761" s="58">
        <v>0</v>
      </c>
      <c r="R5761" s="59">
        <v>0</v>
      </c>
      <c r="S5761" s="59">
        <v>417.64444400000002</v>
      </c>
      <c r="T5761" s="59">
        <v>0</v>
      </c>
      <c r="U5761" s="59">
        <v>0</v>
      </c>
    </row>
    <row r="5762" spans="1:21" x14ac:dyDescent="0.3">
      <c r="A5762" s="61">
        <v>92278</v>
      </c>
      <c r="B5762" s="54">
        <v>1</v>
      </c>
      <c r="C5762" s="54" t="s">
        <v>78</v>
      </c>
      <c r="D5762" s="54" t="s">
        <v>80</v>
      </c>
      <c r="E5762" s="61" t="s">
        <v>4815</v>
      </c>
      <c r="F5762" s="61" t="s">
        <v>137</v>
      </c>
      <c r="G5762" s="54" t="s">
        <v>71</v>
      </c>
      <c r="H5762" s="54" t="s">
        <v>128</v>
      </c>
      <c r="I5762" s="54" t="s">
        <v>22</v>
      </c>
      <c r="J5762" s="54" t="s">
        <v>129</v>
      </c>
      <c r="K5762" s="56">
        <v>43462.437789351854</v>
      </c>
      <c r="L5762" s="56">
        <v>43462.533379629633</v>
      </c>
      <c r="M5762" s="57">
        <v>2.2941666660000002</v>
      </c>
      <c r="N5762" s="58">
        <v>0</v>
      </c>
      <c r="O5762" s="58">
        <v>2</v>
      </c>
      <c r="P5762" s="58">
        <v>0</v>
      </c>
      <c r="Q5762" s="58">
        <v>0</v>
      </c>
      <c r="R5762" s="59">
        <v>0</v>
      </c>
      <c r="S5762" s="59">
        <v>4.5883330000000004</v>
      </c>
      <c r="T5762" s="59">
        <v>0</v>
      </c>
      <c r="U5762" s="59">
        <v>0</v>
      </c>
    </row>
    <row r="5763" spans="1:21" x14ac:dyDescent="0.3">
      <c r="A5763" s="61">
        <v>92281</v>
      </c>
      <c r="B5763" s="54">
        <v>1</v>
      </c>
      <c r="C5763" s="54" t="s">
        <v>78</v>
      </c>
      <c r="D5763" s="54" t="s">
        <v>88</v>
      </c>
      <c r="E5763" s="61" t="s">
        <v>4816</v>
      </c>
      <c r="F5763" s="61" t="s">
        <v>137</v>
      </c>
      <c r="G5763" s="54" t="s">
        <v>71</v>
      </c>
      <c r="H5763" s="54" t="s">
        <v>128</v>
      </c>
      <c r="I5763" s="54" t="s">
        <v>22</v>
      </c>
      <c r="J5763" s="54" t="s">
        <v>129</v>
      </c>
      <c r="K5763" s="56">
        <v>43462.449259259258</v>
      </c>
      <c r="L5763" s="56">
        <v>43462.507430555554</v>
      </c>
      <c r="M5763" s="57">
        <v>1.396111111</v>
      </c>
      <c r="N5763" s="58">
        <v>0</v>
      </c>
      <c r="O5763" s="58">
        <v>3</v>
      </c>
      <c r="P5763" s="58">
        <v>0</v>
      </c>
      <c r="Q5763" s="58">
        <v>0</v>
      </c>
      <c r="R5763" s="59">
        <v>0</v>
      </c>
      <c r="S5763" s="59">
        <v>4.1883330000000001</v>
      </c>
      <c r="T5763" s="59">
        <v>0</v>
      </c>
      <c r="U5763" s="59">
        <v>0</v>
      </c>
    </row>
    <row r="5764" spans="1:21" x14ac:dyDescent="0.3">
      <c r="A5764" s="61">
        <v>92282</v>
      </c>
      <c r="B5764" s="54">
        <v>1</v>
      </c>
      <c r="C5764" s="54" t="s">
        <v>78</v>
      </c>
      <c r="D5764" s="54" t="s">
        <v>81</v>
      </c>
      <c r="E5764" s="61" t="s">
        <v>4817</v>
      </c>
      <c r="F5764" s="61" t="s">
        <v>159</v>
      </c>
      <c r="G5764" s="54" t="s">
        <v>71</v>
      </c>
      <c r="H5764" s="54" t="s">
        <v>128</v>
      </c>
      <c r="I5764" s="54" t="s">
        <v>22</v>
      </c>
      <c r="J5764" s="54" t="s">
        <v>129</v>
      </c>
      <c r="K5764" s="56">
        <v>43462.443055555559</v>
      </c>
      <c r="L5764" s="56">
        <v>43462.512615740743</v>
      </c>
      <c r="M5764" s="57">
        <v>1.669444444</v>
      </c>
      <c r="N5764" s="58">
        <v>1</v>
      </c>
      <c r="O5764" s="58">
        <v>57</v>
      </c>
      <c r="P5764" s="58">
        <v>0</v>
      </c>
      <c r="Q5764" s="58">
        <v>0</v>
      </c>
      <c r="R5764" s="59">
        <v>1.6694439999999999</v>
      </c>
      <c r="S5764" s="59">
        <v>95.158332999999999</v>
      </c>
      <c r="T5764" s="59">
        <v>0</v>
      </c>
      <c r="U5764" s="59">
        <v>0</v>
      </c>
    </row>
    <row r="5765" spans="1:21" x14ac:dyDescent="0.3">
      <c r="A5765" s="61">
        <v>92284</v>
      </c>
      <c r="B5765" s="54">
        <v>1</v>
      </c>
      <c r="C5765" s="54" t="s">
        <v>78</v>
      </c>
      <c r="D5765" s="54" t="s">
        <v>100</v>
      </c>
      <c r="E5765" s="61" t="s">
        <v>4818</v>
      </c>
      <c r="F5765" s="61" t="s">
        <v>149</v>
      </c>
      <c r="G5765" s="54" t="s">
        <v>71</v>
      </c>
      <c r="H5765" s="54" t="s">
        <v>128</v>
      </c>
      <c r="I5765" s="54" t="s">
        <v>22</v>
      </c>
      <c r="J5765" s="54" t="s">
        <v>129</v>
      </c>
      <c r="K5765" s="56">
        <v>43462.452025462961</v>
      </c>
      <c r="L5765" s="56">
        <v>43462.467557870368</v>
      </c>
      <c r="M5765" s="57">
        <v>0.37277777699999998</v>
      </c>
      <c r="N5765" s="58">
        <v>0</v>
      </c>
      <c r="O5765" s="58">
        <v>49</v>
      </c>
      <c r="P5765" s="58">
        <v>0</v>
      </c>
      <c r="Q5765" s="58">
        <v>0</v>
      </c>
      <c r="R5765" s="59">
        <v>0</v>
      </c>
      <c r="S5765" s="59">
        <v>18.266110999999999</v>
      </c>
      <c r="T5765" s="59">
        <v>0</v>
      </c>
      <c r="U5765" s="59">
        <v>0</v>
      </c>
    </row>
    <row r="5766" spans="1:21" x14ac:dyDescent="0.3">
      <c r="A5766" s="61">
        <v>92286</v>
      </c>
      <c r="B5766" s="54">
        <v>1</v>
      </c>
      <c r="C5766" s="54" t="s">
        <v>79</v>
      </c>
      <c r="D5766" s="54" t="s">
        <v>118</v>
      </c>
      <c r="E5766" s="61" t="s">
        <v>2994</v>
      </c>
      <c r="F5766" s="61" t="s">
        <v>179</v>
      </c>
      <c r="G5766" s="54" t="s">
        <v>72</v>
      </c>
      <c r="H5766" s="54" t="s">
        <v>128</v>
      </c>
      <c r="I5766" s="54" t="s">
        <v>22</v>
      </c>
      <c r="J5766" s="54" t="s">
        <v>129</v>
      </c>
      <c r="K5766" s="56">
        <v>43462.457627314812</v>
      </c>
      <c r="L5766" s="56">
        <v>43462.467199074075</v>
      </c>
      <c r="M5766" s="57">
        <v>0.229722222</v>
      </c>
      <c r="N5766" s="58">
        <v>1</v>
      </c>
      <c r="O5766" s="58">
        <v>4094</v>
      </c>
      <c r="P5766" s="58">
        <v>0</v>
      </c>
      <c r="Q5766" s="58">
        <v>101</v>
      </c>
      <c r="R5766" s="59">
        <v>0.22972200000000001</v>
      </c>
      <c r="S5766" s="59">
        <v>940.48277700000006</v>
      </c>
      <c r="T5766" s="59">
        <v>0</v>
      </c>
      <c r="U5766" s="59">
        <v>23.201944000000001</v>
      </c>
    </row>
    <row r="5767" spans="1:21" x14ac:dyDescent="0.3">
      <c r="A5767" s="61">
        <v>92288</v>
      </c>
      <c r="B5767" s="54">
        <v>1</v>
      </c>
      <c r="C5767" s="54" t="s">
        <v>78</v>
      </c>
      <c r="D5767" s="54" t="s">
        <v>105</v>
      </c>
      <c r="E5767" s="61" t="s">
        <v>3107</v>
      </c>
      <c r="F5767" s="61" t="s">
        <v>151</v>
      </c>
      <c r="G5767" s="54" t="s">
        <v>71</v>
      </c>
      <c r="H5767" s="54" t="s">
        <v>128</v>
      </c>
      <c r="I5767" s="54" t="s">
        <v>22</v>
      </c>
      <c r="J5767" s="54" t="s">
        <v>129</v>
      </c>
      <c r="K5767" s="56">
        <v>43462.468217592592</v>
      </c>
      <c r="L5767" s="56">
        <v>43462.48097222222</v>
      </c>
      <c r="M5767" s="57">
        <v>0.30611111099999999</v>
      </c>
      <c r="N5767" s="58">
        <v>0</v>
      </c>
      <c r="O5767" s="58">
        <v>174</v>
      </c>
      <c r="P5767" s="58">
        <v>0</v>
      </c>
      <c r="Q5767" s="58">
        <v>0</v>
      </c>
      <c r="R5767" s="59">
        <v>0</v>
      </c>
      <c r="S5767" s="59">
        <v>53.263333000000003</v>
      </c>
      <c r="T5767" s="59">
        <v>0</v>
      </c>
      <c r="U5767" s="59">
        <v>0</v>
      </c>
    </row>
    <row r="5768" spans="1:21" x14ac:dyDescent="0.3">
      <c r="A5768" s="61">
        <v>92289</v>
      </c>
      <c r="B5768" s="54">
        <v>1</v>
      </c>
      <c r="C5768" s="54" t="s">
        <v>79</v>
      </c>
      <c r="D5768" s="54" t="s">
        <v>124</v>
      </c>
      <c r="E5768" s="61" t="s">
        <v>4819</v>
      </c>
      <c r="F5768" s="61" t="s">
        <v>202</v>
      </c>
      <c r="G5768" s="54" t="s">
        <v>71</v>
      </c>
      <c r="H5768" s="54" t="s">
        <v>128</v>
      </c>
      <c r="I5768" s="54" t="s">
        <v>22</v>
      </c>
      <c r="J5768" s="54" t="s">
        <v>129</v>
      </c>
      <c r="K5768" s="56">
        <v>43462.470590277779</v>
      </c>
      <c r="L5768" s="56">
        <v>43462.522870370369</v>
      </c>
      <c r="M5768" s="57">
        <v>1.2547222220000001</v>
      </c>
      <c r="N5768" s="58">
        <v>0</v>
      </c>
      <c r="O5768" s="58">
        <v>52</v>
      </c>
      <c r="P5768" s="58">
        <v>0</v>
      </c>
      <c r="Q5768" s="58">
        <v>0</v>
      </c>
      <c r="R5768" s="59">
        <v>0</v>
      </c>
      <c r="S5768" s="59">
        <v>65.245555999999993</v>
      </c>
      <c r="T5768" s="59">
        <v>0</v>
      </c>
      <c r="U5768" s="59">
        <v>0</v>
      </c>
    </row>
    <row r="5769" spans="1:21" x14ac:dyDescent="0.3">
      <c r="A5769" s="61">
        <v>92291</v>
      </c>
      <c r="B5769" s="54">
        <v>1</v>
      </c>
      <c r="C5769" s="54" t="s">
        <v>78</v>
      </c>
      <c r="D5769" s="54" t="s">
        <v>104</v>
      </c>
      <c r="E5769" s="61" t="s">
        <v>4678</v>
      </c>
      <c r="F5769" s="61" t="s">
        <v>136</v>
      </c>
      <c r="G5769" s="54" t="s">
        <v>71</v>
      </c>
      <c r="H5769" s="54" t="s">
        <v>128</v>
      </c>
      <c r="I5769" s="54" t="s">
        <v>22</v>
      </c>
      <c r="J5769" s="54" t="s">
        <v>129</v>
      </c>
      <c r="K5769" s="56">
        <v>43462.368078703701</v>
      </c>
      <c r="L5769" s="56">
        <v>43462.48133101852</v>
      </c>
      <c r="M5769" s="57">
        <v>2.7180555549999998</v>
      </c>
      <c r="N5769" s="58">
        <v>0</v>
      </c>
      <c r="O5769" s="58">
        <v>0</v>
      </c>
      <c r="P5769" s="58">
        <v>0</v>
      </c>
      <c r="Q5769" s="58">
        <v>5</v>
      </c>
      <c r="R5769" s="59">
        <v>0</v>
      </c>
      <c r="S5769" s="59">
        <v>0</v>
      </c>
      <c r="T5769" s="59">
        <v>0</v>
      </c>
      <c r="U5769" s="59">
        <v>13.590278</v>
      </c>
    </row>
    <row r="5770" spans="1:21" x14ac:dyDescent="0.3">
      <c r="A5770" s="61">
        <v>92294</v>
      </c>
      <c r="B5770" s="54">
        <v>1</v>
      </c>
      <c r="C5770" s="54" t="s">
        <v>78</v>
      </c>
      <c r="D5770" s="54" t="s">
        <v>88</v>
      </c>
      <c r="E5770" s="61" t="s">
        <v>4820</v>
      </c>
      <c r="F5770" s="61" t="s">
        <v>137</v>
      </c>
      <c r="G5770" s="54" t="s">
        <v>71</v>
      </c>
      <c r="H5770" s="54" t="s">
        <v>128</v>
      </c>
      <c r="I5770" s="54" t="s">
        <v>22</v>
      </c>
      <c r="J5770" s="54" t="s">
        <v>129</v>
      </c>
      <c r="K5770" s="56">
        <v>43462.467199074075</v>
      </c>
      <c r="L5770" s="56">
        <v>43462.531967592593</v>
      </c>
      <c r="M5770" s="57">
        <v>1.554444444</v>
      </c>
      <c r="N5770" s="58">
        <v>0</v>
      </c>
      <c r="O5770" s="58">
        <v>5</v>
      </c>
      <c r="P5770" s="58">
        <v>0</v>
      </c>
      <c r="Q5770" s="58">
        <v>0</v>
      </c>
      <c r="R5770" s="59">
        <v>0</v>
      </c>
      <c r="S5770" s="59">
        <v>7.7722220000000002</v>
      </c>
      <c r="T5770" s="59">
        <v>0</v>
      </c>
      <c r="U5770" s="59">
        <v>0</v>
      </c>
    </row>
    <row r="5771" spans="1:21" x14ac:dyDescent="0.3">
      <c r="A5771" s="61">
        <v>92295</v>
      </c>
      <c r="B5771" s="54">
        <v>1</v>
      </c>
      <c r="C5771" s="54" t="s">
        <v>78</v>
      </c>
      <c r="D5771" s="54" t="s">
        <v>80</v>
      </c>
      <c r="E5771" s="61" t="s">
        <v>4821</v>
      </c>
      <c r="F5771" s="61" t="s">
        <v>137</v>
      </c>
      <c r="G5771" s="54" t="s">
        <v>71</v>
      </c>
      <c r="H5771" s="54" t="s">
        <v>128</v>
      </c>
      <c r="I5771" s="54" t="s">
        <v>22</v>
      </c>
      <c r="J5771" s="54" t="s">
        <v>129</v>
      </c>
      <c r="K5771" s="56">
        <v>43462.467118055552</v>
      </c>
      <c r="L5771" s="56">
        <v>43462.505277777775</v>
      </c>
      <c r="M5771" s="57">
        <v>0.91583333300000003</v>
      </c>
      <c r="N5771" s="58">
        <v>0</v>
      </c>
      <c r="O5771" s="58">
        <v>3</v>
      </c>
      <c r="P5771" s="58">
        <v>0</v>
      </c>
      <c r="Q5771" s="58">
        <v>0</v>
      </c>
      <c r="R5771" s="59">
        <v>0</v>
      </c>
      <c r="S5771" s="59">
        <v>2.7475000000000001</v>
      </c>
      <c r="T5771" s="59">
        <v>0</v>
      </c>
      <c r="U5771" s="59">
        <v>0</v>
      </c>
    </row>
    <row r="5772" spans="1:21" x14ac:dyDescent="0.3">
      <c r="A5772" s="61">
        <v>92296</v>
      </c>
      <c r="B5772" s="54">
        <v>1</v>
      </c>
      <c r="C5772" s="54" t="s">
        <v>79</v>
      </c>
      <c r="D5772" s="54" t="s">
        <v>109</v>
      </c>
      <c r="E5772" s="61" t="s">
        <v>4822</v>
      </c>
      <c r="F5772" s="61" t="s">
        <v>162</v>
      </c>
      <c r="G5772" s="54" t="s">
        <v>72</v>
      </c>
      <c r="H5772" s="54" t="s">
        <v>128</v>
      </c>
      <c r="I5772" s="54" t="s">
        <v>22</v>
      </c>
      <c r="J5772" s="54" t="s">
        <v>129</v>
      </c>
      <c r="K5772" s="56">
        <v>43462.470439814817</v>
      </c>
      <c r="L5772" s="56">
        <v>43462.575624999998</v>
      </c>
      <c r="M5772" s="57">
        <v>2.5244444439999998</v>
      </c>
      <c r="N5772" s="58">
        <v>0</v>
      </c>
      <c r="O5772" s="58">
        <v>0</v>
      </c>
      <c r="P5772" s="58">
        <v>0</v>
      </c>
      <c r="Q5772" s="58">
        <v>24</v>
      </c>
      <c r="R5772" s="59">
        <v>0</v>
      </c>
      <c r="S5772" s="59">
        <v>0</v>
      </c>
      <c r="T5772" s="59">
        <v>0</v>
      </c>
      <c r="U5772" s="59">
        <v>60.586666999999998</v>
      </c>
    </row>
    <row r="5773" spans="1:21" x14ac:dyDescent="0.3">
      <c r="A5773" s="61">
        <v>92297</v>
      </c>
      <c r="B5773" s="54">
        <v>1</v>
      </c>
      <c r="C5773" s="54" t="s">
        <v>78</v>
      </c>
      <c r="D5773" s="54" t="s">
        <v>103</v>
      </c>
      <c r="E5773" s="61" t="s">
        <v>4823</v>
      </c>
      <c r="F5773" s="61" t="s">
        <v>211</v>
      </c>
      <c r="G5773" s="54" t="s">
        <v>72</v>
      </c>
      <c r="H5773" s="54" t="s">
        <v>128</v>
      </c>
      <c r="I5773" s="54" t="s">
        <v>22</v>
      </c>
      <c r="J5773" s="54" t="s">
        <v>129</v>
      </c>
      <c r="K5773" s="56">
        <v>43462.516192129631</v>
      </c>
      <c r="L5773" s="56">
        <v>43462.785104166665</v>
      </c>
      <c r="M5773" s="57">
        <v>6.4538888879999998</v>
      </c>
      <c r="N5773" s="58">
        <v>0</v>
      </c>
      <c r="O5773" s="58">
        <v>3</v>
      </c>
      <c r="P5773" s="58">
        <v>0</v>
      </c>
      <c r="Q5773" s="58">
        <v>299</v>
      </c>
      <c r="R5773" s="59">
        <v>0</v>
      </c>
      <c r="S5773" s="59">
        <v>19.361667000000001</v>
      </c>
      <c r="T5773" s="59">
        <v>0</v>
      </c>
      <c r="U5773" s="59">
        <v>1929.7127780000001</v>
      </c>
    </row>
    <row r="5774" spans="1:21" x14ac:dyDescent="0.3">
      <c r="A5774" s="61">
        <v>92298</v>
      </c>
      <c r="B5774" s="54">
        <v>1</v>
      </c>
      <c r="C5774" s="54" t="s">
        <v>78</v>
      </c>
      <c r="D5774" s="54" t="s">
        <v>100</v>
      </c>
      <c r="E5774" s="61" t="s">
        <v>4634</v>
      </c>
      <c r="F5774" s="61" t="s">
        <v>145</v>
      </c>
      <c r="G5774" s="54" t="s">
        <v>72</v>
      </c>
      <c r="H5774" s="54" t="s">
        <v>128</v>
      </c>
      <c r="I5774" s="54" t="s">
        <v>22</v>
      </c>
      <c r="J5774" s="54" t="s">
        <v>129</v>
      </c>
      <c r="K5774" s="56">
        <v>43462.476261574076</v>
      </c>
      <c r="L5774" s="56">
        <v>43462.515347222223</v>
      </c>
      <c r="M5774" s="57">
        <v>0.93805555500000004</v>
      </c>
      <c r="N5774" s="58">
        <v>0</v>
      </c>
      <c r="O5774" s="58">
        <v>72</v>
      </c>
      <c r="P5774" s="58">
        <v>0</v>
      </c>
      <c r="Q5774" s="58">
        <v>0</v>
      </c>
      <c r="R5774" s="59">
        <v>0</v>
      </c>
      <c r="S5774" s="59">
        <v>67.540000000000006</v>
      </c>
      <c r="T5774" s="59">
        <v>0</v>
      </c>
      <c r="U5774" s="59">
        <v>0</v>
      </c>
    </row>
    <row r="5775" spans="1:21" x14ac:dyDescent="0.3">
      <c r="A5775" s="61">
        <v>92300</v>
      </c>
      <c r="B5775" s="54">
        <v>1</v>
      </c>
      <c r="C5775" s="54" t="s">
        <v>78</v>
      </c>
      <c r="D5775" s="54" t="s">
        <v>96</v>
      </c>
      <c r="E5775" s="61" t="s">
        <v>4824</v>
      </c>
      <c r="F5775" s="61" t="s">
        <v>136</v>
      </c>
      <c r="G5775" s="54" t="s">
        <v>71</v>
      </c>
      <c r="H5775" s="54" t="s">
        <v>128</v>
      </c>
      <c r="I5775" s="54" t="s">
        <v>22</v>
      </c>
      <c r="J5775" s="54" t="s">
        <v>129</v>
      </c>
      <c r="K5775" s="56">
        <v>43462.473773148151</v>
      </c>
      <c r="L5775" s="56">
        <v>43462.554166666669</v>
      </c>
      <c r="M5775" s="57">
        <v>1.929444444</v>
      </c>
      <c r="N5775" s="58">
        <v>0</v>
      </c>
      <c r="O5775" s="58">
        <v>4</v>
      </c>
      <c r="P5775" s="58">
        <v>0</v>
      </c>
      <c r="Q5775" s="58">
        <v>0</v>
      </c>
      <c r="R5775" s="59">
        <v>0</v>
      </c>
      <c r="S5775" s="59">
        <v>7.717778</v>
      </c>
      <c r="T5775" s="59">
        <v>0</v>
      </c>
      <c r="U5775" s="59">
        <v>0</v>
      </c>
    </row>
    <row r="5776" spans="1:21" x14ac:dyDescent="0.3">
      <c r="A5776" s="61">
        <v>92301</v>
      </c>
      <c r="B5776" s="54">
        <v>1</v>
      </c>
      <c r="C5776" s="54" t="s">
        <v>79</v>
      </c>
      <c r="D5776" s="54" t="s">
        <v>114</v>
      </c>
      <c r="E5776" s="61" t="s">
        <v>4825</v>
      </c>
      <c r="F5776" s="61" t="s">
        <v>137</v>
      </c>
      <c r="G5776" s="54" t="s">
        <v>71</v>
      </c>
      <c r="H5776" s="54" t="s">
        <v>128</v>
      </c>
      <c r="I5776" s="54" t="s">
        <v>22</v>
      </c>
      <c r="J5776" s="54" t="s">
        <v>129</v>
      </c>
      <c r="K5776" s="56">
        <v>43462.484548611108</v>
      </c>
      <c r="L5776" s="56">
        <v>43462.539826388893</v>
      </c>
      <c r="M5776" s="57">
        <v>1.3266666659999999</v>
      </c>
      <c r="N5776" s="58">
        <v>0</v>
      </c>
      <c r="O5776" s="58">
        <v>1</v>
      </c>
      <c r="P5776" s="58">
        <v>0</v>
      </c>
      <c r="Q5776" s="58">
        <v>0</v>
      </c>
      <c r="R5776" s="59">
        <v>0</v>
      </c>
      <c r="S5776" s="59">
        <v>1.326667</v>
      </c>
      <c r="T5776" s="59">
        <v>0</v>
      </c>
      <c r="U5776" s="59">
        <v>0</v>
      </c>
    </row>
    <row r="5777" spans="1:21" x14ac:dyDescent="0.3">
      <c r="A5777" s="61">
        <v>92304</v>
      </c>
      <c r="B5777" s="54">
        <v>1</v>
      </c>
      <c r="C5777" s="54" t="s">
        <v>78</v>
      </c>
      <c r="D5777" s="54" t="s">
        <v>80</v>
      </c>
      <c r="E5777" s="61" t="s">
        <v>3229</v>
      </c>
      <c r="F5777" s="61" t="s">
        <v>137</v>
      </c>
      <c r="G5777" s="54" t="s">
        <v>71</v>
      </c>
      <c r="H5777" s="54" t="s">
        <v>128</v>
      </c>
      <c r="I5777" s="54" t="s">
        <v>22</v>
      </c>
      <c r="J5777" s="54" t="s">
        <v>129</v>
      </c>
      <c r="K5777" s="56">
        <v>43462.488182870373</v>
      </c>
      <c r="L5777" s="56">
        <v>43462.556331018517</v>
      </c>
      <c r="M5777" s="57">
        <v>1.635555555</v>
      </c>
      <c r="N5777" s="58">
        <v>0</v>
      </c>
      <c r="O5777" s="58">
        <v>9</v>
      </c>
      <c r="P5777" s="58">
        <v>0</v>
      </c>
      <c r="Q5777" s="58">
        <v>0</v>
      </c>
      <c r="R5777" s="59">
        <v>0</v>
      </c>
      <c r="S5777" s="59">
        <v>14.72</v>
      </c>
      <c r="T5777" s="59">
        <v>0</v>
      </c>
      <c r="U5777" s="59">
        <v>0</v>
      </c>
    </row>
    <row r="5778" spans="1:21" x14ac:dyDescent="0.3">
      <c r="A5778" s="61">
        <v>92305</v>
      </c>
      <c r="B5778" s="54">
        <v>1</v>
      </c>
      <c r="C5778" s="54" t="s">
        <v>78</v>
      </c>
      <c r="D5778" s="54" t="s">
        <v>82</v>
      </c>
      <c r="E5778" s="61" t="s">
        <v>4826</v>
      </c>
      <c r="F5778" s="61" t="s">
        <v>137</v>
      </c>
      <c r="G5778" s="54" t="s">
        <v>71</v>
      </c>
      <c r="H5778" s="54" t="s">
        <v>128</v>
      </c>
      <c r="I5778" s="54" t="s">
        <v>22</v>
      </c>
      <c r="J5778" s="54" t="s">
        <v>129</v>
      </c>
      <c r="K5778" s="56">
        <v>43462.482754629629</v>
      </c>
      <c r="L5778" s="56">
        <v>43462.519930555558</v>
      </c>
      <c r="M5778" s="57">
        <v>0.89222222200000001</v>
      </c>
      <c r="N5778" s="58">
        <v>0</v>
      </c>
      <c r="O5778" s="58">
        <v>1</v>
      </c>
      <c r="P5778" s="58">
        <v>0</v>
      </c>
      <c r="Q5778" s="58">
        <v>0</v>
      </c>
      <c r="R5778" s="59">
        <v>0</v>
      </c>
      <c r="S5778" s="59">
        <v>0.89222199999999996</v>
      </c>
      <c r="T5778" s="59">
        <v>0</v>
      </c>
      <c r="U5778" s="59">
        <v>0</v>
      </c>
    </row>
    <row r="5779" spans="1:21" x14ac:dyDescent="0.3">
      <c r="A5779" s="61">
        <v>92306</v>
      </c>
      <c r="B5779" s="54">
        <v>1</v>
      </c>
      <c r="C5779" s="54" t="s">
        <v>79</v>
      </c>
      <c r="D5779" s="54" t="s">
        <v>118</v>
      </c>
      <c r="E5779" s="61" t="s">
        <v>4827</v>
      </c>
      <c r="F5779" s="61" t="s">
        <v>137</v>
      </c>
      <c r="G5779" s="54" t="s">
        <v>71</v>
      </c>
      <c r="H5779" s="54" t="s">
        <v>128</v>
      </c>
      <c r="I5779" s="54" t="s">
        <v>22</v>
      </c>
      <c r="J5779" s="54" t="s">
        <v>129</v>
      </c>
      <c r="K5779" s="56">
        <v>43462.49554398148</v>
      </c>
      <c r="L5779" s="56">
        <v>43462.620324074072</v>
      </c>
      <c r="M5779" s="57">
        <v>2.994722222</v>
      </c>
      <c r="N5779" s="58">
        <v>0</v>
      </c>
      <c r="O5779" s="58">
        <v>2</v>
      </c>
      <c r="P5779" s="58">
        <v>0</v>
      </c>
      <c r="Q5779" s="58">
        <v>0</v>
      </c>
      <c r="R5779" s="59">
        <v>0</v>
      </c>
      <c r="S5779" s="59">
        <v>5.9894439999999998</v>
      </c>
      <c r="T5779" s="59">
        <v>0</v>
      </c>
      <c r="U5779" s="59">
        <v>0</v>
      </c>
    </row>
    <row r="5780" spans="1:21" x14ac:dyDescent="0.3">
      <c r="A5780" s="61">
        <v>92308</v>
      </c>
      <c r="B5780" s="54">
        <v>1</v>
      </c>
      <c r="C5780" s="54" t="s">
        <v>78</v>
      </c>
      <c r="D5780" s="54" t="s">
        <v>83</v>
      </c>
      <c r="E5780" s="61" t="s">
        <v>4828</v>
      </c>
      <c r="F5780" s="61" t="s">
        <v>274</v>
      </c>
      <c r="G5780" s="54" t="s">
        <v>71</v>
      </c>
      <c r="H5780" s="54" t="s">
        <v>128</v>
      </c>
      <c r="I5780" s="54" t="s">
        <v>22</v>
      </c>
      <c r="J5780" s="54" t="s">
        <v>129</v>
      </c>
      <c r="K5780" s="56">
        <v>43462.482615740737</v>
      </c>
      <c r="L5780" s="56">
        <v>43462.561261574076</v>
      </c>
      <c r="M5780" s="57">
        <v>1.8875</v>
      </c>
      <c r="N5780" s="58">
        <v>0</v>
      </c>
      <c r="O5780" s="58">
        <v>810</v>
      </c>
      <c r="P5780" s="58">
        <v>0</v>
      </c>
      <c r="Q5780" s="58">
        <v>0</v>
      </c>
      <c r="R5780" s="59">
        <v>0</v>
      </c>
      <c r="S5780" s="59">
        <v>1528.875</v>
      </c>
      <c r="T5780" s="59">
        <v>0</v>
      </c>
      <c r="U5780" s="59">
        <v>0</v>
      </c>
    </row>
    <row r="5781" spans="1:21" x14ac:dyDescent="0.3">
      <c r="A5781" s="61">
        <v>92309</v>
      </c>
      <c r="B5781" s="54">
        <v>1</v>
      </c>
      <c r="C5781" s="54" t="s">
        <v>78</v>
      </c>
      <c r="D5781" s="54" t="s">
        <v>82</v>
      </c>
      <c r="E5781" s="61" t="s">
        <v>4829</v>
      </c>
      <c r="F5781" s="61" t="s">
        <v>625</v>
      </c>
      <c r="G5781" s="54" t="s">
        <v>71</v>
      </c>
      <c r="H5781" s="54" t="s">
        <v>128</v>
      </c>
      <c r="I5781" s="54" t="s">
        <v>22</v>
      </c>
      <c r="J5781" s="54" t="s">
        <v>129</v>
      </c>
      <c r="K5781" s="56">
        <v>43462.501493055555</v>
      </c>
      <c r="L5781" s="56">
        <v>43462.515011574076</v>
      </c>
      <c r="M5781" s="57">
        <v>0.324444444</v>
      </c>
      <c r="N5781" s="58">
        <v>0</v>
      </c>
      <c r="O5781" s="58">
        <v>231</v>
      </c>
      <c r="P5781" s="58">
        <v>0</v>
      </c>
      <c r="Q5781" s="58">
        <v>0</v>
      </c>
      <c r="R5781" s="59">
        <v>0</v>
      </c>
      <c r="S5781" s="59">
        <v>74.946667000000005</v>
      </c>
      <c r="T5781" s="59">
        <v>0</v>
      </c>
      <c r="U5781" s="59">
        <v>0</v>
      </c>
    </row>
    <row r="5782" spans="1:21" x14ac:dyDescent="0.3">
      <c r="A5782" s="61">
        <v>92310</v>
      </c>
      <c r="B5782" s="54">
        <v>1</v>
      </c>
      <c r="C5782" s="54" t="s">
        <v>79</v>
      </c>
      <c r="D5782" s="54" t="s">
        <v>119</v>
      </c>
      <c r="E5782" s="61" t="s">
        <v>4830</v>
      </c>
      <c r="F5782" s="61" t="s">
        <v>136</v>
      </c>
      <c r="G5782" s="54" t="s">
        <v>71</v>
      </c>
      <c r="H5782" s="54" t="s">
        <v>128</v>
      </c>
      <c r="I5782" s="54" t="s">
        <v>22</v>
      </c>
      <c r="J5782" s="54" t="s">
        <v>129</v>
      </c>
      <c r="K5782" s="56">
        <v>43462.441053240742</v>
      </c>
      <c r="L5782" s="56">
        <v>43462.550833333335</v>
      </c>
      <c r="M5782" s="57">
        <v>2.6347222220000002</v>
      </c>
      <c r="N5782" s="58">
        <v>0</v>
      </c>
      <c r="O5782" s="58">
        <v>140</v>
      </c>
      <c r="P5782" s="58">
        <v>0</v>
      </c>
      <c r="Q5782" s="58">
        <v>74</v>
      </c>
      <c r="R5782" s="59">
        <v>0</v>
      </c>
      <c r="S5782" s="59">
        <v>368.86111099999999</v>
      </c>
      <c r="T5782" s="59">
        <v>0</v>
      </c>
      <c r="U5782" s="59">
        <v>194.96944400000001</v>
      </c>
    </row>
    <row r="5783" spans="1:21" x14ac:dyDescent="0.3">
      <c r="A5783" s="61">
        <v>92311</v>
      </c>
      <c r="B5783" s="54">
        <v>1</v>
      </c>
      <c r="C5783" s="54" t="s">
        <v>78</v>
      </c>
      <c r="D5783" s="54" t="s">
        <v>107</v>
      </c>
      <c r="E5783" s="61" t="s">
        <v>4831</v>
      </c>
      <c r="F5783" s="61" t="s">
        <v>137</v>
      </c>
      <c r="G5783" s="54" t="s">
        <v>71</v>
      </c>
      <c r="H5783" s="54" t="s">
        <v>128</v>
      </c>
      <c r="I5783" s="54" t="s">
        <v>22</v>
      </c>
      <c r="J5783" s="54" t="s">
        <v>129</v>
      </c>
      <c r="K5783" s="56">
        <v>43462.444456018522</v>
      </c>
      <c r="L5783" s="56">
        <v>43462.594201388885</v>
      </c>
      <c r="M5783" s="57">
        <v>3.5938888879999999</v>
      </c>
      <c r="N5783" s="58">
        <v>0</v>
      </c>
      <c r="O5783" s="58">
        <v>0</v>
      </c>
      <c r="P5783" s="58">
        <v>0</v>
      </c>
      <c r="Q5783" s="58">
        <v>1</v>
      </c>
      <c r="R5783" s="59">
        <v>0</v>
      </c>
      <c r="S5783" s="59">
        <v>0</v>
      </c>
      <c r="T5783" s="59">
        <v>0</v>
      </c>
      <c r="U5783" s="59">
        <v>3.5938889999999999</v>
      </c>
    </row>
    <row r="5784" spans="1:21" x14ac:dyDescent="0.3">
      <c r="A5784" s="61">
        <v>92313</v>
      </c>
      <c r="B5784" s="54">
        <v>1</v>
      </c>
      <c r="C5784" s="54" t="s">
        <v>78</v>
      </c>
      <c r="D5784" s="54" t="s">
        <v>88</v>
      </c>
      <c r="E5784" s="61" t="s">
        <v>4832</v>
      </c>
      <c r="F5784" s="61" t="s">
        <v>151</v>
      </c>
      <c r="G5784" s="54" t="s">
        <v>71</v>
      </c>
      <c r="H5784" s="54" t="s">
        <v>128</v>
      </c>
      <c r="I5784" s="54" t="s">
        <v>22</v>
      </c>
      <c r="J5784" s="54" t="s">
        <v>129</v>
      </c>
      <c r="K5784" s="56">
        <v>43462.579270833332</v>
      </c>
      <c r="L5784" s="56">
        <v>43462.620671296296</v>
      </c>
      <c r="M5784" s="57">
        <v>0.99361111099999999</v>
      </c>
      <c r="N5784" s="58">
        <v>0</v>
      </c>
      <c r="O5784" s="58">
        <v>93</v>
      </c>
      <c r="P5784" s="58">
        <v>0</v>
      </c>
      <c r="Q5784" s="58">
        <v>0</v>
      </c>
      <c r="R5784" s="59">
        <v>0</v>
      </c>
      <c r="S5784" s="59">
        <v>92.405833000000001</v>
      </c>
      <c r="T5784" s="59">
        <v>0</v>
      </c>
      <c r="U5784" s="59">
        <v>0</v>
      </c>
    </row>
    <row r="5785" spans="1:21" x14ac:dyDescent="0.3">
      <c r="A5785" s="61">
        <v>92314</v>
      </c>
      <c r="B5785" s="54">
        <v>1</v>
      </c>
      <c r="C5785" s="54" t="s">
        <v>78</v>
      </c>
      <c r="D5785" s="54" t="s">
        <v>91</v>
      </c>
      <c r="E5785" s="61" t="s">
        <v>3952</v>
      </c>
      <c r="F5785" s="61" t="s">
        <v>136</v>
      </c>
      <c r="G5785" s="54" t="s">
        <v>71</v>
      </c>
      <c r="H5785" s="54" t="s">
        <v>128</v>
      </c>
      <c r="I5785" s="54" t="s">
        <v>22</v>
      </c>
      <c r="J5785" s="54" t="s">
        <v>129</v>
      </c>
      <c r="K5785" s="56">
        <v>43462.507326388892</v>
      </c>
      <c r="L5785" s="56">
        <v>43462.519131944442</v>
      </c>
      <c r="M5785" s="57">
        <v>0.28333333300000002</v>
      </c>
      <c r="N5785" s="58">
        <v>0</v>
      </c>
      <c r="O5785" s="58">
        <v>12</v>
      </c>
      <c r="P5785" s="58">
        <v>0</v>
      </c>
      <c r="Q5785" s="58">
        <v>0</v>
      </c>
      <c r="R5785" s="59">
        <v>0</v>
      </c>
      <c r="S5785" s="59">
        <v>3.4</v>
      </c>
      <c r="T5785" s="59">
        <v>0</v>
      </c>
      <c r="U5785" s="59">
        <v>0</v>
      </c>
    </row>
    <row r="5786" spans="1:21" x14ac:dyDescent="0.3">
      <c r="A5786" s="61">
        <v>92315</v>
      </c>
      <c r="B5786" s="54">
        <v>1</v>
      </c>
      <c r="C5786" s="54" t="s">
        <v>78</v>
      </c>
      <c r="D5786" s="54" t="s">
        <v>104</v>
      </c>
      <c r="E5786" s="61" t="s">
        <v>4833</v>
      </c>
      <c r="F5786" s="61" t="s">
        <v>130</v>
      </c>
      <c r="G5786" s="54" t="s">
        <v>71</v>
      </c>
      <c r="H5786" s="54" t="s">
        <v>128</v>
      </c>
      <c r="I5786" s="54" t="s">
        <v>22</v>
      </c>
      <c r="J5786" s="54" t="s">
        <v>129</v>
      </c>
      <c r="K5786" s="56">
        <v>43462.494675925926</v>
      </c>
      <c r="L5786" s="56">
        <v>43462.535949074074</v>
      </c>
      <c r="M5786" s="57">
        <v>0.99055555500000003</v>
      </c>
      <c r="N5786" s="58">
        <v>0</v>
      </c>
      <c r="O5786" s="58">
        <v>11</v>
      </c>
      <c r="P5786" s="58">
        <v>0</v>
      </c>
      <c r="Q5786" s="58">
        <v>0</v>
      </c>
      <c r="R5786" s="59">
        <v>0</v>
      </c>
      <c r="S5786" s="59">
        <v>10.896110999999999</v>
      </c>
      <c r="T5786" s="59">
        <v>0</v>
      </c>
      <c r="U5786" s="59">
        <v>0</v>
      </c>
    </row>
    <row r="5787" spans="1:21" x14ac:dyDescent="0.3">
      <c r="A5787" s="61">
        <v>92316</v>
      </c>
      <c r="B5787" s="54">
        <v>1</v>
      </c>
      <c r="C5787" s="54" t="s">
        <v>78</v>
      </c>
      <c r="D5787" s="54" t="s">
        <v>100</v>
      </c>
      <c r="E5787" s="61" t="s">
        <v>352</v>
      </c>
      <c r="F5787" s="61" t="s">
        <v>145</v>
      </c>
      <c r="G5787" s="54" t="s">
        <v>72</v>
      </c>
      <c r="H5787" s="54" t="s">
        <v>128</v>
      </c>
      <c r="I5787" s="54" t="s">
        <v>22</v>
      </c>
      <c r="J5787" s="54" t="s">
        <v>129</v>
      </c>
      <c r="K5787" s="56">
        <v>43462.481678240743</v>
      </c>
      <c r="L5787" s="56">
        <v>43462.539629629631</v>
      </c>
      <c r="M5787" s="57">
        <v>1.390833333</v>
      </c>
      <c r="N5787" s="58">
        <v>0</v>
      </c>
      <c r="O5787" s="58">
        <v>16</v>
      </c>
      <c r="P5787" s="58">
        <v>0</v>
      </c>
      <c r="Q5787" s="58">
        <v>0</v>
      </c>
      <c r="R5787" s="59">
        <v>0</v>
      </c>
      <c r="S5787" s="59">
        <v>22.253333000000001</v>
      </c>
      <c r="T5787" s="59">
        <v>0</v>
      </c>
      <c r="U5787" s="59">
        <v>0</v>
      </c>
    </row>
    <row r="5788" spans="1:21" x14ac:dyDescent="0.3">
      <c r="A5788" s="61">
        <v>92318</v>
      </c>
      <c r="B5788" s="54">
        <v>1</v>
      </c>
      <c r="C5788" s="54" t="s">
        <v>78</v>
      </c>
      <c r="D5788" s="54" t="s">
        <v>82</v>
      </c>
      <c r="E5788" s="61" t="s">
        <v>4834</v>
      </c>
      <c r="F5788" s="61" t="s">
        <v>137</v>
      </c>
      <c r="G5788" s="54" t="s">
        <v>71</v>
      </c>
      <c r="H5788" s="54" t="s">
        <v>128</v>
      </c>
      <c r="I5788" s="54" t="s">
        <v>22</v>
      </c>
      <c r="J5788" s="54" t="s">
        <v>129</v>
      </c>
      <c r="K5788" s="56">
        <v>43462.508090277777</v>
      </c>
      <c r="L5788" s="56">
        <v>43462.825069444443</v>
      </c>
      <c r="M5788" s="57">
        <v>7.6074999999999999</v>
      </c>
      <c r="N5788" s="58">
        <v>0</v>
      </c>
      <c r="O5788" s="58">
        <v>2</v>
      </c>
      <c r="P5788" s="58">
        <v>0</v>
      </c>
      <c r="Q5788" s="58">
        <v>0</v>
      </c>
      <c r="R5788" s="59">
        <v>0</v>
      </c>
      <c r="S5788" s="59">
        <v>15.215</v>
      </c>
      <c r="T5788" s="59">
        <v>0</v>
      </c>
      <c r="U5788" s="59">
        <v>0</v>
      </c>
    </row>
    <row r="5789" spans="1:21" x14ac:dyDescent="0.3">
      <c r="A5789" s="61">
        <v>92319</v>
      </c>
      <c r="B5789" s="54">
        <v>1</v>
      </c>
      <c r="C5789" s="54" t="s">
        <v>79</v>
      </c>
      <c r="D5789" s="54" t="s">
        <v>117</v>
      </c>
      <c r="E5789" s="61" t="s">
        <v>4835</v>
      </c>
      <c r="F5789" s="61" t="s">
        <v>145</v>
      </c>
      <c r="G5789" s="54" t="s">
        <v>72</v>
      </c>
      <c r="H5789" s="54" t="s">
        <v>128</v>
      </c>
      <c r="I5789" s="54" t="s">
        <v>22</v>
      </c>
      <c r="J5789" s="54" t="s">
        <v>129</v>
      </c>
      <c r="K5789" s="56">
        <v>43462.517743055556</v>
      </c>
      <c r="L5789" s="56">
        <v>43462.633530092593</v>
      </c>
      <c r="M5789" s="57">
        <v>2.778888888</v>
      </c>
      <c r="N5789" s="58">
        <v>0</v>
      </c>
      <c r="O5789" s="58">
        <v>0</v>
      </c>
      <c r="P5789" s="58">
        <v>1</v>
      </c>
      <c r="Q5789" s="58">
        <v>43</v>
      </c>
      <c r="R5789" s="59">
        <v>0</v>
      </c>
      <c r="S5789" s="59">
        <v>0</v>
      </c>
      <c r="T5789" s="59">
        <v>2.7788889999999999</v>
      </c>
      <c r="U5789" s="59">
        <v>119.492222</v>
      </c>
    </row>
    <row r="5790" spans="1:21" x14ac:dyDescent="0.3">
      <c r="A5790" s="61">
        <v>92320</v>
      </c>
      <c r="B5790" s="54">
        <v>1</v>
      </c>
      <c r="C5790" s="54" t="s">
        <v>79</v>
      </c>
      <c r="D5790" s="54" t="s">
        <v>113</v>
      </c>
      <c r="E5790" s="61" t="s">
        <v>4836</v>
      </c>
      <c r="F5790" s="61" t="s">
        <v>156</v>
      </c>
      <c r="G5790" s="54" t="s">
        <v>71</v>
      </c>
      <c r="H5790" s="54" t="s">
        <v>128</v>
      </c>
      <c r="I5790" s="54" t="s">
        <v>22</v>
      </c>
      <c r="J5790" s="54" t="s">
        <v>129</v>
      </c>
      <c r="K5790" s="56">
        <v>43462.523668981477</v>
      </c>
      <c r="L5790" s="56">
        <v>43462.539965277778</v>
      </c>
      <c r="M5790" s="57">
        <v>0.39111111100000001</v>
      </c>
      <c r="N5790" s="58">
        <v>0</v>
      </c>
      <c r="O5790" s="58">
        <v>13</v>
      </c>
      <c r="P5790" s="58">
        <v>0</v>
      </c>
      <c r="Q5790" s="58">
        <v>0</v>
      </c>
      <c r="R5790" s="59">
        <v>0</v>
      </c>
      <c r="S5790" s="59">
        <v>5.0844440000000004</v>
      </c>
      <c r="T5790" s="59">
        <v>0</v>
      </c>
      <c r="U5790" s="59">
        <v>0</v>
      </c>
    </row>
    <row r="5791" spans="1:21" x14ac:dyDescent="0.3">
      <c r="A5791" s="61">
        <v>92322</v>
      </c>
      <c r="B5791" s="54">
        <v>1</v>
      </c>
      <c r="C5791" s="54" t="s">
        <v>79</v>
      </c>
      <c r="D5791" s="54" t="s">
        <v>123</v>
      </c>
      <c r="E5791" s="61" t="s">
        <v>4837</v>
      </c>
      <c r="F5791" s="61" t="s">
        <v>144</v>
      </c>
      <c r="G5791" s="54" t="s">
        <v>71</v>
      </c>
      <c r="H5791" s="54" t="s">
        <v>128</v>
      </c>
      <c r="I5791" s="54" t="s">
        <v>22</v>
      </c>
      <c r="J5791" s="54" t="s">
        <v>129</v>
      </c>
      <c r="K5791" s="56">
        <v>43462.526053240741</v>
      </c>
      <c r="L5791" s="56">
        <v>43462.770266203705</v>
      </c>
      <c r="M5791" s="57">
        <v>5.8611111109999996</v>
      </c>
      <c r="N5791" s="58">
        <v>0</v>
      </c>
      <c r="O5791" s="58">
        <v>1</v>
      </c>
      <c r="P5791" s="58">
        <v>0</v>
      </c>
      <c r="Q5791" s="58">
        <v>0</v>
      </c>
      <c r="R5791" s="59">
        <v>0</v>
      </c>
      <c r="S5791" s="59">
        <v>5.8611110000000002</v>
      </c>
      <c r="T5791" s="59">
        <v>0</v>
      </c>
      <c r="U5791" s="59">
        <v>0</v>
      </c>
    </row>
    <row r="5792" spans="1:21" x14ac:dyDescent="0.3">
      <c r="A5792" s="61">
        <v>92323</v>
      </c>
      <c r="B5792" s="54">
        <v>1</v>
      </c>
      <c r="C5792" s="54" t="s">
        <v>78</v>
      </c>
      <c r="D5792" s="54" t="s">
        <v>86</v>
      </c>
      <c r="E5792" s="61" t="s">
        <v>4838</v>
      </c>
      <c r="F5792" s="61" t="s">
        <v>156</v>
      </c>
      <c r="G5792" s="54" t="s">
        <v>71</v>
      </c>
      <c r="H5792" s="54" t="s">
        <v>128</v>
      </c>
      <c r="I5792" s="54" t="s">
        <v>22</v>
      </c>
      <c r="J5792" s="54" t="s">
        <v>129</v>
      </c>
      <c r="K5792" s="56">
        <v>43462.4919212963</v>
      </c>
      <c r="L5792" s="56">
        <v>43462.560578703706</v>
      </c>
      <c r="M5792" s="57">
        <v>1.6477777769999999</v>
      </c>
      <c r="N5792" s="58">
        <v>0</v>
      </c>
      <c r="O5792" s="58">
        <v>32</v>
      </c>
      <c r="P5792" s="58">
        <v>0</v>
      </c>
      <c r="Q5792" s="58">
        <v>0</v>
      </c>
      <c r="R5792" s="59">
        <v>0</v>
      </c>
      <c r="S5792" s="59">
        <v>52.728889000000002</v>
      </c>
      <c r="T5792" s="59">
        <v>0</v>
      </c>
      <c r="U5792" s="59">
        <v>0</v>
      </c>
    </row>
    <row r="5793" spans="1:21" x14ac:dyDescent="0.3">
      <c r="A5793" s="61">
        <v>92324</v>
      </c>
      <c r="B5793" s="54">
        <v>1</v>
      </c>
      <c r="C5793" s="54" t="s">
        <v>78</v>
      </c>
      <c r="D5793" s="54" t="s">
        <v>88</v>
      </c>
      <c r="E5793" s="61" t="s">
        <v>596</v>
      </c>
      <c r="F5793" s="61" t="s">
        <v>137</v>
      </c>
      <c r="G5793" s="54" t="s">
        <v>71</v>
      </c>
      <c r="H5793" s="54" t="s">
        <v>128</v>
      </c>
      <c r="I5793" s="54" t="s">
        <v>22</v>
      </c>
      <c r="J5793" s="54" t="s">
        <v>129</v>
      </c>
      <c r="K5793" s="56">
        <v>43462.530682870369</v>
      </c>
      <c r="L5793" s="56">
        <v>43462.67796296296</v>
      </c>
      <c r="M5793" s="57">
        <v>3.5347222220000001</v>
      </c>
      <c r="N5793" s="58">
        <v>0</v>
      </c>
      <c r="O5793" s="58">
        <v>2</v>
      </c>
      <c r="P5793" s="58">
        <v>0</v>
      </c>
      <c r="Q5793" s="58">
        <v>0</v>
      </c>
      <c r="R5793" s="59">
        <v>0</v>
      </c>
      <c r="S5793" s="59">
        <v>7.0694439999999998</v>
      </c>
      <c r="T5793" s="59">
        <v>0</v>
      </c>
      <c r="U5793" s="59">
        <v>0</v>
      </c>
    </row>
    <row r="5794" spans="1:21" x14ac:dyDescent="0.3">
      <c r="A5794" s="61">
        <v>92327</v>
      </c>
      <c r="B5794" s="54">
        <v>1</v>
      </c>
      <c r="C5794" s="54" t="s">
        <v>78</v>
      </c>
      <c r="D5794" s="54" t="s">
        <v>94</v>
      </c>
      <c r="E5794" s="61" t="s">
        <v>4839</v>
      </c>
      <c r="F5794" s="61" t="s">
        <v>137</v>
      </c>
      <c r="G5794" s="54" t="s">
        <v>71</v>
      </c>
      <c r="H5794" s="54" t="s">
        <v>128</v>
      </c>
      <c r="I5794" s="54" t="s">
        <v>22</v>
      </c>
      <c r="J5794" s="54" t="s">
        <v>129</v>
      </c>
      <c r="K5794" s="56">
        <v>43462.531180555554</v>
      </c>
      <c r="L5794" s="56">
        <v>43462.661956018521</v>
      </c>
      <c r="M5794" s="57">
        <v>3.1386111109999999</v>
      </c>
      <c r="N5794" s="58">
        <v>0</v>
      </c>
      <c r="O5794" s="58">
        <v>1</v>
      </c>
      <c r="P5794" s="58">
        <v>0</v>
      </c>
      <c r="Q5794" s="58">
        <v>0</v>
      </c>
      <c r="R5794" s="59">
        <v>0</v>
      </c>
      <c r="S5794" s="59">
        <v>3.138611</v>
      </c>
      <c r="T5794" s="59">
        <v>0</v>
      </c>
      <c r="U5794" s="59">
        <v>0</v>
      </c>
    </row>
    <row r="5795" spans="1:21" x14ac:dyDescent="0.3">
      <c r="A5795" s="61">
        <v>92328</v>
      </c>
      <c r="B5795" s="54">
        <v>1</v>
      </c>
      <c r="C5795" s="54" t="s">
        <v>79</v>
      </c>
      <c r="D5795" s="54" t="s">
        <v>109</v>
      </c>
      <c r="E5795" s="61" t="s">
        <v>3869</v>
      </c>
      <c r="F5795" s="61" t="s">
        <v>144</v>
      </c>
      <c r="G5795" s="54" t="s">
        <v>71</v>
      </c>
      <c r="H5795" s="54" t="s">
        <v>128</v>
      </c>
      <c r="I5795" s="54" t="s">
        <v>22</v>
      </c>
      <c r="J5795" s="54" t="s">
        <v>129</v>
      </c>
      <c r="K5795" s="56">
        <v>43462.531064814815</v>
      </c>
      <c r="L5795" s="56">
        <v>43462.595659722225</v>
      </c>
      <c r="M5795" s="57">
        <v>1.550277777</v>
      </c>
      <c r="N5795" s="58">
        <v>0</v>
      </c>
      <c r="O5795" s="58">
        <v>2</v>
      </c>
      <c r="P5795" s="58">
        <v>0</v>
      </c>
      <c r="Q5795" s="58">
        <v>0</v>
      </c>
      <c r="R5795" s="59">
        <v>0</v>
      </c>
      <c r="S5795" s="59">
        <v>3.1005560000000001</v>
      </c>
      <c r="T5795" s="59">
        <v>0</v>
      </c>
      <c r="U5795" s="59">
        <v>0</v>
      </c>
    </row>
    <row r="5796" spans="1:21" x14ac:dyDescent="0.3">
      <c r="A5796" s="61">
        <v>92329</v>
      </c>
      <c r="B5796" s="54">
        <v>1</v>
      </c>
      <c r="C5796" s="54" t="s">
        <v>78</v>
      </c>
      <c r="D5796" s="54" t="s">
        <v>102</v>
      </c>
      <c r="E5796" s="61" t="s">
        <v>4840</v>
      </c>
      <c r="F5796" s="61" t="s">
        <v>127</v>
      </c>
      <c r="G5796" s="54" t="s">
        <v>72</v>
      </c>
      <c r="H5796" s="54" t="s">
        <v>128</v>
      </c>
      <c r="I5796" s="54" t="s">
        <v>22</v>
      </c>
      <c r="J5796" s="54" t="s">
        <v>129</v>
      </c>
      <c r="K5796" s="56">
        <v>43462.525972222225</v>
      </c>
      <c r="L5796" s="56">
        <v>43462.609479166669</v>
      </c>
      <c r="M5796" s="57">
        <v>2.0041666660000002</v>
      </c>
      <c r="N5796" s="58">
        <v>0</v>
      </c>
      <c r="O5796" s="58">
        <v>0</v>
      </c>
      <c r="P5796" s="58">
        <v>4</v>
      </c>
      <c r="Q5796" s="58">
        <v>0</v>
      </c>
      <c r="R5796" s="59">
        <v>0</v>
      </c>
      <c r="S5796" s="59">
        <v>0</v>
      </c>
      <c r="T5796" s="59">
        <v>8.016667</v>
      </c>
      <c r="U5796" s="59">
        <v>0</v>
      </c>
    </row>
    <row r="5797" spans="1:21" x14ac:dyDescent="0.3">
      <c r="A5797" s="61">
        <v>92331</v>
      </c>
      <c r="B5797" s="54">
        <v>1</v>
      </c>
      <c r="C5797" s="54" t="s">
        <v>79</v>
      </c>
      <c r="D5797" s="54" t="s">
        <v>112</v>
      </c>
      <c r="E5797" s="61" t="s">
        <v>4706</v>
      </c>
      <c r="F5797" s="61" t="s">
        <v>136</v>
      </c>
      <c r="G5797" s="54" t="s">
        <v>71</v>
      </c>
      <c r="H5797" s="54" t="s">
        <v>128</v>
      </c>
      <c r="I5797" s="54" t="s">
        <v>22</v>
      </c>
      <c r="J5797" s="54" t="s">
        <v>129</v>
      </c>
      <c r="K5797" s="56">
        <v>43462.545358796298</v>
      </c>
      <c r="L5797" s="56">
        <v>43462.573113425926</v>
      </c>
      <c r="M5797" s="57">
        <v>0.66611111099999998</v>
      </c>
      <c r="N5797" s="58">
        <v>0</v>
      </c>
      <c r="O5797" s="58">
        <v>36</v>
      </c>
      <c r="P5797" s="58">
        <v>0</v>
      </c>
      <c r="Q5797" s="58">
        <v>0</v>
      </c>
      <c r="R5797" s="59">
        <v>0</v>
      </c>
      <c r="S5797" s="59">
        <v>23.98</v>
      </c>
      <c r="T5797" s="59">
        <v>0</v>
      </c>
      <c r="U5797" s="59">
        <v>0</v>
      </c>
    </row>
    <row r="5798" spans="1:21" x14ac:dyDescent="0.3">
      <c r="A5798" s="61">
        <v>92333</v>
      </c>
      <c r="B5798" s="54">
        <v>1</v>
      </c>
      <c r="C5798" s="54" t="s">
        <v>78</v>
      </c>
      <c r="D5798" s="54" t="s">
        <v>82</v>
      </c>
      <c r="E5798" s="61" t="s">
        <v>4841</v>
      </c>
      <c r="F5798" s="61" t="s">
        <v>151</v>
      </c>
      <c r="G5798" s="54" t="s">
        <v>71</v>
      </c>
      <c r="H5798" s="54" t="s">
        <v>128</v>
      </c>
      <c r="I5798" s="54" t="s">
        <v>22</v>
      </c>
      <c r="J5798" s="54" t="s">
        <v>129</v>
      </c>
      <c r="K5798" s="56">
        <v>43462.540347222224</v>
      </c>
      <c r="L5798" s="56">
        <v>43462.727326388893</v>
      </c>
      <c r="M5798" s="57">
        <v>4.4874999999999998</v>
      </c>
      <c r="N5798" s="58">
        <v>0</v>
      </c>
      <c r="O5798" s="58">
        <v>78</v>
      </c>
      <c r="P5798" s="58">
        <v>0</v>
      </c>
      <c r="Q5798" s="58">
        <v>0</v>
      </c>
      <c r="R5798" s="59">
        <v>0</v>
      </c>
      <c r="S5798" s="59">
        <v>350.02499999999998</v>
      </c>
      <c r="T5798" s="59">
        <v>0</v>
      </c>
      <c r="U5798" s="59">
        <v>0</v>
      </c>
    </row>
    <row r="5799" spans="1:21" x14ac:dyDescent="0.3">
      <c r="A5799" s="61">
        <v>92337</v>
      </c>
      <c r="B5799" s="54">
        <v>1</v>
      </c>
      <c r="C5799" s="54" t="s">
        <v>78</v>
      </c>
      <c r="D5799" s="54" t="s">
        <v>94</v>
      </c>
      <c r="E5799" s="61" t="s">
        <v>4842</v>
      </c>
      <c r="F5799" s="61" t="s">
        <v>137</v>
      </c>
      <c r="G5799" s="54" t="s">
        <v>71</v>
      </c>
      <c r="H5799" s="54" t="s">
        <v>128</v>
      </c>
      <c r="I5799" s="54" t="s">
        <v>22</v>
      </c>
      <c r="J5799" s="54" t="s">
        <v>129</v>
      </c>
      <c r="K5799" s="56">
        <v>43462.553900462961</v>
      </c>
      <c r="L5799" s="56">
        <v>43462.724756944444</v>
      </c>
      <c r="M5799" s="57">
        <v>4.1005555549999997</v>
      </c>
      <c r="N5799" s="58">
        <v>0</v>
      </c>
      <c r="O5799" s="58">
        <v>1</v>
      </c>
      <c r="P5799" s="58">
        <v>0</v>
      </c>
      <c r="Q5799" s="58">
        <v>0</v>
      </c>
      <c r="R5799" s="59">
        <v>0</v>
      </c>
      <c r="S5799" s="59">
        <v>4.1005560000000001</v>
      </c>
      <c r="T5799" s="59">
        <v>0</v>
      </c>
      <c r="U5799" s="59">
        <v>0</v>
      </c>
    </row>
    <row r="5800" spans="1:21" x14ac:dyDescent="0.3">
      <c r="A5800" s="61">
        <v>92338</v>
      </c>
      <c r="B5800" s="54">
        <v>1</v>
      </c>
      <c r="C5800" s="54" t="s">
        <v>78</v>
      </c>
      <c r="D5800" s="54" t="s">
        <v>105</v>
      </c>
      <c r="E5800" s="61" t="s">
        <v>4843</v>
      </c>
      <c r="F5800" s="61" t="s">
        <v>184</v>
      </c>
      <c r="G5800" s="54" t="s">
        <v>71</v>
      </c>
      <c r="H5800" s="54" t="s">
        <v>128</v>
      </c>
      <c r="I5800" s="54" t="s">
        <v>22</v>
      </c>
      <c r="J5800" s="54" t="s">
        <v>129</v>
      </c>
      <c r="K5800" s="56">
        <v>43462.551851851851</v>
      </c>
      <c r="L5800" s="56">
        <v>43462.655763888892</v>
      </c>
      <c r="M5800" s="57">
        <v>2.4938888879999999</v>
      </c>
      <c r="N5800" s="58">
        <v>0</v>
      </c>
      <c r="O5800" s="58">
        <v>75</v>
      </c>
      <c r="P5800" s="58">
        <v>0</v>
      </c>
      <c r="Q5800" s="58">
        <v>0</v>
      </c>
      <c r="R5800" s="59">
        <v>0</v>
      </c>
      <c r="S5800" s="59">
        <v>187.04166699999999</v>
      </c>
      <c r="T5800" s="59">
        <v>0</v>
      </c>
      <c r="U5800" s="59">
        <v>0</v>
      </c>
    </row>
    <row r="5801" spans="1:21" x14ac:dyDescent="0.3">
      <c r="A5801" s="61">
        <v>92340</v>
      </c>
      <c r="B5801" s="54">
        <v>1</v>
      </c>
      <c r="C5801" s="54" t="s">
        <v>79</v>
      </c>
      <c r="D5801" s="54" t="s">
        <v>109</v>
      </c>
      <c r="E5801" s="61" t="s">
        <v>310</v>
      </c>
      <c r="F5801" s="61" t="s">
        <v>127</v>
      </c>
      <c r="G5801" s="54" t="s">
        <v>72</v>
      </c>
      <c r="H5801" s="54" t="s">
        <v>128</v>
      </c>
      <c r="I5801" s="54" t="s">
        <v>22</v>
      </c>
      <c r="J5801" s="54" t="s">
        <v>129</v>
      </c>
      <c r="K5801" s="56">
        <v>43462.553564814814</v>
      </c>
      <c r="L5801" s="56">
        <v>43462.583958333336</v>
      </c>
      <c r="M5801" s="57">
        <v>0.72944444399999997</v>
      </c>
      <c r="N5801" s="58">
        <v>0</v>
      </c>
      <c r="O5801" s="58">
        <v>0</v>
      </c>
      <c r="P5801" s="58">
        <v>2</v>
      </c>
      <c r="Q5801" s="58">
        <v>344</v>
      </c>
      <c r="R5801" s="59">
        <v>0</v>
      </c>
      <c r="S5801" s="59">
        <v>0</v>
      </c>
      <c r="T5801" s="59">
        <v>1.4588890000000001</v>
      </c>
      <c r="U5801" s="59">
        <v>250.928889</v>
      </c>
    </row>
    <row r="5802" spans="1:21" x14ac:dyDescent="0.3">
      <c r="A5802" s="61">
        <v>92342</v>
      </c>
      <c r="B5802" s="54">
        <v>1</v>
      </c>
      <c r="C5802" s="54" t="s">
        <v>78</v>
      </c>
      <c r="D5802" s="54" t="s">
        <v>99</v>
      </c>
      <c r="E5802" s="61" t="s">
        <v>4844</v>
      </c>
      <c r="F5802" s="61" t="s">
        <v>181</v>
      </c>
      <c r="G5802" s="54" t="s">
        <v>71</v>
      </c>
      <c r="H5802" s="54" t="s">
        <v>128</v>
      </c>
      <c r="I5802" s="54" t="s">
        <v>22</v>
      </c>
      <c r="J5802" s="54" t="s">
        <v>129</v>
      </c>
      <c r="K5802" s="56">
        <v>43462.558113425926</v>
      </c>
      <c r="L5802" s="56">
        <v>43462.632094907407</v>
      </c>
      <c r="M5802" s="57">
        <v>1.775555555</v>
      </c>
      <c r="N5802" s="58">
        <v>0</v>
      </c>
      <c r="O5802" s="58">
        <v>0</v>
      </c>
      <c r="P5802" s="58">
        <v>0</v>
      </c>
      <c r="Q5802" s="58">
        <v>16</v>
      </c>
      <c r="R5802" s="59">
        <v>0</v>
      </c>
      <c r="S5802" s="59">
        <v>0</v>
      </c>
      <c r="T5802" s="59">
        <v>0</v>
      </c>
      <c r="U5802" s="59">
        <v>28.408888999999999</v>
      </c>
    </row>
    <row r="5803" spans="1:21" x14ac:dyDescent="0.3">
      <c r="A5803" s="61">
        <v>92344</v>
      </c>
      <c r="B5803" s="54">
        <v>1</v>
      </c>
      <c r="C5803" s="54" t="s">
        <v>78</v>
      </c>
      <c r="D5803" s="54" t="s">
        <v>94</v>
      </c>
      <c r="E5803" s="61" t="s">
        <v>4845</v>
      </c>
      <c r="F5803" s="61" t="s">
        <v>137</v>
      </c>
      <c r="G5803" s="54" t="s">
        <v>71</v>
      </c>
      <c r="H5803" s="54" t="s">
        <v>128</v>
      </c>
      <c r="I5803" s="54" t="s">
        <v>22</v>
      </c>
      <c r="J5803" s="54" t="s">
        <v>129</v>
      </c>
      <c r="K5803" s="56">
        <v>43462.564826388887</v>
      </c>
      <c r="L5803" s="56">
        <v>43462.629282407404</v>
      </c>
      <c r="M5803" s="57">
        <v>1.546944444</v>
      </c>
      <c r="N5803" s="58">
        <v>0</v>
      </c>
      <c r="O5803" s="58">
        <v>6</v>
      </c>
      <c r="P5803" s="58">
        <v>0</v>
      </c>
      <c r="Q5803" s="58">
        <v>0</v>
      </c>
      <c r="R5803" s="59">
        <v>0</v>
      </c>
      <c r="S5803" s="59">
        <v>9.2816670000000006</v>
      </c>
      <c r="T5803" s="59">
        <v>0</v>
      </c>
      <c r="U5803" s="59">
        <v>0</v>
      </c>
    </row>
    <row r="5804" spans="1:21" x14ac:dyDescent="0.3">
      <c r="A5804" s="61">
        <v>92349</v>
      </c>
      <c r="B5804" s="54">
        <v>1</v>
      </c>
      <c r="C5804" s="54" t="s">
        <v>78</v>
      </c>
      <c r="D5804" s="54" t="s">
        <v>104</v>
      </c>
      <c r="E5804" s="61" t="s">
        <v>4846</v>
      </c>
      <c r="F5804" s="61" t="s">
        <v>159</v>
      </c>
      <c r="G5804" s="54" t="s">
        <v>71</v>
      </c>
      <c r="H5804" s="54" t="s">
        <v>128</v>
      </c>
      <c r="I5804" s="54" t="s">
        <v>22</v>
      </c>
      <c r="J5804" s="54" t="s">
        <v>129</v>
      </c>
      <c r="K5804" s="56">
        <v>43462.56759259259</v>
      </c>
      <c r="L5804" s="56">
        <v>43462.642696759256</v>
      </c>
      <c r="M5804" s="57">
        <v>1.8025</v>
      </c>
      <c r="N5804" s="58">
        <v>0</v>
      </c>
      <c r="O5804" s="58">
        <v>0</v>
      </c>
      <c r="P5804" s="58">
        <v>0</v>
      </c>
      <c r="Q5804" s="58">
        <v>30</v>
      </c>
      <c r="R5804" s="59">
        <v>0</v>
      </c>
      <c r="S5804" s="59">
        <v>0</v>
      </c>
      <c r="T5804" s="59">
        <v>0</v>
      </c>
      <c r="U5804" s="59">
        <v>54.075000000000003</v>
      </c>
    </row>
    <row r="5805" spans="1:21" x14ac:dyDescent="0.3">
      <c r="A5805" s="61">
        <v>92350</v>
      </c>
      <c r="B5805" s="54">
        <v>1</v>
      </c>
      <c r="C5805" s="54" t="s">
        <v>78</v>
      </c>
      <c r="D5805" s="54" t="s">
        <v>126</v>
      </c>
      <c r="E5805" s="61" t="s">
        <v>4847</v>
      </c>
      <c r="F5805" s="61" t="s">
        <v>211</v>
      </c>
      <c r="G5805" s="54" t="s">
        <v>72</v>
      </c>
      <c r="H5805" s="54" t="s">
        <v>128</v>
      </c>
      <c r="I5805" s="54" t="s">
        <v>22</v>
      </c>
      <c r="J5805" s="54" t="s">
        <v>129</v>
      </c>
      <c r="K5805" s="56">
        <v>43462.542233796295</v>
      </c>
      <c r="L5805" s="56">
        <v>43462.610324074078</v>
      </c>
      <c r="M5805" s="57">
        <v>1.634166666</v>
      </c>
      <c r="N5805" s="58">
        <v>0</v>
      </c>
      <c r="O5805" s="58">
        <v>6575</v>
      </c>
      <c r="P5805" s="58">
        <v>0</v>
      </c>
      <c r="Q5805" s="58">
        <v>13</v>
      </c>
      <c r="R5805" s="59">
        <v>0</v>
      </c>
      <c r="S5805" s="59">
        <v>10744.645828999999</v>
      </c>
      <c r="T5805" s="59">
        <v>0</v>
      </c>
      <c r="U5805" s="59">
        <v>21.244167000000001</v>
      </c>
    </row>
    <row r="5806" spans="1:21" x14ac:dyDescent="0.3">
      <c r="A5806" s="61">
        <v>92353</v>
      </c>
      <c r="B5806" s="54">
        <v>1</v>
      </c>
      <c r="C5806" s="54" t="s">
        <v>78</v>
      </c>
      <c r="D5806" s="54" t="s">
        <v>92</v>
      </c>
      <c r="E5806" s="61" t="s">
        <v>212</v>
      </c>
      <c r="F5806" s="61" t="s">
        <v>145</v>
      </c>
      <c r="G5806" s="54" t="s">
        <v>72</v>
      </c>
      <c r="H5806" s="54" t="s">
        <v>128</v>
      </c>
      <c r="I5806" s="54" t="s">
        <v>22</v>
      </c>
      <c r="J5806" s="54" t="s">
        <v>129</v>
      </c>
      <c r="K5806" s="56">
        <v>43462.551111111112</v>
      </c>
      <c r="L5806" s="56">
        <v>43462.629837962959</v>
      </c>
      <c r="M5806" s="57">
        <v>1.889444444</v>
      </c>
      <c r="N5806" s="58">
        <v>0</v>
      </c>
      <c r="O5806" s="58">
        <v>0</v>
      </c>
      <c r="P5806" s="58">
        <v>0</v>
      </c>
      <c r="Q5806" s="58">
        <v>33</v>
      </c>
      <c r="R5806" s="59">
        <v>0</v>
      </c>
      <c r="S5806" s="59">
        <v>0</v>
      </c>
      <c r="T5806" s="59">
        <v>0</v>
      </c>
      <c r="U5806" s="59">
        <v>62.351666999999999</v>
      </c>
    </row>
    <row r="5807" spans="1:21" x14ac:dyDescent="0.3">
      <c r="A5807" s="61">
        <v>92355</v>
      </c>
      <c r="B5807" s="54">
        <v>1</v>
      </c>
      <c r="C5807" s="54" t="s">
        <v>78</v>
      </c>
      <c r="D5807" s="54" t="s">
        <v>104</v>
      </c>
      <c r="E5807" s="61" t="s">
        <v>4848</v>
      </c>
      <c r="F5807" s="61" t="s">
        <v>145</v>
      </c>
      <c r="G5807" s="54" t="s">
        <v>72</v>
      </c>
      <c r="H5807" s="54" t="s">
        <v>128</v>
      </c>
      <c r="I5807" s="54" t="s">
        <v>22</v>
      </c>
      <c r="J5807" s="54" t="s">
        <v>129</v>
      </c>
      <c r="K5807" s="56">
        <v>43462.56689814815</v>
      </c>
      <c r="L5807" s="56">
        <v>43462.631851851853</v>
      </c>
      <c r="M5807" s="57">
        <v>1.558888888</v>
      </c>
      <c r="N5807" s="58">
        <v>0</v>
      </c>
      <c r="O5807" s="58">
        <v>3</v>
      </c>
      <c r="P5807" s="58">
        <v>1</v>
      </c>
      <c r="Q5807" s="58">
        <v>18</v>
      </c>
      <c r="R5807" s="59">
        <v>0</v>
      </c>
      <c r="S5807" s="59">
        <v>4.6766670000000001</v>
      </c>
      <c r="T5807" s="59">
        <v>1.558889</v>
      </c>
      <c r="U5807" s="59">
        <v>28.06</v>
      </c>
    </row>
    <row r="5808" spans="1:21" x14ac:dyDescent="0.3">
      <c r="A5808" s="61">
        <v>92356</v>
      </c>
      <c r="B5808" s="54">
        <v>1</v>
      </c>
      <c r="C5808" s="54" t="s">
        <v>78</v>
      </c>
      <c r="D5808" s="54" t="s">
        <v>102</v>
      </c>
      <c r="E5808" s="61" t="s">
        <v>2416</v>
      </c>
      <c r="F5808" s="61" t="s">
        <v>140</v>
      </c>
      <c r="G5808" s="54" t="s">
        <v>72</v>
      </c>
      <c r="H5808" s="54" t="s">
        <v>128</v>
      </c>
      <c r="I5808" s="54" t="s">
        <v>22</v>
      </c>
      <c r="J5808" s="54" t="s">
        <v>129</v>
      </c>
      <c r="K5808" s="56">
        <v>43462.535092592589</v>
      </c>
      <c r="L5808" s="56">
        <v>43462.610833333332</v>
      </c>
      <c r="M5808" s="57">
        <v>1.8177777770000001</v>
      </c>
      <c r="N5808" s="58">
        <v>2</v>
      </c>
      <c r="O5808" s="58">
        <v>1812</v>
      </c>
      <c r="P5808" s="58">
        <v>0</v>
      </c>
      <c r="Q5808" s="58">
        <v>42</v>
      </c>
      <c r="R5808" s="59">
        <v>3.6355559999999998</v>
      </c>
      <c r="S5808" s="59">
        <v>3293.8133320000002</v>
      </c>
      <c r="T5808" s="59">
        <v>0</v>
      </c>
      <c r="U5808" s="59">
        <v>76.346666999999997</v>
      </c>
    </row>
    <row r="5809" spans="1:21" x14ac:dyDescent="0.3">
      <c r="A5809" s="61">
        <v>92357</v>
      </c>
      <c r="B5809" s="54">
        <v>1</v>
      </c>
      <c r="C5809" s="54" t="s">
        <v>78</v>
      </c>
      <c r="D5809" s="54" t="s">
        <v>83</v>
      </c>
      <c r="E5809" s="61" t="s">
        <v>4849</v>
      </c>
      <c r="F5809" s="61" t="s">
        <v>137</v>
      </c>
      <c r="G5809" s="54" t="s">
        <v>71</v>
      </c>
      <c r="H5809" s="54" t="s">
        <v>128</v>
      </c>
      <c r="I5809" s="54" t="s">
        <v>22</v>
      </c>
      <c r="J5809" s="54" t="s">
        <v>129</v>
      </c>
      <c r="K5809" s="56">
        <v>43462.572083333333</v>
      </c>
      <c r="L5809" s="56">
        <v>43462.626273148147</v>
      </c>
      <c r="M5809" s="57">
        <v>1.3005555550000001</v>
      </c>
      <c r="N5809" s="58">
        <v>0</v>
      </c>
      <c r="O5809" s="58">
        <v>1</v>
      </c>
      <c r="P5809" s="58">
        <v>0</v>
      </c>
      <c r="Q5809" s="58">
        <v>0</v>
      </c>
      <c r="R5809" s="59">
        <v>0</v>
      </c>
      <c r="S5809" s="59">
        <v>1.300556</v>
      </c>
      <c r="T5809" s="59">
        <v>0</v>
      </c>
      <c r="U5809" s="59">
        <v>0</v>
      </c>
    </row>
    <row r="5810" spans="1:21" x14ac:dyDescent="0.3">
      <c r="A5810" s="61">
        <v>92358</v>
      </c>
      <c r="B5810" s="54">
        <v>1</v>
      </c>
      <c r="C5810" s="54" t="s">
        <v>79</v>
      </c>
      <c r="D5810" s="54" t="s">
        <v>109</v>
      </c>
      <c r="E5810" s="61" t="s">
        <v>4850</v>
      </c>
      <c r="F5810" s="61" t="s">
        <v>136</v>
      </c>
      <c r="G5810" s="54" t="s">
        <v>71</v>
      </c>
      <c r="H5810" s="54" t="s">
        <v>128</v>
      </c>
      <c r="I5810" s="54" t="s">
        <v>22</v>
      </c>
      <c r="J5810" s="54" t="s">
        <v>129</v>
      </c>
      <c r="K5810" s="56">
        <v>43462.56591435185</v>
      </c>
      <c r="L5810" s="56">
        <v>43462.602152777778</v>
      </c>
      <c r="M5810" s="57">
        <v>0.86972222200000004</v>
      </c>
      <c r="N5810" s="58">
        <v>0</v>
      </c>
      <c r="O5810" s="58">
        <v>46</v>
      </c>
      <c r="P5810" s="58">
        <v>0</v>
      </c>
      <c r="Q5810" s="58">
        <v>0</v>
      </c>
      <c r="R5810" s="59">
        <v>0</v>
      </c>
      <c r="S5810" s="59">
        <v>40.007221999999999</v>
      </c>
      <c r="T5810" s="59">
        <v>0</v>
      </c>
      <c r="U5810" s="59">
        <v>0</v>
      </c>
    </row>
    <row r="5811" spans="1:21" x14ac:dyDescent="0.3">
      <c r="A5811" s="61">
        <v>92362</v>
      </c>
      <c r="B5811" s="54">
        <v>1</v>
      </c>
      <c r="C5811" s="54" t="s">
        <v>78</v>
      </c>
      <c r="D5811" s="54" t="s">
        <v>94</v>
      </c>
      <c r="E5811" s="61" t="s">
        <v>4851</v>
      </c>
      <c r="F5811" s="61" t="s">
        <v>137</v>
      </c>
      <c r="G5811" s="54" t="s">
        <v>71</v>
      </c>
      <c r="H5811" s="54" t="s">
        <v>128</v>
      </c>
      <c r="I5811" s="54" t="s">
        <v>22</v>
      </c>
      <c r="J5811" s="54" t="s">
        <v>129</v>
      </c>
      <c r="K5811" s="56">
        <v>43462.589085648149</v>
      </c>
      <c r="L5811" s="56">
        <v>43462.692719907405</v>
      </c>
      <c r="M5811" s="57">
        <v>2.4872222220000002</v>
      </c>
      <c r="N5811" s="58">
        <v>0</v>
      </c>
      <c r="O5811" s="58">
        <v>2</v>
      </c>
      <c r="P5811" s="58">
        <v>0</v>
      </c>
      <c r="Q5811" s="58">
        <v>0</v>
      </c>
      <c r="R5811" s="59">
        <v>0</v>
      </c>
      <c r="S5811" s="59">
        <v>4.9744440000000001</v>
      </c>
      <c r="T5811" s="59">
        <v>0</v>
      </c>
      <c r="U5811" s="59">
        <v>0</v>
      </c>
    </row>
    <row r="5812" spans="1:21" x14ac:dyDescent="0.3">
      <c r="A5812" s="61">
        <v>92367</v>
      </c>
      <c r="B5812" s="54">
        <v>1</v>
      </c>
      <c r="C5812" s="54" t="s">
        <v>78</v>
      </c>
      <c r="D5812" s="54" t="s">
        <v>89</v>
      </c>
      <c r="E5812" s="61" t="s">
        <v>4852</v>
      </c>
      <c r="F5812" s="61" t="s">
        <v>130</v>
      </c>
      <c r="G5812" s="54" t="s">
        <v>71</v>
      </c>
      <c r="H5812" s="54" t="s">
        <v>128</v>
      </c>
      <c r="I5812" s="54" t="s">
        <v>22</v>
      </c>
      <c r="J5812" s="54" t="s">
        <v>129</v>
      </c>
      <c r="K5812" s="56">
        <v>43462.592488425929</v>
      </c>
      <c r="L5812" s="56">
        <v>43462.685949074075</v>
      </c>
      <c r="M5812" s="57">
        <v>2.2430555550000002</v>
      </c>
      <c r="N5812" s="58">
        <v>0</v>
      </c>
      <c r="O5812" s="58">
        <v>0</v>
      </c>
      <c r="P5812" s="58">
        <v>0</v>
      </c>
      <c r="Q5812" s="58">
        <v>1</v>
      </c>
      <c r="R5812" s="59">
        <v>0</v>
      </c>
      <c r="S5812" s="59">
        <v>0</v>
      </c>
      <c r="T5812" s="59">
        <v>0</v>
      </c>
      <c r="U5812" s="59">
        <v>2.2430560000000002</v>
      </c>
    </row>
    <row r="5813" spans="1:21" x14ac:dyDescent="0.3">
      <c r="A5813" s="61">
        <v>92368</v>
      </c>
      <c r="B5813" s="54">
        <v>1</v>
      </c>
      <c r="C5813" s="54" t="s">
        <v>79</v>
      </c>
      <c r="D5813" s="54" t="s">
        <v>114</v>
      </c>
      <c r="E5813" s="61" t="s">
        <v>4416</v>
      </c>
      <c r="F5813" s="61" t="s">
        <v>165</v>
      </c>
      <c r="G5813" s="54" t="s">
        <v>71</v>
      </c>
      <c r="H5813" s="54" t="s">
        <v>128</v>
      </c>
      <c r="I5813" s="54" t="s">
        <v>22</v>
      </c>
      <c r="J5813" s="54" t="s">
        <v>129</v>
      </c>
      <c r="K5813" s="56">
        <v>43462.599988425929</v>
      </c>
      <c r="L5813" s="56">
        <v>43462.747048611112</v>
      </c>
      <c r="M5813" s="57">
        <v>3.5294444440000001</v>
      </c>
      <c r="N5813" s="58">
        <v>0</v>
      </c>
      <c r="O5813" s="58">
        <v>0</v>
      </c>
      <c r="P5813" s="58">
        <v>0</v>
      </c>
      <c r="Q5813" s="58">
        <v>11</v>
      </c>
      <c r="R5813" s="59">
        <v>0</v>
      </c>
      <c r="S5813" s="59">
        <v>0</v>
      </c>
      <c r="T5813" s="59">
        <v>0</v>
      </c>
      <c r="U5813" s="59">
        <v>38.823889000000001</v>
      </c>
    </row>
    <row r="5814" spans="1:21" x14ac:dyDescent="0.3">
      <c r="A5814" s="61">
        <v>92370</v>
      </c>
      <c r="B5814" s="54">
        <v>1</v>
      </c>
      <c r="C5814" s="54" t="s">
        <v>78</v>
      </c>
      <c r="D5814" s="54" t="s">
        <v>125</v>
      </c>
      <c r="E5814" s="61" t="s">
        <v>4853</v>
      </c>
      <c r="F5814" s="61" t="s">
        <v>137</v>
      </c>
      <c r="G5814" s="54" t="s">
        <v>71</v>
      </c>
      <c r="H5814" s="54" t="s">
        <v>128</v>
      </c>
      <c r="I5814" s="54" t="s">
        <v>22</v>
      </c>
      <c r="J5814" s="54" t="s">
        <v>129</v>
      </c>
      <c r="K5814" s="56">
        <v>43462.596689814818</v>
      </c>
      <c r="L5814" s="56">
        <v>43462.705081018517</v>
      </c>
      <c r="M5814" s="57">
        <v>2.6013888879999998</v>
      </c>
      <c r="N5814" s="58">
        <v>0</v>
      </c>
      <c r="O5814" s="58">
        <v>1</v>
      </c>
      <c r="P5814" s="58">
        <v>0</v>
      </c>
      <c r="Q5814" s="58">
        <v>0</v>
      </c>
      <c r="R5814" s="59">
        <v>0</v>
      </c>
      <c r="S5814" s="59">
        <v>2.6013890000000002</v>
      </c>
      <c r="T5814" s="59">
        <v>0</v>
      </c>
      <c r="U5814" s="59">
        <v>0</v>
      </c>
    </row>
    <row r="5815" spans="1:21" x14ac:dyDescent="0.3">
      <c r="A5815" s="61">
        <v>92371</v>
      </c>
      <c r="B5815" s="54">
        <v>1</v>
      </c>
      <c r="C5815" s="54" t="s">
        <v>79</v>
      </c>
      <c r="D5815" s="54" t="s">
        <v>114</v>
      </c>
      <c r="E5815" s="61" t="s">
        <v>4854</v>
      </c>
      <c r="F5815" s="61" t="s">
        <v>140</v>
      </c>
      <c r="G5815" s="54" t="s">
        <v>72</v>
      </c>
      <c r="H5815" s="54" t="s">
        <v>128</v>
      </c>
      <c r="I5815" s="54" t="s">
        <v>22</v>
      </c>
      <c r="J5815" s="54" t="s">
        <v>129</v>
      </c>
      <c r="K5815" s="56">
        <v>43462.593009259261</v>
      </c>
      <c r="L5815" s="56">
        <v>43462.721585648149</v>
      </c>
      <c r="M5815" s="57">
        <v>3.0858333330000001</v>
      </c>
      <c r="N5815" s="58">
        <v>0</v>
      </c>
      <c r="O5815" s="58">
        <v>201</v>
      </c>
      <c r="P5815" s="58">
        <v>0</v>
      </c>
      <c r="Q5815" s="58">
        <v>0</v>
      </c>
      <c r="R5815" s="59">
        <v>0</v>
      </c>
      <c r="S5815" s="59">
        <v>620.25250000000005</v>
      </c>
      <c r="T5815" s="59">
        <v>0</v>
      </c>
      <c r="U5815" s="59">
        <v>0</v>
      </c>
    </row>
    <row r="5816" spans="1:21" x14ac:dyDescent="0.3">
      <c r="A5816" s="61">
        <v>92373</v>
      </c>
      <c r="B5816" s="54">
        <v>1</v>
      </c>
      <c r="C5816" s="54" t="s">
        <v>78</v>
      </c>
      <c r="D5816" s="54" t="s">
        <v>90</v>
      </c>
      <c r="E5816" s="61" t="s">
        <v>558</v>
      </c>
      <c r="F5816" s="61" t="s">
        <v>137</v>
      </c>
      <c r="G5816" s="54" t="s">
        <v>71</v>
      </c>
      <c r="H5816" s="54" t="s">
        <v>128</v>
      </c>
      <c r="I5816" s="54" t="s">
        <v>22</v>
      </c>
      <c r="J5816" s="54" t="s">
        <v>129</v>
      </c>
      <c r="K5816" s="56">
        <v>43462.602962962963</v>
      </c>
      <c r="L5816" s="56">
        <v>43462.641655092593</v>
      </c>
      <c r="M5816" s="57">
        <v>0.92861111100000004</v>
      </c>
      <c r="N5816" s="58">
        <v>0</v>
      </c>
      <c r="O5816" s="58">
        <v>1</v>
      </c>
      <c r="P5816" s="58">
        <v>0</v>
      </c>
      <c r="Q5816" s="58">
        <v>0</v>
      </c>
      <c r="R5816" s="59">
        <v>0</v>
      </c>
      <c r="S5816" s="59">
        <v>0.92861099999999996</v>
      </c>
      <c r="T5816" s="59">
        <v>0</v>
      </c>
      <c r="U5816" s="59">
        <v>0</v>
      </c>
    </row>
    <row r="5817" spans="1:21" x14ac:dyDescent="0.3">
      <c r="A5817" s="61">
        <v>92374</v>
      </c>
      <c r="B5817" s="54">
        <v>1</v>
      </c>
      <c r="C5817" s="54" t="s">
        <v>79</v>
      </c>
      <c r="D5817" s="54" t="s">
        <v>118</v>
      </c>
      <c r="E5817" s="61" t="s">
        <v>4085</v>
      </c>
      <c r="F5817" s="61" t="s">
        <v>203</v>
      </c>
      <c r="G5817" s="54" t="s">
        <v>71</v>
      </c>
      <c r="H5817" s="54" t="s">
        <v>128</v>
      </c>
      <c r="I5817" s="54" t="s">
        <v>22</v>
      </c>
      <c r="J5817" s="54" t="s">
        <v>129</v>
      </c>
      <c r="K5817" s="56">
        <v>43462.604363425926</v>
      </c>
      <c r="L5817" s="56">
        <v>43462.640046296299</v>
      </c>
      <c r="M5817" s="57">
        <v>0.85638888800000001</v>
      </c>
      <c r="N5817" s="58">
        <v>0</v>
      </c>
      <c r="O5817" s="58">
        <v>10</v>
      </c>
      <c r="P5817" s="58">
        <v>0</v>
      </c>
      <c r="Q5817" s="58">
        <v>0</v>
      </c>
      <c r="R5817" s="59">
        <v>0</v>
      </c>
      <c r="S5817" s="59">
        <v>8.5638889999999996</v>
      </c>
      <c r="T5817" s="59">
        <v>0</v>
      </c>
      <c r="U5817" s="59">
        <v>0</v>
      </c>
    </row>
    <row r="5818" spans="1:21" x14ac:dyDescent="0.3">
      <c r="A5818" s="61">
        <v>92375</v>
      </c>
      <c r="B5818" s="54">
        <v>1</v>
      </c>
      <c r="C5818" s="54" t="s">
        <v>78</v>
      </c>
      <c r="D5818" s="54" t="s">
        <v>98</v>
      </c>
      <c r="E5818" s="61" t="s">
        <v>4855</v>
      </c>
      <c r="F5818" s="61" t="s">
        <v>144</v>
      </c>
      <c r="G5818" s="54" t="s">
        <v>71</v>
      </c>
      <c r="H5818" s="54" t="s">
        <v>128</v>
      </c>
      <c r="I5818" s="54" t="s">
        <v>22</v>
      </c>
      <c r="J5818" s="54" t="s">
        <v>129</v>
      </c>
      <c r="K5818" s="56">
        <v>43462.604502314818</v>
      </c>
      <c r="L5818" s="56">
        <v>43462.668564814812</v>
      </c>
      <c r="M5818" s="57">
        <v>1.5375000000000001</v>
      </c>
      <c r="N5818" s="58">
        <v>0</v>
      </c>
      <c r="O5818" s="58">
        <v>1</v>
      </c>
      <c r="P5818" s="58">
        <v>0</v>
      </c>
      <c r="Q5818" s="58">
        <v>0</v>
      </c>
      <c r="R5818" s="59">
        <v>0</v>
      </c>
      <c r="S5818" s="59">
        <v>1.5375000000000001</v>
      </c>
      <c r="T5818" s="59">
        <v>0</v>
      </c>
      <c r="U5818" s="59">
        <v>0</v>
      </c>
    </row>
    <row r="5819" spans="1:21" x14ac:dyDescent="0.3">
      <c r="A5819" s="61">
        <v>92376</v>
      </c>
      <c r="B5819" s="54">
        <v>1</v>
      </c>
      <c r="C5819" s="54" t="s">
        <v>79</v>
      </c>
      <c r="D5819" s="54" t="s">
        <v>108</v>
      </c>
      <c r="E5819" s="61" t="s">
        <v>4856</v>
      </c>
      <c r="F5819" s="61" t="s">
        <v>137</v>
      </c>
      <c r="G5819" s="54" t="s">
        <v>71</v>
      </c>
      <c r="H5819" s="54" t="s">
        <v>128</v>
      </c>
      <c r="I5819" s="54" t="s">
        <v>22</v>
      </c>
      <c r="J5819" s="54" t="s">
        <v>129</v>
      </c>
      <c r="K5819" s="56">
        <v>43462.616863425923</v>
      </c>
      <c r="L5819" s="56">
        <v>43462.658449074072</v>
      </c>
      <c r="M5819" s="57">
        <v>0.99805555499999998</v>
      </c>
      <c r="N5819" s="58">
        <v>0</v>
      </c>
      <c r="O5819" s="58">
        <v>1</v>
      </c>
      <c r="P5819" s="58">
        <v>0</v>
      </c>
      <c r="Q5819" s="58">
        <v>0</v>
      </c>
      <c r="R5819" s="59">
        <v>0</v>
      </c>
      <c r="S5819" s="59">
        <v>0.99805600000000005</v>
      </c>
      <c r="T5819" s="59">
        <v>0</v>
      </c>
      <c r="U5819" s="59">
        <v>0</v>
      </c>
    </row>
    <row r="5820" spans="1:21" x14ac:dyDescent="0.3">
      <c r="A5820" s="61">
        <v>92377</v>
      </c>
      <c r="B5820" s="54">
        <v>1</v>
      </c>
      <c r="C5820" s="54" t="s">
        <v>79</v>
      </c>
      <c r="D5820" s="54" t="s">
        <v>123</v>
      </c>
      <c r="E5820" s="61" t="s">
        <v>1459</v>
      </c>
      <c r="F5820" s="61" t="s">
        <v>179</v>
      </c>
      <c r="G5820" s="54" t="s">
        <v>72</v>
      </c>
      <c r="H5820" s="54" t="s">
        <v>128</v>
      </c>
      <c r="I5820" s="54" t="s">
        <v>22</v>
      </c>
      <c r="J5820" s="54" t="s">
        <v>129</v>
      </c>
      <c r="K5820" s="56">
        <v>43462.626076388886</v>
      </c>
      <c r="L5820" s="56">
        <v>43462.637870370367</v>
      </c>
      <c r="M5820" s="57">
        <v>0.28305555500000001</v>
      </c>
      <c r="N5820" s="58">
        <v>10</v>
      </c>
      <c r="O5820" s="58">
        <v>1523</v>
      </c>
      <c r="P5820" s="58">
        <v>1</v>
      </c>
      <c r="Q5820" s="58">
        <v>554</v>
      </c>
      <c r="R5820" s="59">
        <v>2.8305560000000001</v>
      </c>
      <c r="S5820" s="59">
        <v>431.09361000000001</v>
      </c>
      <c r="T5820" s="59">
        <v>0.28305599999999997</v>
      </c>
      <c r="U5820" s="59">
        <v>156.81277700000001</v>
      </c>
    </row>
    <row r="5821" spans="1:21" x14ac:dyDescent="0.3">
      <c r="A5821" s="61">
        <v>92379</v>
      </c>
      <c r="B5821" s="54">
        <v>1</v>
      </c>
      <c r="C5821" s="54" t="s">
        <v>79</v>
      </c>
      <c r="D5821" s="54" t="s">
        <v>109</v>
      </c>
      <c r="E5821" s="61" t="s">
        <v>4857</v>
      </c>
      <c r="F5821" s="61" t="s">
        <v>145</v>
      </c>
      <c r="G5821" s="54" t="s">
        <v>72</v>
      </c>
      <c r="H5821" s="54" t="s">
        <v>128</v>
      </c>
      <c r="I5821" s="54" t="s">
        <v>22</v>
      </c>
      <c r="J5821" s="54" t="s">
        <v>129</v>
      </c>
      <c r="K5821" s="56">
        <v>43462.619629629626</v>
      </c>
      <c r="L5821" s="56">
        <v>43462.637719907405</v>
      </c>
      <c r="M5821" s="57">
        <v>0.43416666599999998</v>
      </c>
      <c r="N5821" s="58">
        <v>0</v>
      </c>
      <c r="O5821" s="58">
        <v>171</v>
      </c>
      <c r="P5821" s="58">
        <v>0</v>
      </c>
      <c r="Q5821" s="58">
        <v>0</v>
      </c>
      <c r="R5821" s="59">
        <v>0</v>
      </c>
      <c r="S5821" s="59">
        <v>74.242500000000007</v>
      </c>
      <c r="T5821" s="59">
        <v>0</v>
      </c>
      <c r="U5821" s="59">
        <v>0</v>
      </c>
    </row>
    <row r="5822" spans="1:21" x14ac:dyDescent="0.3">
      <c r="A5822" s="61">
        <v>92384</v>
      </c>
      <c r="B5822" s="54">
        <v>1</v>
      </c>
      <c r="C5822" s="54" t="s">
        <v>79</v>
      </c>
      <c r="D5822" s="54" t="s">
        <v>115</v>
      </c>
      <c r="E5822" s="61" t="s">
        <v>4858</v>
      </c>
      <c r="F5822" s="61" t="s">
        <v>274</v>
      </c>
      <c r="G5822" s="54" t="s">
        <v>71</v>
      </c>
      <c r="H5822" s="54" t="s">
        <v>128</v>
      </c>
      <c r="I5822" s="54" t="s">
        <v>22</v>
      </c>
      <c r="J5822" s="54" t="s">
        <v>129</v>
      </c>
      <c r="K5822" s="56">
        <v>43462.626319444447</v>
      </c>
      <c r="L5822" s="56">
        <v>43462.644375000003</v>
      </c>
      <c r="M5822" s="57">
        <v>0.43333333299999999</v>
      </c>
      <c r="N5822" s="58">
        <v>0</v>
      </c>
      <c r="O5822" s="58">
        <v>28</v>
      </c>
      <c r="P5822" s="58">
        <v>0</v>
      </c>
      <c r="Q5822" s="58">
        <v>0</v>
      </c>
      <c r="R5822" s="59">
        <v>0</v>
      </c>
      <c r="S5822" s="59">
        <v>12.133333</v>
      </c>
      <c r="T5822" s="59">
        <v>0</v>
      </c>
      <c r="U5822" s="59">
        <v>0</v>
      </c>
    </row>
    <row r="5823" spans="1:21" x14ac:dyDescent="0.3">
      <c r="A5823" s="61">
        <v>92386</v>
      </c>
      <c r="B5823" s="54">
        <v>1</v>
      </c>
      <c r="C5823" s="54" t="s">
        <v>78</v>
      </c>
      <c r="D5823" s="54" t="s">
        <v>80</v>
      </c>
      <c r="E5823" s="61" t="s">
        <v>4859</v>
      </c>
      <c r="F5823" s="61" t="s">
        <v>137</v>
      </c>
      <c r="G5823" s="54" t="s">
        <v>71</v>
      </c>
      <c r="H5823" s="54" t="s">
        <v>128</v>
      </c>
      <c r="I5823" s="54" t="s">
        <v>22</v>
      </c>
      <c r="J5823" s="54" t="s">
        <v>129</v>
      </c>
      <c r="K5823" s="56">
        <v>43462.629155092596</v>
      </c>
      <c r="L5823" s="56">
        <v>43462.703946759262</v>
      </c>
      <c r="M5823" s="57">
        <v>1.7949999999999999</v>
      </c>
      <c r="N5823" s="58">
        <v>0</v>
      </c>
      <c r="O5823" s="58">
        <v>3</v>
      </c>
      <c r="P5823" s="58">
        <v>0</v>
      </c>
      <c r="Q5823" s="58">
        <v>0</v>
      </c>
      <c r="R5823" s="59">
        <v>0</v>
      </c>
      <c r="S5823" s="59">
        <v>5.3849999999999998</v>
      </c>
      <c r="T5823" s="59">
        <v>0</v>
      </c>
      <c r="U5823" s="59">
        <v>0</v>
      </c>
    </row>
    <row r="5824" spans="1:21" x14ac:dyDescent="0.3">
      <c r="A5824" s="61">
        <v>92392</v>
      </c>
      <c r="B5824" s="54">
        <v>1</v>
      </c>
      <c r="C5824" s="54" t="s">
        <v>78</v>
      </c>
      <c r="D5824" s="54" t="s">
        <v>87</v>
      </c>
      <c r="E5824" s="61" t="s">
        <v>4860</v>
      </c>
      <c r="F5824" s="61" t="s">
        <v>156</v>
      </c>
      <c r="G5824" s="54" t="s">
        <v>71</v>
      </c>
      <c r="H5824" s="54" t="s">
        <v>128</v>
      </c>
      <c r="I5824" s="54" t="s">
        <v>22</v>
      </c>
      <c r="J5824" s="54" t="s">
        <v>129</v>
      </c>
      <c r="K5824" s="56">
        <v>43462.600937499999</v>
      </c>
      <c r="L5824" s="56">
        <v>43462.689745370371</v>
      </c>
      <c r="M5824" s="57">
        <v>2.131388888</v>
      </c>
      <c r="N5824" s="58">
        <v>0</v>
      </c>
      <c r="O5824" s="58">
        <v>14</v>
      </c>
      <c r="P5824" s="58">
        <v>0</v>
      </c>
      <c r="Q5824" s="58">
        <v>0</v>
      </c>
      <c r="R5824" s="59">
        <v>0</v>
      </c>
      <c r="S5824" s="59">
        <v>29.839444</v>
      </c>
      <c r="T5824" s="59">
        <v>0</v>
      </c>
      <c r="U5824" s="59">
        <v>0</v>
      </c>
    </row>
    <row r="5825" spans="1:21" x14ac:dyDescent="0.3">
      <c r="A5825" s="61">
        <v>92396</v>
      </c>
      <c r="B5825" s="54">
        <v>1</v>
      </c>
      <c r="C5825" s="54" t="s">
        <v>79</v>
      </c>
      <c r="D5825" s="54" t="s">
        <v>114</v>
      </c>
      <c r="E5825" s="61" t="s">
        <v>4861</v>
      </c>
      <c r="F5825" s="61" t="s">
        <v>156</v>
      </c>
      <c r="G5825" s="54" t="s">
        <v>71</v>
      </c>
      <c r="H5825" s="54" t="s">
        <v>128</v>
      </c>
      <c r="I5825" s="54" t="s">
        <v>22</v>
      </c>
      <c r="J5825" s="54" t="s">
        <v>129</v>
      </c>
      <c r="K5825" s="56">
        <v>43462.636689814812</v>
      </c>
      <c r="L5825" s="56">
        <v>43462.659247685187</v>
      </c>
      <c r="M5825" s="57">
        <v>0.54138888799999996</v>
      </c>
      <c r="N5825" s="58">
        <v>0</v>
      </c>
      <c r="O5825" s="58">
        <v>198</v>
      </c>
      <c r="P5825" s="58">
        <v>0</v>
      </c>
      <c r="Q5825" s="58">
        <v>0</v>
      </c>
      <c r="R5825" s="59">
        <v>0</v>
      </c>
      <c r="S5825" s="59">
        <v>107.19499999999999</v>
      </c>
      <c r="T5825" s="59">
        <v>0</v>
      </c>
      <c r="U5825" s="59">
        <v>0</v>
      </c>
    </row>
    <row r="5826" spans="1:21" x14ac:dyDescent="0.3">
      <c r="A5826" s="61">
        <v>92397</v>
      </c>
      <c r="B5826" s="54">
        <v>1</v>
      </c>
      <c r="C5826" s="54" t="s">
        <v>79</v>
      </c>
      <c r="D5826" s="54" t="s">
        <v>118</v>
      </c>
      <c r="E5826" s="61" t="s">
        <v>4862</v>
      </c>
      <c r="F5826" s="61" t="s">
        <v>137</v>
      </c>
      <c r="G5826" s="54" t="s">
        <v>71</v>
      </c>
      <c r="H5826" s="54" t="s">
        <v>128</v>
      </c>
      <c r="I5826" s="54" t="s">
        <v>22</v>
      </c>
      <c r="J5826" s="54" t="s">
        <v>129</v>
      </c>
      <c r="K5826" s="56">
        <v>43462.640115740738</v>
      </c>
      <c r="L5826" s="56">
        <v>43462.70034722222</v>
      </c>
      <c r="M5826" s="57">
        <v>1.4455555550000001</v>
      </c>
      <c r="N5826" s="58">
        <v>0</v>
      </c>
      <c r="O5826" s="58">
        <v>2</v>
      </c>
      <c r="P5826" s="58">
        <v>0</v>
      </c>
      <c r="Q5826" s="58">
        <v>0</v>
      </c>
      <c r="R5826" s="59">
        <v>0</v>
      </c>
      <c r="S5826" s="59">
        <v>2.891111</v>
      </c>
      <c r="T5826" s="59">
        <v>0</v>
      </c>
      <c r="U5826" s="59">
        <v>0</v>
      </c>
    </row>
    <row r="5827" spans="1:21" x14ac:dyDescent="0.3">
      <c r="A5827" s="61">
        <v>92405</v>
      </c>
      <c r="B5827" s="54">
        <v>1</v>
      </c>
      <c r="C5827" s="54" t="s">
        <v>78</v>
      </c>
      <c r="D5827" s="54" t="s">
        <v>90</v>
      </c>
      <c r="E5827" s="61" t="s">
        <v>550</v>
      </c>
      <c r="F5827" s="61" t="s">
        <v>140</v>
      </c>
      <c r="G5827" s="54" t="s">
        <v>72</v>
      </c>
      <c r="H5827" s="54" t="s">
        <v>128</v>
      </c>
      <c r="I5827" s="54" t="s">
        <v>22</v>
      </c>
      <c r="J5827" s="54" t="s">
        <v>129</v>
      </c>
      <c r="K5827" s="56">
        <v>43462.64334490741</v>
      </c>
      <c r="L5827" s="56">
        <v>43462.696064814816</v>
      </c>
      <c r="M5827" s="57">
        <v>1.2652777770000001</v>
      </c>
      <c r="N5827" s="58">
        <v>7</v>
      </c>
      <c r="O5827" s="58">
        <v>3742</v>
      </c>
      <c r="P5827" s="58">
        <v>0</v>
      </c>
      <c r="Q5827" s="58">
        <v>12</v>
      </c>
      <c r="R5827" s="59">
        <v>8.8569440000000004</v>
      </c>
      <c r="S5827" s="59">
        <v>4734.6694420000003</v>
      </c>
      <c r="T5827" s="59">
        <v>0</v>
      </c>
      <c r="U5827" s="59">
        <v>15.183332999999999</v>
      </c>
    </row>
    <row r="5828" spans="1:21" x14ac:dyDescent="0.3">
      <c r="A5828" s="61">
        <v>92407</v>
      </c>
      <c r="B5828" s="54">
        <v>1</v>
      </c>
      <c r="C5828" s="54" t="s">
        <v>78</v>
      </c>
      <c r="D5828" s="54" t="s">
        <v>126</v>
      </c>
      <c r="E5828" s="61" t="s">
        <v>4863</v>
      </c>
      <c r="F5828" s="61" t="s">
        <v>136</v>
      </c>
      <c r="G5828" s="54" t="s">
        <v>71</v>
      </c>
      <c r="H5828" s="54" t="s">
        <v>128</v>
      </c>
      <c r="I5828" s="54" t="s">
        <v>22</v>
      </c>
      <c r="J5828" s="54" t="s">
        <v>129</v>
      </c>
      <c r="K5828" s="56">
        <v>43462.631006944444</v>
      </c>
      <c r="L5828" s="56">
        <v>43462.678900462961</v>
      </c>
      <c r="M5828" s="57">
        <v>1.149444444</v>
      </c>
      <c r="N5828" s="58">
        <v>0</v>
      </c>
      <c r="O5828" s="58">
        <v>205</v>
      </c>
      <c r="P5828" s="58">
        <v>0</v>
      </c>
      <c r="Q5828" s="58">
        <v>0</v>
      </c>
      <c r="R5828" s="59">
        <v>0</v>
      </c>
      <c r="S5828" s="59">
        <v>235.636111</v>
      </c>
      <c r="T5828" s="59">
        <v>0</v>
      </c>
      <c r="U5828" s="59">
        <v>0</v>
      </c>
    </row>
    <row r="5829" spans="1:21" x14ac:dyDescent="0.3">
      <c r="A5829" s="61">
        <v>92408</v>
      </c>
      <c r="B5829" s="54">
        <v>1</v>
      </c>
      <c r="C5829" s="54" t="s">
        <v>78</v>
      </c>
      <c r="D5829" s="54" t="s">
        <v>101</v>
      </c>
      <c r="E5829" s="61" t="s">
        <v>4864</v>
      </c>
      <c r="F5829" s="61" t="s">
        <v>206</v>
      </c>
      <c r="G5829" s="54" t="s">
        <v>72</v>
      </c>
      <c r="H5829" s="54" t="s">
        <v>128</v>
      </c>
      <c r="I5829" s="54" t="s">
        <v>22</v>
      </c>
      <c r="J5829" s="54" t="s">
        <v>129</v>
      </c>
      <c r="K5829" s="56">
        <v>43462.629733796297</v>
      </c>
      <c r="L5829" s="56">
        <v>43462.733923611115</v>
      </c>
      <c r="M5829" s="57">
        <v>2.500555555</v>
      </c>
      <c r="N5829" s="58">
        <v>0</v>
      </c>
      <c r="O5829" s="58">
        <v>127</v>
      </c>
      <c r="P5829" s="58">
        <v>0</v>
      </c>
      <c r="Q5829" s="58">
        <v>0</v>
      </c>
      <c r="R5829" s="59">
        <v>0</v>
      </c>
      <c r="S5829" s="59">
        <v>317.57055500000001</v>
      </c>
      <c r="T5829" s="59">
        <v>0</v>
      </c>
      <c r="U5829" s="59">
        <v>0</v>
      </c>
    </row>
    <row r="5830" spans="1:21" x14ac:dyDescent="0.3">
      <c r="A5830" s="61">
        <v>92410</v>
      </c>
      <c r="B5830" s="54">
        <v>1</v>
      </c>
      <c r="C5830" s="54" t="s">
        <v>78</v>
      </c>
      <c r="D5830" s="54" t="s">
        <v>80</v>
      </c>
      <c r="E5830" s="61" t="s">
        <v>707</v>
      </c>
      <c r="F5830" s="61" t="s">
        <v>130</v>
      </c>
      <c r="G5830" s="54" t="s">
        <v>71</v>
      </c>
      <c r="H5830" s="54" t="s">
        <v>128</v>
      </c>
      <c r="I5830" s="54" t="s">
        <v>22</v>
      </c>
      <c r="J5830" s="54" t="s">
        <v>129</v>
      </c>
      <c r="K5830" s="56">
        <v>43462.655150462961</v>
      </c>
      <c r="L5830" s="56">
        <v>43462.71665509259</v>
      </c>
      <c r="M5830" s="57">
        <v>1.476111111</v>
      </c>
      <c r="N5830" s="58">
        <v>0</v>
      </c>
      <c r="O5830" s="58">
        <v>2</v>
      </c>
      <c r="P5830" s="58">
        <v>0</v>
      </c>
      <c r="Q5830" s="58">
        <v>0</v>
      </c>
      <c r="R5830" s="59">
        <v>0</v>
      </c>
      <c r="S5830" s="59">
        <v>2.9522219999999999</v>
      </c>
      <c r="T5830" s="59">
        <v>0</v>
      </c>
      <c r="U5830" s="59">
        <v>0</v>
      </c>
    </row>
    <row r="5831" spans="1:21" x14ac:dyDescent="0.3">
      <c r="A5831" s="61">
        <v>92411</v>
      </c>
      <c r="B5831" s="54">
        <v>1</v>
      </c>
      <c r="C5831" s="54" t="s">
        <v>78</v>
      </c>
      <c r="D5831" s="54" t="s">
        <v>86</v>
      </c>
      <c r="E5831" s="61" t="s">
        <v>4865</v>
      </c>
      <c r="F5831" s="61" t="s">
        <v>137</v>
      </c>
      <c r="G5831" s="54" t="s">
        <v>71</v>
      </c>
      <c r="H5831" s="54" t="s">
        <v>128</v>
      </c>
      <c r="I5831" s="54" t="s">
        <v>22</v>
      </c>
      <c r="J5831" s="54" t="s">
        <v>129</v>
      </c>
      <c r="K5831" s="56">
        <v>43462.643310185187</v>
      </c>
      <c r="L5831" s="56">
        <v>43462.728171296294</v>
      </c>
      <c r="M5831" s="57">
        <v>2.0366666659999999</v>
      </c>
      <c r="N5831" s="58">
        <v>0</v>
      </c>
      <c r="O5831" s="58">
        <v>1</v>
      </c>
      <c r="P5831" s="58">
        <v>0</v>
      </c>
      <c r="Q5831" s="58">
        <v>0</v>
      </c>
      <c r="R5831" s="59">
        <v>0</v>
      </c>
      <c r="S5831" s="59">
        <v>2.036667</v>
      </c>
      <c r="T5831" s="59">
        <v>0</v>
      </c>
      <c r="U5831" s="59">
        <v>0</v>
      </c>
    </row>
    <row r="5832" spans="1:21" x14ac:dyDescent="0.3">
      <c r="A5832" s="61">
        <v>92412</v>
      </c>
      <c r="B5832" s="54">
        <v>1</v>
      </c>
      <c r="C5832" s="54" t="s">
        <v>78</v>
      </c>
      <c r="D5832" s="54" t="s">
        <v>107</v>
      </c>
      <c r="E5832" s="61" t="s">
        <v>4866</v>
      </c>
      <c r="F5832" s="61" t="s">
        <v>137</v>
      </c>
      <c r="G5832" s="54" t="s">
        <v>71</v>
      </c>
      <c r="H5832" s="54" t="s">
        <v>128</v>
      </c>
      <c r="I5832" s="54" t="s">
        <v>22</v>
      </c>
      <c r="J5832" s="54" t="s">
        <v>129</v>
      </c>
      <c r="K5832" s="56">
        <v>43462.652372685188</v>
      </c>
      <c r="L5832" s="56">
        <v>43462.709328703706</v>
      </c>
      <c r="M5832" s="57">
        <v>1.366944444</v>
      </c>
      <c r="N5832" s="58">
        <v>0</v>
      </c>
      <c r="O5832" s="58">
        <v>0</v>
      </c>
      <c r="P5832" s="58">
        <v>0</v>
      </c>
      <c r="Q5832" s="58">
        <v>1</v>
      </c>
      <c r="R5832" s="59">
        <v>0</v>
      </c>
      <c r="S5832" s="59">
        <v>0</v>
      </c>
      <c r="T5832" s="59">
        <v>0</v>
      </c>
      <c r="U5832" s="59">
        <v>1.3669439999999999</v>
      </c>
    </row>
    <row r="5833" spans="1:21" x14ac:dyDescent="0.3">
      <c r="A5833" s="61">
        <v>92414</v>
      </c>
      <c r="B5833" s="54">
        <v>1</v>
      </c>
      <c r="C5833" s="54" t="s">
        <v>79</v>
      </c>
      <c r="D5833" s="54" t="s">
        <v>117</v>
      </c>
      <c r="E5833" s="61" t="s">
        <v>3890</v>
      </c>
      <c r="F5833" s="61" t="s">
        <v>136</v>
      </c>
      <c r="G5833" s="54" t="s">
        <v>71</v>
      </c>
      <c r="H5833" s="54" t="s">
        <v>128</v>
      </c>
      <c r="I5833" s="54" t="s">
        <v>22</v>
      </c>
      <c r="J5833" s="54" t="s">
        <v>129</v>
      </c>
      <c r="K5833" s="56">
        <v>43462.652511574073</v>
      </c>
      <c r="L5833" s="56">
        <v>43462.718425925923</v>
      </c>
      <c r="M5833" s="57">
        <v>1.5819444439999999</v>
      </c>
      <c r="N5833" s="58">
        <v>0</v>
      </c>
      <c r="O5833" s="58">
        <v>0</v>
      </c>
      <c r="P5833" s="58">
        <v>0</v>
      </c>
      <c r="Q5833" s="58">
        <v>10</v>
      </c>
      <c r="R5833" s="59">
        <v>0</v>
      </c>
      <c r="S5833" s="59">
        <v>0</v>
      </c>
      <c r="T5833" s="59">
        <v>0</v>
      </c>
      <c r="U5833" s="59">
        <v>15.819444000000001</v>
      </c>
    </row>
    <row r="5834" spans="1:21" x14ac:dyDescent="0.3">
      <c r="A5834" s="61">
        <v>92415</v>
      </c>
      <c r="B5834" s="54">
        <v>1</v>
      </c>
      <c r="C5834" s="54" t="s">
        <v>78</v>
      </c>
      <c r="D5834" s="54" t="s">
        <v>83</v>
      </c>
      <c r="E5834" s="61" t="s">
        <v>4849</v>
      </c>
      <c r="F5834" s="61" t="s">
        <v>137</v>
      </c>
      <c r="G5834" s="54" t="s">
        <v>71</v>
      </c>
      <c r="H5834" s="54" t="s">
        <v>128</v>
      </c>
      <c r="I5834" s="54" t="s">
        <v>22</v>
      </c>
      <c r="J5834" s="54" t="s">
        <v>129</v>
      </c>
      <c r="K5834" s="56">
        <v>43462.635081018518</v>
      </c>
      <c r="L5834" s="56">
        <v>43462.9140625</v>
      </c>
      <c r="M5834" s="57">
        <v>6.6955555550000003</v>
      </c>
      <c r="N5834" s="58">
        <v>0</v>
      </c>
      <c r="O5834" s="58">
        <v>1</v>
      </c>
      <c r="P5834" s="58">
        <v>0</v>
      </c>
      <c r="Q5834" s="58">
        <v>0</v>
      </c>
      <c r="R5834" s="59">
        <v>0</v>
      </c>
      <c r="S5834" s="59">
        <v>6.6955559999999998</v>
      </c>
      <c r="T5834" s="59">
        <v>0</v>
      </c>
      <c r="U5834" s="59">
        <v>0</v>
      </c>
    </row>
    <row r="5835" spans="1:21" x14ac:dyDescent="0.3">
      <c r="A5835" s="61">
        <v>92421</v>
      </c>
      <c r="B5835" s="54">
        <v>1</v>
      </c>
      <c r="C5835" s="54" t="s">
        <v>78</v>
      </c>
      <c r="D5835" s="54" t="s">
        <v>125</v>
      </c>
      <c r="E5835" s="61" t="s">
        <v>4867</v>
      </c>
      <c r="F5835" s="61" t="s">
        <v>137</v>
      </c>
      <c r="G5835" s="54" t="s">
        <v>71</v>
      </c>
      <c r="H5835" s="54" t="s">
        <v>128</v>
      </c>
      <c r="I5835" s="54" t="s">
        <v>22</v>
      </c>
      <c r="J5835" s="54" t="s">
        <v>129</v>
      </c>
      <c r="K5835" s="56">
        <v>43462.661493055552</v>
      </c>
      <c r="L5835" s="56">
        <v>43462.724259259259</v>
      </c>
      <c r="M5835" s="57">
        <v>1.506388888</v>
      </c>
      <c r="N5835" s="58">
        <v>0</v>
      </c>
      <c r="O5835" s="58">
        <v>4</v>
      </c>
      <c r="P5835" s="58">
        <v>0</v>
      </c>
      <c r="Q5835" s="58">
        <v>0</v>
      </c>
      <c r="R5835" s="59">
        <v>0</v>
      </c>
      <c r="S5835" s="59">
        <v>6.0255559999999999</v>
      </c>
      <c r="T5835" s="59">
        <v>0</v>
      </c>
      <c r="U5835" s="59">
        <v>0</v>
      </c>
    </row>
    <row r="5836" spans="1:21" x14ac:dyDescent="0.3">
      <c r="A5836" s="61">
        <v>92422</v>
      </c>
      <c r="B5836" s="54">
        <v>1</v>
      </c>
      <c r="C5836" s="54" t="s">
        <v>78</v>
      </c>
      <c r="D5836" s="54" t="s">
        <v>106</v>
      </c>
      <c r="E5836" s="61" t="s">
        <v>4166</v>
      </c>
      <c r="F5836" s="61" t="s">
        <v>136</v>
      </c>
      <c r="G5836" s="54" t="s">
        <v>71</v>
      </c>
      <c r="H5836" s="54" t="s">
        <v>128</v>
      </c>
      <c r="I5836" s="54" t="s">
        <v>22</v>
      </c>
      <c r="J5836" s="54" t="s">
        <v>129</v>
      </c>
      <c r="K5836" s="56">
        <v>43462.668946759259</v>
      </c>
      <c r="L5836" s="56">
        <v>43462.714247685188</v>
      </c>
      <c r="M5836" s="57">
        <v>1.0872222220000001</v>
      </c>
      <c r="N5836" s="58">
        <v>0</v>
      </c>
      <c r="O5836" s="58">
        <v>13</v>
      </c>
      <c r="P5836" s="58">
        <v>0</v>
      </c>
      <c r="Q5836" s="58">
        <v>0</v>
      </c>
      <c r="R5836" s="59">
        <v>0</v>
      </c>
      <c r="S5836" s="59">
        <v>14.133889</v>
      </c>
      <c r="T5836" s="59">
        <v>0</v>
      </c>
      <c r="U5836" s="59">
        <v>0</v>
      </c>
    </row>
    <row r="5837" spans="1:21" x14ac:dyDescent="0.3">
      <c r="A5837" s="61">
        <v>92423</v>
      </c>
      <c r="B5837" s="54">
        <v>1</v>
      </c>
      <c r="C5837" s="54" t="s">
        <v>79</v>
      </c>
      <c r="D5837" s="54" t="s">
        <v>122</v>
      </c>
      <c r="E5837" s="61" t="s">
        <v>952</v>
      </c>
      <c r="F5837" s="61" t="s">
        <v>136</v>
      </c>
      <c r="G5837" s="54" t="s">
        <v>71</v>
      </c>
      <c r="H5837" s="54" t="s">
        <v>128</v>
      </c>
      <c r="I5837" s="54" t="s">
        <v>22</v>
      </c>
      <c r="J5837" s="54" t="s">
        <v>129</v>
      </c>
      <c r="K5837" s="56">
        <v>43462.658449074072</v>
      </c>
      <c r="L5837" s="56">
        <v>43462.69871527778</v>
      </c>
      <c r="M5837" s="57">
        <v>0.966388888</v>
      </c>
      <c r="N5837" s="58">
        <v>0</v>
      </c>
      <c r="O5837" s="58">
        <v>0</v>
      </c>
      <c r="P5837" s="58">
        <v>0</v>
      </c>
      <c r="Q5837" s="58">
        <v>26</v>
      </c>
      <c r="R5837" s="59">
        <v>0</v>
      </c>
      <c r="S5837" s="59">
        <v>0</v>
      </c>
      <c r="T5837" s="59">
        <v>0</v>
      </c>
      <c r="U5837" s="59">
        <v>25.126111000000002</v>
      </c>
    </row>
    <row r="5838" spans="1:21" x14ac:dyDescent="0.3">
      <c r="A5838" s="61">
        <v>92424</v>
      </c>
      <c r="B5838" s="54">
        <v>1</v>
      </c>
      <c r="C5838" s="54" t="s">
        <v>79</v>
      </c>
      <c r="D5838" s="54" t="s">
        <v>111</v>
      </c>
      <c r="E5838" s="61" t="s">
        <v>4868</v>
      </c>
      <c r="F5838" s="61" t="s">
        <v>145</v>
      </c>
      <c r="G5838" s="54" t="s">
        <v>72</v>
      </c>
      <c r="H5838" s="54" t="s">
        <v>128</v>
      </c>
      <c r="I5838" s="54" t="s">
        <v>22</v>
      </c>
      <c r="J5838" s="54" t="s">
        <v>129</v>
      </c>
      <c r="K5838" s="56">
        <v>43462.66814814815</v>
      </c>
      <c r="L5838" s="56">
        <v>43462.712384259255</v>
      </c>
      <c r="M5838" s="57">
        <v>1.061666666</v>
      </c>
      <c r="N5838" s="58">
        <v>0</v>
      </c>
      <c r="O5838" s="58">
        <v>0</v>
      </c>
      <c r="P5838" s="58">
        <v>0</v>
      </c>
      <c r="Q5838" s="58">
        <v>181</v>
      </c>
      <c r="R5838" s="59">
        <v>0</v>
      </c>
      <c r="S5838" s="59">
        <v>0</v>
      </c>
      <c r="T5838" s="59">
        <v>0</v>
      </c>
      <c r="U5838" s="59">
        <v>192.16166699999999</v>
      </c>
    </row>
    <row r="5839" spans="1:21" x14ac:dyDescent="0.3">
      <c r="A5839" s="61">
        <v>92427</v>
      </c>
      <c r="B5839" s="54">
        <v>1</v>
      </c>
      <c r="C5839" s="54" t="s">
        <v>78</v>
      </c>
      <c r="D5839" s="54" t="s">
        <v>92</v>
      </c>
      <c r="E5839" s="61" t="s">
        <v>4869</v>
      </c>
      <c r="F5839" s="61" t="s">
        <v>140</v>
      </c>
      <c r="G5839" s="54" t="s">
        <v>72</v>
      </c>
      <c r="H5839" s="54" t="s">
        <v>128</v>
      </c>
      <c r="I5839" s="54" t="s">
        <v>22</v>
      </c>
      <c r="J5839" s="54" t="s">
        <v>129</v>
      </c>
      <c r="K5839" s="56">
        <v>43462.674953703703</v>
      </c>
      <c r="L5839" s="56">
        <v>43462.806238425925</v>
      </c>
      <c r="M5839" s="57">
        <v>3.150833333</v>
      </c>
      <c r="N5839" s="58">
        <v>0</v>
      </c>
      <c r="O5839" s="58">
        <v>0</v>
      </c>
      <c r="P5839" s="58">
        <v>0</v>
      </c>
      <c r="Q5839" s="58">
        <v>9</v>
      </c>
      <c r="R5839" s="59">
        <v>0</v>
      </c>
      <c r="S5839" s="59">
        <v>0</v>
      </c>
      <c r="T5839" s="59">
        <v>0</v>
      </c>
      <c r="U5839" s="59">
        <v>28.357500000000002</v>
      </c>
    </row>
    <row r="5840" spans="1:21" x14ac:dyDescent="0.3">
      <c r="A5840" s="61">
        <v>92429</v>
      </c>
      <c r="B5840" s="54">
        <v>1</v>
      </c>
      <c r="C5840" s="54" t="s">
        <v>79</v>
      </c>
      <c r="D5840" s="54" t="s">
        <v>118</v>
      </c>
      <c r="E5840" s="61" t="s">
        <v>4870</v>
      </c>
      <c r="F5840" s="61" t="s">
        <v>145</v>
      </c>
      <c r="G5840" s="54" t="s">
        <v>72</v>
      </c>
      <c r="H5840" s="54" t="s">
        <v>128</v>
      </c>
      <c r="I5840" s="54" t="s">
        <v>22</v>
      </c>
      <c r="J5840" s="54" t="s">
        <v>129</v>
      </c>
      <c r="K5840" s="56">
        <v>43462.674803240741</v>
      </c>
      <c r="L5840" s="56">
        <v>43462.733472222222</v>
      </c>
      <c r="M5840" s="57">
        <v>1.408055555</v>
      </c>
      <c r="N5840" s="58">
        <v>0</v>
      </c>
      <c r="O5840" s="58">
        <v>332</v>
      </c>
      <c r="P5840" s="58">
        <v>0</v>
      </c>
      <c r="Q5840" s="58">
        <v>0</v>
      </c>
      <c r="R5840" s="59">
        <v>0</v>
      </c>
      <c r="S5840" s="59">
        <v>467.47444400000001</v>
      </c>
      <c r="T5840" s="59">
        <v>0</v>
      </c>
      <c r="U5840" s="59">
        <v>0</v>
      </c>
    </row>
    <row r="5841" spans="1:21" x14ac:dyDescent="0.3">
      <c r="A5841" s="61">
        <v>92430</v>
      </c>
      <c r="B5841" s="54">
        <v>1</v>
      </c>
      <c r="C5841" s="54" t="s">
        <v>78</v>
      </c>
      <c r="D5841" s="54" t="s">
        <v>103</v>
      </c>
      <c r="E5841" s="61" t="s">
        <v>4871</v>
      </c>
      <c r="F5841" s="61" t="s">
        <v>145</v>
      </c>
      <c r="G5841" s="54" t="s">
        <v>72</v>
      </c>
      <c r="H5841" s="54" t="s">
        <v>128</v>
      </c>
      <c r="I5841" s="54" t="s">
        <v>22</v>
      </c>
      <c r="J5841" s="54" t="s">
        <v>129</v>
      </c>
      <c r="K5841" s="56">
        <v>43462.678217592591</v>
      </c>
      <c r="L5841" s="56">
        <v>43462.746122685188</v>
      </c>
      <c r="M5841" s="57">
        <v>1.6297222220000001</v>
      </c>
      <c r="N5841" s="58">
        <v>0</v>
      </c>
      <c r="O5841" s="58">
        <v>1</v>
      </c>
      <c r="P5841" s="58">
        <v>0</v>
      </c>
      <c r="Q5841" s="58">
        <v>150</v>
      </c>
      <c r="R5841" s="59">
        <v>0</v>
      </c>
      <c r="S5841" s="59">
        <v>1.6297219999999999</v>
      </c>
      <c r="T5841" s="59">
        <v>0</v>
      </c>
      <c r="U5841" s="59">
        <v>244.45833300000001</v>
      </c>
    </row>
    <row r="5842" spans="1:21" x14ac:dyDescent="0.3">
      <c r="A5842" s="61">
        <v>92431</v>
      </c>
      <c r="B5842" s="54">
        <v>1</v>
      </c>
      <c r="C5842" s="54" t="s">
        <v>79</v>
      </c>
      <c r="D5842" s="54" t="s">
        <v>124</v>
      </c>
      <c r="E5842" s="61" t="s">
        <v>4872</v>
      </c>
      <c r="F5842" s="61" t="s">
        <v>156</v>
      </c>
      <c r="G5842" s="54" t="s">
        <v>71</v>
      </c>
      <c r="H5842" s="54" t="s">
        <v>128</v>
      </c>
      <c r="I5842" s="54" t="s">
        <v>22</v>
      </c>
      <c r="J5842" s="54" t="s">
        <v>129</v>
      </c>
      <c r="K5842" s="56">
        <v>43462.668749999997</v>
      </c>
      <c r="L5842" s="56">
        <v>43462.704305555555</v>
      </c>
      <c r="M5842" s="57">
        <v>0.85333333300000003</v>
      </c>
      <c r="N5842" s="58">
        <v>0</v>
      </c>
      <c r="O5842" s="58">
        <v>9</v>
      </c>
      <c r="P5842" s="58">
        <v>0</v>
      </c>
      <c r="Q5842" s="58">
        <v>3</v>
      </c>
      <c r="R5842" s="59">
        <v>0</v>
      </c>
      <c r="S5842" s="59">
        <v>7.68</v>
      </c>
      <c r="T5842" s="59">
        <v>0</v>
      </c>
      <c r="U5842" s="59">
        <v>2.56</v>
      </c>
    </row>
    <row r="5843" spans="1:21" x14ac:dyDescent="0.3">
      <c r="A5843" s="61">
        <v>92434</v>
      </c>
      <c r="B5843" s="54">
        <v>1</v>
      </c>
      <c r="C5843" s="54" t="s">
        <v>78</v>
      </c>
      <c r="D5843" s="54" t="s">
        <v>94</v>
      </c>
      <c r="E5843" s="61" t="s">
        <v>2527</v>
      </c>
      <c r="F5843" s="61" t="s">
        <v>151</v>
      </c>
      <c r="G5843" s="54" t="s">
        <v>71</v>
      </c>
      <c r="H5843" s="54" t="s">
        <v>128</v>
      </c>
      <c r="I5843" s="54" t="s">
        <v>22</v>
      </c>
      <c r="J5843" s="54" t="s">
        <v>129</v>
      </c>
      <c r="K5843" s="56">
        <v>43462.663020833337</v>
      </c>
      <c r="L5843" s="56">
        <v>43462.783622685187</v>
      </c>
      <c r="M5843" s="57">
        <v>2.8944444439999999</v>
      </c>
      <c r="N5843" s="58">
        <v>0</v>
      </c>
      <c r="O5843" s="58">
        <v>129</v>
      </c>
      <c r="P5843" s="58">
        <v>0</v>
      </c>
      <c r="Q5843" s="58">
        <v>0</v>
      </c>
      <c r="R5843" s="59">
        <v>0</v>
      </c>
      <c r="S5843" s="59">
        <v>373.38333299999999</v>
      </c>
      <c r="T5843" s="59">
        <v>0</v>
      </c>
      <c r="U5843" s="59">
        <v>0</v>
      </c>
    </row>
    <row r="5844" spans="1:21" x14ac:dyDescent="0.3">
      <c r="A5844" s="61">
        <v>92435</v>
      </c>
      <c r="B5844" s="54">
        <v>1</v>
      </c>
      <c r="C5844" s="54" t="s">
        <v>78</v>
      </c>
      <c r="D5844" s="54" t="s">
        <v>88</v>
      </c>
      <c r="E5844" s="61" t="s">
        <v>636</v>
      </c>
      <c r="F5844" s="61" t="s">
        <v>136</v>
      </c>
      <c r="G5844" s="54" t="s">
        <v>71</v>
      </c>
      <c r="H5844" s="54" t="s">
        <v>128</v>
      </c>
      <c r="I5844" s="54" t="s">
        <v>22</v>
      </c>
      <c r="J5844" s="54" t="s">
        <v>129</v>
      </c>
      <c r="K5844" s="56">
        <v>43462.681087962963</v>
      </c>
      <c r="L5844" s="56">
        <v>43462.723113425927</v>
      </c>
      <c r="M5844" s="57">
        <v>1.008611111</v>
      </c>
      <c r="N5844" s="58">
        <v>0</v>
      </c>
      <c r="O5844" s="58">
        <v>105</v>
      </c>
      <c r="P5844" s="58">
        <v>0</v>
      </c>
      <c r="Q5844" s="58">
        <v>0</v>
      </c>
      <c r="R5844" s="59">
        <v>0</v>
      </c>
      <c r="S5844" s="59">
        <v>105.904167</v>
      </c>
      <c r="T5844" s="59">
        <v>0</v>
      </c>
      <c r="U5844" s="59">
        <v>0</v>
      </c>
    </row>
    <row r="5845" spans="1:21" x14ac:dyDescent="0.3">
      <c r="A5845" s="61">
        <v>92437</v>
      </c>
      <c r="B5845" s="54">
        <v>1</v>
      </c>
      <c r="C5845" s="54" t="s">
        <v>79</v>
      </c>
      <c r="D5845" s="54" t="s">
        <v>112</v>
      </c>
      <c r="E5845" s="61" t="s">
        <v>3908</v>
      </c>
      <c r="F5845" s="61" t="s">
        <v>136</v>
      </c>
      <c r="G5845" s="54" t="s">
        <v>71</v>
      </c>
      <c r="H5845" s="54" t="s">
        <v>128</v>
      </c>
      <c r="I5845" s="54" t="s">
        <v>22</v>
      </c>
      <c r="J5845" s="54" t="s">
        <v>129</v>
      </c>
      <c r="K5845" s="56">
        <v>43462.683541666665</v>
      </c>
      <c r="L5845" s="56">
        <v>43462.754641203705</v>
      </c>
      <c r="M5845" s="57">
        <v>1.706388888</v>
      </c>
      <c r="N5845" s="58">
        <v>0</v>
      </c>
      <c r="O5845" s="58">
        <v>7</v>
      </c>
      <c r="P5845" s="58">
        <v>0</v>
      </c>
      <c r="Q5845" s="58">
        <v>0</v>
      </c>
      <c r="R5845" s="59">
        <v>0</v>
      </c>
      <c r="S5845" s="59">
        <v>11.944722000000001</v>
      </c>
      <c r="T5845" s="59">
        <v>0</v>
      </c>
      <c r="U5845" s="59">
        <v>0</v>
      </c>
    </row>
    <row r="5846" spans="1:21" x14ac:dyDescent="0.3">
      <c r="A5846" s="61">
        <v>92440</v>
      </c>
      <c r="B5846" s="54">
        <v>1</v>
      </c>
      <c r="C5846" s="54" t="s">
        <v>79</v>
      </c>
      <c r="D5846" s="54" t="s">
        <v>119</v>
      </c>
      <c r="E5846" s="61" t="s">
        <v>4873</v>
      </c>
      <c r="F5846" s="61" t="s">
        <v>136</v>
      </c>
      <c r="G5846" s="54" t="s">
        <v>71</v>
      </c>
      <c r="H5846" s="54" t="s">
        <v>128</v>
      </c>
      <c r="I5846" s="54" t="s">
        <v>22</v>
      </c>
      <c r="J5846" s="54" t="s">
        <v>129</v>
      </c>
      <c r="K5846" s="56">
        <v>43462.675162037034</v>
      </c>
      <c r="L5846" s="56">
        <v>43462.727071759262</v>
      </c>
      <c r="M5846" s="57">
        <v>1.245833333</v>
      </c>
      <c r="N5846" s="58">
        <v>0</v>
      </c>
      <c r="O5846" s="58">
        <v>8</v>
      </c>
      <c r="P5846" s="58">
        <v>0</v>
      </c>
      <c r="Q5846" s="58">
        <v>16</v>
      </c>
      <c r="R5846" s="59">
        <v>0</v>
      </c>
      <c r="S5846" s="59">
        <v>9.9666669999999993</v>
      </c>
      <c r="T5846" s="59">
        <v>0</v>
      </c>
      <c r="U5846" s="59">
        <v>19.933333000000001</v>
      </c>
    </row>
    <row r="5847" spans="1:21" x14ac:dyDescent="0.3">
      <c r="A5847" s="61">
        <v>92449</v>
      </c>
      <c r="B5847" s="54">
        <v>1</v>
      </c>
      <c r="C5847" s="54" t="s">
        <v>78</v>
      </c>
      <c r="D5847" s="54" t="s">
        <v>80</v>
      </c>
      <c r="E5847" s="61" t="s">
        <v>4874</v>
      </c>
      <c r="F5847" s="61" t="s">
        <v>137</v>
      </c>
      <c r="G5847" s="54" t="s">
        <v>71</v>
      </c>
      <c r="H5847" s="54" t="s">
        <v>128</v>
      </c>
      <c r="I5847" s="54" t="s">
        <v>22</v>
      </c>
      <c r="J5847" s="54" t="s">
        <v>129</v>
      </c>
      <c r="K5847" s="56">
        <v>43462.726157407407</v>
      </c>
      <c r="L5847" s="56">
        <v>43462.794062499997</v>
      </c>
      <c r="M5847" s="57">
        <v>1.6297222220000001</v>
      </c>
      <c r="N5847" s="58">
        <v>0</v>
      </c>
      <c r="O5847" s="58">
        <v>1</v>
      </c>
      <c r="P5847" s="58">
        <v>0</v>
      </c>
      <c r="Q5847" s="58">
        <v>0</v>
      </c>
      <c r="R5847" s="59">
        <v>0</v>
      </c>
      <c r="S5847" s="59">
        <v>1.6297219999999999</v>
      </c>
      <c r="T5847" s="59">
        <v>0</v>
      </c>
      <c r="U5847" s="59">
        <v>0</v>
      </c>
    </row>
    <row r="5848" spans="1:21" x14ac:dyDescent="0.3">
      <c r="A5848" s="61">
        <v>92450</v>
      </c>
      <c r="B5848" s="54">
        <v>1</v>
      </c>
      <c r="C5848" s="54" t="s">
        <v>79</v>
      </c>
      <c r="D5848" s="54" t="s">
        <v>114</v>
      </c>
      <c r="E5848" s="61" t="s">
        <v>431</v>
      </c>
      <c r="F5848" s="61" t="s">
        <v>145</v>
      </c>
      <c r="G5848" s="54" t="s">
        <v>72</v>
      </c>
      <c r="H5848" s="54" t="s">
        <v>128</v>
      </c>
      <c r="I5848" s="54" t="s">
        <v>22</v>
      </c>
      <c r="J5848" s="54" t="s">
        <v>129</v>
      </c>
      <c r="K5848" s="56">
        <v>43462.695138888892</v>
      </c>
      <c r="L5848" s="56">
        <v>43462.753182870372</v>
      </c>
      <c r="M5848" s="57">
        <v>1.3930555549999999</v>
      </c>
      <c r="N5848" s="58">
        <v>0</v>
      </c>
      <c r="O5848" s="58">
        <v>1</v>
      </c>
      <c r="P5848" s="58">
        <v>0</v>
      </c>
      <c r="Q5848" s="58">
        <v>69</v>
      </c>
      <c r="R5848" s="59">
        <v>0</v>
      </c>
      <c r="S5848" s="59">
        <v>1.3930560000000001</v>
      </c>
      <c r="T5848" s="59">
        <v>0</v>
      </c>
      <c r="U5848" s="59">
        <v>96.120833000000005</v>
      </c>
    </row>
    <row r="5849" spans="1:21" x14ac:dyDescent="0.3">
      <c r="A5849" s="61">
        <v>92458</v>
      </c>
      <c r="B5849" s="54">
        <v>1</v>
      </c>
      <c r="C5849" s="54" t="s">
        <v>78</v>
      </c>
      <c r="D5849" s="54" t="s">
        <v>82</v>
      </c>
      <c r="E5849" s="61" t="s">
        <v>3592</v>
      </c>
      <c r="F5849" s="61" t="s">
        <v>151</v>
      </c>
      <c r="G5849" s="54" t="s">
        <v>71</v>
      </c>
      <c r="H5849" s="54" t="s">
        <v>128</v>
      </c>
      <c r="I5849" s="54" t="s">
        <v>22</v>
      </c>
      <c r="J5849" s="54" t="s">
        <v>129</v>
      </c>
      <c r="K5849" s="56">
        <v>43462.70045138889</v>
      </c>
      <c r="L5849" s="56">
        <v>43462.797488425924</v>
      </c>
      <c r="M5849" s="57">
        <v>2.3288888879999998</v>
      </c>
      <c r="N5849" s="58">
        <v>0</v>
      </c>
      <c r="O5849" s="58">
        <v>455</v>
      </c>
      <c r="P5849" s="58">
        <v>0</v>
      </c>
      <c r="Q5849" s="58">
        <v>5</v>
      </c>
      <c r="R5849" s="59">
        <v>0</v>
      </c>
      <c r="S5849" s="59">
        <v>1059.644444</v>
      </c>
      <c r="T5849" s="59">
        <v>0</v>
      </c>
      <c r="U5849" s="59">
        <v>11.644444</v>
      </c>
    </row>
    <row r="5850" spans="1:21" x14ac:dyDescent="0.3">
      <c r="A5850" s="61">
        <v>92460</v>
      </c>
      <c r="B5850" s="54">
        <v>1</v>
      </c>
      <c r="C5850" s="54" t="s">
        <v>78</v>
      </c>
      <c r="D5850" s="54" t="s">
        <v>88</v>
      </c>
      <c r="E5850" s="61" t="s">
        <v>4875</v>
      </c>
      <c r="F5850" s="61" t="s">
        <v>137</v>
      </c>
      <c r="G5850" s="54" t="s">
        <v>71</v>
      </c>
      <c r="H5850" s="54" t="s">
        <v>128</v>
      </c>
      <c r="I5850" s="54" t="s">
        <v>22</v>
      </c>
      <c r="J5850" s="54" t="s">
        <v>129</v>
      </c>
      <c r="K5850" s="56">
        <v>43462.714918981481</v>
      </c>
      <c r="L5850" s="56">
        <v>43462.738553240742</v>
      </c>
      <c r="M5850" s="57">
        <v>0.56722222200000005</v>
      </c>
      <c r="N5850" s="58">
        <v>0</v>
      </c>
      <c r="O5850" s="58">
        <v>7</v>
      </c>
      <c r="P5850" s="58">
        <v>0</v>
      </c>
      <c r="Q5850" s="58">
        <v>0</v>
      </c>
      <c r="R5850" s="59">
        <v>0</v>
      </c>
      <c r="S5850" s="59">
        <v>3.9705560000000002</v>
      </c>
      <c r="T5850" s="59">
        <v>0</v>
      </c>
      <c r="U5850" s="59">
        <v>0</v>
      </c>
    </row>
    <row r="5851" spans="1:21" x14ac:dyDescent="0.3">
      <c r="A5851" s="61">
        <v>92461</v>
      </c>
      <c r="B5851" s="54">
        <v>1</v>
      </c>
      <c r="C5851" s="54" t="s">
        <v>79</v>
      </c>
      <c r="D5851" s="54" t="s">
        <v>112</v>
      </c>
      <c r="E5851" s="61" t="s">
        <v>4876</v>
      </c>
      <c r="F5851" s="61" t="s">
        <v>137</v>
      </c>
      <c r="G5851" s="54" t="s">
        <v>71</v>
      </c>
      <c r="H5851" s="54" t="s">
        <v>128</v>
      </c>
      <c r="I5851" s="54" t="s">
        <v>22</v>
      </c>
      <c r="J5851" s="54" t="s">
        <v>129</v>
      </c>
      <c r="K5851" s="56">
        <v>43462.716493055559</v>
      </c>
      <c r="L5851" s="56">
        <v>43462.795173611114</v>
      </c>
      <c r="M5851" s="57">
        <v>1.8883333330000001</v>
      </c>
      <c r="N5851" s="58">
        <v>0</v>
      </c>
      <c r="O5851" s="58">
        <v>2</v>
      </c>
      <c r="P5851" s="58">
        <v>0</v>
      </c>
      <c r="Q5851" s="58">
        <v>0</v>
      </c>
      <c r="R5851" s="59">
        <v>0</v>
      </c>
      <c r="S5851" s="59">
        <v>3.7766670000000002</v>
      </c>
      <c r="T5851" s="59">
        <v>0</v>
      </c>
      <c r="U5851" s="59">
        <v>0</v>
      </c>
    </row>
    <row r="5852" spans="1:21" x14ac:dyDescent="0.3">
      <c r="A5852" s="61">
        <v>92463</v>
      </c>
      <c r="B5852" s="54">
        <v>1</v>
      </c>
      <c r="C5852" s="54" t="s">
        <v>79</v>
      </c>
      <c r="D5852" s="54" t="s">
        <v>123</v>
      </c>
      <c r="E5852" s="61" t="s">
        <v>538</v>
      </c>
      <c r="F5852" s="61" t="s">
        <v>140</v>
      </c>
      <c r="G5852" s="54" t="s">
        <v>72</v>
      </c>
      <c r="H5852" s="54" t="s">
        <v>128</v>
      </c>
      <c r="I5852" s="54" t="s">
        <v>22</v>
      </c>
      <c r="J5852" s="54" t="s">
        <v>129</v>
      </c>
      <c r="K5852" s="56">
        <v>43462.713634259257</v>
      </c>
      <c r="L5852" s="56">
        <v>43462.731030092589</v>
      </c>
      <c r="M5852" s="57">
        <v>0.41749999999999998</v>
      </c>
      <c r="N5852" s="58">
        <v>0</v>
      </c>
      <c r="O5852" s="58">
        <v>0</v>
      </c>
      <c r="P5852" s="58">
        <v>0</v>
      </c>
      <c r="Q5852" s="58">
        <v>6</v>
      </c>
      <c r="R5852" s="59">
        <v>0</v>
      </c>
      <c r="S5852" s="59">
        <v>0</v>
      </c>
      <c r="T5852" s="59">
        <v>0</v>
      </c>
      <c r="U5852" s="59">
        <v>2.5049999999999999</v>
      </c>
    </row>
    <row r="5853" spans="1:21" x14ac:dyDescent="0.3">
      <c r="A5853" s="61">
        <v>92465</v>
      </c>
      <c r="B5853" s="54">
        <v>1</v>
      </c>
      <c r="C5853" s="54" t="s">
        <v>79</v>
      </c>
      <c r="D5853" s="54" t="s">
        <v>123</v>
      </c>
      <c r="E5853" s="61" t="s">
        <v>4877</v>
      </c>
      <c r="F5853" s="61" t="s">
        <v>156</v>
      </c>
      <c r="G5853" s="54" t="s">
        <v>71</v>
      </c>
      <c r="H5853" s="54" t="s">
        <v>128</v>
      </c>
      <c r="I5853" s="54" t="s">
        <v>22</v>
      </c>
      <c r="J5853" s="54" t="s">
        <v>129</v>
      </c>
      <c r="K5853" s="56">
        <v>43462.714837962965</v>
      </c>
      <c r="L5853" s="56">
        <v>43462.748414351852</v>
      </c>
      <c r="M5853" s="57">
        <v>0.80583333300000004</v>
      </c>
      <c r="N5853" s="58">
        <v>0</v>
      </c>
      <c r="O5853" s="58">
        <v>83</v>
      </c>
      <c r="P5853" s="58">
        <v>0</v>
      </c>
      <c r="Q5853" s="58">
        <v>0</v>
      </c>
      <c r="R5853" s="59">
        <v>0</v>
      </c>
      <c r="S5853" s="59">
        <v>66.884167000000005</v>
      </c>
      <c r="T5853" s="59">
        <v>0</v>
      </c>
      <c r="U5853" s="59">
        <v>0</v>
      </c>
    </row>
    <row r="5854" spans="1:21" x14ac:dyDescent="0.3">
      <c r="A5854" s="61">
        <v>92467</v>
      </c>
      <c r="B5854" s="54">
        <v>1</v>
      </c>
      <c r="C5854" s="54" t="s">
        <v>79</v>
      </c>
      <c r="D5854" s="54" t="s">
        <v>114</v>
      </c>
      <c r="E5854" s="61" t="s">
        <v>267</v>
      </c>
      <c r="F5854" s="61" t="s">
        <v>145</v>
      </c>
      <c r="G5854" s="54" t="s">
        <v>72</v>
      </c>
      <c r="H5854" s="54" t="s">
        <v>128</v>
      </c>
      <c r="I5854" s="54" t="s">
        <v>22</v>
      </c>
      <c r="J5854" s="54" t="s">
        <v>129</v>
      </c>
      <c r="K5854" s="56">
        <v>43462.721030092594</v>
      </c>
      <c r="L5854" s="56">
        <v>43462.847361111111</v>
      </c>
      <c r="M5854" s="57">
        <v>3.0319444440000001</v>
      </c>
      <c r="N5854" s="58">
        <v>0</v>
      </c>
      <c r="O5854" s="58">
        <v>0</v>
      </c>
      <c r="P5854" s="58">
        <v>0</v>
      </c>
      <c r="Q5854" s="58">
        <v>85</v>
      </c>
      <c r="R5854" s="59">
        <v>0</v>
      </c>
      <c r="S5854" s="59">
        <v>0</v>
      </c>
      <c r="T5854" s="59">
        <v>0</v>
      </c>
      <c r="U5854" s="59">
        <v>257.71527800000001</v>
      </c>
    </row>
    <row r="5855" spans="1:21" x14ac:dyDescent="0.3">
      <c r="A5855" s="61">
        <v>92469</v>
      </c>
      <c r="B5855" s="54">
        <v>1</v>
      </c>
      <c r="C5855" s="54" t="s">
        <v>79</v>
      </c>
      <c r="D5855" s="54" t="s">
        <v>122</v>
      </c>
      <c r="E5855" s="61" t="s">
        <v>4878</v>
      </c>
      <c r="F5855" s="61" t="s">
        <v>141</v>
      </c>
      <c r="G5855" s="54" t="s">
        <v>71</v>
      </c>
      <c r="H5855" s="54" t="s">
        <v>128</v>
      </c>
      <c r="I5855" s="54" t="s">
        <v>22</v>
      </c>
      <c r="J5855" s="54" t="s">
        <v>129</v>
      </c>
      <c r="K5855" s="56">
        <v>43462.720405092594</v>
      </c>
      <c r="L5855" s="56">
        <v>43462.735532407409</v>
      </c>
      <c r="M5855" s="57">
        <v>0.36305555499999997</v>
      </c>
      <c r="N5855" s="58">
        <v>0</v>
      </c>
      <c r="O5855" s="58">
        <v>5</v>
      </c>
      <c r="P5855" s="58">
        <v>0</v>
      </c>
      <c r="Q5855" s="58">
        <v>0</v>
      </c>
      <c r="R5855" s="59">
        <v>0</v>
      </c>
      <c r="S5855" s="59">
        <v>1.8152779999999999</v>
      </c>
      <c r="T5855" s="59">
        <v>0</v>
      </c>
      <c r="U5855" s="59">
        <v>0</v>
      </c>
    </row>
    <row r="5856" spans="1:21" x14ac:dyDescent="0.3">
      <c r="A5856" s="61">
        <v>92476</v>
      </c>
      <c r="B5856" s="54">
        <v>1</v>
      </c>
      <c r="C5856" s="54" t="s">
        <v>79</v>
      </c>
      <c r="D5856" s="54" t="s">
        <v>118</v>
      </c>
      <c r="E5856" s="61" t="s">
        <v>4879</v>
      </c>
      <c r="F5856" s="61" t="s">
        <v>172</v>
      </c>
      <c r="G5856" s="54" t="s">
        <v>71</v>
      </c>
      <c r="H5856" s="54" t="s">
        <v>128</v>
      </c>
      <c r="I5856" s="54" t="s">
        <v>22</v>
      </c>
      <c r="J5856" s="54" t="s">
        <v>129</v>
      </c>
      <c r="K5856" s="56">
        <v>43462.727662037039</v>
      </c>
      <c r="L5856" s="56">
        <v>43462.753969907411</v>
      </c>
      <c r="M5856" s="57">
        <v>0.63138888800000004</v>
      </c>
      <c r="N5856" s="58">
        <v>0</v>
      </c>
      <c r="O5856" s="58">
        <v>43</v>
      </c>
      <c r="P5856" s="58">
        <v>0</v>
      </c>
      <c r="Q5856" s="58">
        <v>0</v>
      </c>
      <c r="R5856" s="59">
        <v>0</v>
      </c>
      <c r="S5856" s="59">
        <v>27.149722000000001</v>
      </c>
      <c r="T5856" s="59">
        <v>0</v>
      </c>
      <c r="U5856" s="59">
        <v>0</v>
      </c>
    </row>
    <row r="5857" spans="1:21" x14ac:dyDescent="0.3">
      <c r="A5857" s="61">
        <v>92478</v>
      </c>
      <c r="B5857" s="54">
        <v>1</v>
      </c>
      <c r="C5857" s="54" t="s">
        <v>78</v>
      </c>
      <c r="D5857" s="54" t="s">
        <v>83</v>
      </c>
      <c r="E5857" s="61" t="s">
        <v>4880</v>
      </c>
      <c r="F5857" s="61" t="s">
        <v>137</v>
      </c>
      <c r="G5857" s="54" t="s">
        <v>71</v>
      </c>
      <c r="H5857" s="54" t="s">
        <v>128</v>
      </c>
      <c r="I5857" s="54" t="s">
        <v>22</v>
      </c>
      <c r="J5857" s="54" t="s">
        <v>129</v>
      </c>
      <c r="K5857" s="56">
        <v>43462.719942129632</v>
      </c>
      <c r="L5857" s="56">
        <v>43462.864201388889</v>
      </c>
      <c r="M5857" s="57">
        <v>3.4622222219999998</v>
      </c>
      <c r="N5857" s="58">
        <v>0</v>
      </c>
      <c r="O5857" s="58">
        <v>6</v>
      </c>
      <c r="P5857" s="58">
        <v>0</v>
      </c>
      <c r="Q5857" s="58">
        <v>0</v>
      </c>
      <c r="R5857" s="59">
        <v>0</v>
      </c>
      <c r="S5857" s="59">
        <v>20.773333000000001</v>
      </c>
      <c r="T5857" s="59">
        <v>0</v>
      </c>
      <c r="U5857" s="59">
        <v>0</v>
      </c>
    </row>
    <row r="5858" spans="1:21" x14ac:dyDescent="0.3">
      <c r="A5858" s="61">
        <v>92485</v>
      </c>
      <c r="B5858" s="54">
        <v>1</v>
      </c>
      <c r="C5858" s="54" t="s">
        <v>79</v>
      </c>
      <c r="D5858" s="54" t="s">
        <v>116</v>
      </c>
      <c r="E5858" s="61" t="s">
        <v>4881</v>
      </c>
      <c r="F5858" s="61" t="s">
        <v>130</v>
      </c>
      <c r="G5858" s="54" t="s">
        <v>71</v>
      </c>
      <c r="H5858" s="54" t="s">
        <v>128</v>
      </c>
      <c r="I5858" s="54" t="s">
        <v>22</v>
      </c>
      <c r="J5858" s="54" t="s">
        <v>129</v>
      </c>
      <c r="K5858" s="56">
        <v>43462.74763888889</v>
      </c>
      <c r="L5858" s="56">
        <v>43462.819050925929</v>
      </c>
      <c r="M5858" s="57">
        <v>1.7138888880000001</v>
      </c>
      <c r="N5858" s="58">
        <v>0</v>
      </c>
      <c r="O5858" s="58">
        <v>37</v>
      </c>
      <c r="P5858" s="58">
        <v>0</v>
      </c>
      <c r="Q5858" s="58">
        <v>0</v>
      </c>
      <c r="R5858" s="59">
        <v>0</v>
      </c>
      <c r="S5858" s="59">
        <v>63.413888999999998</v>
      </c>
      <c r="T5858" s="59">
        <v>0</v>
      </c>
      <c r="U5858" s="59">
        <v>0</v>
      </c>
    </row>
    <row r="5859" spans="1:21" x14ac:dyDescent="0.3">
      <c r="A5859" s="61">
        <v>92487</v>
      </c>
      <c r="B5859" s="54">
        <v>1</v>
      </c>
      <c r="C5859" s="54" t="s">
        <v>79</v>
      </c>
      <c r="D5859" s="54" t="s">
        <v>119</v>
      </c>
      <c r="E5859" s="61" t="s">
        <v>4882</v>
      </c>
      <c r="F5859" s="61" t="s">
        <v>136</v>
      </c>
      <c r="G5859" s="54" t="s">
        <v>71</v>
      </c>
      <c r="H5859" s="54" t="s">
        <v>128</v>
      </c>
      <c r="I5859" s="54" t="s">
        <v>22</v>
      </c>
      <c r="J5859" s="54" t="s">
        <v>129</v>
      </c>
      <c r="K5859" s="56">
        <v>43462.74622685185</v>
      </c>
      <c r="L5859" s="56">
        <v>43462.774328703701</v>
      </c>
      <c r="M5859" s="57">
        <v>0.67444444400000003</v>
      </c>
      <c r="N5859" s="58">
        <v>1</v>
      </c>
      <c r="O5859" s="58">
        <v>3</v>
      </c>
      <c r="P5859" s="58">
        <v>0</v>
      </c>
      <c r="Q5859" s="58">
        <v>4</v>
      </c>
      <c r="R5859" s="59">
        <v>0.67444400000000004</v>
      </c>
      <c r="S5859" s="59">
        <v>2.023333</v>
      </c>
      <c r="T5859" s="59">
        <v>0</v>
      </c>
      <c r="U5859" s="59">
        <v>2.697778</v>
      </c>
    </row>
    <row r="5860" spans="1:21" x14ac:dyDescent="0.3">
      <c r="A5860" s="61">
        <v>92488</v>
      </c>
      <c r="B5860" s="54">
        <v>1</v>
      </c>
      <c r="C5860" s="54" t="s">
        <v>78</v>
      </c>
      <c r="D5860" s="54" t="s">
        <v>125</v>
      </c>
      <c r="E5860" s="61" t="s">
        <v>4883</v>
      </c>
      <c r="F5860" s="61" t="s">
        <v>137</v>
      </c>
      <c r="G5860" s="54" t="s">
        <v>71</v>
      </c>
      <c r="H5860" s="54" t="s">
        <v>128</v>
      </c>
      <c r="I5860" s="54" t="s">
        <v>22</v>
      </c>
      <c r="J5860" s="54" t="s">
        <v>129</v>
      </c>
      <c r="K5860" s="56">
        <v>43462.739976851852</v>
      </c>
      <c r="L5860" s="56">
        <v>43462.783379629633</v>
      </c>
      <c r="M5860" s="57">
        <v>1.041666666</v>
      </c>
      <c r="N5860" s="58">
        <v>0</v>
      </c>
      <c r="O5860" s="58">
        <v>2</v>
      </c>
      <c r="P5860" s="58">
        <v>0</v>
      </c>
      <c r="Q5860" s="58">
        <v>0</v>
      </c>
      <c r="R5860" s="59">
        <v>0</v>
      </c>
      <c r="S5860" s="59">
        <v>2.0833330000000001</v>
      </c>
      <c r="T5860" s="59">
        <v>0</v>
      </c>
      <c r="U5860" s="59">
        <v>0</v>
      </c>
    </row>
    <row r="5861" spans="1:21" x14ac:dyDescent="0.3">
      <c r="A5861" s="61">
        <v>92491</v>
      </c>
      <c r="B5861" s="54">
        <v>1</v>
      </c>
      <c r="C5861" s="54" t="s">
        <v>78</v>
      </c>
      <c r="D5861" s="54" t="s">
        <v>88</v>
      </c>
      <c r="E5861" s="61" t="s">
        <v>4884</v>
      </c>
      <c r="F5861" s="61" t="s">
        <v>137</v>
      </c>
      <c r="G5861" s="54" t="s">
        <v>71</v>
      </c>
      <c r="H5861" s="54" t="s">
        <v>128</v>
      </c>
      <c r="I5861" s="54" t="s">
        <v>22</v>
      </c>
      <c r="J5861" s="54" t="s">
        <v>129</v>
      </c>
      <c r="K5861" s="56">
        <v>43462.755335648151</v>
      </c>
      <c r="L5861" s="56">
        <v>43462.805150462962</v>
      </c>
      <c r="M5861" s="57">
        <v>1.1955555550000001</v>
      </c>
      <c r="N5861" s="58">
        <v>0</v>
      </c>
      <c r="O5861" s="58">
        <v>5</v>
      </c>
      <c r="P5861" s="58">
        <v>0</v>
      </c>
      <c r="Q5861" s="58">
        <v>0</v>
      </c>
      <c r="R5861" s="59">
        <v>0</v>
      </c>
      <c r="S5861" s="59">
        <v>5.9777779999999998</v>
      </c>
      <c r="T5861" s="59">
        <v>0</v>
      </c>
      <c r="U5861" s="59">
        <v>0</v>
      </c>
    </row>
    <row r="5862" spans="1:21" x14ac:dyDescent="0.3">
      <c r="A5862" s="61">
        <v>92492</v>
      </c>
      <c r="B5862" s="54">
        <v>1</v>
      </c>
      <c r="C5862" s="54" t="s">
        <v>79</v>
      </c>
      <c r="D5862" s="54" t="s">
        <v>113</v>
      </c>
      <c r="E5862" s="61" t="s">
        <v>4885</v>
      </c>
      <c r="F5862" s="61" t="s">
        <v>137</v>
      </c>
      <c r="G5862" s="54" t="s">
        <v>71</v>
      </c>
      <c r="H5862" s="54" t="s">
        <v>128</v>
      </c>
      <c r="I5862" s="54" t="s">
        <v>22</v>
      </c>
      <c r="J5862" s="54" t="s">
        <v>129</v>
      </c>
      <c r="K5862" s="56">
        <v>43462.75476851852</v>
      </c>
      <c r="L5862" s="56">
        <v>43462.847199074073</v>
      </c>
      <c r="M5862" s="57">
        <v>2.2183333329999999</v>
      </c>
      <c r="N5862" s="58">
        <v>0</v>
      </c>
      <c r="O5862" s="58">
        <v>1</v>
      </c>
      <c r="P5862" s="58">
        <v>0</v>
      </c>
      <c r="Q5862" s="58">
        <v>0</v>
      </c>
      <c r="R5862" s="59">
        <v>0</v>
      </c>
      <c r="S5862" s="59">
        <v>2.2183329999999999</v>
      </c>
      <c r="T5862" s="59">
        <v>0</v>
      </c>
      <c r="U5862" s="59">
        <v>0</v>
      </c>
    </row>
    <row r="5863" spans="1:21" x14ac:dyDescent="0.3">
      <c r="A5863" s="61">
        <v>92499</v>
      </c>
      <c r="B5863" s="54">
        <v>1</v>
      </c>
      <c r="C5863" s="54" t="s">
        <v>78</v>
      </c>
      <c r="D5863" s="54" t="s">
        <v>103</v>
      </c>
      <c r="E5863" s="61" t="s">
        <v>4799</v>
      </c>
      <c r="F5863" s="61" t="s">
        <v>140</v>
      </c>
      <c r="G5863" s="54" t="s">
        <v>72</v>
      </c>
      <c r="H5863" s="54" t="s">
        <v>128</v>
      </c>
      <c r="I5863" s="54" t="s">
        <v>22</v>
      </c>
      <c r="J5863" s="54" t="s">
        <v>129</v>
      </c>
      <c r="K5863" s="56">
        <v>43462.760011574072</v>
      </c>
      <c r="L5863" s="56">
        <v>43462.793749999997</v>
      </c>
      <c r="M5863" s="57">
        <v>0.80972222199999999</v>
      </c>
      <c r="N5863" s="58">
        <v>0</v>
      </c>
      <c r="O5863" s="58">
        <v>3</v>
      </c>
      <c r="P5863" s="58">
        <v>0</v>
      </c>
      <c r="Q5863" s="58">
        <v>299</v>
      </c>
      <c r="R5863" s="59">
        <v>0</v>
      </c>
      <c r="S5863" s="59">
        <v>2.4291670000000001</v>
      </c>
      <c r="T5863" s="59">
        <v>0</v>
      </c>
      <c r="U5863" s="59">
        <v>242.106944</v>
      </c>
    </row>
    <row r="5864" spans="1:21" x14ac:dyDescent="0.3">
      <c r="A5864" s="61">
        <v>92500</v>
      </c>
      <c r="B5864" s="54">
        <v>1</v>
      </c>
      <c r="C5864" s="54" t="s">
        <v>78</v>
      </c>
      <c r="D5864" s="54" t="s">
        <v>91</v>
      </c>
      <c r="E5864" s="61" t="s">
        <v>4886</v>
      </c>
      <c r="F5864" s="61" t="s">
        <v>137</v>
      </c>
      <c r="G5864" s="54" t="s">
        <v>71</v>
      </c>
      <c r="H5864" s="54" t="s">
        <v>128</v>
      </c>
      <c r="I5864" s="54" t="s">
        <v>22</v>
      </c>
      <c r="J5864" s="54" t="s">
        <v>129</v>
      </c>
      <c r="K5864" s="56">
        <v>43462.745370370372</v>
      </c>
      <c r="L5864" s="56">
        <v>43462.856342592589</v>
      </c>
      <c r="M5864" s="57">
        <v>2.6633333330000002</v>
      </c>
      <c r="N5864" s="58">
        <v>0</v>
      </c>
      <c r="O5864" s="58">
        <v>0</v>
      </c>
      <c r="P5864" s="58">
        <v>0</v>
      </c>
      <c r="Q5864" s="58">
        <v>1</v>
      </c>
      <c r="R5864" s="59">
        <v>0</v>
      </c>
      <c r="S5864" s="59">
        <v>0</v>
      </c>
      <c r="T5864" s="59">
        <v>0</v>
      </c>
      <c r="U5864" s="59">
        <v>2.6633330000000002</v>
      </c>
    </row>
    <row r="5865" spans="1:21" x14ac:dyDescent="0.3">
      <c r="A5865" s="61">
        <v>92508</v>
      </c>
      <c r="B5865" s="54">
        <v>1</v>
      </c>
      <c r="C5865" s="54" t="s">
        <v>78</v>
      </c>
      <c r="D5865" s="54" t="s">
        <v>102</v>
      </c>
      <c r="E5865" s="61" t="s">
        <v>4887</v>
      </c>
      <c r="F5865" s="61" t="s">
        <v>127</v>
      </c>
      <c r="G5865" s="54" t="s">
        <v>76</v>
      </c>
      <c r="H5865" s="54" t="s">
        <v>128</v>
      </c>
      <c r="I5865" s="54" t="s">
        <v>22</v>
      </c>
      <c r="J5865" s="54" t="s">
        <v>147</v>
      </c>
      <c r="K5865" s="56">
        <v>43462.768275462964</v>
      </c>
      <c r="L5865" s="56">
        <v>43462.786805555559</v>
      </c>
      <c r="M5865" s="57">
        <v>0.444722222</v>
      </c>
      <c r="N5865" s="58">
        <v>6</v>
      </c>
      <c r="O5865" s="58">
        <v>12</v>
      </c>
      <c r="P5865" s="58">
        <v>10</v>
      </c>
      <c r="Q5865" s="58">
        <v>316</v>
      </c>
      <c r="R5865" s="59">
        <v>2.6683330000000001</v>
      </c>
      <c r="S5865" s="59">
        <v>5.3366670000000003</v>
      </c>
      <c r="T5865" s="59">
        <v>4.447222</v>
      </c>
      <c r="U5865" s="59">
        <v>140.53222199999999</v>
      </c>
    </row>
    <row r="5866" spans="1:21" x14ac:dyDescent="0.3">
      <c r="A5866" s="61">
        <v>92509</v>
      </c>
      <c r="B5866" s="54">
        <v>1</v>
      </c>
      <c r="C5866" s="54" t="s">
        <v>78</v>
      </c>
      <c r="D5866" s="54" t="s">
        <v>102</v>
      </c>
      <c r="E5866" s="61" t="s">
        <v>2250</v>
      </c>
      <c r="F5866" s="61" t="s">
        <v>127</v>
      </c>
      <c r="G5866" s="54" t="s">
        <v>76</v>
      </c>
      <c r="H5866" s="54" t="s">
        <v>128</v>
      </c>
      <c r="I5866" s="54" t="s">
        <v>22</v>
      </c>
      <c r="J5866" s="54" t="s">
        <v>147</v>
      </c>
      <c r="K5866" s="56">
        <v>43462.769583333335</v>
      </c>
      <c r="L5866" s="56">
        <v>43462.791666666664</v>
      </c>
      <c r="M5866" s="57">
        <v>0.53</v>
      </c>
      <c r="N5866" s="58">
        <v>2</v>
      </c>
      <c r="O5866" s="58">
        <v>3718</v>
      </c>
      <c r="P5866" s="58">
        <v>11</v>
      </c>
      <c r="Q5866" s="58">
        <v>1072</v>
      </c>
      <c r="R5866" s="59">
        <v>1.06</v>
      </c>
      <c r="S5866" s="59">
        <v>1970.54</v>
      </c>
      <c r="T5866" s="59">
        <v>5.83</v>
      </c>
      <c r="U5866" s="59">
        <v>568.16</v>
      </c>
    </row>
    <row r="5867" spans="1:21" x14ac:dyDescent="0.3">
      <c r="A5867" s="61">
        <v>92512</v>
      </c>
      <c r="B5867" s="54">
        <v>1</v>
      </c>
      <c r="C5867" s="54" t="s">
        <v>78</v>
      </c>
      <c r="D5867" s="54" t="s">
        <v>105</v>
      </c>
      <c r="E5867" s="61" t="s">
        <v>4888</v>
      </c>
      <c r="F5867" s="61" t="s">
        <v>136</v>
      </c>
      <c r="G5867" s="54" t="s">
        <v>71</v>
      </c>
      <c r="H5867" s="54" t="s">
        <v>128</v>
      </c>
      <c r="I5867" s="54" t="s">
        <v>22</v>
      </c>
      <c r="J5867" s="54" t="s">
        <v>129</v>
      </c>
      <c r="K5867" s="56">
        <v>43462.77783564815</v>
      </c>
      <c r="L5867" s="56">
        <v>43462.828333333331</v>
      </c>
      <c r="M5867" s="57">
        <v>1.211944444</v>
      </c>
      <c r="N5867" s="58">
        <v>0</v>
      </c>
      <c r="O5867" s="58">
        <v>50</v>
      </c>
      <c r="P5867" s="58">
        <v>0</v>
      </c>
      <c r="Q5867" s="58">
        <v>0</v>
      </c>
      <c r="R5867" s="59">
        <v>0</v>
      </c>
      <c r="S5867" s="59">
        <v>60.597222000000002</v>
      </c>
      <c r="T5867" s="59">
        <v>0</v>
      </c>
      <c r="U5867" s="59">
        <v>0</v>
      </c>
    </row>
    <row r="5868" spans="1:21" x14ac:dyDescent="0.3">
      <c r="A5868" s="61">
        <v>92513</v>
      </c>
      <c r="B5868" s="54">
        <v>1</v>
      </c>
      <c r="C5868" s="54" t="s">
        <v>79</v>
      </c>
      <c r="D5868" s="54" t="s">
        <v>118</v>
      </c>
      <c r="E5868" s="61" t="s">
        <v>4889</v>
      </c>
      <c r="F5868" s="61" t="s">
        <v>137</v>
      </c>
      <c r="G5868" s="54" t="s">
        <v>71</v>
      </c>
      <c r="H5868" s="54" t="s">
        <v>128</v>
      </c>
      <c r="I5868" s="54" t="s">
        <v>22</v>
      </c>
      <c r="J5868" s="54" t="s">
        <v>129</v>
      </c>
      <c r="K5868" s="56">
        <v>43462.780648148146</v>
      </c>
      <c r="L5868" s="56">
        <v>43462.85429398148</v>
      </c>
      <c r="M5868" s="57">
        <v>1.7675000000000001</v>
      </c>
      <c r="N5868" s="58">
        <v>0</v>
      </c>
      <c r="O5868" s="58">
        <v>8</v>
      </c>
      <c r="P5868" s="58">
        <v>0</v>
      </c>
      <c r="Q5868" s="58">
        <v>0</v>
      </c>
      <c r="R5868" s="59">
        <v>0</v>
      </c>
      <c r="S5868" s="59">
        <v>14.14</v>
      </c>
      <c r="T5868" s="59">
        <v>0</v>
      </c>
      <c r="U5868" s="59">
        <v>0</v>
      </c>
    </row>
    <row r="5869" spans="1:21" x14ac:dyDescent="0.3">
      <c r="A5869" s="61">
        <v>92516</v>
      </c>
      <c r="B5869" s="54">
        <v>1</v>
      </c>
      <c r="C5869" s="54" t="s">
        <v>79</v>
      </c>
      <c r="D5869" s="54" t="s">
        <v>111</v>
      </c>
      <c r="E5869" s="61" t="s">
        <v>4890</v>
      </c>
      <c r="F5869" s="61" t="s">
        <v>136</v>
      </c>
      <c r="G5869" s="54" t="s">
        <v>71</v>
      </c>
      <c r="H5869" s="54" t="s">
        <v>128</v>
      </c>
      <c r="I5869" s="54" t="s">
        <v>22</v>
      </c>
      <c r="J5869" s="54" t="s">
        <v>129</v>
      </c>
      <c r="K5869" s="56">
        <v>43462.788530092592</v>
      </c>
      <c r="L5869" s="56">
        <v>43462.827453703707</v>
      </c>
      <c r="M5869" s="57">
        <v>0.93416666599999998</v>
      </c>
      <c r="N5869" s="58">
        <v>0</v>
      </c>
      <c r="O5869" s="58">
        <v>0</v>
      </c>
      <c r="P5869" s="58">
        <v>0</v>
      </c>
      <c r="Q5869" s="58">
        <v>17</v>
      </c>
      <c r="R5869" s="59">
        <v>0</v>
      </c>
      <c r="S5869" s="59">
        <v>0</v>
      </c>
      <c r="T5869" s="59">
        <v>0</v>
      </c>
      <c r="U5869" s="59">
        <v>15.880833000000001</v>
      </c>
    </row>
    <row r="5870" spans="1:21" x14ac:dyDescent="0.3">
      <c r="A5870" s="61">
        <v>92517</v>
      </c>
      <c r="B5870" s="54">
        <v>1</v>
      </c>
      <c r="C5870" s="54" t="s">
        <v>79</v>
      </c>
      <c r="D5870" s="54" t="s">
        <v>115</v>
      </c>
      <c r="E5870" s="61" t="s">
        <v>4891</v>
      </c>
      <c r="F5870" s="61" t="s">
        <v>137</v>
      </c>
      <c r="G5870" s="54" t="s">
        <v>71</v>
      </c>
      <c r="H5870" s="54" t="s">
        <v>128</v>
      </c>
      <c r="I5870" s="54" t="s">
        <v>22</v>
      </c>
      <c r="J5870" s="54" t="s">
        <v>129</v>
      </c>
      <c r="K5870" s="56">
        <v>43462.780729166669</v>
      </c>
      <c r="L5870" s="56">
        <v>43462.868564814817</v>
      </c>
      <c r="M5870" s="57">
        <v>2.108055555</v>
      </c>
      <c r="N5870" s="58">
        <v>0</v>
      </c>
      <c r="O5870" s="58">
        <v>0</v>
      </c>
      <c r="P5870" s="58">
        <v>0</v>
      </c>
      <c r="Q5870" s="58">
        <v>1</v>
      </c>
      <c r="R5870" s="59">
        <v>0</v>
      </c>
      <c r="S5870" s="59">
        <v>0</v>
      </c>
      <c r="T5870" s="59">
        <v>0</v>
      </c>
      <c r="U5870" s="59">
        <v>2.1080559999999999</v>
      </c>
    </row>
    <row r="5871" spans="1:21" x14ac:dyDescent="0.3">
      <c r="A5871" s="61">
        <v>92520</v>
      </c>
      <c r="B5871" s="54">
        <v>1</v>
      </c>
      <c r="C5871" s="54" t="s">
        <v>78</v>
      </c>
      <c r="D5871" s="54" t="s">
        <v>125</v>
      </c>
      <c r="E5871" s="61" t="s">
        <v>4892</v>
      </c>
      <c r="F5871" s="61" t="s">
        <v>136</v>
      </c>
      <c r="G5871" s="54" t="s">
        <v>71</v>
      </c>
      <c r="H5871" s="54" t="s">
        <v>128</v>
      </c>
      <c r="I5871" s="54" t="s">
        <v>22</v>
      </c>
      <c r="J5871" s="54" t="s">
        <v>129</v>
      </c>
      <c r="K5871" s="56">
        <v>43462.791296296295</v>
      </c>
      <c r="L5871" s="56">
        <v>43462.858333333337</v>
      </c>
      <c r="M5871" s="57">
        <v>1.6088888880000001</v>
      </c>
      <c r="N5871" s="58">
        <v>0</v>
      </c>
      <c r="O5871" s="58">
        <v>238</v>
      </c>
      <c r="P5871" s="58">
        <v>0</v>
      </c>
      <c r="Q5871" s="58">
        <v>0</v>
      </c>
      <c r="R5871" s="59">
        <v>0</v>
      </c>
      <c r="S5871" s="59">
        <v>382.91555499999998</v>
      </c>
      <c r="T5871" s="59">
        <v>0</v>
      </c>
      <c r="U5871" s="59">
        <v>0</v>
      </c>
    </row>
    <row r="5872" spans="1:21" x14ac:dyDescent="0.3">
      <c r="A5872" s="61">
        <v>92526</v>
      </c>
      <c r="B5872" s="54">
        <v>1</v>
      </c>
      <c r="C5872" s="54" t="s">
        <v>79</v>
      </c>
      <c r="D5872" s="54" t="s">
        <v>112</v>
      </c>
      <c r="E5872" s="61" t="s">
        <v>4893</v>
      </c>
      <c r="F5872" s="61" t="s">
        <v>172</v>
      </c>
      <c r="G5872" s="54" t="s">
        <v>71</v>
      </c>
      <c r="H5872" s="54" t="s">
        <v>128</v>
      </c>
      <c r="I5872" s="54" t="s">
        <v>22</v>
      </c>
      <c r="J5872" s="54" t="s">
        <v>129</v>
      </c>
      <c r="K5872" s="56">
        <v>43462.796111111107</v>
      </c>
      <c r="L5872" s="56">
        <v>43462.88349537037</v>
      </c>
      <c r="M5872" s="57">
        <v>2.0972222220000001</v>
      </c>
      <c r="N5872" s="58">
        <v>0</v>
      </c>
      <c r="O5872" s="58">
        <v>367</v>
      </c>
      <c r="P5872" s="58">
        <v>0</v>
      </c>
      <c r="Q5872" s="58">
        <v>0</v>
      </c>
      <c r="R5872" s="59">
        <v>0</v>
      </c>
      <c r="S5872" s="59">
        <v>769.68055500000003</v>
      </c>
      <c r="T5872" s="59">
        <v>0</v>
      </c>
      <c r="U5872" s="59">
        <v>0</v>
      </c>
    </row>
    <row r="5873" spans="1:21" x14ac:dyDescent="0.3">
      <c r="A5873" s="61">
        <v>92534</v>
      </c>
      <c r="B5873" s="54">
        <v>1</v>
      </c>
      <c r="C5873" s="54" t="s">
        <v>78</v>
      </c>
      <c r="D5873" s="54" t="s">
        <v>82</v>
      </c>
      <c r="E5873" s="61" t="s">
        <v>4894</v>
      </c>
      <c r="F5873" s="61" t="s">
        <v>144</v>
      </c>
      <c r="G5873" s="54" t="s">
        <v>71</v>
      </c>
      <c r="H5873" s="54" t="s">
        <v>128</v>
      </c>
      <c r="I5873" s="54" t="s">
        <v>22</v>
      </c>
      <c r="J5873" s="54" t="s">
        <v>129</v>
      </c>
      <c r="K5873" s="56">
        <v>43462.759513888886</v>
      </c>
      <c r="L5873" s="56">
        <v>43462.843275462961</v>
      </c>
      <c r="M5873" s="57">
        <v>2.0102777770000002</v>
      </c>
      <c r="N5873" s="58">
        <v>0</v>
      </c>
      <c r="O5873" s="58">
        <v>151</v>
      </c>
      <c r="P5873" s="58">
        <v>0</v>
      </c>
      <c r="Q5873" s="58">
        <v>0</v>
      </c>
      <c r="R5873" s="59">
        <v>0</v>
      </c>
      <c r="S5873" s="59">
        <v>303.55194399999999</v>
      </c>
      <c r="T5873" s="59">
        <v>0</v>
      </c>
      <c r="U5873" s="59">
        <v>0</v>
      </c>
    </row>
    <row r="5874" spans="1:21" x14ac:dyDescent="0.3">
      <c r="A5874" s="61">
        <v>92536</v>
      </c>
      <c r="B5874" s="54">
        <v>1</v>
      </c>
      <c r="C5874" s="54" t="s">
        <v>78</v>
      </c>
      <c r="D5874" s="54" t="s">
        <v>105</v>
      </c>
      <c r="E5874" s="61" t="s">
        <v>4895</v>
      </c>
      <c r="F5874" s="61" t="s">
        <v>136</v>
      </c>
      <c r="G5874" s="54" t="s">
        <v>71</v>
      </c>
      <c r="H5874" s="54" t="s">
        <v>128</v>
      </c>
      <c r="I5874" s="54" t="s">
        <v>22</v>
      </c>
      <c r="J5874" s="54" t="s">
        <v>129</v>
      </c>
      <c r="K5874" s="56">
        <v>43462.812430555554</v>
      </c>
      <c r="L5874" s="56">
        <v>43462.846053240741</v>
      </c>
      <c r="M5874" s="57">
        <v>0.80694444399999998</v>
      </c>
      <c r="N5874" s="58">
        <v>0</v>
      </c>
      <c r="O5874" s="58">
        <v>77</v>
      </c>
      <c r="P5874" s="58">
        <v>0</v>
      </c>
      <c r="Q5874" s="58">
        <v>0</v>
      </c>
      <c r="R5874" s="59">
        <v>0</v>
      </c>
      <c r="S5874" s="59">
        <v>62.134721999999996</v>
      </c>
      <c r="T5874" s="59">
        <v>0</v>
      </c>
      <c r="U5874" s="59">
        <v>0</v>
      </c>
    </row>
    <row r="5875" spans="1:21" x14ac:dyDescent="0.3">
      <c r="A5875" s="61">
        <v>92538</v>
      </c>
      <c r="B5875" s="54">
        <v>1</v>
      </c>
      <c r="C5875" s="54" t="s">
        <v>78</v>
      </c>
      <c r="D5875" s="54" t="s">
        <v>80</v>
      </c>
      <c r="E5875" s="61" t="s">
        <v>2096</v>
      </c>
      <c r="F5875" s="61" t="s">
        <v>136</v>
      </c>
      <c r="G5875" s="54" t="s">
        <v>71</v>
      </c>
      <c r="H5875" s="54" t="s">
        <v>128</v>
      </c>
      <c r="I5875" s="54" t="s">
        <v>22</v>
      </c>
      <c r="J5875" s="54" t="s">
        <v>129</v>
      </c>
      <c r="K5875" s="56">
        <v>43462.823969907404</v>
      </c>
      <c r="L5875" s="56">
        <v>43462.861006944448</v>
      </c>
      <c r="M5875" s="57">
        <v>0.88888888799999999</v>
      </c>
      <c r="N5875" s="58">
        <v>0</v>
      </c>
      <c r="O5875" s="58">
        <v>122</v>
      </c>
      <c r="P5875" s="58">
        <v>0</v>
      </c>
      <c r="Q5875" s="58">
        <v>0</v>
      </c>
      <c r="R5875" s="59">
        <v>0</v>
      </c>
      <c r="S5875" s="59">
        <v>108.444444</v>
      </c>
      <c r="T5875" s="59">
        <v>0</v>
      </c>
      <c r="U5875" s="59">
        <v>0</v>
      </c>
    </row>
    <row r="5876" spans="1:21" x14ac:dyDescent="0.3">
      <c r="A5876" s="61">
        <v>92540</v>
      </c>
      <c r="B5876" s="54">
        <v>1</v>
      </c>
      <c r="C5876" s="54" t="s">
        <v>79</v>
      </c>
      <c r="D5876" s="54" t="s">
        <v>109</v>
      </c>
      <c r="E5876" s="61" t="s">
        <v>4896</v>
      </c>
      <c r="F5876" s="61" t="s">
        <v>156</v>
      </c>
      <c r="G5876" s="54" t="s">
        <v>71</v>
      </c>
      <c r="H5876" s="54" t="s">
        <v>128</v>
      </c>
      <c r="I5876" s="54" t="s">
        <v>22</v>
      </c>
      <c r="J5876" s="54" t="s">
        <v>129</v>
      </c>
      <c r="K5876" s="56">
        <v>43462.823125000003</v>
      </c>
      <c r="L5876" s="56">
        <v>43462.852905092594</v>
      </c>
      <c r="M5876" s="57">
        <v>0.71472222200000002</v>
      </c>
      <c r="N5876" s="58">
        <v>0</v>
      </c>
      <c r="O5876" s="58">
        <v>186</v>
      </c>
      <c r="P5876" s="58">
        <v>0</v>
      </c>
      <c r="Q5876" s="58">
        <v>0</v>
      </c>
      <c r="R5876" s="59">
        <v>0</v>
      </c>
      <c r="S5876" s="59">
        <v>132.938333</v>
      </c>
      <c r="T5876" s="59">
        <v>0</v>
      </c>
      <c r="U5876" s="59">
        <v>0</v>
      </c>
    </row>
    <row r="5877" spans="1:21" x14ac:dyDescent="0.3">
      <c r="A5877" s="61">
        <v>92542</v>
      </c>
      <c r="B5877" s="54">
        <v>1</v>
      </c>
      <c r="C5877" s="54" t="s">
        <v>78</v>
      </c>
      <c r="D5877" s="54" t="s">
        <v>83</v>
      </c>
      <c r="E5877" s="61" t="s">
        <v>4897</v>
      </c>
      <c r="F5877" s="61" t="s">
        <v>145</v>
      </c>
      <c r="G5877" s="54" t="s">
        <v>72</v>
      </c>
      <c r="H5877" s="54" t="s">
        <v>128</v>
      </c>
      <c r="I5877" s="54" t="s">
        <v>22</v>
      </c>
      <c r="J5877" s="54" t="s">
        <v>129</v>
      </c>
      <c r="K5877" s="56">
        <v>43462.803969907407</v>
      </c>
      <c r="L5877" s="56">
        <v>43462.902777777781</v>
      </c>
      <c r="M5877" s="57">
        <v>2.3713888879999998</v>
      </c>
      <c r="N5877" s="58">
        <v>0</v>
      </c>
      <c r="O5877" s="58">
        <v>1502</v>
      </c>
      <c r="P5877" s="58">
        <v>0</v>
      </c>
      <c r="Q5877" s="58">
        <v>0</v>
      </c>
      <c r="R5877" s="59">
        <v>0</v>
      </c>
      <c r="S5877" s="59">
        <v>3561.82611</v>
      </c>
      <c r="T5877" s="59">
        <v>0</v>
      </c>
      <c r="U5877" s="59">
        <v>0</v>
      </c>
    </row>
    <row r="5878" spans="1:21" x14ac:dyDescent="0.3">
      <c r="A5878" s="61">
        <v>92544</v>
      </c>
      <c r="B5878" s="54">
        <v>1</v>
      </c>
      <c r="C5878" s="54" t="s">
        <v>78</v>
      </c>
      <c r="D5878" s="54" t="s">
        <v>81</v>
      </c>
      <c r="E5878" s="61" t="s">
        <v>4778</v>
      </c>
      <c r="F5878" s="61" t="s">
        <v>136</v>
      </c>
      <c r="G5878" s="54" t="s">
        <v>71</v>
      </c>
      <c r="H5878" s="54" t="s">
        <v>128</v>
      </c>
      <c r="I5878" s="54" t="s">
        <v>22</v>
      </c>
      <c r="J5878" s="54" t="s">
        <v>129</v>
      </c>
      <c r="K5878" s="56">
        <v>43462.833078703705</v>
      </c>
      <c r="L5878" s="56">
        <v>43462.856956018521</v>
      </c>
      <c r="M5878" s="57">
        <v>0.57305555500000005</v>
      </c>
      <c r="N5878" s="58">
        <v>0</v>
      </c>
      <c r="O5878" s="58">
        <v>149</v>
      </c>
      <c r="P5878" s="58">
        <v>0</v>
      </c>
      <c r="Q5878" s="58">
        <v>0</v>
      </c>
      <c r="R5878" s="59">
        <v>0</v>
      </c>
      <c r="S5878" s="59">
        <v>85.385278</v>
      </c>
      <c r="T5878" s="59">
        <v>0</v>
      </c>
      <c r="U5878" s="59">
        <v>0</v>
      </c>
    </row>
    <row r="5879" spans="1:21" x14ac:dyDescent="0.3">
      <c r="A5879" s="61">
        <v>92545</v>
      </c>
      <c r="B5879" s="54">
        <v>1</v>
      </c>
      <c r="C5879" s="54" t="s">
        <v>78</v>
      </c>
      <c r="D5879" s="54" t="s">
        <v>81</v>
      </c>
      <c r="E5879" s="61" t="s">
        <v>4898</v>
      </c>
      <c r="F5879" s="61" t="s">
        <v>137</v>
      </c>
      <c r="G5879" s="54" t="s">
        <v>71</v>
      </c>
      <c r="H5879" s="54" t="s">
        <v>128</v>
      </c>
      <c r="I5879" s="54" t="s">
        <v>22</v>
      </c>
      <c r="J5879" s="54" t="s">
        <v>129</v>
      </c>
      <c r="K5879" s="56">
        <v>43462.832500000004</v>
      </c>
      <c r="L5879" s="56">
        <v>43462.892500000002</v>
      </c>
      <c r="M5879" s="57">
        <v>1.44</v>
      </c>
      <c r="N5879" s="58">
        <v>0</v>
      </c>
      <c r="O5879" s="58">
        <v>1</v>
      </c>
      <c r="P5879" s="58">
        <v>0</v>
      </c>
      <c r="Q5879" s="58">
        <v>0</v>
      </c>
      <c r="R5879" s="59">
        <v>0</v>
      </c>
      <c r="S5879" s="59">
        <v>1.44</v>
      </c>
      <c r="T5879" s="59">
        <v>0</v>
      </c>
      <c r="U5879" s="59">
        <v>0</v>
      </c>
    </row>
    <row r="5880" spans="1:21" x14ac:dyDescent="0.3">
      <c r="A5880" s="61">
        <v>92549</v>
      </c>
      <c r="B5880" s="54">
        <v>1</v>
      </c>
      <c r="C5880" s="54" t="s">
        <v>79</v>
      </c>
      <c r="D5880" s="54" t="s">
        <v>109</v>
      </c>
      <c r="E5880" s="61" t="s">
        <v>4899</v>
      </c>
      <c r="F5880" s="61" t="s">
        <v>137</v>
      </c>
      <c r="G5880" s="54" t="s">
        <v>71</v>
      </c>
      <c r="H5880" s="54" t="s">
        <v>128</v>
      </c>
      <c r="I5880" s="54" t="s">
        <v>22</v>
      </c>
      <c r="J5880" s="54" t="s">
        <v>129</v>
      </c>
      <c r="K5880" s="56">
        <v>43462.84138888889</v>
      </c>
      <c r="L5880" s="56">
        <v>43462.894537037035</v>
      </c>
      <c r="M5880" s="57">
        <v>1.275555555</v>
      </c>
      <c r="N5880" s="58">
        <v>0</v>
      </c>
      <c r="O5880" s="58">
        <v>1</v>
      </c>
      <c r="P5880" s="58">
        <v>0</v>
      </c>
      <c r="Q5880" s="58">
        <v>0</v>
      </c>
      <c r="R5880" s="59">
        <v>0</v>
      </c>
      <c r="S5880" s="59">
        <v>1.2755559999999999</v>
      </c>
      <c r="T5880" s="59">
        <v>0</v>
      </c>
      <c r="U5880" s="59">
        <v>0</v>
      </c>
    </row>
    <row r="5881" spans="1:21" x14ac:dyDescent="0.3">
      <c r="A5881" s="61">
        <v>92551</v>
      </c>
      <c r="B5881" s="54">
        <v>1</v>
      </c>
      <c r="C5881" s="54" t="s">
        <v>78</v>
      </c>
      <c r="D5881" s="54" t="s">
        <v>80</v>
      </c>
      <c r="E5881" s="61" t="s">
        <v>4900</v>
      </c>
      <c r="F5881" s="61" t="s">
        <v>136</v>
      </c>
      <c r="G5881" s="54" t="s">
        <v>71</v>
      </c>
      <c r="H5881" s="54" t="s">
        <v>128</v>
      </c>
      <c r="I5881" s="54" t="s">
        <v>22</v>
      </c>
      <c r="J5881" s="54" t="s">
        <v>129</v>
      </c>
      <c r="K5881" s="56">
        <v>43462.84847222222</v>
      </c>
      <c r="L5881" s="56">
        <v>43462.881863425922</v>
      </c>
      <c r="M5881" s="57">
        <v>0.80138888799999997</v>
      </c>
      <c r="N5881" s="58">
        <v>0</v>
      </c>
      <c r="O5881" s="58">
        <v>273</v>
      </c>
      <c r="P5881" s="58">
        <v>0</v>
      </c>
      <c r="Q5881" s="58">
        <v>0</v>
      </c>
      <c r="R5881" s="59">
        <v>0</v>
      </c>
      <c r="S5881" s="59">
        <v>218.779166</v>
      </c>
      <c r="T5881" s="59">
        <v>0</v>
      </c>
      <c r="U5881" s="59">
        <v>0</v>
      </c>
    </row>
    <row r="5882" spans="1:21" x14ac:dyDescent="0.3">
      <c r="A5882" s="61">
        <v>92552</v>
      </c>
      <c r="B5882" s="54">
        <v>1</v>
      </c>
      <c r="C5882" s="54" t="s">
        <v>78</v>
      </c>
      <c r="D5882" s="54" t="s">
        <v>103</v>
      </c>
      <c r="E5882" s="61" t="s">
        <v>347</v>
      </c>
      <c r="F5882" s="61" t="s">
        <v>140</v>
      </c>
      <c r="G5882" s="54" t="s">
        <v>72</v>
      </c>
      <c r="H5882" s="54" t="s">
        <v>128</v>
      </c>
      <c r="I5882" s="54" t="s">
        <v>22</v>
      </c>
      <c r="J5882" s="54" t="s">
        <v>129</v>
      </c>
      <c r="K5882" s="56">
        <v>43462.845451388886</v>
      </c>
      <c r="L5882" s="56">
        <v>43462.869513888887</v>
      </c>
      <c r="M5882" s="57">
        <v>0.57750000000000001</v>
      </c>
      <c r="N5882" s="58">
        <v>2</v>
      </c>
      <c r="O5882" s="58">
        <v>1562</v>
      </c>
      <c r="P5882" s="58">
        <v>0</v>
      </c>
      <c r="Q5882" s="58">
        <v>163</v>
      </c>
      <c r="R5882" s="59">
        <v>1.155</v>
      </c>
      <c r="S5882" s="59">
        <v>902.05499999999995</v>
      </c>
      <c r="T5882" s="59">
        <v>0</v>
      </c>
      <c r="U5882" s="59">
        <v>94.132499999999993</v>
      </c>
    </row>
    <row r="5883" spans="1:21" x14ac:dyDescent="0.3">
      <c r="A5883" s="61">
        <v>92553</v>
      </c>
      <c r="B5883" s="54">
        <v>1</v>
      </c>
      <c r="C5883" s="54" t="s">
        <v>78</v>
      </c>
      <c r="D5883" s="54" t="s">
        <v>86</v>
      </c>
      <c r="E5883" s="61" t="s">
        <v>4901</v>
      </c>
      <c r="F5883" s="61" t="s">
        <v>136</v>
      </c>
      <c r="G5883" s="54" t="s">
        <v>71</v>
      </c>
      <c r="H5883" s="54" t="s">
        <v>128</v>
      </c>
      <c r="I5883" s="54" t="s">
        <v>22</v>
      </c>
      <c r="J5883" s="54" t="s">
        <v>129</v>
      </c>
      <c r="K5883" s="56">
        <v>43462.847395833334</v>
      </c>
      <c r="L5883" s="56">
        <v>43462.893391203703</v>
      </c>
      <c r="M5883" s="57">
        <v>1.103888888</v>
      </c>
      <c r="N5883" s="58">
        <v>0</v>
      </c>
      <c r="O5883" s="58">
        <v>0</v>
      </c>
      <c r="P5883" s="58">
        <v>0</v>
      </c>
      <c r="Q5883" s="58">
        <v>35</v>
      </c>
      <c r="R5883" s="59">
        <v>0</v>
      </c>
      <c r="S5883" s="59">
        <v>0</v>
      </c>
      <c r="T5883" s="59">
        <v>0</v>
      </c>
      <c r="U5883" s="59">
        <v>38.636111</v>
      </c>
    </row>
    <row r="5884" spans="1:21" x14ac:dyDescent="0.3">
      <c r="A5884" s="61">
        <v>92555</v>
      </c>
      <c r="B5884" s="54">
        <v>1</v>
      </c>
      <c r="C5884" s="54" t="s">
        <v>78</v>
      </c>
      <c r="D5884" s="54" t="s">
        <v>80</v>
      </c>
      <c r="E5884" s="61" t="s">
        <v>4902</v>
      </c>
      <c r="F5884" s="61" t="s">
        <v>136</v>
      </c>
      <c r="G5884" s="54" t="s">
        <v>71</v>
      </c>
      <c r="H5884" s="54" t="s">
        <v>128</v>
      </c>
      <c r="I5884" s="54" t="s">
        <v>22</v>
      </c>
      <c r="J5884" s="54" t="s">
        <v>129</v>
      </c>
      <c r="K5884" s="56">
        <v>43462.844178240739</v>
      </c>
      <c r="L5884" s="56">
        <v>43462.903657407405</v>
      </c>
      <c r="M5884" s="57">
        <v>1.4275</v>
      </c>
      <c r="N5884" s="58">
        <v>0</v>
      </c>
      <c r="O5884" s="58">
        <v>1036</v>
      </c>
      <c r="P5884" s="58">
        <v>0</v>
      </c>
      <c r="Q5884" s="58">
        <v>0</v>
      </c>
      <c r="R5884" s="59">
        <v>0</v>
      </c>
      <c r="S5884" s="59">
        <v>1478.89</v>
      </c>
      <c r="T5884" s="59">
        <v>0</v>
      </c>
      <c r="U5884" s="59">
        <v>0</v>
      </c>
    </row>
    <row r="5885" spans="1:21" x14ac:dyDescent="0.3">
      <c r="A5885" s="61">
        <v>92558</v>
      </c>
      <c r="B5885" s="54">
        <v>1</v>
      </c>
      <c r="C5885" s="54" t="s">
        <v>78</v>
      </c>
      <c r="D5885" s="54" t="s">
        <v>86</v>
      </c>
      <c r="E5885" s="61" t="s">
        <v>4903</v>
      </c>
      <c r="F5885" s="61" t="s">
        <v>156</v>
      </c>
      <c r="G5885" s="54" t="s">
        <v>71</v>
      </c>
      <c r="H5885" s="54" t="s">
        <v>128</v>
      </c>
      <c r="I5885" s="54" t="s">
        <v>22</v>
      </c>
      <c r="J5885" s="54" t="s">
        <v>129</v>
      </c>
      <c r="K5885" s="56">
        <v>43462.828078703707</v>
      </c>
      <c r="L5885" s="56">
        <v>43462.925671296296</v>
      </c>
      <c r="M5885" s="57">
        <v>2.3422222220000002</v>
      </c>
      <c r="N5885" s="58">
        <v>0</v>
      </c>
      <c r="O5885" s="58">
        <v>5</v>
      </c>
      <c r="P5885" s="58">
        <v>0</v>
      </c>
      <c r="Q5885" s="58">
        <v>0</v>
      </c>
      <c r="R5885" s="59">
        <v>0</v>
      </c>
      <c r="S5885" s="59">
        <v>11.711111000000001</v>
      </c>
      <c r="T5885" s="59">
        <v>0</v>
      </c>
      <c r="U5885" s="59">
        <v>0</v>
      </c>
    </row>
    <row r="5886" spans="1:21" x14ac:dyDescent="0.3">
      <c r="A5886" s="61">
        <v>92561</v>
      </c>
      <c r="B5886" s="54">
        <v>1</v>
      </c>
      <c r="C5886" s="54" t="s">
        <v>78</v>
      </c>
      <c r="D5886" s="54" t="s">
        <v>91</v>
      </c>
      <c r="E5886" s="61" t="s">
        <v>4904</v>
      </c>
      <c r="F5886" s="61" t="s">
        <v>172</v>
      </c>
      <c r="G5886" s="54" t="s">
        <v>71</v>
      </c>
      <c r="H5886" s="54" t="s">
        <v>128</v>
      </c>
      <c r="I5886" s="54" t="s">
        <v>22</v>
      </c>
      <c r="J5886" s="54" t="s">
        <v>129</v>
      </c>
      <c r="K5886" s="56">
        <v>43462.865902777776</v>
      </c>
      <c r="L5886" s="56">
        <v>43462.998541666668</v>
      </c>
      <c r="M5886" s="57">
        <v>3.1833333330000002</v>
      </c>
      <c r="N5886" s="58">
        <v>0</v>
      </c>
      <c r="O5886" s="58">
        <v>345</v>
      </c>
      <c r="P5886" s="58">
        <v>0</v>
      </c>
      <c r="Q5886" s="58">
        <v>0</v>
      </c>
      <c r="R5886" s="59">
        <v>0</v>
      </c>
      <c r="S5886" s="59">
        <v>1098.25</v>
      </c>
      <c r="T5886" s="59">
        <v>0</v>
      </c>
      <c r="U5886" s="59">
        <v>0</v>
      </c>
    </row>
    <row r="5887" spans="1:21" x14ac:dyDescent="0.3">
      <c r="A5887" s="61">
        <v>92562</v>
      </c>
      <c r="B5887" s="54">
        <v>1</v>
      </c>
      <c r="C5887" s="54" t="s">
        <v>78</v>
      </c>
      <c r="D5887" s="54" t="s">
        <v>105</v>
      </c>
      <c r="E5887" s="61" t="s">
        <v>4905</v>
      </c>
      <c r="F5887" s="61" t="s">
        <v>136</v>
      </c>
      <c r="G5887" s="54" t="s">
        <v>71</v>
      </c>
      <c r="H5887" s="54" t="s">
        <v>128</v>
      </c>
      <c r="I5887" s="54" t="s">
        <v>22</v>
      </c>
      <c r="J5887" s="54" t="s">
        <v>129</v>
      </c>
      <c r="K5887" s="56">
        <v>43462.858680555553</v>
      </c>
      <c r="L5887" s="56">
        <v>43462.896701388891</v>
      </c>
      <c r="M5887" s="57">
        <v>0.91249999999999998</v>
      </c>
      <c r="N5887" s="58">
        <v>0</v>
      </c>
      <c r="O5887" s="58">
        <v>219</v>
      </c>
      <c r="P5887" s="58">
        <v>0</v>
      </c>
      <c r="Q5887" s="58">
        <v>0</v>
      </c>
      <c r="R5887" s="59">
        <v>0</v>
      </c>
      <c r="S5887" s="59">
        <v>199.83750000000001</v>
      </c>
      <c r="T5887" s="59">
        <v>0</v>
      </c>
      <c r="U5887" s="59">
        <v>0</v>
      </c>
    </row>
    <row r="5888" spans="1:21" x14ac:dyDescent="0.3">
      <c r="A5888" s="61">
        <v>92563</v>
      </c>
      <c r="B5888" s="54">
        <v>1</v>
      </c>
      <c r="C5888" s="54" t="s">
        <v>78</v>
      </c>
      <c r="D5888" s="54" t="s">
        <v>88</v>
      </c>
      <c r="E5888" s="61" t="s">
        <v>4906</v>
      </c>
      <c r="F5888" s="61" t="s">
        <v>151</v>
      </c>
      <c r="G5888" s="54" t="s">
        <v>71</v>
      </c>
      <c r="H5888" s="54" t="s">
        <v>128</v>
      </c>
      <c r="I5888" s="54" t="s">
        <v>22</v>
      </c>
      <c r="J5888" s="54" t="s">
        <v>129</v>
      </c>
      <c r="K5888" s="56">
        <v>43462.86996527778</v>
      </c>
      <c r="L5888" s="56">
        <v>43462.950219907405</v>
      </c>
      <c r="M5888" s="57">
        <v>1.926111111</v>
      </c>
      <c r="N5888" s="58">
        <v>0</v>
      </c>
      <c r="O5888" s="58">
        <v>248</v>
      </c>
      <c r="P5888" s="58">
        <v>0</v>
      </c>
      <c r="Q5888" s="58">
        <v>0</v>
      </c>
      <c r="R5888" s="59">
        <v>0</v>
      </c>
      <c r="S5888" s="59">
        <v>477.67555599999997</v>
      </c>
      <c r="T5888" s="59">
        <v>0</v>
      </c>
      <c r="U5888" s="59">
        <v>0</v>
      </c>
    </row>
    <row r="5889" spans="1:21" x14ac:dyDescent="0.3">
      <c r="A5889" s="61">
        <v>92564</v>
      </c>
      <c r="B5889" s="54">
        <v>1</v>
      </c>
      <c r="C5889" s="54" t="s">
        <v>78</v>
      </c>
      <c r="D5889" s="54" t="s">
        <v>103</v>
      </c>
      <c r="E5889" s="61" t="s">
        <v>4907</v>
      </c>
      <c r="F5889" s="61" t="s">
        <v>136</v>
      </c>
      <c r="G5889" s="54" t="s">
        <v>71</v>
      </c>
      <c r="H5889" s="54" t="s">
        <v>128</v>
      </c>
      <c r="I5889" s="54" t="s">
        <v>22</v>
      </c>
      <c r="J5889" s="54" t="s">
        <v>129</v>
      </c>
      <c r="K5889" s="56">
        <v>43462.869305555556</v>
      </c>
      <c r="L5889" s="56">
        <v>43462.898726851854</v>
      </c>
      <c r="M5889" s="57">
        <v>0.70611111100000001</v>
      </c>
      <c r="N5889" s="58">
        <v>0</v>
      </c>
      <c r="O5889" s="58">
        <v>124</v>
      </c>
      <c r="P5889" s="58">
        <v>0</v>
      </c>
      <c r="Q5889" s="58">
        <v>0</v>
      </c>
      <c r="R5889" s="59">
        <v>0</v>
      </c>
      <c r="S5889" s="59">
        <v>87.557777999999999</v>
      </c>
      <c r="T5889" s="59">
        <v>0</v>
      </c>
      <c r="U5889" s="59">
        <v>0</v>
      </c>
    </row>
    <row r="5890" spans="1:21" x14ac:dyDescent="0.3">
      <c r="A5890" s="61">
        <v>92565</v>
      </c>
      <c r="B5890" s="54">
        <v>1</v>
      </c>
      <c r="C5890" s="54" t="s">
        <v>78</v>
      </c>
      <c r="D5890" s="54" t="s">
        <v>125</v>
      </c>
      <c r="E5890" s="61" t="s">
        <v>4908</v>
      </c>
      <c r="F5890" s="61" t="s">
        <v>165</v>
      </c>
      <c r="G5890" s="54" t="s">
        <v>71</v>
      </c>
      <c r="H5890" s="54" t="s">
        <v>128</v>
      </c>
      <c r="I5890" s="54" t="s">
        <v>22</v>
      </c>
      <c r="J5890" s="54" t="s">
        <v>129</v>
      </c>
      <c r="K5890" s="56">
        <v>43462.860995370371</v>
      </c>
      <c r="L5890" s="56">
        <v>43463.022662037038</v>
      </c>
      <c r="M5890" s="57">
        <v>3.88</v>
      </c>
      <c r="N5890" s="58">
        <v>0</v>
      </c>
      <c r="O5890" s="58">
        <v>156</v>
      </c>
      <c r="P5890" s="58">
        <v>0</v>
      </c>
      <c r="Q5890" s="58">
        <v>0</v>
      </c>
      <c r="R5890" s="59">
        <v>0</v>
      </c>
      <c r="S5890" s="59">
        <v>605.28</v>
      </c>
      <c r="T5890" s="59">
        <v>0</v>
      </c>
      <c r="U5890" s="59">
        <v>0</v>
      </c>
    </row>
    <row r="5891" spans="1:21" x14ac:dyDescent="0.3">
      <c r="A5891" s="61">
        <v>92566</v>
      </c>
      <c r="B5891" s="54">
        <v>1</v>
      </c>
      <c r="C5891" s="54" t="s">
        <v>79</v>
      </c>
      <c r="D5891" s="54" t="s">
        <v>124</v>
      </c>
      <c r="E5891" s="61" t="s">
        <v>4909</v>
      </c>
      <c r="F5891" s="61" t="s">
        <v>136</v>
      </c>
      <c r="G5891" s="54" t="s">
        <v>71</v>
      </c>
      <c r="H5891" s="54" t="s">
        <v>128</v>
      </c>
      <c r="I5891" s="54" t="s">
        <v>22</v>
      </c>
      <c r="J5891" s="54" t="s">
        <v>129</v>
      </c>
      <c r="K5891" s="56">
        <v>43462.876967592594</v>
      </c>
      <c r="L5891" s="56">
        <v>43462.887523148151</v>
      </c>
      <c r="M5891" s="57">
        <v>0.25333333299999999</v>
      </c>
      <c r="N5891" s="58">
        <v>0</v>
      </c>
      <c r="O5891" s="58">
        <v>691</v>
      </c>
      <c r="P5891" s="58">
        <v>0</v>
      </c>
      <c r="Q5891" s="58">
        <v>0</v>
      </c>
      <c r="R5891" s="59">
        <v>0</v>
      </c>
      <c r="S5891" s="59">
        <v>175.05333300000001</v>
      </c>
      <c r="T5891" s="59">
        <v>0</v>
      </c>
      <c r="U5891" s="59">
        <v>0</v>
      </c>
    </row>
    <row r="5892" spans="1:21" x14ac:dyDescent="0.3">
      <c r="A5892" s="61">
        <v>92567</v>
      </c>
      <c r="B5892" s="54">
        <v>1</v>
      </c>
      <c r="C5892" s="54" t="s">
        <v>78</v>
      </c>
      <c r="D5892" s="54" t="s">
        <v>95</v>
      </c>
      <c r="E5892" s="61" t="s">
        <v>4910</v>
      </c>
      <c r="F5892" s="61" t="s">
        <v>171</v>
      </c>
      <c r="G5892" s="54" t="s">
        <v>72</v>
      </c>
      <c r="H5892" s="54" t="s">
        <v>128</v>
      </c>
      <c r="I5892" s="54" t="s">
        <v>22</v>
      </c>
      <c r="J5892" s="54" t="s">
        <v>129</v>
      </c>
      <c r="K5892" s="56">
        <v>43462.87939814815</v>
      </c>
      <c r="L5892" s="56">
        <v>43462.916631944448</v>
      </c>
      <c r="M5892" s="57">
        <v>0.89361111100000001</v>
      </c>
      <c r="N5892" s="58">
        <v>0</v>
      </c>
      <c r="O5892" s="58">
        <v>133</v>
      </c>
      <c r="P5892" s="58">
        <v>0</v>
      </c>
      <c r="Q5892" s="58">
        <v>0</v>
      </c>
      <c r="R5892" s="59">
        <v>0</v>
      </c>
      <c r="S5892" s="59">
        <v>118.850278</v>
      </c>
      <c r="T5892" s="59">
        <v>0</v>
      </c>
      <c r="U5892" s="59">
        <v>0</v>
      </c>
    </row>
    <row r="5893" spans="1:21" x14ac:dyDescent="0.3">
      <c r="A5893" s="61">
        <v>92568</v>
      </c>
      <c r="B5893" s="54">
        <v>1</v>
      </c>
      <c r="C5893" s="54" t="s">
        <v>78</v>
      </c>
      <c r="D5893" s="54" t="s">
        <v>99</v>
      </c>
      <c r="E5893" s="61" t="s">
        <v>4911</v>
      </c>
      <c r="F5893" s="61" t="s">
        <v>171</v>
      </c>
      <c r="G5893" s="54" t="s">
        <v>72</v>
      </c>
      <c r="H5893" s="54" t="s">
        <v>128</v>
      </c>
      <c r="I5893" s="54" t="s">
        <v>22</v>
      </c>
      <c r="J5893" s="54" t="s">
        <v>129</v>
      </c>
      <c r="K5893" s="56">
        <v>43462.883287037039</v>
      </c>
      <c r="L5893" s="56">
        <v>43462.920312499999</v>
      </c>
      <c r="M5893" s="57">
        <v>0.88861111100000001</v>
      </c>
      <c r="N5893" s="58">
        <v>0</v>
      </c>
      <c r="O5893" s="58">
        <v>0</v>
      </c>
      <c r="P5893" s="58">
        <v>0</v>
      </c>
      <c r="Q5893" s="58">
        <v>243</v>
      </c>
      <c r="R5893" s="59">
        <v>0</v>
      </c>
      <c r="S5893" s="59">
        <v>0</v>
      </c>
      <c r="T5893" s="59">
        <v>0</v>
      </c>
      <c r="U5893" s="59">
        <v>215.9325</v>
      </c>
    </row>
    <row r="5894" spans="1:21" x14ac:dyDescent="0.3">
      <c r="A5894" s="61">
        <v>92571</v>
      </c>
      <c r="B5894" s="54">
        <v>1</v>
      </c>
      <c r="C5894" s="54" t="s">
        <v>78</v>
      </c>
      <c r="D5894" s="54" t="s">
        <v>94</v>
      </c>
      <c r="E5894" s="61" t="s">
        <v>4912</v>
      </c>
      <c r="F5894" s="61" t="s">
        <v>137</v>
      </c>
      <c r="G5894" s="54" t="s">
        <v>71</v>
      </c>
      <c r="H5894" s="54" t="s">
        <v>128</v>
      </c>
      <c r="I5894" s="54" t="s">
        <v>22</v>
      </c>
      <c r="J5894" s="54" t="s">
        <v>129</v>
      </c>
      <c r="K5894" s="56">
        <v>43462.885520833333</v>
      </c>
      <c r="L5894" s="56">
        <v>43462.938310185185</v>
      </c>
      <c r="M5894" s="57">
        <v>1.2669444439999999</v>
      </c>
      <c r="N5894" s="58">
        <v>0</v>
      </c>
      <c r="O5894" s="58">
        <v>1</v>
      </c>
      <c r="P5894" s="58">
        <v>0</v>
      </c>
      <c r="Q5894" s="58">
        <v>0</v>
      </c>
      <c r="R5894" s="59">
        <v>0</v>
      </c>
      <c r="S5894" s="59">
        <v>1.2669440000000001</v>
      </c>
      <c r="T5894" s="59">
        <v>0</v>
      </c>
      <c r="U5894" s="59">
        <v>0</v>
      </c>
    </row>
    <row r="5895" spans="1:21" x14ac:dyDescent="0.3">
      <c r="A5895" s="61">
        <v>92573</v>
      </c>
      <c r="B5895" s="54">
        <v>1</v>
      </c>
      <c r="C5895" s="54" t="s">
        <v>78</v>
      </c>
      <c r="D5895" s="54" t="s">
        <v>82</v>
      </c>
      <c r="E5895" s="61" t="s">
        <v>3234</v>
      </c>
      <c r="F5895" s="61" t="s">
        <v>156</v>
      </c>
      <c r="G5895" s="54" t="s">
        <v>71</v>
      </c>
      <c r="H5895" s="54" t="s">
        <v>128</v>
      </c>
      <c r="I5895" s="54" t="s">
        <v>22</v>
      </c>
      <c r="J5895" s="54" t="s">
        <v>129</v>
      </c>
      <c r="K5895" s="56">
        <v>43462.87972222222</v>
      </c>
      <c r="L5895" s="56">
        <v>43462.909733796296</v>
      </c>
      <c r="M5895" s="57">
        <v>0.72027777699999995</v>
      </c>
      <c r="N5895" s="58">
        <v>0</v>
      </c>
      <c r="O5895" s="58">
        <v>4</v>
      </c>
      <c r="P5895" s="58">
        <v>0</v>
      </c>
      <c r="Q5895" s="58">
        <v>0</v>
      </c>
      <c r="R5895" s="59">
        <v>0</v>
      </c>
      <c r="S5895" s="59">
        <v>2.8811110000000002</v>
      </c>
      <c r="T5895" s="59">
        <v>0</v>
      </c>
      <c r="U5895" s="59">
        <v>0</v>
      </c>
    </row>
    <row r="5896" spans="1:21" x14ac:dyDescent="0.3">
      <c r="A5896" s="61">
        <v>92574</v>
      </c>
      <c r="B5896" s="54">
        <v>1</v>
      </c>
      <c r="C5896" s="54" t="s">
        <v>78</v>
      </c>
      <c r="D5896" s="54" t="s">
        <v>84</v>
      </c>
      <c r="E5896" s="61" t="s">
        <v>4913</v>
      </c>
      <c r="F5896" s="61" t="s">
        <v>136</v>
      </c>
      <c r="G5896" s="54" t="s">
        <v>71</v>
      </c>
      <c r="H5896" s="54" t="s">
        <v>128</v>
      </c>
      <c r="I5896" s="54" t="s">
        <v>22</v>
      </c>
      <c r="J5896" s="54" t="s">
        <v>129</v>
      </c>
      <c r="K5896" s="56">
        <v>43462.871805555558</v>
      </c>
      <c r="L5896" s="56">
        <v>43462.922951388886</v>
      </c>
      <c r="M5896" s="57">
        <v>1.2275</v>
      </c>
      <c r="N5896" s="58">
        <v>0</v>
      </c>
      <c r="O5896" s="58">
        <v>115</v>
      </c>
      <c r="P5896" s="58">
        <v>0</v>
      </c>
      <c r="Q5896" s="58">
        <v>0</v>
      </c>
      <c r="R5896" s="59">
        <v>0</v>
      </c>
      <c r="S5896" s="59">
        <v>141.16249999999999</v>
      </c>
      <c r="T5896" s="59">
        <v>0</v>
      </c>
      <c r="U5896" s="59">
        <v>0</v>
      </c>
    </row>
    <row r="5897" spans="1:21" x14ac:dyDescent="0.3">
      <c r="A5897" s="61">
        <v>92576</v>
      </c>
      <c r="B5897" s="54">
        <v>1</v>
      </c>
      <c r="C5897" s="54" t="s">
        <v>78</v>
      </c>
      <c r="D5897" s="54" t="s">
        <v>80</v>
      </c>
      <c r="E5897" s="61" t="s">
        <v>4914</v>
      </c>
      <c r="F5897" s="61" t="s">
        <v>130</v>
      </c>
      <c r="G5897" s="54" t="s">
        <v>71</v>
      </c>
      <c r="H5897" s="54" t="s">
        <v>128</v>
      </c>
      <c r="I5897" s="54" t="s">
        <v>22</v>
      </c>
      <c r="J5897" s="54" t="s">
        <v>129</v>
      </c>
      <c r="K5897" s="56">
        <v>43462.904768518521</v>
      </c>
      <c r="L5897" s="56">
        <v>43462.93644675926</v>
      </c>
      <c r="M5897" s="57">
        <v>0.76027777699999999</v>
      </c>
      <c r="N5897" s="58">
        <v>0</v>
      </c>
      <c r="O5897" s="58">
        <v>2</v>
      </c>
      <c r="P5897" s="58">
        <v>0</v>
      </c>
      <c r="Q5897" s="58">
        <v>0</v>
      </c>
      <c r="R5897" s="59">
        <v>0</v>
      </c>
      <c r="S5897" s="59">
        <v>1.520556</v>
      </c>
      <c r="T5897" s="59">
        <v>0</v>
      </c>
      <c r="U5897" s="59">
        <v>0</v>
      </c>
    </row>
    <row r="5898" spans="1:21" x14ac:dyDescent="0.3">
      <c r="A5898" s="61">
        <v>92578</v>
      </c>
      <c r="B5898" s="54">
        <v>1</v>
      </c>
      <c r="C5898" s="54" t="s">
        <v>79</v>
      </c>
      <c r="D5898" s="54" t="s">
        <v>115</v>
      </c>
      <c r="E5898" s="61" t="s">
        <v>4891</v>
      </c>
      <c r="F5898" s="61" t="s">
        <v>137</v>
      </c>
      <c r="G5898" s="54" t="s">
        <v>71</v>
      </c>
      <c r="H5898" s="54" t="s">
        <v>128</v>
      </c>
      <c r="I5898" s="54" t="s">
        <v>22</v>
      </c>
      <c r="J5898" s="54" t="s">
        <v>129</v>
      </c>
      <c r="K5898" s="56">
        <v>43462.90215277778</v>
      </c>
      <c r="L5898" s="56">
        <v>43462.955266203702</v>
      </c>
      <c r="M5898" s="57">
        <v>1.2747222220000001</v>
      </c>
      <c r="N5898" s="58">
        <v>0</v>
      </c>
      <c r="O5898" s="58">
        <v>0</v>
      </c>
      <c r="P5898" s="58">
        <v>0</v>
      </c>
      <c r="Q5898" s="58">
        <v>1</v>
      </c>
      <c r="R5898" s="59">
        <v>0</v>
      </c>
      <c r="S5898" s="59">
        <v>0</v>
      </c>
      <c r="T5898" s="59">
        <v>0</v>
      </c>
      <c r="U5898" s="59">
        <v>1.2747219999999999</v>
      </c>
    </row>
    <row r="5899" spans="1:21" x14ac:dyDescent="0.3">
      <c r="A5899" s="61">
        <v>92579</v>
      </c>
      <c r="B5899" s="54">
        <v>1</v>
      </c>
      <c r="C5899" s="54" t="s">
        <v>78</v>
      </c>
      <c r="D5899" s="54" t="s">
        <v>80</v>
      </c>
      <c r="E5899" s="61" t="s">
        <v>4915</v>
      </c>
      <c r="F5899" s="61" t="s">
        <v>130</v>
      </c>
      <c r="G5899" s="54" t="s">
        <v>71</v>
      </c>
      <c r="H5899" s="54" t="s">
        <v>128</v>
      </c>
      <c r="I5899" s="54" t="s">
        <v>22</v>
      </c>
      <c r="J5899" s="54" t="s">
        <v>129</v>
      </c>
      <c r="K5899" s="56">
        <v>43462.908634259256</v>
      </c>
      <c r="L5899" s="56">
        <v>43462.930636574078</v>
      </c>
      <c r="M5899" s="57">
        <v>0.52805555500000001</v>
      </c>
      <c r="N5899" s="58">
        <v>0</v>
      </c>
      <c r="O5899" s="58">
        <v>1</v>
      </c>
      <c r="P5899" s="58">
        <v>0</v>
      </c>
      <c r="Q5899" s="58">
        <v>0</v>
      </c>
      <c r="R5899" s="59">
        <v>0</v>
      </c>
      <c r="S5899" s="59">
        <v>0.52805599999999997</v>
      </c>
      <c r="T5899" s="59">
        <v>0</v>
      </c>
      <c r="U5899" s="59">
        <v>0</v>
      </c>
    </row>
    <row r="5900" spans="1:21" x14ac:dyDescent="0.3">
      <c r="A5900" s="61">
        <v>92581</v>
      </c>
      <c r="B5900" s="54">
        <v>1</v>
      </c>
      <c r="C5900" s="54" t="s">
        <v>78</v>
      </c>
      <c r="D5900" s="54" t="s">
        <v>87</v>
      </c>
      <c r="E5900" s="61" t="s">
        <v>4916</v>
      </c>
      <c r="F5900" s="61" t="s">
        <v>156</v>
      </c>
      <c r="G5900" s="54" t="s">
        <v>71</v>
      </c>
      <c r="H5900" s="54" t="s">
        <v>128</v>
      </c>
      <c r="I5900" s="54" t="s">
        <v>22</v>
      </c>
      <c r="J5900" s="54" t="s">
        <v>129</v>
      </c>
      <c r="K5900" s="56">
        <v>43462.886122685188</v>
      </c>
      <c r="L5900" s="56">
        <v>43462.941180555557</v>
      </c>
      <c r="M5900" s="57">
        <v>1.321388888</v>
      </c>
      <c r="N5900" s="58">
        <v>0</v>
      </c>
      <c r="O5900" s="58">
        <v>34</v>
      </c>
      <c r="P5900" s="58">
        <v>0</v>
      </c>
      <c r="Q5900" s="58">
        <v>0</v>
      </c>
      <c r="R5900" s="59">
        <v>0</v>
      </c>
      <c r="S5900" s="59">
        <v>44.927222</v>
      </c>
      <c r="T5900" s="59">
        <v>0</v>
      </c>
      <c r="U5900" s="59">
        <v>0</v>
      </c>
    </row>
    <row r="5901" spans="1:21" x14ac:dyDescent="0.3">
      <c r="A5901" s="61">
        <v>92582</v>
      </c>
      <c r="B5901" s="54">
        <v>1</v>
      </c>
      <c r="C5901" s="54" t="s">
        <v>78</v>
      </c>
      <c r="D5901" s="54" t="s">
        <v>106</v>
      </c>
      <c r="E5901" s="61" t="s">
        <v>4917</v>
      </c>
      <c r="F5901" s="61" t="s">
        <v>136</v>
      </c>
      <c r="G5901" s="54" t="s">
        <v>71</v>
      </c>
      <c r="H5901" s="54" t="s">
        <v>128</v>
      </c>
      <c r="I5901" s="54" t="s">
        <v>22</v>
      </c>
      <c r="J5901" s="54" t="s">
        <v>129</v>
      </c>
      <c r="K5901" s="56">
        <v>43462.906076388892</v>
      </c>
      <c r="L5901" s="56">
        <v>43462.944386574076</v>
      </c>
      <c r="M5901" s="57">
        <v>0.91944444400000003</v>
      </c>
      <c r="N5901" s="58">
        <v>0</v>
      </c>
      <c r="O5901" s="58">
        <v>35</v>
      </c>
      <c r="P5901" s="58">
        <v>0</v>
      </c>
      <c r="Q5901" s="58">
        <v>0</v>
      </c>
      <c r="R5901" s="59">
        <v>0</v>
      </c>
      <c r="S5901" s="59">
        <v>32.180556000000003</v>
      </c>
      <c r="T5901" s="59">
        <v>0</v>
      </c>
      <c r="U5901" s="59">
        <v>0</v>
      </c>
    </row>
    <row r="5902" spans="1:21" x14ac:dyDescent="0.3">
      <c r="A5902" s="61">
        <v>92584</v>
      </c>
      <c r="B5902" s="54">
        <v>1</v>
      </c>
      <c r="C5902" s="54" t="s">
        <v>79</v>
      </c>
      <c r="D5902" s="54" t="s">
        <v>112</v>
      </c>
      <c r="E5902" s="61" t="s">
        <v>4918</v>
      </c>
      <c r="F5902" s="61" t="s">
        <v>156</v>
      </c>
      <c r="G5902" s="54" t="s">
        <v>71</v>
      </c>
      <c r="H5902" s="54" t="s">
        <v>128</v>
      </c>
      <c r="I5902" s="54" t="s">
        <v>22</v>
      </c>
      <c r="J5902" s="54" t="s">
        <v>129</v>
      </c>
      <c r="K5902" s="56">
        <v>43462.92396990741</v>
      </c>
      <c r="L5902" s="56">
        <v>43462.945613425924</v>
      </c>
      <c r="M5902" s="57">
        <v>0.51944444400000001</v>
      </c>
      <c r="N5902" s="58">
        <v>0</v>
      </c>
      <c r="O5902" s="58">
        <v>89</v>
      </c>
      <c r="P5902" s="58">
        <v>0</v>
      </c>
      <c r="Q5902" s="58">
        <v>0</v>
      </c>
      <c r="R5902" s="59">
        <v>0</v>
      </c>
      <c r="S5902" s="59">
        <v>46.230556</v>
      </c>
      <c r="T5902" s="59">
        <v>0</v>
      </c>
      <c r="U5902" s="59">
        <v>0</v>
      </c>
    </row>
    <row r="5903" spans="1:21" x14ac:dyDescent="0.3">
      <c r="A5903" s="61">
        <v>92592</v>
      </c>
      <c r="B5903" s="54">
        <v>1</v>
      </c>
      <c r="C5903" s="54" t="s">
        <v>78</v>
      </c>
      <c r="D5903" s="54" t="s">
        <v>88</v>
      </c>
      <c r="E5903" s="61" t="s">
        <v>4919</v>
      </c>
      <c r="F5903" s="61" t="s">
        <v>136</v>
      </c>
      <c r="G5903" s="54" t="s">
        <v>71</v>
      </c>
      <c r="H5903" s="54" t="s">
        <v>128</v>
      </c>
      <c r="I5903" s="54" t="s">
        <v>22</v>
      </c>
      <c r="J5903" s="54" t="s">
        <v>129</v>
      </c>
      <c r="K5903" s="56">
        <v>43462.94027777778</v>
      </c>
      <c r="L5903" s="56">
        <v>43463.024189814816</v>
      </c>
      <c r="M5903" s="57">
        <v>2.0138888879999999</v>
      </c>
      <c r="N5903" s="58">
        <v>0</v>
      </c>
      <c r="O5903" s="58">
        <v>157</v>
      </c>
      <c r="P5903" s="58">
        <v>0</v>
      </c>
      <c r="Q5903" s="58">
        <v>0</v>
      </c>
      <c r="R5903" s="59">
        <v>0</v>
      </c>
      <c r="S5903" s="59">
        <v>316.18055500000003</v>
      </c>
      <c r="T5903" s="59">
        <v>0</v>
      </c>
      <c r="U5903" s="59">
        <v>0</v>
      </c>
    </row>
    <row r="5904" spans="1:21" x14ac:dyDescent="0.3">
      <c r="A5904" s="61">
        <v>92594</v>
      </c>
      <c r="B5904" s="54">
        <v>1</v>
      </c>
      <c r="C5904" s="54" t="s">
        <v>78</v>
      </c>
      <c r="D5904" s="54" t="s">
        <v>88</v>
      </c>
      <c r="E5904" s="61" t="s">
        <v>4906</v>
      </c>
      <c r="F5904" s="61" t="s">
        <v>151</v>
      </c>
      <c r="G5904" s="54" t="s">
        <v>71</v>
      </c>
      <c r="H5904" s="54" t="s">
        <v>128</v>
      </c>
      <c r="I5904" s="54" t="s">
        <v>22</v>
      </c>
      <c r="J5904" s="54" t="s">
        <v>129</v>
      </c>
      <c r="K5904" s="56">
        <v>43462.964270833334</v>
      </c>
      <c r="L5904" s="56">
        <v>43463.062673611108</v>
      </c>
      <c r="M5904" s="57">
        <v>2.3616666660000001</v>
      </c>
      <c r="N5904" s="58">
        <v>0</v>
      </c>
      <c r="O5904" s="58">
        <v>248</v>
      </c>
      <c r="P5904" s="58">
        <v>0</v>
      </c>
      <c r="Q5904" s="58">
        <v>0</v>
      </c>
      <c r="R5904" s="59">
        <v>0</v>
      </c>
      <c r="S5904" s="59">
        <v>585.69333300000005</v>
      </c>
      <c r="T5904" s="59">
        <v>0</v>
      </c>
      <c r="U5904" s="59">
        <v>0</v>
      </c>
    </row>
    <row r="5905" spans="1:21" x14ac:dyDescent="0.3">
      <c r="A5905" s="61">
        <v>92596</v>
      </c>
      <c r="B5905" s="54">
        <v>1</v>
      </c>
      <c r="C5905" s="54" t="s">
        <v>78</v>
      </c>
      <c r="D5905" s="54" t="s">
        <v>82</v>
      </c>
      <c r="E5905" s="61" t="s">
        <v>3096</v>
      </c>
      <c r="F5905" s="61" t="s">
        <v>137</v>
      </c>
      <c r="G5905" s="54" t="s">
        <v>71</v>
      </c>
      <c r="H5905" s="54" t="s">
        <v>128</v>
      </c>
      <c r="I5905" s="54" t="s">
        <v>22</v>
      </c>
      <c r="J5905" s="54" t="s">
        <v>129</v>
      </c>
      <c r="K5905" s="56">
        <v>43462.970393518517</v>
      </c>
      <c r="L5905" s="56">
        <v>43463.016921296294</v>
      </c>
      <c r="M5905" s="57">
        <v>1.116666666</v>
      </c>
      <c r="N5905" s="58">
        <v>0</v>
      </c>
      <c r="O5905" s="58">
        <v>7</v>
      </c>
      <c r="P5905" s="58">
        <v>0</v>
      </c>
      <c r="Q5905" s="58">
        <v>0</v>
      </c>
      <c r="R5905" s="59">
        <v>0</v>
      </c>
      <c r="S5905" s="59">
        <v>7.8166669999999998</v>
      </c>
      <c r="T5905" s="59">
        <v>0</v>
      </c>
      <c r="U5905" s="59">
        <v>0</v>
      </c>
    </row>
    <row r="5906" spans="1:21" x14ac:dyDescent="0.3">
      <c r="A5906" s="61">
        <v>92597</v>
      </c>
      <c r="B5906" s="54">
        <v>1</v>
      </c>
      <c r="C5906" s="54" t="s">
        <v>78</v>
      </c>
      <c r="D5906" s="54" t="s">
        <v>125</v>
      </c>
      <c r="E5906" s="61" t="s">
        <v>3873</v>
      </c>
      <c r="F5906" s="61" t="s">
        <v>136</v>
      </c>
      <c r="G5906" s="54" t="s">
        <v>71</v>
      </c>
      <c r="H5906" s="54" t="s">
        <v>128</v>
      </c>
      <c r="I5906" s="54" t="s">
        <v>22</v>
      </c>
      <c r="J5906" s="54" t="s">
        <v>129</v>
      </c>
      <c r="K5906" s="56">
        <v>43462.972754629627</v>
      </c>
      <c r="L5906" s="56">
        <v>43463.002847222218</v>
      </c>
      <c r="M5906" s="57">
        <v>0.72222222199999997</v>
      </c>
      <c r="N5906" s="58">
        <v>0</v>
      </c>
      <c r="O5906" s="58">
        <v>205</v>
      </c>
      <c r="P5906" s="58">
        <v>0</v>
      </c>
      <c r="Q5906" s="58">
        <v>0</v>
      </c>
      <c r="R5906" s="59">
        <v>0</v>
      </c>
      <c r="S5906" s="59">
        <v>148.055556</v>
      </c>
      <c r="T5906" s="59">
        <v>0</v>
      </c>
      <c r="U5906" s="59">
        <v>0</v>
      </c>
    </row>
    <row r="5907" spans="1:21" x14ac:dyDescent="0.3">
      <c r="A5907" s="61">
        <v>92600</v>
      </c>
      <c r="B5907" s="54">
        <v>1</v>
      </c>
      <c r="C5907" s="54" t="s">
        <v>78</v>
      </c>
      <c r="D5907" s="54" t="s">
        <v>80</v>
      </c>
      <c r="E5907" s="61" t="s">
        <v>3268</v>
      </c>
      <c r="F5907" s="61" t="s">
        <v>136</v>
      </c>
      <c r="G5907" s="54" t="s">
        <v>71</v>
      </c>
      <c r="H5907" s="54" t="s">
        <v>128</v>
      </c>
      <c r="I5907" s="54" t="s">
        <v>22</v>
      </c>
      <c r="J5907" s="54" t="s">
        <v>129</v>
      </c>
      <c r="K5907" s="56">
        <v>43463.000185185185</v>
      </c>
      <c r="L5907" s="56">
        <v>43463.049432870372</v>
      </c>
      <c r="M5907" s="57">
        <v>1.181944444</v>
      </c>
      <c r="N5907" s="58">
        <v>0</v>
      </c>
      <c r="O5907" s="58">
        <v>160</v>
      </c>
      <c r="P5907" s="58">
        <v>0</v>
      </c>
      <c r="Q5907" s="58">
        <v>0</v>
      </c>
      <c r="R5907" s="59">
        <v>0</v>
      </c>
      <c r="S5907" s="59">
        <v>189.11111099999999</v>
      </c>
      <c r="T5907" s="59">
        <v>0</v>
      </c>
      <c r="U5907" s="59">
        <v>0</v>
      </c>
    </row>
    <row r="5908" spans="1:21" x14ac:dyDescent="0.3">
      <c r="A5908" s="61">
        <v>92601</v>
      </c>
      <c r="B5908" s="54">
        <v>1</v>
      </c>
      <c r="C5908" s="54" t="s">
        <v>78</v>
      </c>
      <c r="D5908" s="54" t="s">
        <v>83</v>
      </c>
      <c r="E5908" s="61" t="s">
        <v>4828</v>
      </c>
      <c r="F5908" s="61" t="s">
        <v>204</v>
      </c>
      <c r="G5908" s="54" t="s">
        <v>71</v>
      </c>
      <c r="H5908" s="54" t="s">
        <v>128</v>
      </c>
      <c r="I5908" s="54" t="s">
        <v>22</v>
      </c>
      <c r="J5908" s="54" t="s">
        <v>129</v>
      </c>
      <c r="K5908" s="56">
        <v>43462.993946759263</v>
      </c>
      <c r="L5908" s="56">
        <v>43463.096342592595</v>
      </c>
      <c r="M5908" s="57">
        <v>2.4575</v>
      </c>
      <c r="N5908" s="58">
        <v>0</v>
      </c>
      <c r="O5908" s="58">
        <v>810</v>
      </c>
      <c r="P5908" s="58">
        <v>0</v>
      </c>
      <c r="Q5908" s="58">
        <v>0</v>
      </c>
      <c r="R5908" s="59">
        <v>0</v>
      </c>
      <c r="S5908" s="59">
        <v>1990.575</v>
      </c>
      <c r="T5908" s="59">
        <v>0</v>
      </c>
      <c r="U5908" s="59">
        <v>0</v>
      </c>
    </row>
    <row r="5909" spans="1:21" x14ac:dyDescent="0.3">
      <c r="A5909" s="61">
        <v>92603</v>
      </c>
      <c r="B5909" s="54">
        <v>1</v>
      </c>
      <c r="C5909" s="54" t="s">
        <v>78</v>
      </c>
      <c r="D5909" s="54" t="s">
        <v>91</v>
      </c>
      <c r="E5909" s="61" t="s">
        <v>4920</v>
      </c>
      <c r="F5909" s="61" t="s">
        <v>152</v>
      </c>
      <c r="G5909" s="54" t="s">
        <v>71</v>
      </c>
      <c r="H5909" s="54" t="s">
        <v>128</v>
      </c>
      <c r="I5909" s="54" t="s">
        <v>22</v>
      </c>
      <c r="J5909" s="54" t="s">
        <v>129</v>
      </c>
      <c r="K5909" s="56">
        <v>43463.007893518516</v>
      </c>
      <c r="L5909" s="56">
        <v>43463.041342592594</v>
      </c>
      <c r="M5909" s="57">
        <v>0.80277777699999997</v>
      </c>
      <c r="N5909" s="58">
        <v>0</v>
      </c>
      <c r="O5909" s="58">
        <v>35</v>
      </c>
      <c r="P5909" s="58">
        <v>0</v>
      </c>
      <c r="Q5909" s="58">
        <v>0</v>
      </c>
      <c r="R5909" s="59">
        <v>0</v>
      </c>
      <c r="S5909" s="59">
        <v>28.097221999999999</v>
      </c>
      <c r="T5909" s="59">
        <v>0</v>
      </c>
      <c r="U5909" s="59">
        <v>0</v>
      </c>
    </row>
    <row r="5910" spans="1:21" x14ac:dyDescent="0.3">
      <c r="A5910" s="61">
        <v>92606</v>
      </c>
      <c r="B5910" s="54">
        <v>1</v>
      </c>
      <c r="C5910" s="54" t="s">
        <v>79</v>
      </c>
      <c r="D5910" s="54" t="s">
        <v>118</v>
      </c>
      <c r="E5910" s="61" t="s">
        <v>4921</v>
      </c>
      <c r="F5910" s="61" t="s">
        <v>130</v>
      </c>
      <c r="G5910" s="54" t="s">
        <v>71</v>
      </c>
      <c r="H5910" s="54" t="s">
        <v>128</v>
      </c>
      <c r="I5910" s="54" t="s">
        <v>22</v>
      </c>
      <c r="J5910" s="54" t="s">
        <v>129</v>
      </c>
      <c r="K5910" s="56">
        <v>43463.019074074073</v>
      </c>
      <c r="L5910" s="56">
        <v>43463.037361111114</v>
      </c>
      <c r="M5910" s="57">
        <v>0.43888888799999998</v>
      </c>
      <c r="N5910" s="58">
        <v>0</v>
      </c>
      <c r="O5910" s="58">
        <v>1</v>
      </c>
      <c r="P5910" s="58">
        <v>0</v>
      </c>
      <c r="Q5910" s="58">
        <v>0</v>
      </c>
      <c r="R5910" s="59">
        <v>0</v>
      </c>
      <c r="S5910" s="59">
        <v>0.43888899999999997</v>
      </c>
      <c r="T5910" s="59">
        <v>0</v>
      </c>
      <c r="U5910" s="59">
        <v>0</v>
      </c>
    </row>
    <row r="5911" spans="1:21" x14ac:dyDescent="0.3">
      <c r="A5911" s="61">
        <v>92612</v>
      </c>
      <c r="B5911" s="54">
        <v>1</v>
      </c>
      <c r="C5911" s="54" t="s">
        <v>78</v>
      </c>
      <c r="D5911" s="54" t="s">
        <v>88</v>
      </c>
      <c r="E5911" s="61" t="s">
        <v>4922</v>
      </c>
      <c r="F5911" s="61" t="s">
        <v>136</v>
      </c>
      <c r="G5911" s="54" t="s">
        <v>71</v>
      </c>
      <c r="H5911" s="54" t="s">
        <v>128</v>
      </c>
      <c r="I5911" s="54" t="s">
        <v>22</v>
      </c>
      <c r="J5911" s="54" t="s">
        <v>129</v>
      </c>
      <c r="K5911" s="56">
        <v>43463.045648148145</v>
      </c>
      <c r="L5911" s="56">
        <v>43463.123726851853</v>
      </c>
      <c r="M5911" s="57">
        <v>1.873888888</v>
      </c>
      <c r="N5911" s="58">
        <v>0</v>
      </c>
      <c r="O5911" s="58">
        <v>57</v>
      </c>
      <c r="P5911" s="58">
        <v>0</v>
      </c>
      <c r="Q5911" s="58">
        <v>0</v>
      </c>
      <c r="R5911" s="59">
        <v>0</v>
      </c>
      <c r="S5911" s="59">
        <v>106.811667</v>
      </c>
      <c r="T5911" s="59">
        <v>0</v>
      </c>
      <c r="U5911" s="59">
        <v>0</v>
      </c>
    </row>
    <row r="5912" spans="1:21" x14ac:dyDescent="0.3">
      <c r="A5912" s="61">
        <v>92616</v>
      </c>
      <c r="B5912" s="54">
        <v>1</v>
      </c>
      <c r="C5912" s="54" t="s">
        <v>78</v>
      </c>
      <c r="D5912" s="54" t="s">
        <v>93</v>
      </c>
      <c r="E5912" s="61" t="s">
        <v>4492</v>
      </c>
      <c r="F5912" s="61" t="s">
        <v>136</v>
      </c>
      <c r="G5912" s="54" t="s">
        <v>71</v>
      </c>
      <c r="H5912" s="54" t="s">
        <v>128</v>
      </c>
      <c r="I5912" s="54" t="s">
        <v>22</v>
      </c>
      <c r="J5912" s="54" t="s">
        <v>129</v>
      </c>
      <c r="K5912" s="56">
        <v>43463.070891203701</v>
      </c>
      <c r="L5912" s="56">
        <v>43463.14366898148</v>
      </c>
      <c r="M5912" s="57">
        <v>1.7466666660000001</v>
      </c>
      <c r="N5912" s="58">
        <v>0</v>
      </c>
      <c r="O5912" s="58">
        <v>87</v>
      </c>
      <c r="P5912" s="58">
        <v>0</v>
      </c>
      <c r="Q5912" s="58">
        <v>20</v>
      </c>
      <c r="R5912" s="59">
        <v>0</v>
      </c>
      <c r="S5912" s="59">
        <v>151.96</v>
      </c>
      <c r="T5912" s="59">
        <v>0</v>
      </c>
      <c r="U5912" s="59">
        <v>34.933332999999998</v>
      </c>
    </row>
    <row r="5913" spans="1:21" x14ac:dyDescent="0.3">
      <c r="A5913" s="61">
        <v>92620</v>
      </c>
      <c r="B5913" s="54">
        <v>1</v>
      </c>
      <c r="C5913" s="54" t="s">
        <v>78</v>
      </c>
      <c r="D5913" s="54" t="s">
        <v>83</v>
      </c>
      <c r="E5913" s="61" t="s">
        <v>4923</v>
      </c>
      <c r="F5913" s="61" t="s">
        <v>130</v>
      </c>
      <c r="G5913" s="54" t="s">
        <v>71</v>
      </c>
      <c r="H5913" s="54" t="s">
        <v>128</v>
      </c>
      <c r="I5913" s="54" t="s">
        <v>22</v>
      </c>
      <c r="J5913" s="54" t="s">
        <v>129</v>
      </c>
      <c r="K5913" s="56">
        <v>43463.124351851853</v>
      </c>
      <c r="L5913" s="56">
        <v>43463.15519675926</v>
      </c>
      <c r="M5913" s="57">
        <v>0.74027777699999997</v>
      </c>
      <c r="N5913" s="58">
        <v>0</v>
      </c>
      <c r="O5913" s="58">
        <v>11</v>
      </c>
      <c r="P5913" s="58">
        <v>0</v>
      </c>
      <c r="Q5913" s="58">
        <v>0</v>
      </c>
      <c r="R5913" s="59">
        <v>0</v>
      </c>
      <c r="S5913" s="59">
        <v>8.1430559999999996</v>
      </c>
      <c r="T5913" s="59">
        <v>0</v>
      </c>
      <c r="U5913" s="59">
        <v>0</v>
      </c>
    </row>
    <row r="5914" spans="1:21" x14ac:dyDescent="0.3">
      <c r="A5914" s="61">
        <v>92622</v>
      </c>
      <c r="B5914" s="54">
        <v>1</v>
      </c>
      <c r="C5914" s="54" t="s">
        <v>78</v>
      </c>
      <c r="D5914" s="54" t="s">
        <v>80</v>
      </c>
      <c r="E5914" s="61" t="s">
        <v>3268</v>
      </c>
      <c r="F5914" s="61" t="s">
        <v>204</v>
      </c>
      <c r="G5914" s="54" t="s">
        <v>71</v>
      </c>
      <c r="H5914" s="54" t="s">
        <v>128</v>
      </c>
      <c r="I5914" s="54" t="s">
        <v>22</v>
      </c>
      <c r="J5914" s="54" t="s">
        <v>129</v>
      </c>
      <c r="K5914" s="56">
        <v>43463.148518518516</v>
      </c>
      <c r="L5914" s="56">
        <v>43463.4375</v>
      </c>
      <c r="M5914" s="57">
        <v>6.9355555549999997</v>
      </c>
      <c r="N5914" s="58">
        <v>0</v>
      </c>
      <c r="O5914" s="58">
        <v>160</v>
      </c>
      <c r="P5914" s="58">
        <v>0</v>
      </c>
      <c r="Q5914" s="58">
        <v>0</v>
      </c>
      <c r="R5914" s="59">
        <v>0</v>
      </c>
      <c r="S5914" s="59">
        <v>1109.688889</v>
      </c>
      <c r="T5914" s="59">
        <v>0</v>
      </c>
      <c r="U5914" s="59">
        <v>0</v>
      </c>
    </row>
    <row r="5915" spans="1:21" x14ac:dyDescent="0.3">
      <c r="A5915" s="61">
        <v>92623</v>
      </c>
      <c r="B5915" s="54">
        <v>1</v>
      </c>
      <c r="C5915" s="54" t="s">
        <v>79</v>
      </c>
      <c r="D5915" s="54" t="s">
        <v>119</v>
      </c>
      <c r="E5915" s="61" t="s">
        <v>3734</v>
      </c>
      <c r="F5915" s="61" t="s">
        <v>140</v>
      </c>
      <c r="G5915" s="54" t="s">
        <v>72</v>
      </c>
      <c r="H5915" s="54" t="s">
        <v>128</v>
      </c>
      <c r="I5915" s="54" t="s">
        <v>22</v>
      </c>
      <c r="J5915" s="54" t="s">
        <v>129</v>
      </c>
      <c r="K5915" s="56">
        <v>43463.187824074077</v>
      </c>
      <c r="L5915" s="56">
        <v>43463.236959259259</v>
      </c>
      <c r="M5915" s="57">
        <v>1.1792444440000001</v>
      </c>
      <c r="N5915" s="58">
        <v>6</v>
      </c>
      <c r="O5915" s="58">
        <v>1081</v>
      </c>
      <c r="P5915" s="58">
        <v>0</v>
      </c>
      <c r="Q5915" s="58">
        <v>277</v>
      </c>
      <c r="R5915" s="59">
        <v>7.0754669999999997</v>
      </c>
      <c r="S5915" s="59">
        <v>1274.763244</v>
      </c>
      <c r="T5915" s="59">
        <v>0</v>
      </c>
      <c r="U5915" s="59">
        <v>326.650711</v>
      </c>
    </row>
    <row r="5916" spans="1:21" x14ac:dyDescent="0.3">
      <c r="A5916" s="61">
        <v>92624</v>
      </c>
      <c r="B5916" s="54">
        <v>1</v>
      </c>
      <c r="C5916" s="54" t="s">
        <v>78</v>
      </c>
      <c r="D5916" s="54" t="s">
        <v>81</v>
      </c>
      <c r="E5916" s="61" t="s">
        <v>4924</v>
      </c>
      <c r="F5916" s="61" t="s">
        <v>204</v>
      </c>
      <c r="G5916" s="54" t="s">
        <v>71</v>
      </c>
      <c r="H5916" s="54" t="s">
        <v>128</v>
      </c>
      <c r="I5916" s="54" t="s">
        <v>22</v>
      </c>
      <c r="J5916" s="54" t="s">
        <v>129</v>
      </c>
      <c r="K5916" s="56">
        <v>43463.162453703706</v>
      </c>
      <c r="L5916" s="56">
        <v>43463.52847222222</v>
      </c>
      <c r="M5916" s="57">
        <v>8.784444444</v>
      </c>
      <c r="N5916" s="58">
        <v>0</v>
      </c>
      <c r="O5916" s="58">
        <v>251</v>
      </c>
      <c r="P5916" s="58">
        <v>0</v>
      </c>
      <c r="Q5916" s="58">
        <v>0</v>
      </c>
      <c r="R5916" s="59">
        <v>0</v>
      </c>
      <c r="S5916" s="59">
        <v>2204.8955550000001</v>
      </c>
      <c r="T5916" s="59">
        <v>0</v>
      </c>
      <c r="U5916" s="59">
        <v>0</v>
      </c>
    </row>
    <row r="5917" spans="1:21" x14ac:dyDescent="0.3">
      <c r="A5917" s="61">
        <v>92625</v>
      </c>
      <c r="B5917" s="54">
        <v>1</v>
      </c>
      <c r="C5917" s="54" t="s">
        <v>79</v>
      </c>
      <c r="D5917" s="54" t="s">
        <v>119</v>
      </c>
      <c r="E5917" s="61" t="s">
        <v>4925</v>
      </c>
      <c r="F5917" s="61" t="s">
        <v>140</v>
      </c>
      <c r="G5917" s="54" t="s">
        <v>72</v>
      </c>
      <c r="H5917" s="54" t="s">
        <v>128</v>
      </c>
      <c r="I5917" s="54" t="s">
        <v>22</v>
      </c>
      <c r="J5917" s="54" t="s">
        <v>129</v>
      </c>
      <c r="K5917" s="56">
        <v>43463.199108796296</v>
      </c>
      <c r="L5917" s="56">
        <v>43463.22861111111</v>
      </c>
      <c r="M5917" s="57">
        <v>0.70805555499999995</v>
      </c>
      <c r="N5917" s="58">
        <v>20</v>
      </c>
      <c r="O5917" s="58">
        <v>10631</v>
      </c>
      <c r="P5917" s="58">
        <v>1</v>
      </c>
      <c r="Q5917" s="58">
        <v>2915</v>
      </c>
      <c r="R5917" s="59">
        <v>14.161111</v>
      </c>
      <c r="S5917" s="59">
        <v>7527.3386049999999</v>
      </c>
      <c r="T5917" s="59">
        <v>0.70805600000000002</v>
      </c>
      <c r="U5917" s="59">
        <v>2063.9819429999998</v>
      </c>
    </row>
    <row r="5918" spans="1:21" x14ac:dyDescent="0.3">
      <c r="A5918" s="61">
        <v>92626</v>
      </c>
      <c r="B5918" s="54">
        <v>1</v>
      </c>
      <c r="C5918" s="54" t="s">
        <v>79</v>
      </c>
      <c r="D5918" s="54" t="s">
        <v>119</v>
      </c>
      <c r="E5918" s="61" t="s">
        <v>3734</v>
      </c>
      <c r="F5918" s="61" t="s">
        <v>140</v>
      </c>
      <c r="G5918" s="54" t="s">
        <v>72</v>
      </c>
      <c r="H5918" s="54" t="s">
        <v>128</v>
      </c>
      <c r="I5918" s="54" t="s">
        <v>22</v>
      </c>
      <c r="J5918" s="54" t="s">
        <v>129</v>
      </c>
      <c r="K5918" s="56">
        <v>43463.289143518516</v>
      </c>
      <c r="L5918" s="56">
        <v>43463.321215277778</v>
      </c>
      <c r="M5918" s="57">
        <v>0.76972222199999996</v>
      </c>
      <c r="N5918" s="58">
        <v>6</v>
      </c>
      <c r="O5918" s="58">
        <v>1081</v>
      </c>
      <c r="P5918" s="58">
        <v>0</v>
      </c>
      <c r="Q5918" s="58">
        <v>277</v>
      </c>
      <c r="R5918" s="59">
        <v>4.6183329999999998</v>
      </c>
      <c r="S5918" s="59">
        <v>832.06972199999996</v>
      </c>
      <c r="T5918" s="59">
        <v>0</v>
      </c>
      <c r="U5918" s="59">
        <v>213.213055</v>
      </c>
    </row>
    <row r="5919" spans="1:21" x14ac:dyDescent="0.3">
      <c r="A5919" s="61">
        <v>92627</v>
      </c>
      <c r="B5919" s="54">
        <v>1</v>
      </c>
      <c r="C5919" s="54" t="s">
        <v>79</v>
      </c>
      <c r="D5919" s="54" t="s">
        <v>119</v>
      </c>
      <c r="E5919" s="61" t="s">
        <v>297</v>
      </c>
      <c r="F5919" s="61" t="s">
        <v>140</v>
      </c>
      <c r="G5919" s="54" t="s">
        <v>72</v>
      </c>
      <c r="H5919" s="54" t="s">
        <v>128</v>
      </c>
      <c r="I5919" s="54" t="s">
        <v>22</v>
      </c>
      <c r="J5919" s="54" t="s">
        <v>129</v>
      </c>
      <c r="K5919" s="56">
        <v>43463.314849537041</v>
      </c>
      <c r="L5919" s="56">
        <v>43463.37877314815</v>
      </c>
      <c r="M5919" s="57">
        <v>1.534166666</v>
      </c>
      <c r="N5919" s="58">
        <v>6</v>
      </c>
      <c r="O5919" s="58">
        <v>926</v>
      </c>
      <c r="P5919" s="58">
        <v>0</v>
      </c>
      <c r="Q5919" s="58">
        <v>192</v>
      </c>
      <c r="R5919" s="59">
        <v>9.2050000000000001</v>
      </c>
      <c r="S5919" s="59">
        <v>1420.6383330000001</v>
      </c>
      <c r="T5919" s="59">
        <v>0</v>
      </c>
      <c r="U5919" s="59">
        <v>294.56</v>
      </c>
    </row>
    <row r="5920" spans="1:21" x14ac:dyDescent="0.3">
      <c r="A5920" s="61">
        <v>92628</v>
      </c>
      <c r="B5920" s="54">
        <v>1</v>
      </c>
      <c r="C5920" s="54" t="s">
        <v>78</v>
      </c>
      <c r="D5920" s="54" t="s">
        <v>93</v>
      </c>
      <c r="E5920" s="61" t="s">
        <v>4926</v>
      </c>
      <c r="F5920" s="61" t="s">
        <v>156</v>
      </c>
      <c r="G5920" s="54" t="s">
        <v>71</v>
      </c>
      <c r="H5920" s="54" t="s">
        <v>128</v>
      </c>
      <c r="I5920" s="54" t="s">
        <v>22</v>
      </c>
      <c r="J5920" s="54" t="s">
        <v>129</v>
      </c>
      <c r="K5920" s="56">
        <v>43463.31689814815</v>
      </c>
      <c r="L5920" s="56">
        <v>43463.410694444443</v>
      </c>
      <c r="M5920" s="57">
        <v>2.2511111110000002</v>
      </c>
      <c r="N5920" s="58">
        <v>0</v>
      </c>
      <c r="O5920" s="58">
        <v>26</v>
      </c>
      <c r="P5920" s="58">
        <v>0</v>
      </c>
      <c r="Q5920" s="58">
        <v>0</v>
      </c>
      <c r="R5920" s="59">
        <v>0</v>
      </c>
      <c r="S5920" s="59">
        <v>58.528888999999999</v>
      </c>
      <c r="T5920" s="59">
        <v>0</v>
      </c>
      <c r="U5920" s="59">
        <v>0</v>
      </c>
    </row>
    <row r="5921" spans="1:21" x14ac:dyDescent="0.3">
      <c r="A5921" s="61">
        <v>92630</v>
      </c>
      <c r="B5921" s="54">
        <v>1</v>
      </c>
      <c r="C5921" s="54" t="s">
        <v>79</v>
      </c>
      <c r="D5921" s="54" t="s">
        <v>119</v>
      </c>
      <c r="E5921" s="61" t="s">
        <v>4927</v>
      </c>
      <c r="F5921" s="61" t="s">
        <v>156</v>
      </c>
      <c r="G5921" s="54" t="s">
        <v>71</v>
      </c>
      <c r="H5921" s="54" t="s">
        <v>128</v>
      </c>
      <c r="I5921" s="54" t="s">
        <v>22</v>
      </c>
      <c r="J5921" s="54" t="s">
        <v>129</v>
      </c>
      <c r="K5921" s="56">
        <v>43463.338761574072</v>
      </c>
      <c r="L5921" s="56">
        <v>43463.437627314815</v>
      </c>
      <c r="M5921" s="57">
        <v>2.372777777</v>
      </c>
      <c r="N5921" s="58">
        <v>0</v>
      </c>
      <c r="O5921" s="58">
        <v>47</v>
      </c>
      <c r="P5921" s="58">
        <v>0</v>
      </c>
      <c r="Q5921" s="58">
        <v>0</v>
      </c>
      <c r="R5921" s="59">
        <v>0</v>
      </c>
      <c r="S5921" s="59">
        <v>111.520556</v>
      </c>
      <c r="T5921" s="59">
        <v>0</v>
      </c>
      <c r="U5921" s="59">
        <v>0</v>
      </c>
    </row>
    <row r="5922" spans="1:21" x14ac:dyDescent="0.3">
      <c r="A5922" s="61">
        <v>92633</v>
      </c>
      <c r="B5922" s="54">
        <v>1</v>
      </c>
      <c r="C5922" s="54" t="s">
        <v>78</v>
      </c>
      <c r="D5922" s="54" t="s">
        <v>106</v>
      </c>
      <c r="E5922" s="61" t="s">
        <v>2403</v>
      </c>
      <c r="F5922" s="61" t="s">
        <v>148</v>
      </c>
      <c r="G5922" s="54" t="s">
        <v>71</v>
      </c>
      <c r="H5922" s="54" t="s">
        <v>128</v>
      </c>
      <c r="I5922" s="54" t="s">
        <v>22</v>
      </c>
      <c r="J5922" s="54" t="s">
        <v>147</v>
      </c>
      <c r="K5922" s="56">
        <v>43463.359722222223</v>
      </c>
      <c r="L5922" s="56">
        <v>43463.704328703701</v>
      </c>
      <c r="M5922" s="57">
        <v>8.2705555549999996</v>
      </c>
      <c r="N5922" s="58">
        <v>0</v>
      </c>
      <c r="O5922" s="58">
        <v>113</v>
      </c>
      <c r="P5922" s="58">
        <v>0</v>
      </c>
      <c r="Q5922" s="58">
        <v>0</v>
      </c>
      <c r="R5922" s="59">
        <v>0</v>
      </c>
      <c r="S5922" s="59">
        <v>934.57277799999997</v>
      </c>
      <c r="T5922" s="59">
        <v>0</v>
      </c>
      <c r="U5922" s="59">
        <v>0</v>
      </c>
    </row>
    <row r="5923" spans="1:21" x14ac:dyDescent="0.3">
      <c r="A5923" s="61">
        <v>92635</v>
      </c>
      <c r="B5923" s="54">
        <v>1</v>
      </c>
      <c r="C5923" s="54" t="s">
        <v>78</v>
      </c>
      <c r="D5923" s="54" t="s">
        <v>95</v>
      </c>
      <c r="E5923" s="61" t="s">
        <v>251</v>
      </c>
      <c r="F5923" s="61" t="s">
        <v>140</v>
      </c>
      <c r="G5923" s="54" t="s">
        <v>72</v>
      </c>
      <c r="H5923" s="54" t="s">
        <v>128</v>
      </c>
      <c r="I5923" s="54" t="s">
        <v>22</v>
      </c>
      <c r="J5923" s="54" t="s">
        <v>129</v>
      </c>
      <c r="K5923" s="56">
        <v>43463.363634259258</v>
      </c>
      <c r="L5923" s="56">
        <v>43463.382488425923</v>
      </c>
      <c r="M5923" s="57">
        <v>0.45250000000000001</v>
      </c>
      <c r="N5923" s="58">
        <v>4</v>
      </c>
      <c r="O5923" s="58">
        <v>1101</v>
      </c>
      <c r="P5923" s="58">
        <v>0</v>
      </c>
      <c r="Q5923" s="58">
        <v>30</v>
      </c>
      <c r="R5923" s="59">
        <v>1.81</v>
      </c>
      <c r="S5923" s="59">
        <v>498.20249999999999</v>
      </c>
      <c r="T5923" s="59">
        <v>0</v>
      </c>
      <c r="U5923" s="59">
        <v>13.574999999999999</v>
      </c>
    </row>
    <row r="5924" spans="1:21" x14ac:dyDescent="0.3">
      <c r="A5924" s="61">
        <v>92636</v>
      </c>
      <c r="B5924" s="54">
        <v>1</v>
      </c>
      <c r="C5924" s="54" t="s">
        <v>78</v>
      </c>
      <c r="D5924" s="54" t="s">
        <v>102</v>
      </c>
      <c r="E5924" s="61" t="s">
        <v>4928</v>
      </c>
      <c r="F5924" s="61" t="s">
        <v>144</v>
      </c>
      <c r="G5924" s="54" t="s">
        <v>71</v>
      </c>
      <c r="H5924" s="54" t="s">
        <v>128</v>
      </c>
      <c r="I5924" s="54" t="s">
        <v>22</v>
      </c>
      <c r="J5924" s="54" t="s">
        <v>129</v>
      </c>
      <c r="K5924" s="56">
        <v>43463.363969907405</v>
      </c>
      <c r="L5924" s="56">
        <v>43463.456620370373</v>
      </c>
      <c r="M5924" s="57">
        <v>2.2236111109999999</v>
      </c>
      <c r="N5924" s="58">
        <v>0</v>
      </c>
      <c r="O5924" s="58">
        <v>0</v>
      </c>
      <c r="P5924" s="58">
        <v>0</v>
      </c>
      <c r="Q5924" s="58">
        <v>17</v>
      </c>
      <c r="R5924" s="59">
        <v>0</v>
      </c>
      <c r="S5924" s="59">
        <v>0</v>
      </c>
      <c r="T5924" s="59">
        <v>0</v>
      </c>
      <c r="U5924" s="59">
        <v>37.801389</v>
      </c>
    </row>
    <row r="5925" spans="1:21" x14ac:dyDescent="0.3">
      <c r="A5925" s="61">
        <v>92637</v>
      </c>
      <c r="B5925" s="54">
        <v>1</v>
      </c>
      <c r="C5925" s="54" t="s">
        <v>78</v>
      </c>
      <c r="D5925" s="54" t="s">
        <v>126</v>
      </c>
      <c r="E5925" s="61" t="s">
        <v>4366</v>
      </c>
      <c r="F5925" s="61" t="s">
        <v>148</v>
      </c>
      <c r="G5925" s="54" t="s">
        <v>71</v>
      </c>
      <c r="H5925" s="54" t="s">
        <v>128</v>
      </c>
      <c r="I5925" s="54" t="s">
        <v>22</v>
      </c>
      <c r="J5925" s="54" t="s">
        <v>147</v>
      </c>
      <c r="K5925" s="56">
        <v>43463.385312500002</v>
      </c>
      <c r="L5925" s="56">
        <v>43463.459849537037</v>
      </c>
      <c r="M5925" s="57">
        <v>1.788888888</v>
      </c>
      <c r="N5925" s="58">
        <v>0</v>
      </c>
      <c r="O5925" s="58">
        <v>10</v>
      </c>
      <c r="P5925" s="58">
        <v>0</v>
      </c>
      <c r="Q5925" s="58">
        <v>36</v>
      </c>
      <c r="R5925" s="59">
        <v>0</v>
      </c>
      <c r="S5925" s="59">
        <v>17.888888999999999</v>
      </c>
      <c r="T5925" s="59">
        <v>0</v>
      </c>
      <c r="U5925" s="59">
        <v>64.400000000000006</v>
      </c>
    </row>
    <row r="5926" spans="1:21" x14ac:dyDescent="0.3">
      <c r="A5926" s="61">
        <v>92638</v>
      </c>
      <c r="B5926" s="54">
        <v>1</v>
      </c>
      <c r="C5926" s="54" t="s">
        <v>79</v>
      </c>
      <c r="D5926" s="54" t="s">
        <v>110</v>
      </c>
      <c r="E5926" s="61" t="s">
        <v>235</v>
      </c>
      <c r="F5926" s="61" t="s">
        <v>148</v>
      </c>
      <c r="G5926" s="54" t="s">
        <v>72</v>
      </c>
      <c r="H5926" s="54" t="s">
        <v>128</v>
      </c>
      <c r="I5926" s="54" t="s">
        <v>22</v>
      </c>
      <c r="J5926" s="54" t="s">
        <v>147</v>
      </c>
      <c r="K5926" s="56">
        <v>43463.469039351854</v>
      </c>
      <c r="L5926" s="56">
        <v>43463.541365740741</v>
      </c>
      <c r="M5926" s="57">
        <v>1.735833333</v>
      </c>
      <c r="N5926" s="58">
        <v>0</v>
      </c>
      <c r="O5926" s="58">
        <v>0</v>
      </c>
      <c r="P5926" s="58">
        <v>0</v>
      </c>
      <c r="Q5926" s="58">
        <v>81</v>
      </c>
      <c r="R5926" s="59">
        <v>0</v>
      </c>
      <c r="S5926" s="59">
        <v>0</v>
      </c>
      <c r="T5926" s="59">
        <v>0</v>
      </c>
      <c r="U5926" s="59">
        <v>140.60249999999999</v>
      </c>
    </row>
    <row r="5927" spans="1:21" x14ac:dyDescent="0.3">
      <c r="A5927" s="61">
        <v>92639</v>
      </c>
      <c r="B5927" s="54">
        <v>1</v>
      </c>
      <c r="C5927" s="54" t="s">
        <v>78</v>
      </c>
      <c r="D5927" s="54" t="s">
        <v>126</v>
      </c>
      <c r="E5927" s="61" t="s">
        <v>4368</v>
      </c>
      <c r="F5927" s="61" t="s">
        <v>148</v>
      </c>
      <c r="G5927" s="54" t="s">
        <v>71</v>
      </c>
      <c r="H5927" s="54" t="s">
        <v>128</v>
      </c>
      <c r="I5927" s="54" t="s">
        <v>22</v>
      </c>
      <c r="J5927" s="54" t="s">
        <v>147</v>
      </c>
      <c r="K5927" s="56">
        <v>43463.383113425924</v>
      </c>
      <c r="L5927" s="56">
        <v>43463.45888888889</v>
      </c>
      <c r="M5927" s="57">
        <v>1.8186111110000001</v>
      </c>
      <c r="N5927" s="58">
        <v>0</v>
      </c>
      <c r="O5927" s="58">
        <v>4</v>
      </c>
      <c r="P5927" s="58">
        <v>0</v>
      </c>
      <c r="Q5927" s="58">
        <v>20</v>
      </c>
      <c r="R5927" s="59">
        <v>0</v>
      </c>
      <c r="S5927" s="59">
        <v>7.2744439999999999</v>
      </c>
      <c r="T5927" s="59">
        <v>0</v>
      </c>
      <c r="U5927" s="59">
        <v>36.372222000000001</v>
      </c>
    </row>
    <row r="5928" spans="1:21" x14ac:dyDescent="0.3">
      <c r="A5928" s="61">
        <v>92640</v>
      </c>
      <c r="B5928" s="54">
        <v>1</v>
      </c>
      <c r="C5928" s="54" t="s">
        <v>78</v>
      </c>
      <c r="D5928" s="54" t="s">
        <v>80</v>
      </c>
      <c r="E5928" s="61" t="s">
        <v>4929</v>
      </c>
      <c r="F5928" s="61" t="s">
        <v>148</v>
      </c>
      <c r="G5928" s="54" t="s">
        <v>71</v>
      </c>
      <c r="H5928" s="54" t="s">
        <v>128</v>
      </c>
      <c r="I5928" s="54" t="s">
        <v>22</v>
      </c>
      <c r="J5928" s="54" t="s">
        <v>147</v>
      </c>
      <c r="K5928" s="56">
        <v>43463.385162037041</v>
      </c>
      <c r="L5928" s="56">
        <v>43463.406180555554</v>
      </c>
      <c r="M5928" s="57">
        <v>0.50444444399999999</v>
      </c>
      <c r="N5928" s="58">
        <v>0</v>
      </c>
      <c r="O5928" s="58">
        <v>21</v>
      </c>
      <c r="P5928" s="58">
        <v>0</v>
      </c>
      <c r="Q5928" s="58">
        <v>0</v>
      </c>
      <c r="R5928" s="59">
        <v>0</v>
      </c>
      <c r="S5928" s="59">
        <v>10.593332999999999</v>
      </c>
      <c r="T5928" s="59">
        <v>0</v>
      </c>
      <c r="U5928" s="59">
        <v>0</v>
      </c>
    </row>
    <row r="5929" spans="1:21" x14ac:dyDescent="0.3">
      <c r="A5929" s="61">
        <v>92643</v>
      </c>
      <c r="B5929" s="54">
        <v>1</v>
      </c>
      <c r="C5929" s="54" t="s">
        <v>79</v>
      </c>
      <c r="D5929" s="54" t="s">
        <v>119</v>
      </c>
      <c r="E5929" s="61" t="s">
        <v>4930</v>
      </c>
      <c r="F5929" s="61" t="s">
        <v>150</v>
      </c>
      <c r="G5929" s="54" t="s">
        <v>72</v>
      </c>
      <c r="H5929" s="54" t="s">
        <v>128</v>
      </c>
      <c r="I5929" s="54" t="s">
        <v>22</v>
      </c>
      <c r="J5929" s="54" t="s">
        <v>147</v>
      </c>
      <c r="K5929" s="56">
        <v>43463.389444444445</v>
      </c>
      <c r="L5929" s="56">
        <v>43463.581238425926</v>
      </c>
      <c r="M5929" s="57">
        <v>4.6030555550000001</v>
      </c>
      <c r="N5929" s="58">
        <v>7</v>
      </c>
      <c r="O5929" s="58">
        <v>3100</v>
      </c>
      <c r="P5929" s="58">
        <v>0</v>
      </c>
      <c r="Q5929" s="58">
        <v>1669</v>
      </c>
      <c r="R5929" s="59">
        <v>32.221389000000002</v>
      </c>
      <c r="S5929" s="59">
        <v>14269.472221</v>
      </c>
      <c r="T5929" s="59">
        <v>0</v>
      </c>
      <c r="U5929" s="59">
        <v>7682.4997210000001</v>
      </c>
    </row>
    <row r="5930" spans="1:21" x14ac:dyDescent="0.3">
      <c r="A5930" s="61">
        <v>92644</v>
      </c>
      <c r="B5930" s="54">
        <v>1</v>
      </c>
      <c r="C5930" s="54" t="s">
        <v>79</v>
      </c>
      <c r="D5930" s="54" t="s">
        <v>121</v>
      </c>
      <c r="E5930" s="61" t="s">
        <v>4931</v>
      </c>
      <c r="F5930" s="61" t="s">
        <v>150</v>
      </c>
      <c r="G5930" s="54" t="s">
        <v>72</v>
      </c>
      <c r="H5930" s="54" t="s">
        <v>128</v>
      </c>
      <c r="I5930" s="54" t="s">
        <v>22</v>
      </c>
      <c r="J5930" s="54" t="s">
        <v>147</v>
      </c>
      <c r="K5930" s="56">
        <v>43463.456145833334</v>
      </c>
      <c r="L5930" s="56">
        <v>43463.490243055552</v>
      </c>
      <c r="M5930" s="57">
        <v>0.818333333</v>
      </c>
      <c r="N5930" s="58">
        <v>0</v>
      </c>
      <c r="O5930" s="58">
        <v>322</v>
      </c>
      <c r="P5930" s="58">
        <v>0</v>
      </c>
      <c r="Q5930" s="58">
        <v>0</v>
      </c>
      <c r="R5930" s="59">
        <v>0</v>
      </c>
      <c r="S5930" s="59">
        <v>263.503333</v>
      </c>
      <c r="T5930" s="59">
        <v>0</v>
      </c>
      <c r="U5930" s="59">
        <v>0</v>
      </c>
    </row>
    <row r="5931" spans="1:21" x14ac:dyDescent="0.3">
      <c r="A5931" s="61">
        <v>92646</v>
      </c>
      <c r="B5931" s="54">
        <v>1</v>
      </c>
      <c r="C5931" s="54" t="s">
        <v>78</v>
      </c>
      <c r="D5931" s="54" t="s">
        <v>82</v>
      </c>
      <c r="E5931" s="61" t="s">
        <v>3858</v>
      </c>
      <c r="F5931" s="61" t="s">
        <v>148</v>
      </c>
      <c r="G5931" s="54" t="s">
        <v>71</v>
      </c>
      <c r="H5931" s="54" t="s">
        <v>128</v>
      </c>
      <c r="I5931" s="54" t="s">
        <v>22</v>
      </c>
      <c r="J5931" s="54" t="s">
        <v>147</v>
      </c>
      <c r="K5931" s="56">
        <v>43463.385162037041</v>
      </c>
      <c r="L5931" s="56">
        <v>43463.482152777775</v>
      </c>
      <c r="M5931" s="57">
        <v>2.3277777770000001</v>
      </c>
      <c r="N5931" s="58">
        <v>0</v>
      </c>
      <c r="O5931" s="58">
        <v>1044</v>
      </c>
      <c r="P5931" s="58">
        <v>0</v>
      </c>
      <c r="Q5931" s="58">
        <v>0</v>
      </c>
      <c r="R5931" s="59">
        <v>0</v>
      </c>
      <c r="S5931" s="59">
        <v>2430.1999989999999</v>
      </c>
      <c r="T5931" s="59">
        <v>0</v>
      </c>
      <c r="U5931" s="59">
        <v>0</v>
      </c>
    </row>
    <row r="5932" spans="1:21" x14ac:dyDescent="0.3">
      <c r="A5932" s="61">
        <v>92647</v>
      </c>
      <c r="B5932" s="54">
        <v>1</v>
      </c>
      <c r="C5932" s="54" t="s">
        <v>78</v>
      </c>
      <c r="D5932" s="54" t="s">
        <v>104</v>
      </c>
      <c r="E5932" s="61" t="s">
        <v>4362</v>
      </c>
      <c r="F5932" s="61" t="s">
        <v>148</v>
      </c>
      <c r="G5932" s="54" t="s">
        <v>72</v>
      </c>
      <c r="H5932" s="54" t="s">
        <v>128</v>
      </c>
      <c r="I5932" s="54" t="s">
        <v>22</v>
      </c>
      <c r="J5932" s="54" t="s">
        <v>147</v>
      </c>
      <c r="K5932" s="56">
        <v>43463.380439814813</v>
      </c>
      <c r="L5932" s="56">
        <v>43463.727825578702</v>
      </c>
      <c r="M5932" s="57">
        <v>8.3372583329999994</v>
      </c>
      <c r="N5932" s="58">
        <v>0</v>
      </c>
      <c r="O5932" s="58">
        <v>0</v>
      </c>
      <c r="P5932" s="58">
        <v>0</v>
      </c>
      <c r="Q5932" s="58">
        <v>31</v>
      </c>
      <c r="R5932" s="59">
        <v>0</v>
      </c>
      <c r="S5932" s="59">
        <v>0</v>
      </c>
      <c r="T5932" s="59">
        <v>0</v>
      </c>
      <c r="U5932" s="59">
        <v>258.45500800000002</v>
      </c>
    </row>
    <row r="5933" spans="1:21" x14ac:dyDescent="0.3">
      <c r="A5933" s="61">
        <v>92648</v>
      </c>
      <c r="B5933" s="54">
        <v>1</v>
      </c>
      <c r="C5933" s="54" t="s">
        <v>78</v>
      </c>
      <c r="D5933" s="54" t="s">
        <v>96</v>
      </c>
      <c r="E5933" s="61" t="s">
        <v>520</v>
      </c>
      <c r="F5933" s="61" t="s">
        <v>148</v>
      </c>
      <c r="G5933" s="54" t="s">
        <v>72</v>
      </c>
      <c r="H5933" s="54" t="s">
        <v>128</v>
      </c>
      <c r="I5933" s="54" t="s">
        <v>22</v>
      </c>
      <c r="J5933" s="54" t="s">
        <v>147</v>
      </c>
      <c r="K5933" s="56">
        <v>43463.381249999999</v>
      </c>
      <c r="L5933" s="56">
        <v>43463.697916666664</v>
      </c>
      <c r="M5933" s="57">
        <v>7.6</v>
      </c>
      <c r="N5933" s="58">
        <v>1</v>
      </c>
      <c r="O5933" s="58">
        <v>203</v>
      </c>
      <c r="P5933" s="58">
        <v>0</v>
      </c>
      <c r="Q5933" s="58">
        <v>0</v>
      </c>
      <c r="R5933" s="59">
        <v>7.6</v>
      </c>
      <c r="S5933" s="59">
        <v>1542.8</v>
      </c>
      <c r="T5933" s="59">
        <v>0</v>
      </c>
      <c r="U5933" s="59">
        <v>0</v>
      </c>
    </row>
    <row r="5934" spans="1:21" x14ac:dyDescent="0.3">
      <c r="A5934" s="61">
        <v>92652</v>
      </c>
      <c r="B5934" s="54">
        <v>1</v>
      </c>
      <c r="C5934" s="54" t="s">
        <v>78</v>
      </c>
      <c r="D5934" s="54" t="s">
        <v>103</v>
      </c>
      <c r="E5934" s="61" t="s">
        <v>435</v>
      </c>
      <c r="F5934" s="61" t="s">
        <v>148</v>
      </c>
      <c r="G5934" s="54" t="s">
        <v>72</v>
      </c>
      <c r="H5934" s="54" t="s">
        <v>128</v>
      </c>
      <c r="I5934" s="54" t="s">
        <v>22</v>
      </c>
      <c r="J5934" s="54" t="s">
        <v>147</v>
      </c>
      <c r="K5934" s="56">
        <v>43463.687037037038</v>
      </c>
      <c r="L5934" s="56">
        <v>43463.724045023147</v>
      </c>
      <c r="M5934" s="57">
        <v>0.88819166599999999</v>
      </c>
      <c r="N5934" s="58">
        <v>1</v>
      </c>
      <c r="O5934" s="58">
        <v>134</v>
      </c>
      <c r="P5934" s="58">
        <v>0</v>
      </c>
      <c r="Q5934" s="58">
        <v>5</v>
      </c>
      <c r="R5934" s="59">
        <v>0.88819199999999998</v>
      </c>
      <c r="S5934" s="59">
        <v>119.01768300000001</v>
      </c>
      <c r="T5934" s="59">
        <v>0</v>
      </c>
      <c r="U5934" s="59">
        <v>4.4409580000000002</v>
      </c>
    </row>
    <row r="5935" spans="1:21" x14ac:dyDescent="0.3">
      <c r="A5935" s="61">
        <v>92654</v>
      </c>
      <c r="B5935" s="54">
        <v>1</v>
      </c>
      <c r="C5935" s="54" t="s">
        <v>78</v>
      </c>
      <c r="D5935" s="54" t="s">
        <v>95</v>
      </c>
      <c r="E5935" s="61" t="s">
        <v>4932</v>
      </c>
      <c r="F5935" s="61" t="s">
        <v>148</v>
      </c>
      <c r="G5935" s="54" t="s">
        <v>71</v>
      </c>
      <c r="H5935" s="54" t="s">
        <v>128</v>
      </c>
      <c r="I5935" s="54" t="s">
        <v>22</v>
      </c>
      <c r="J5935" s="54" t="s">
        <v>147</v>
      </c>
      <c r="K5935" s="56">
        <v>43463.646215277775</v>
      </c>
      <c r="L5935" s="56">
        <v>43463.754212962966</v>
      </c>
      <c r="M5935" s="57">
        <v>2.5919444440000001</v>
      </c>
      <c r="N5935" s="58">
        <v>0</v>
      </c>
      <c r="O5935" s="58">
        <v>41</v>
      </c>
      <c r="P5935" s="58">
        <v>0</v>
      </c>
      <c r="Q5935" s="58">
        <v>0</v>
      </c>
      <c r="R5935" s="59">
        <v>0</v>
      </c>
      <c r="S5935" s="59">
        <v>106.269722</v>
      </c>
      <c r="T5935" s="59">
        <v>0</v>
      </c>
      <c r="U5935" s="59">
        <v>0</v>
      </c>
    </row>
    <row r="5936" spans="1:21" x14ac:dyDescent="0.3">
      <c r="A5936" s="61">
        <v>92655</v>
      </c>
      <c r="B5936" s="54">
        <v>1</v>
      </c>
      <c r="C5936" s="54" t="s">
        <v>79</v>
      </c>
      <c r="D5936" s="54" t="s">
        <v>114</v>
      </c>
      <c r="E5936" s="61" t="s">
        <v>4933</v>
      </c>
      <c r="F5936" s="61" t="s">
        <v>150</v>
      </c>
      <c r="G5936" s="54" t="s">
        <v>72</v>
      </c>
      <c r="H5936" s="54" t="s">
        <v>128</v>
      </c>
      <c r="I5936" s="54" t="s">
        <v>22</v>
      </c>
      <c r="J5936" s="54" t="s">
        <v>147</v>
      </c>
      <c r="K5936" s="56">
        <v>43463.39434027778</v>
      </c>
      <c r="L5936" s="56">
        <v>43463.659918981481</v>
      </c>
      <c r="M5936" s="57">
        <v>6.3738888879999998</v>
      </c>
      <c r="N5936" s="58">
        <v>0</v>
      </c>
      <c r="O5936" s="58">
        <v>10</v>
      </c>
      <c r="P5936" s="58">
        <v>0</v>
      </c>
      <c r="Q5936" s="58">
        <v>86</v>
      </c>
      <c r="R5936" s="59">
        <v>0</v>
      </c>
      <c r="S5936" s="59">
        <v>63.738889</v>
      </c>
      <c r="T5936" s="59">
        <v>0</v>
      </c>
      <c r="U5936" s="59">
        <v>548.15444400000001</v>
      </c>
    </row>
    <row r="5937" spans="1:21" x14ac:dyDescent="0.3">
      <c r="A5937">
        <v>92656</v>
      </c>
      <c r="B5937">
        <v>1</v>
      </c>
      <c r="C5937" t="s">
        <v>78</v>
      </c>
      <c r="D5937" t="s">
        <v>101</v>
      </c>
      <c r="E5937" t="s">
        <v>4934</v>
      </c>
      <c r="F5937" t="s">
        <v>148</v>
      </c>
      <c r="G5937" t="s">
        <v>72</v>
      </c>
      <c r="H5937" t="s">
        <v>128</v>
      </c>
      <c r="I5937" t="s">
        <v>22</v>
      </c>
      <c r="J5937" t="s">
        <v>147</v>
      </c>
      <c r="K5937">
        <v>43463.37537037037</v>
      </c>
      <c r="L5937">
        <v>43463.579918981479</v>
      </c>
      <c r="M5937">
        <v>4.909166666</v>
      </c>
      <c r="N5937">
        <v>5</v>
      </c>
      <c r="O5937">
        <v>1019</v>
      </c>
      <c r="P5937">
        <v>0</v>
      </c>
      <c r="Q5937">
        <v>1</v>
      </c>
      <c r="R5937">
        <v>24.545832999999998</v>
      </c>
      <c r="S5937">
        <v>5002.4408329999997</v>
      </c>
      <c r="T5937">
        <v>0</v>
      </c>
      <c r="U5937">
        <v>4.9091670000000001</v>
      </c>
    </row>
    <row r="5938" spans="1:21" x14ac:dyDescent="0.3">
      <c r="A5938">
        <v>92658</v>
      </c>
      <c r="B5938">
        <v>1</v>
      </c>
      <c r="C5938" t="s">
        <v>79</v>
      </c>
      <c r="D5938" t="s">
        <v>115</v>
      </c>
      <c r="E5938" t="s">
        <v>4935</v>
      </c>
      <c r="F5938" t="s">
        <v>150</v>
      </c>
      <c r="G5938" t="s">
        <v>72</v>
      </c>
      <c r="H5938" t="s">
        <v>128</v>
      </c>
      <c r="I5938" t="s">
        <v>22</v>
      </c>
      <c r="J5938" t="s">
        <v>147</v>
      </c>
      <c r="K5938">
        <v>43463.398611111108</v>
      </c>
      <c r="L5938">
        <v>43463.504861111112</v>
      </c>
      <c r="M5938">
        <v>2.5499999999999998</v>
      </c>
      <c r="N5938">
        <v>0</v>
      </c>
      <c r="O5938">
        <v>0</v>
      </c>
      <c r="P5938">
        <v>0</v>
      </c>
      <c r="Q5938">
        <v>358</v>
      </c>
      <c r="R5938">
        <v>0</v>
      </c>
      <c r="S5938">
        <v>0</v>
      </c>
      <c r="T5938">
        <v>0</v>
      </c>
      <c r="U5938">
        <v>912.9</v>
      </c>
    </row>
    <row r="5939" spans="1:21" x14ac:dyDescent="0.3">
      <c r="A5939">
        <v>92660</v>
      </c>
      <c r="B5939">
        <v>1</v>
      </c>
      <c r="C5939" t="s">
        <v>78</v>
      </c>
      <c r="D5939" t="s">
        <v>102</v>
      </c>
      <c r="E5939" t="s">
        <v>3113</v>
      </c>
      <c r="F5939" t="s">
        <v>148</v>
      </c>
      <c r="G5939" t="s">
        <v>72</v>
      </c>
      <c r="H5939" t="s">
        <v>128</v>
      </c>
      <c r="I5939" t="s">
        <v>22</v>
      </c>
      <c r="J5939" t="s">
        <v>147</v>
      </c>
      <c r="K5939">
        <v>43463.424814814818</v>
      </c>
      <c r="L5939">
        <v>43463.47625</v>
      </c>
      <c r="M5939">
        <v>1.234444444</v>
      </c>
      <c r="N5939">
        <v>0</v>
      </c>
      <c r="O5939">
        <v>0</v>
      </c>
      <c r="P5939">
        <v>5</v>
      </c>
      <c r="Q5939">
        <v>1</v>
      </c>
      <c r="R5939">
        <v>0</v>
      </c>
      <c r="S5939">
        <v>0</v>
      </c>
      <c r="T5939">
        <v>6.1722219999999997</v>
      </c>
      <c r="U5939">
        <v>1.2344440000000001</v>
      </c>
    </row>
    <row r="5940" spans="1:21" x14ac:dyDescent="0.3">
      <c r="A5940">
        <v>92662</v>
      </c>
      <c r="B5940">
        <v>1</v>
      </c>
      <c r="C5940" t="s">
        <v>78</v>
      </c>
      <c r="D5940" t="s">
        <v>89</v>
      </c>
      <c r="E5940" t="s">
        <v>4936</v>
      </c>
      <c r="F5940" t="s">
        <v>148</v>
      </c>
      <c r="G5940" t="s">
        <v>71</v>
      </c>
      <c r="H5940" t="s">
        <v>128</v>
      </c>
      <c r="I5940" t="s">
        <v>22</v>
      </c>
      <c r="J5940" t="s">
        <v>147</v>
      </c>
      <c r="K5940">
        <v>43463.390277777777</v>
      </c>
      <c r="L5940">
        <v>43463.67769675926</v>
      </c>
      <c r="M5940">
        <v>6.898055555</v>
      </c>
      <c r="N5940">
        <v>0</v>
      </c>
      <c r="O5940">
        <v>88</v>
      </c>
      <c r="P5940">
        <v>0</v>
      </c>
      <c r="Q5940">
        <v>0</v>
      </c>
      <c r="R5940">
        <v>0</v>
      </c>
      <c r="S5940">
        <v>607.02888900000005</v>
      </c>
      <c r="T5940">
        <v>0</v>
      </c>
      <c r="U5940">
        <v>0</v>
      </c>
    </row>
    <row r="5941" spans="1:21" x14ac:dyDescent="0.3">
      <c r="A5941">
        <v>92666</v>
      </c>
      <c r="B5941">
        <v>1</v>
      </c>
      <c r="C5941" t="s">
        <v>78</v>
      </c>
      <c r="D5941" t="s">
        <v>81</v>
      </c>
      <c r="E5941" t="s">
        <v>4937</v>
      </c>
      <c r="F5941" t="s">
        <v>148</v>
      </c>
      <c r="G5941" t="s">
        <v>71</v>
      </c>
      <c r="H5941" t="s">
        <v>128</v>
      </c>
      <c r="I5941" t="s">
        <v>22</v>
      </c>
      <c r="J5941" t="s">
        <v>147</v>
      </c>
      <c r="K5941">
        <v>43463.432627314818</v>
      </c>
      <c r="L5941">
        <v>43463.554722222223</v>
      </c>
      <c r="M5941">
        <v>2.9302777770000001</v>
      </c>
      <c r="N5941">
        <v>0</v>
      </c>
      <c r="O5941">
        <v>24</v>
      </c>
      <c r="P5941">
        <v>0</v>
      </c>
      <c r="Q5941">
        <v>0</v>
      </c>
      <c r="R5941">
        <v>0</v>
      </c>
      <c r="S5941">
        <v>70.326667</v>
      </c>
      <c r="T5941">
        <v>0</v>
      </c>
      <c r="U5941">
        <v>0</v>
      </c>
    </row>
    <row r="5942" spans="1:21" x14ac:dyDescent="0.3">
      <c r="A5942">
        <v>92667</v>
      </c>
      <c r="B5942">
        <v>1</v>
      </c>
      <c r="C5942" t="s">
        <v>79</v>
      </c>
      <c r="D5942" t="s">
        <v>111</v>
      </c>
      <c r="E5942" t="s">
        <v>703</v>
      </c>
      <c r="F5942" t="s">
        <v>148</v>
      </c>
      <c r="G5942" t="s">
        <v>72</v>
      </c>
      <c r="H5942" t="s">
        <v>128</v>
      </c>
      <c r="I5942" t="s">
        <v>22</v>
      </c>
      <c r="J5942" t="s">
        <v>147</v>
      </c>
      <c r="K5942">
        <v>43463.432789351849</v>
      </c>
      <c r="L5942">
        <v>43463.697083333333</v>
      </c>
      <c r="M5942">
        <v>6.3430555550000003</v>
      </c>
      <c r="N5942">
        <v>0</v>
      </c>
      <c r="O5942">
        <v>4</v>
      </c>
      <c r="P5942">
        <v>1</v>
      </c>
      <c r="Q5942">
        <v>629</v>
      </c>
      <c r="R5942">
        <v>0</v>
      </c>
      <c r="S5942">
        <v>25.372222000000001</v>
      </c>
      <c r="T5942">
        <v>6.3430559999999998</v>
      </c>
      <c r="U5942">
        <v>3989.7819439999998</v>
      </c>
    </row>
    <row r="5943" spans="1:21" x14ac:dyDescent="0.3">
      <c r="A5943">
        <v>92670</v>
      </c>
      <c r="B5943">
        <v>1</v>
      </c>
      <c r="C5943" t="s">
        <v>78</v>
      </c>
      <c r="D5943" t="s">
        <v>81</v>
      </c>
      <c r="E5943" t="s">
        <v>4938</v>
      </c>
      <c r="F5943" t="s">
        <v>148</v>
      </c>
      <c r="G5943" t="s">
        <v>71</v>
      </c>
      <c r="H5943" t="s">
        <v>128</v>
      </c>
      <c r="I5943" t="s">
        <v>22</v>
      </c>
      <c r="J5943" t="s">
        <v>147</v>
      </c>
      <c r="K5943">
        <v>43463.471122685187</v>
      </c>
      <c r="L5943">
        <v>43463.555289351854</v>
      </c>
      <c r="M5943">
        <v>2.02</v>
      </c>
      <c r="N5943">
        <v>0</v>
      </c>
      <c r="O5943">
        <v>179</v>
      </c>
      <c r="P5943">
        <v>0</v>
      </c>
      <c r="Q5943">
        <v>0</v>
      </c>
      <c r="R5943">
        <v>0</v>
      </c>
      <c r="S5943">
        <v>361.58</v>
      </c>
      <c r="T5943">
        <v>0</v>
      </c>
      <c r="U5943">
        <v>0</v>
      </c>
    </row>
    <row r="5944" spans="1:21" x14ac:dyDescent="0.3">
      <c r="A5944">
        <v>92671</v>
      </c>
      <c r="B5944">
        <v>1</v>
      </c>
      <c r="C5944" t="s">
        <v>79</v>
      </c>
      <c r="D5944" t="s">
        <v>118</v>
      </c>
      <c r="E5944" t="s">
        <v>4939</v>
      </c>
      <c r="F5944" t="s">
        <v>146</v>
      </c>
      <c r="G5944" t="s">
        <v>71</v>
      </c>
      <c r="H5944" t="s">
        <v>128</v>
      </c>
      <c r="I5944" t="s">
        <v>22</v>
      </c>
      <c r="J5944" t="s">
        <v>147</v>
      </c>
      <c r="K5944">
        <v>43463.415277777778</v>
      </c>
      <c r="L5944">
        <v>43463.469085648147</v>
      </c>
      <c r="M5944">
        <v>1.291388888</v>
      </c>
      <c r="N5944">
        <v>0</v>
      </c>
      <c r="O5944">
        <v>266</v>
      </c>
      <c r="P5944">
        <v>0</v>
      </c>
      <c r="Q5944">
        <v>0</v>
      </c>
      <c r="R5944">
        <v>0</v>
      </c>
      <c r="S5944">
        <v>343.50944399999997</v>
      </c>
      <c r="T5944">
        <v>0</v>
      </c>
      <c r="U5944">
        <v>0</v>
      </c>
    </row>
    <row r="5945" spans="1:21" x14ac:dyDescent="0.3">
      <c r="A5945">
        <v>92672</v>
      </c>
      <c r="B5945">
        <v>1</v>
      </c>
      <c r="C5945" t="s">
        <v>78</v>
      </c>
      <c r="D5945" t="s">
        <v>101</v>
      </c>
      <c r="E5945" t="s">
        <v>230</v>
      </c>
      <c r="F5945" t="s">
        <v>148</v>
      </c>
      <c r="G5945" t="s">
        <v>72</v>
      </c>
      <c r="H5945" t="s">
        <v>128</v>
      </c>
      <c r="I5945" t="s">
        <v>22</v>
      </c>
      <c r="J5945" t="s">
        <v>147</v>
      </c>
      <c r="K5945">
        <v>43463.417858796296</v>
      </c>
      <c r="L5945">
        <v>43463.708333333336</v>
      </c>
      <c r="M5945">
        <v>6.9713888879999999</v>
      </c>
      <c r="N5945">
        <v>0</v>
      </c>
      <c r="O5945">
        <v>251</v>
      </c>
      <c r="P5945">
        <v>14</v>
      </c>
      <c r="Q5945">
        <v>1014</v>
      </c>
      <c r="R5945">
        <v>0</v>
      </c>
      <c r="S5945">
        <v>1749.8186109999999</v>
      </c>
      <c r="T5945">
        <v>97.599444000000005</v>
      </c>
      <c r="U5945">
        <v>7068.9883319999999</v>
      </c>
    </row>
    <row r="5946" spans="1:21" x14ac:dyDescent="0.3">
      <c r="A5946">
        <v>92673</v>
      </c>
      <c r="B5946">
        <v>1</v>
      </c>
      <c r="C5946" t="s">
        <v>79</v>
      </c>
      <c r="D5946" t="s">
        <v>109</v>
      </c>
      <c r="E5946" t="s">
        <v>4940</v>
      </c>
      <c r="F5946" t="s">
        <v>154</v>
      </c>
      <c r="G5946" t="s">
        <v>72</v>
      </c>
      <c r="H5946" t="s">
        <v>128</v>
      </c>
      <c r="I5946" t="s">
        <v>24</v>
      </c>
      <c r="J5946" t="s">
        <v>129</v>
      </c>
      <c r="K5946">
        <v>43463.412581018521</v>
      </c>
      <c r="L5946">
        <v>43463.441620370373</v>
      </c>
      <c r="M5946">
        <v>0.696944444</v>
      </c>
      <c r="N5946">
        <v>0</v>
      </c>
      <c r="O5946">
        <v>0</v>
      </c>
      <c r="P5946">
        <v>0</v>
      </c>
      <c r="Q5946">
        <v>190</v>
      </c>
      <c r="R5946">
        <v>0</v>
      </c>
      <c r="S5946">
        <v>0</v>
      </c>
      <c r="T5946">
        <v>0</v>
      </c>
      <c r="U5946">
        <v>132.419444</v>
      </c>
    </row>
    <row r="5947" spans="1:21" x14ac:dyDescent="0.3">
      <c r="A5947">
        <v>92674</v>
      </c>
      <c r="B5947">
        <v>1</v>
      </c>
      <c r="C5947" t="s">
        <v>78</v>
      </c>
      <c r="D5947" t="s">
        <v>85</v>
      </c>
      <c r="E5947" t="s">
        <v>4941</v>
      </c>
      <c r="F5947" t="s">
        <v>186</v>
      </c>
      <c r="G5947" t="s">
        <v>72</v>
      </c>
      <c r="H5947" t="s">
        <v>128</v>
      </c>
      <c r="I5947" t="s">
        <v>22</v>
      </c>
      <c r="J5947" t="s">
        <v>129</v>
      </c>
      <c r="K5947">
        <v>43463.402928240743</v>
      </c>
      <c r="L5947">
        <v>43463.500868055555</v>
      </c>
      <c r="M5947">
        <v>2.3505555550000001</v>
      </c>
      <c r="N5947">
        <v>0</v>
      </c>
      <c r="O5947">
        <v>1243</v>
      </c>
      <c r="P5947">
        <v>0</v>
      </c>
      <c r="Q5947">
        <v>0</v>
      </c>
      <c r="R5947">
        <v>0</v>
      </c>
      <c r="S5947">
        <v>2921.7405549999999</v>
      </c>
      <c r="T5947">
        <v>0</v>
      </c>
      <c r="U5947">
        <v>0</v>
      </c>
    </row>
    <row r="5948" spans="1:21" x14ac:dyDescent="0.3">
      <c r="A5948">
        <v>92678</v>
      </c>
      <c r="B5948">
        <v>1</v>
      </c>
      <c r="C5948" t="s">
        <v>78</v>
      </c>
      <c r="D5948" t="s">
        <v>93</v>
      </c>
      <c r="E5948" t="s">
        <v>4926</v>
      </c>
      <c r="F5948" t="s">
        <v>156</v>
      </c>
      <c r="G5948" t="s">
        <v>71</v>
      </c>
      <c r="H5948" t="s">
        <v>128</v>
      </c>
      <c r="I5948" t="s">
        <v>22</v>
      </c>
      <c r="J5948" t="s">
        <v>129</v>
      </c>
      <c r="K5948">
        <v>43463.420995370368</v>
      </c>
      <c r="L5948">
        <v>43463.443981481483</v>
      </c>
      <c r="M5948">
        <v>0.55166666600000003</v>
      </c>
      <c r="N5948">
        <v>0</v>
      </c>
      <c r="O5948">
        <v>26</v>
      </c>
      <c r="P5948">
        <v>0</v>
      </c>
      <c r="Q5948">
        <v>0</v>
      </c>
      <c r="R5948">
        <v>0</v>
      </c>
      <c r="S5948">
        <v>14.343332999999999</v>
      </c>
      <c r="T5948">
        <v>0</v>
      </c>
      <c r="U5948">
        <v>0</v>
      </c>
    </row>
    <row r="5949" spans="1:21" x14ac:dyDescent="0.3">
      <c r="A5949">
        <v>92679</v>
      </c>
      <c r="B5949">
        <v>1</v>
      </c>
      <c r="C5949" t="s">
        <v>78</v>
      </c>
      <c r="D5949" t="s">
        <v>80</v>
      </c>
      <c r="E5949" t="s">
        <v>4942</v>
      </c>
      <c r="F5949" t="s">
        <v>144</v>
      </c>
      <c r="G5949" t="s">
        <v>71</v>
      </c>
      <c r="H5949" t="s">
        <v>128</v>
      </c>
      <c r="I5949" t="s">
        <v>22</v>
      </c>
      <c r="J5949" t="s">
        <v>129</v>
      </c>
      <c r="K5949">
        <v>43463.416805555556</v>
      </c>
      <c r="L5949">
        <v>43463.477442129632</v>
      </c>
      <c r="M5949">
        <v>1.4552777770000001</v>
      </c>
      <c r="N5949">
        <v>0</v>
      </c>
      <c r="O5949">
        <v>1</v>
      </c>
      <c r="P5949">
        <v>0</v>
      </c>
      <c r="Q5949">
        <v>0</v>
      </c>
      <c r="R5949">
        <v>0</v>
      </c>
      <c r="S5949">
        <v>1.4552780000000001</v>
      </c>
      <c r="T5949">
        <v>0</v>
      </c>
      <c r="U5949">
        <v>0</v>
      </c>
    </row>
    <row r="5950" spans="1:21" x14ac:dyDescent="0.3">
      <c r="A5950">
        <v>92681</v>
      </c>
      <c r="B5950">
        <v>1</v>
      </c>
      <c r="C5950" t="s">
        <v>78</v>
      </c>
      <c r="D5950" t="s">
        <v>106</v>
      </c>
      <c r="E5950" t="s">
        <v>2350</v>
      </c>
      <c r="F5950" t="s">
        <v>159</v>
      </c>
      <c r="G5950" t="s">
        <v>71</v>
      </c>
      <c r="H5950" t="s">
        <v>128</v>
      </c>
      <c r="I5950" t="s">
        <v>22</v>
      </c>
      <c r="J5950" t="s">
        <v>129</v>
      </c>
      <c r="K5950">
        <v>43463.431250000001</v>
      </c>
      <c r="L5950">
        <v>43463.54414351852</v>
      </c>
      <c r="M5950">
        <v>2.7094444439999998</v>
      </c>
      <c r="N5950">
        <v>0</v>
      </c>
      <c r="O5950">
        <v>19</v>
      </c>
      <c r="P5950">
        <v>0</v>
      </c>
      <c r="Q5950">
        <v>0</v>
      </c>
      <c r="R5950">
        <v>0</v>
      </c>
      <c r="S5950">
        <v>51.479444000000001</v>
      </c>
      <c r="T5950">
        <v>0</v>
      </c>
      <c r="U5950">
        <v>0</v>
      </c>
    </row>
    <row r="5951" spans="1:21" x14ac:dyDescent="0.3">
      <c r="A5951">
        <v>92683</v>
      </c>
      <c r="B5951">
        <v>1</v>
      </c>
      <c r="C5951" t="s">
        <v>79</v>
      </c>
      <c r="D5951" t="s">
        <v>111</v>
      </c>
      <c r="E5951" t="s">
        <v>4943</v>
      </c>
      <c r="F5951" t="s">
        <v>156</v>
      </c>
      <c r="G5951" t="s">
        <v>71</v>
      </c>
      <c r="H5951" t="s">
        <v>128</v>
      </c>
      <c r="I5951" t="s">
        <v>22</v>
      </c>
      <c r="J5951" t="s">
        <v>129</v>
      </c>
      <c r="K5951">
        <v>43463.431655092594</v>
      </c>
      <c r="L5951">
        <v>43463.474861111114</v>
      </c>
      <c r="M5951">
        <v>1.036944444</v>
      </c>
      <c r="N5951">
        <v>0</v>
      </c>
      <c r="O5951">
        <v>41</v>
      </c>
      <c r="P5951">
        <v>0</v>
      </c>
      <c r="Q5951">
        <v>0</v>
      </c>
      <c r="R5951">
        <v>0</v>
      </c>
      <c r="S5951">
        <v>42.514721999999999</v>
      </c>
      <c r="T5951">
        <v>0</v>
      </c>
      <c r="U5951">
        <v>0</v>
      </c>
    </row>
    <row r="5952" spans="1:21" x14ac:dyDescent="0.3">
      <c r="A5952">
        <v>92685</v>
      </c>
      <c r="B5952">
        <v>1</v>
      </c>
      <c r="C5952" t="s">
        <v>78</v>
      </c>
      <c r="D5952" t="s">
        <v>94</v>
      </c>
      <c r="E5952" t="s">
        <v>4944</v>
      </c>
      <c r="F5952" t="s">
        <v>202</v>
      </c>
      <c r="G5952" t="s">
        <v>71</v>
      </c>
      <c r="H5952" t="s">
        <v>128</v>
      </c>
      <c r="I5952" t="s">
        <v>22</v>
      </c>
      <c r="J5952" t="s">
        <v>129</v>
      </c>
      <c r="K5952">
        <v>43463.434571759259</v>
      </c>
      <c r="L5952">
        <v>43463.503159722226</v>
      </c>
      <c r="M5952">
        <v>1.646111111</v>
      </c>
      <c r="N5952">
        <v>0</v>
      </c>
      <c r="O5952">
        <v>95</v>
      </c>
      <c r="P5952">
        <v>0</v>
      </c>
      <c r="Q5952">
        <v>0</v>
      </c>
      <c r="R5952">
        <v>0</v>
      </c>
      <c r="S5952">
        <v>156.38055600000001</v>
      </c>
      <c r="T5952">
        <v>0</v>
      </c>
      <c r="U5952">
        <v>0</v>
      </c>
    </row>
    <row r="5953" spans="1:21" x14ac:dyDescent="0.3">
      <c r="A5953">
        <v>92686</v>
      </c>
      <c r="B5953">
        <v>1</v>
      </c>
      <c r="C5953" t="s">
        <v>79</v>
      </c>
      <c r="D5953" t="s">
        <v>118</v>
      </c>
      <c r="E5953" t="s">
        <v>4945</v>
      </c>
      <c r="F5953" t="s">
        <v>131</v>
      </c>
      <c r="G5953" t="s">
        <v>71</v>
      </c>
      <c r="H5953" t="s">
        <v>128</v>
      </c>
      <c r="I5953" t="s">
        <v>22</v>
      </c>
      <c r="J5953" t="s">
        <v>129</v>
      </c>
      <c r="K5953">
        <v>43463.437835648147</v>
      </c>
      <c r="L5953">
        <v>43463.565949074073</v>
      </c>
      <c r="M5953">
        <v>3.0747222220000001</v>
      </c>
      <c r="N5953">
        <v>0</v>
      </c>
      <c r="O5953">
        <v>179</v>
      </c>
      <c r="P5953">
        <v>0</v>
      </c>
      <c r="Q5953">
        <v>0</v>
      </c>
      <c r="R5953">
        <v>0</v>
      </c>
      <c r="S5953">
        <v>550.37527799999998</v>
      </c>
      <c r="T5953">
        <v>0</v>
      </c>
      <c r="U5953">
        <v>0</v>
      </c>
    </row>
    <row r="5954" spans="1:21" x14ac:dyDescent="0.3">
      <c r="A5954">
        <v>92687</v>
      </c>
      <c r="B5954">
        <v>1</v>
      </c>
      <c r="C5954" t="s">
        <v>78</v>
      </c>
      <c r="D5954" t="s">
        <v>81</v>
      </c>
      <c r="E5954" t="s">
        <v>4946</v>
      </c>
      <c r="F5954" t="s">
        <v>150</v>
      </c>
      <c r="G5954" t="s">
        <v>71</v>
      </c>
      <c r="H5954" t="s">
        <v>128</v>
      </c>
      <c r="I5954" t="s">
        <v>22</v>
      </c>
      <c r="J5954" t="s">
        <v>147</v>
      </c>
      <c r="K5954">
        <v>43463.452337962961</v>
      </c>
      <c r="L5954">
        <v>43463.626828703702</v>
      </c>
      <c r="M5954">
        <v>4.187777777</v>
      </c>
      <c r="N5954">
        <v>0</v>
      </c>
      <c r="O5954">
        <v>38</v>
      </c>
      <c r="P5954">
        <v>0</v>
      </c>
      <c r="Q5954">
        <v>0</v>
      </c>
      <c r="R5954">
        <v>0</v>
      </c>
      <c r="S5954">
        <v>159.13555600000001</v>
      </c>
      <c r="T5954">
        <v>0</v>
      </c>
      <c r="U5954">
        <v>0</v>
      </c>
    </row>
    <row r="5955" spans="1:21" x14ac:dyDescent="0.3">
      <c r="A5955">
        <v>92689</v>
      </c>
      <c r="B5955">
        <v>1</v>
      </c>
      <c r="C5955" t="s">
        <v>78</v>
      </c>
      <c r="D5955" t="s">
        <v>103</v>
      </c>
      <c r="E5955" t="s">
        <v>4907</v>
      </c>
      <c r="F5955" t="s">
        <v>136</v>
      </c>
      <c r="G5955" t="s">
        <v>71</v>
      </c>
      <c r="H5955" t="s">
        <v>128</v>
      </c>
      <c r="I5955" t="s">
        <v>22</v>
      </c>
      <c r="J5955" t="s">
        <v>129</v>
      </c>
      <c r="K5955">
        <v>43463.442465277782</v>
      </c>
      <c r="L5955">
        <v>43463.457453703704</v>
      </c>
      <c r="M5955">
        <v>0.35972222199999998</v>
      </c>
      <c r="N5955">
        <v>0</v>
      </c>
      <c r="O5955">
        <v>124</v>
      </c>
      <c r="P5955">
        <v>0</v>
      </c>
      <c r="Q5955">
        <v>0</v>
      </c>
      <c r="R5955">
        <v>0</v>
      </c>
      <c r="S5955">
        <v>44.605556</v>
      </c>
      <c r="T5955">
        <v>0</v>
      </c>
      <c r="U5955">
        <v>0</v>
      </c>
    </row>
    <row r="5956" spans="1:21" x14ac:dyDescent="0.3">
      <c r="A5956">
        <v>92690</v>
      </c>
      <c r="B5956">
        <v>1</v>
      </c>
      <c r="C5956" t="s">
        <v>79</v>
      </c>
      <c r="D5956" t="s">
        <v>109</v>
      </c>
      <c r="E5956" t="s">
        <v>4947</v>
      </c>
      <c r="F5956" t="s">
        <v>206</v>
      </c>
      <c r="G5956" t="s">
        <v>72</v>
      </c>
      <c r="H5956" t="s">
        <v>128</v>
      </c>
      <c r="I5956" t="s">
        <v>22</v>
      </c>
      <c r="J5956" t="s">
        <v>129</v>
      </c>
      <c r="K5956">
        <v>43463.450810185182</v>
      </c>
      <c r="L5956">
        <v>43463.535636574074</v>
      </c>
      <c r="M5956">
        <v>2.0358333329999998</v>
      </c>
      <c r="N5956">
        <v>0</v>
      </c>
      <c r="O5956">
        <v>1</v>
      </c>
      <c r="P5956">
        <v>0</v>
      </c>
      <c r="Q5956">
        <v>214</v>
      </c>
      <c r="R5956">
        <v>0</v>
      </c>
      <c r="S5956">
        <v>2.0358329999999998</v>
      </c>
      <c r="T5956">
        <v>0</v>
      </c>
      <c r="U5956">
        <v>435.66833300000002</v>
      </c>
    </row>
    <row r="5957" spans="1:21" x14ac:dyDescent="0.3">
      <c r="A5957">
        <v>92691</v>
      </c>
      <c r="B5957">
        <v>1</v>
      </c>
      <c r="C5957" t="s">
        <v>79</v>
      </c>
      <c r="D5957" t="s">
        <v>116</v>
      </c>
      <c r="E5957" t="s">
        <v>217</v>
      </c>
      <c r="F5957" t="s">
        <v>160</v>
      </c>
      <c r="G5957" t="s">
        <v>72</v>
      </c>
      <c r="H5957" t="s">
        <v>128</v>
      </c>
      <c r="I5957" t="s">
        <v>24</v>
      </c>
      <c r="J5957" t="s">
        <v>129</v>
      </c>
      <c r="K5957">
        <v>43463.452245370368</v>
      </c>
      <c r="L5957">
        <v>43463.487060185187</v>
      </c>
      <c r="M5957">
        <v>0.83555555500000001</v>
      </c>
      <c r="N5957">
        <v>4</v>
      </c>
      <c r="O5957">
        <v>664</v>
      </c>
      <c r="P5957">
        <v>0</v>
      </c>
      <c r="Q5957">
        <v>292</v>
      </c>
      <c r="R5957">
        <v>3.342222</v>
      </c>
      <c r="S5957">
        <v>554.80888900000002</v>
      </c>
      <c r="T5957">
        <v>0</v>
      </c>
      <c r="U5957">
        <v>243.98222200000001</v>
      </c>
    </row>
    <row r="5958" spans="1:21" x14ac:dyDescent="0.3">
      <c r="A5958">
        <v>92693</v>
      </c>
      <c r="B5958">
        <v>1</v>
      </c>
      <c r="C5958" t="s">
        <v>78</v>
      </c>
      <c r="D5958" t="s">
        <v>80</v>
      </c>
      <c r="E5958" t="s">
        <v>743</v>
      </c>
      <c r="F5958" t="s">
        <v>141</v>
      </c>
      <c r="G5958" t="s">
        <v>71</v>
      </c>
      <c r="H5958" t="s">
        <v>128</v>
      </c>
      <c r="I5958" t="s">
        <v>22</v>
      </c>
      <c r="J5958" t="s">
        <v>129</v>
      </c>
      <c r="K5958">
        <v>43463.454722222225</v>
      </c>
      <c r="L5958">
        <v>43463.624722222223</v>
      </c>
      <c r="M5958">
        <v>4.08</v>
      </c>
      <c r="N5958">
        <v>0</v>
      </c>
      <c r="O5958">
        <v>1</v>
      </c>
      <c r="P5958">
        <v>0</v>
      </c>
      <c r="Q5958">
        <v>0</v>
      </c>
      <c r="R5958">
        <v>0</v>
      </c>
      <c r="S5958">
        <v>4.08</v>
      </c>
      <c r="T5958">
        <v>0</v>
      </c>
      <c r="U5958">
        <v>0</v>
      </c>
    </row>
    <row r="5959" spans="1:21" x14ac:dyDescent="0.3">
      <c r="A5959">
        <v>92696</v>
      </c>
      <c r="B5959">
        <v>1</v>
      </c>
      <c r="C5959" t="s">
        <v>78</v>
      </c>
      <c r="D5959" t="s">
        <v>84</v>
      </c>
      <c r="E5959" t="s">
        <v>505</v>
      </c>
      <c r="F5959" t="s">
        <v>179</v>
      </c>
      <c r="G5959" t="s">
        <v>72</v>
      </c>
      <c r="H5959" t="s">
        <v>128</v>
      </c>
      <c r="I5959" t="s">
        <v>22</v>
      </c>
      <c r="J5959" t="s">
        <v>129</v>
      </c>
      <c r="K5959">
        <v>43463.461018518516</v>
      </c>
      <c r="L5959">
        <v>43463.486724537041</v>
      </c>
      <c r="M5959">
        <v>0.61694444400000004</v>
      </c>
      <c r="N5959">
        <v>0</v>
      </c>
      <c r="O5959">
        <v>270</v>
      </c>
      <c r="P5959">
        <v>0</v>
      </c>
      <c r="Q5959">
        <v>0</v>
      </c>
      <c r="R5959">
        <v>0</v>
      </c>
      <c r="S5959">
        <v>166.57499999999999</v>
      </c>
      <c r="T5959">
        <v>0</v>
      </c>
      <c r="U5959">
        <v>0</v>
      </c>
    </row>
    <row r="5960" spans="1:21" x14ac:dyDescent="0.3">
      <c r="A5960">
        <v>92702</v>
      </c>
      <c r="B5960">
        <v>1</v>
      </c>
      <c r="C5960" t="s">
        <v>78</v>
      </c>
      <c r="D5960" t="s">
        <v>80</v>
      </c>
      <c r="E5960" t="s">
        <v>1962</v>
      </c>
      <c r="F5960" t="s">
        <v>204</v>
      </c>
      <c r="G5960" t="s">
        <v>71</v>
      </c>
      <c r="H5960" t="s">
        <v>128</v>
      </c>
      <c r="I5960" t="s">
        <v>22</v>
      </c>
      <c r="J5960" t="s">
        <v>129</v>
      </c>
      <c r="K5960">
        <v>43463.459108796298</v>
      </c>
      <c r="L5960">
        <v>43463.510717592595</v>
      </c>
      <c r="M5960">
        <v>1.238611111</v>
      </c>
      <c r="N5960">
        <v>0</v>
      </c>
      <c r="O5960">
        <v>73</v>
      </c>
      <c r="P5960">
        <v>0</v>
      </c>
      <c r="Q5960">
        <v>0</v>
      </c>
      <c r="R5960">
        <v>0</v>
      </c>
      <c r="S5960">
        <v>90.418610999999999</v>
      </c>
      <c r="T5960">
        <v>0</v>
      </c>
      <c r="U5960">
        <v>0</v>
      </c>
    </row>
    <row r="5961" spans="1:21" x14ac:dyDescent="0.3">
      <c r="A5961">
        <v>92703</v>
      </c>
      <c r="B5961">
        <v>1</v>
      </c>
      <c r="C5961" t="s">
        <v>78</v>
      </c>
      <c r="D5961" t="s">
        <v>83</v>
      </c>
      <c r="E5961" t="s">
        <v>4948</v>
      </c>
      <c r="F5961" t="s">
        <v>136</v>
      </c>
      <c r="G5961" t="s">
        <v>71</v>
      </c>
      <c r="H5961" t="s">
        <v>128</v>
      </c>
      <c r="I5961" t="s">
        <v>22</v>
      </c>
      <c r="J5961" t="s">
        <v>129</v>
      </c>
      <c r="K5961">
        <v>43463.453703703701</v>
      </c>
      <c r="L5961">
        <v>43463.5472337963</v>
      </c>
      <c r="M5961">
        <v>2.244722222</v>
      </c>
      <c r="N5961">
        <v>0</v>
      </c>
      <c r="O5961">
        <v>94</v>
      </c>
      <c r="P5961">
        <v>0</v>
      </c>
      <c r="Q5961">
        <v>0</v>
      </c>
      <c r="R5961">
        <v>0</v>
      </c>
      <c r="S5961">
        <v>211.00388899999999</v>
      </c>
      <c r="T5961">
        <v>0</v>
      </c>
      <c r="U5961">
        <v>0</v>
      </c>
    </row>
    <row r="5962" spans="1:21" x14ac:dyDescent="0.3">
      <c r="A5962">
        <v>92707</v>
      </c>
      <c r="B5962">
        <v>1</v>
      </c>
      <c r="C5962" t="s">
        <v>78</v>
      </c>
      <c r="D5962" t="s">
        <v>125</v>
      </c>
      <c r="E5962" t="s">
        <v>750</v>
      </c>
      <c r="F5962" t="s">
        <v>137</v>
      </c>
      <c r="G5962" t="s">
        <v>71</v>
      </c>
      <c r="H5962" t="s">
        <v>128</v>
      </c>
      <c r="I5962" t="s">
        <v>22</v>
      </c>
      <c r="J5962" t="s">
        <v>129</v>
      </c>
      <c r="K5962">
        <v>43463.462442129632</v>
      </c>
      <c r="L5962">
        <v>43463.503472222219</v>
      </c>
      <c r="M5962">
        <v>0.98472222200000004</v>
      </c>
      <c r="N5962">
        <v>0</v>
      </c>
      <c r="O5962">
        <v>3</v>
      </c>
      <c r="P5962">
        <v>0</v>
      </c>
      <c r="Q5962">
        <v>0</v>
      </c>
      <c r="R5962">
        <v>0</v>
      </c>
      <c r="S5962">
        <v>2.954167</v>
      </c>
      <c r="T5962">
        <v>0</v>
      </c>
      <c r="U5962">
        <v>0</v>
      </c>
    </row>
    <row r="5963" spans="1:21" x14ac:dyDescent="0.3">
      <c r="A5963">
        <v>92711</v>
      </c>
      <c r="B5963">
        <v>1</v>
      </c>
      <c r="C5963" t="s">
        <v>78</v>
      </c>
      <c r="D5963" t="s">
        <v>80</v>
      </c>
      <c r="E5963" t="s">
        <v>4874</v>
      </c>
      <c r="F5963" t="s">
        <v>137</v>
      </c>
      <c r="G5963" t="s">
        <v>71</v>
      </c>
      <c r="H5963" t="s">
        <v>128</v>
      </c>
      <c r="I5963" t="s">
        <v>22</v>
      </c>
      <c r="J5963" t="s">
        <v>129</v>
      </c>
      <c r="K5963">
        <v>43463.457037037035</v>
      </c>
      <c r="L5963">
        <v>43463.555798611109</v>
      </c>
      <c r="M5963">
        <v>2.3702777770000001</v>
      </c>
      <c r="N5963">
        <v>0</v>
      </c>
      <c r="O5963">
        <v>1</v>
      </c>
      <c r="P5963">
        <v>0</v>
      </c>
      <c r="Q5963">
        <v>0</v>
      </c>
      <c r="R5963">
        <v>0</v>
      </c>
      <c r="S5963">
        <v>2.3702779999999999</v>
      </c>
      <c r="T5963">
        <v>0</v>
      </c>
      <c r="U5963">
        <v>0</v>
      </c>
    </row>
    <row r="5964" spans="1:21" x14ac:dyDescent="0.3">
      <c r="A5964">
        <v>92713</v>
      </c>
      <c r="B5964">
        <v>1</v>
      </c>
      <c r="C5964" t="s">
        <v>79</v>
      </c>
      <c r="D5964" t="s">
        <v>124</v>
      </c>
      <c r="E5964" t="s">
        <v>4949</v>
      </c>
      <c r="F5964" t="s">
        <v>140</v>
      </c>
      <c r="G5964" t="s">
        <v>72</v>
      </c>
      <c r="H5964" t="s">
        <v>128</v>
      </c>
      <c r="I5964" t="s">
        <v>22</v>
      </c>
      <c r="J5964" t="s">
        <v>129</v>
      </c>
      <c r="K5964">
        <v>43463.480937500004</v>
      </c>
      <c r="L5964">
        <v>43463.52003472222</v>
      </c>
      <c r="M5964">
        <v>0.93833333299999999</v>
      </c>
      <c r="N5964">
        <v>0</v>
      </c>
      <c r="O5964">
        <v>84</v>
      </c>
      <c r="P5964">
        <v>0</v>
      </c>
      <c r="Q5964">
        <v>0</v>
      </c>
      <c r="R5964">
        <v>0</v>
      </c>
      <c r="S5964">
        <v>78.819999999999993</v>
      </c>
      <c r="T5964">
        <v>0</v>
      </c>
      <c r="U5964">
        <v>0</v>
      </c>
    </row>
    <row r="5965" spans="1:21" x14ac:dyDescent="0.3">
      <c r="A5965">
        <v>92715</v>
      </c>
      <c r="B5965">
        <v>1</v>
      </c>
      <c r="C5965" t="s">
        <v>78</v>
      </c>
      <c r="D5965" t="s">
        <v>80</v>
      </c>
      <c r="E5965" t="s">
        <v>4950</v>
      </c>
      <c r="F5965" t="s">
        <v>156</v>
      </c>
      <c r="G5965" t="s">
        <v>71</v>
      </c>
      <c r="H5965" t="s">
        <v>128</v>
      </c>
      <c r="I5965" t="s">
        <v>22</v>
      </c>
      <c r="J5965" t="s">
        <v>129</v>
      </c>
      <c r="K5965">
        <v>43463.476215277777</v>
      </c>
      <c r="L5965">
        <v>43463.696412037039</v>
      </c>
      <c r="M5965">
        <v>5.2847222220000001</v>
      </c>
      <c r="N5965">
        <v>0</v>
      </c>
      <c r="O5965">
        <v>5</v>
      </c>
      <c r="P5965">
        <v>0</v>
      </c>
      <c r="Q5965">
        <v>0</v>
      </c>
      <c r="R5965">
        <v>0</v>
      </c>
      <c r="S5965">
        <v>26.423611000000001</v>
      </c>
      <c r="T5965">
        <v>0</v>
      </c>
      <c r="U5965">
        <v>0</v>
      </c>
    </row>
    <row r="5966" spans="1:21" x14ac:dyDescent="0.3">
      <c r="A5966">
        <v>92719</v>
      </c>
      <c r="B5966">
        <v>1</v>
      </c>
      <c r="C5966" t="s">
        <v>79</v>
      </c>
      <c r="D5966" t="s">
        <v>114</v>
      </c>
      <c r="E5966" t="s">
        <v>4951</v>
      </c>
      <c r="F5966" t="s">
        <v>144</v>
      </c>
      <c r="G5966" t="s">
        <v>71</v>
      </c>
      <c r="H5966" t="s">
        <v>128</v>
      </c>
      <c r="I5966" t="s">
        <v>22</v>
      </c>
      <c r="J5966" t="s">
        <v>129</v>
      </c>
      <c r="K5966">
        <v>43463.500972222224</v>
      </c>
      <c r="L5966">
        <v>43463.530590277776</v>
      </c>
      <c r="M5966">
        <v>0.71083333299999996</v>
      </c>
      <c r="N5966">
        <v>0</v>
      </c>
      <c r="O5966">
        <v>1</v>
      </c>
      <c r="P5966">
        <v>0</v>
      </c>
      <c r="Q5966">
        <v>0</v>
      </c>
      <c r="R5966">
        <v>0</v>
      </c>
      <c r="S5966">
        <v>0.71083300000000005</v>
      </c>
      <c r="T5966">
        <v>0</v>
      </c>
      <c r="U5966">
        <v>0</v>
      </c>
    </row>
    <row r="5967" spans="1:21" x14ac:dyDescent="0.3">
      <c r="A5967">
        <v>92720</v>
      </c>
      <c r="B5967">
        <v>1</v>
      </c>
      <c r="C5967" t="s">
        <v>79</v>
      </c>
      <c r="D5967" t="s">
        <v>118</v>
      </c>
      <c r="E5967" t="s">
        <v>4952</v>
      </c>
      <c r="F5967" t="s">
        <v>137</v>
      </c>
      <c r="G5967" t="s">
        <v>71</v>
      </c>
      <c r="H5967" t="s">
        <v>128</v>
      </c>
      <c r="I5967" t="s">
        <v>22</v>
      </c>
      <c r="J5967" t="s">
        <v>129</v>
      </c>
      <c r="K5967">
        <v>43463.503854166665</v>
      </c>
      <c r="L5967">
        <v>43463.552986111114</v>
      </c>
      <c r="M5967">
        <v>1.179166666</v>
      </c>
      <c r="N5967">
        <v>0</v>
      </c>
      <c r="O5967">
        <v>4</v>
      </c>
      <c r="P5967">
        <v>0</v>
      </c>
      <c r="Q5967">
        <v>0</v>
      </c>
      <c r="R5967">
        <v>0</v>
      </c>
      <c r="S5967">
        <v>4.7166670000000002</v>
      </c>
      <c r="T5967">
        <v>0</v>
      </c>
      <c r="U5967">
        <v>0</v>
      </c>
    </row>
    <row r="5968" spans="1:21" x14ac:dyDescent="0.3">
      <c r="A5968">
        <v>92724</v>
      </c>
      <c r="B5968">
        <v>1</v>
      </c>
      <c r="C5968" t="s">
        <v>78</v>
      </c>
      <c r="D5968" t="s">
        <v>92</v>
      </c>
      <c r="E5968" t="s">
        <v>212</v>
      </c>
      <c r="F5968" t="s">
        <v>145</v>
      </c>
      <c r="G5968" t="s">
        <v>72</v>
      </c>
      <c r="H5968" t="s">
        <v>128</v>
      </c>
      <c r="I5968" t="s">
        <v>22</v>
      </c>
      <c r="J5968" t="s">
        <v>129</v>
      </c>
      <c r="K5968">
        <v>43463.499976851854</v>
      </c>
      <c r="L5968">
        <v>43463.557384259257</v>
      </c>
      <c r="M5968">
        <v>1.3777777769999999</v>
      </c>
      <c r="N5968">
        <v>0</v>
      </c>
      <c r="O5968">
        <v>0</v>
      </c>
      <c r="P5968">
        <v>0</v>
      </c>
      <c r="Q5968">
        <v>33</v>
      </c>
      <c r="R5968">
        <v>0</v>
      </c>
      <c r="S5968">
        <v>0</v>
      </c>
      <c r="T5968">
        <v>0</v>
      </c>
      <c r="U5968">
        <v>45.466667000000001</v>
      </c>
    </row>
    <row r="5969" spans="1:21" x14ac:dyDescent="0.3">
      <c r="A5969">
        <v>92731</v>
      </c>
      <c r="B5969">
        <v>1</v>
      </c>
      <c r="C5969" t="s">
        <v>78</v>
      </c>
      <c r="D5969" t="s">
        <v>86</v>
      </c>
      <c r="E5969" t="s">
        <v>4953</v>
      </c>
      <c r="F5969" t="s">
        <v>150</v>
      </c>
      <c r="G5969" t="s">
        <v>71</v>
      </c>
      <c r="H5969" t="s">
        <v>128</v>
      </c>
      <c r="I5969" t="s">
        <v>22</v>
      </c>
      <c r="J5969" t="s">
        <v>147</v>
      </c>
      <c r="K5969">
        <v>43463.519444444442</v>
      </c>
      <c r="L5969">
        <v>43463.616331018522</v>
      </c>
      <c r="M5969">
        <v>2.3252777770000002</v>
      </c>
      <c r="N5969">
        <v>0</v>
      </c>
      <c r="O5969">
        <v>55</v>
      </c>
      <c r="P5969">
        <v>0</v>
      </c>
      <c r="Q5969">
        <v>0</v>
      </c>
      <c r="R5969">
        <v>0</v>
      </c>
      <c r="S5969">
        <v>127.890278</v>
      </c>
      <c r="T5969">
        <v>0</v>
      </c>
      <c r="U5969">
        <v>0</v>
      </c>
    </row>
    <row r="5970" spans="1:21" x14ac:dyDescent="0.3">
      <c r="A5970">
        <v>92734</v>
      </c>
      <c r="B5970">
        <v>1</v>
      </c>
      <c r="C5970" t="s">
        <v>78</v>
      </c>
      <c r="D5970" t="s">
        <v>98</v>
      </c>
      <c r="E5970" t="s">
        <v>4954</v>
      </c>
      <c r="F5970" t="s">
        <v>140</v>
      </c>
      <c r="G5970" t="s">
        <v>72</v>
      </c>
      <c r="H5970" t="s">
        <v>128</v>
      </c>
      <c r="I5970" t="s">
        <v>22</v>
      </c>
      <c r="J5970" t="s">
        <v>129</v>
      </c>
      <c r="K5970">
        <v>43463.521423611113</v>
      </c>
      <c r="L5970">
        <v>43463.544317129628</v>
      </c>
      <c r="M5970">
        <v>0.54944444400000003</v>
      </c>
      <c r="N5970">
        <v>0</v>
      </c>
      <c r="O5970">
        <v>307</v>
      </c>
      <c r="P5970">
        <v>0</v>
      </c>
      <c r="Q5970">
        <v>0</v>
      </c>
      <c r="R5970">
        <v>0</v>
      </c>
      <c r="S5970">
        <v>168.67944399999999</v>
      </c>
      <c r="T5970">
        <v>0</v>
      </c>
      <c r="U5970">
        <v>0</v>
      </c>
    </row>
    <row r="5971" spans="1:21" x14ac:dyDescent="0.3">
      <c r="A5971">
        <v>92739</v>
      </c>
      <c r="B5971">
        <v>1</v>
      </c>
      <c r="C5971" t="s">
        <v>79</v>
      </c>
      <c r="D5971" t="s">
        <v>123</v>
      </c>
      <c r="E5971" t="s">
        <v>170</v>
      </c>
      <c r="F5971" t="s">
        <v>140</v>
      </c>
      <c r="G5971" t="s">
        <v>72</v>
      </c>
      <c r="H5971" t="s">
        <v>128</v>
      </c>
      <c r="I5971" t="s">
        <v>22</v>
      </c>
      <c r="J5971" t="s">
        <v>129</v>
      </c>
      <c r="K5971">
        <v>43463.526238425926</v>
      </c>
      <c r="L5971">
        <v>43463.594398148147</v>
      </c>
      <c r="M5971">
        <v>1.6358333329999999</v>
      </c>
      <c r="N5971">
        <v>0</v>
      </c>
      <c r="O5971">
        <v>0</v>
      </c>
      <c r="P5971">
        <v>0</v>
      </c>
      <c r="Q5971">
        <v>37</v>
      </c>
      <c r="R5971">
        <v>0</v>
      </c>
      <c r="S5971">
        <v>0</v>
      </c>
      <c r="T5971">
        <v>0</v>
      </c>
      <c r="U5971">
        <v>60.525832999999999</v>
      </c>
    </row>
    <row r="5972" spans="1:21" x14ac:dyDescent="0.3">
      <c r="A5972">
        <v>92741</v>
      </c>
      <c r="B5972">
        <v>1</v>
      </c>
      <c r="C5972" t="s">
        <v>78</v>
      </c>
      <c r="D5972" t="s">
        <v>102</v>
      </c>
      <c r="E5972" t="s">
        <v>1775</v>
      </c>
      <c r="F5972" t="s">
        <v>151</v>
      </c>
      <c r="G5972" t="s">
        <v>71</v>
      </c>
      <c r="H5972" t="s">
        <v>128</v>
      </c>
      <c r="I5972" t="s">
        <v>22</v>
      </c>
      <c r="J5972" t="s">
        <v>129</v>
      </c>
      <c r="K5972">
        <v>43463.508969907409</v>
      </c>
      <c r="L5972">
        <v>43463.588634259257</v>
      </c>
      <c r="M5972">
        <v>1.911944444</v>
      </c>
      <c r="N5972">
        <v>0</v>
      </c>
      <c r="O5972">
        <v>201</v>
      </c>
      <c r="P5972">
        <v>0</v>
      </c>
      <c r="Q5972">
        <v>1</v>
      </c>
      <c r="R5972">
        <v>0</v>
      </c>
      <c r="S5972">
        <v>384.30083300000001</v>
      </c>
      <c r="T5972">
        <v>0</v>
      </c>
      <c r="U5972">
        <v>1.9119440000000001</v>
      </c>
    </row>
    <row r="5973" spans="1:21" x14ac:dyDescent="0.3">
      <c r="A5973">
        <v>92743</v>
      </c>
      <c r="B5973">
        <v>1</v>
      </c>
      <c r="C5973" t="s">
        <v>78</v>
      </c>
      <c r="D5973" t="s">
        <v>80</v>
      </c>
      <c r="E5973" t="s">
        <v>4955</v>
      </c>
      <c r="F5973" t="s">
        <v>172</v>
      </c>
      <c r="G5973" t="s">
        <v>71</v>
      </c>
      <c r="H5973" t="s">
        <v>128</v>
      </c>
      <c r="I5973" t="s">
        <v>22</v>
      </c>
      <c r="J5973" t="s">
        <v>129</v>
      </c>
      <c r="K5973">
        <v>43463.507858796293</v>
      </c>
      <c r="L5973">
        <v>43463.675451388888</v>
      </c>
      <c r="M5973">
        <v>4.0222222219999999</v>
      </c>
      <c r="N5973">
        <v>0</v>
      </c>
      <c r="O5973">
        <v>590</v>
      </c>
      <c r="P5973">
        <v>0</v>
      </c>
      <c r="Q5973">
        <v>0</v>
      </c>
      <c r="R5973">
        <v>0</v>
      </c>
      <c r="S5973">
        <v>2373.1111110000002</v>
      </c>
      <c r="T5973">
        <v>0</v>
      </c>
      <c r="U5973">
        <v>0</v>
      </c>
    </row>
    <row r="5974" spans="1:21" x14ac:dyDescent="0.3">
      <c r="A5974">
        <v>92744</v>
      </c>
      <c r="B5974">
        <v>1</v>
      </c>
      <c r="C5974" t="s">
        <v>78</v>
      </c>
      <c r="D5974" t="s">
        <v>89</v>
      </c>
      <c r="E5974" t="s">
        <v>3146</v>
      </c>
      <c r="F5974" t="s">
        <v>136</v>
      </c>
      <c r="G5974" t="s">
        <v>71</v>
      </c>
      <c r="H5974" t="s">
        <v>128</v>
      </c>
      <c r="I5974" t="s">
        <v>22</v>
      </c>
      <c r="J5974" t="s">
        <v>129</v>
      </c>
      <c r="K5974">
        <v>43463.536354166667</v>
      </c>
      <c r="L5974">
        <v>43463.620405092595</v>
      </c>
      <c r="M5974">
        <v>2.017222222</v>
      </c>
      <c r="N5974">
        <v>0</v>
      </c>
      <c r="O5974">
        <v>72</v>
      </c>
      <c r="P5974">
        <v>0</v>
      </c>
      <c r="Q5974">
        <v>0</v>
      </c>
      <c r="R5974">
        <v>0</v>
      </c>
      <c r="S5974">
        <v>145.24</v>
      </c>
      <c r="T5974">
        <v>0</v>
      </c>
      <c r="U5974">
        <v>0</v>
      </c>
    </row>
    <row r="5975" spans="1:21" x14ac:dyDescent="0.3">
      <c r="A5975">
        <v>92746</v>
      </c>
      <c r="B5975">
        <v>1</v>
      </c>
      <c r="C5975" t="s">
        <v>79</v>
      </c>
      <c r="D5975" t="s">
        <v>124</v>
      </c>
      <c r="E5975" t="s">
        <v>4956</v>
      </c>
      <c r="F5975" t="s">
        <v>156</v>
      </c>
      <c r="G5975" t="s">
        <v>71</v>
      </c>
      <c r="H5975" t="s">
        <v>128</v>
      </c>
      <c r="I5975" t="s">
        <v>22</v>
      </c>
      <c r="J5975" t="s">
        <v>129</v>
      </c>
      <c r="K5975">
        <v>43463.535555555558</v>
      </c>
      <c r="L5975">
        <v>43463.561249999999</v>
      </c>
      <c r="M5975">
        <v>0.61666666599999997</v>
      </c>
      <c r="N5975">
        <v>0</v>
      </c>
      <c r="O5975">
        <v>104</v>
      </c>
      <c r="P5975">
        <v>0</v>
      </c>
      <c r="Q5975">
        <v>87</v>
      </c>
      <c r="R5975">
        <v>0</v>
      </c>
      <c r="S5975">
        <v>64.133332999999993</v>
      </c>
      <c r="T5975">
        <v>0</v>
      </c>
      <c r="U5975">
        <v>53.65</v>
      </c>
    </row>
    <row r="5976" spans="1:21" x14ac:dyDescent="0.3">
      <c r="A5976">
        <v>92747</v>
      </c>
      <c r="B5976">
        <v>1</v>
      </c>
      <c r="C5976" t="s">
        <v>78</v>
      </c>
      <c r="D5976" t="s">
        <v>81</v>
      </c>
      <c r="E5976" t="s">
        <v>4924</v>
      </c>
      <c r="F5976" t="s">
        <v>204</v>
      </c>
      <c r="G5976" t="s">
        <v>71</v>
      </c>
      <c r="H5976" t="s">
        <v>128</v>
      </c>
      <c r="I5976" t="s">
        <v>22</v>
      </c>
      <c r="J5976" t="s">
        <v>129</v>
      </c>
      <c r="K5976">
        <v>43463.549571759257</v>
      </c>
      <c r="L5976">
        <v>43463.923611111109</v>
      </c>
      <c r="M5976">
        <v>8.9769444440000008</v>
      </c>
      <c r="N5976">
        <v>0</v>
      </c>
      <c r="O5976">
        <v>251</v>
      </c>
      <c r="P5976">
        <v>0</v>
      </c>
      <c r="Q5976">
        <v>0</v>
      </c>
      <c r="R5976">
        <v>0</v>
      </c>
      <c r="S5976">
        <v>2253.2130550000002</v>
      </c>
      <c r="T5976">
        <v>0</v>
      </c>
      <c r="U5976">
        <v>0</v>
      </c>
    </row>
    <row r="5977" spans="1:21" x14ac:dyDescent="0.3">
      <c r="A5977">
        <v>92757</v>
      </c>
      <c r="B5977">
        <v>1</v>
      </c>
      <c r="C5977" t="s">
        <v>78</v>
      </c>
      <c r="D5977" t="s">
        <v>99</v>
      </c>
      <c r="E5977" t="s">
        <v>4957</v>
      </c>
      <c r="F5977" t="s">
        <v>137</v>
      </c>
      <c r="G5977" t="s">
        <v>71</v>
      </c>
      <c r="H5977" t="s">
        <v>128</v>
      </c>
      <c r="I5977" t="s">
        <v>22</v>
      </c>
      <c r="J5977" t="s">
        <v>129</v>
      </c>
      <c r="K5977">
        <v>43463.558900462966</v>
      </c>
      <c r="L5977">
        <v>43463.600717592592</v>
      </c>
      <c r="M5977">
        <v>1.0036111109999999</v>
      </c>
      <c r="N5977">
        <v>0</v>
      </c>
      <c r="O5977">
        <v>1</v>
      </c>
      <c r="P5977">
        <v>0</v>
      </c>
      <c r="Q5977">
        <v>0</v>
      </c>
      <c r="R5977">
        <v>0</v>
      </c>
      <c r="S5977">
        <v>1.003611</v>
      </c>
      <c r="T5977">
        <v>0</v>
      </c>
      <c r="U5977">
        <v>0</v>
      </c>
    </row>
    <row r="5978" spans="1:21" x14ac:dyDescent="0.3">
      <c r="A5978">
        <v>92758</v>
      </c>
      <c r="B5978">
        <v>1</v>
      </c>
      <c r="C5978" t="s">
        <v>78</v>
      </c>
      <c r="D5978" t="s">
        <v>81</v>
      </c>
      <c r="E5978" t="s">
        <v>4958</v>
      </c>
      <c r="F5978" t="s">
        <v>148</v>
      </c>
      <c r="G5978" t="s">
        <v>71</v>
      </c>
      <c r="H5978" t="s">
        <v>128</v>
      </c>
      <c r="I5978" t="s">
        <v>22</v>
      </c>
      <c r="J5978" t="s">
        <v>147</v>
      </c>
      <c r="K5978">
        <v>43463.526539351849</v>
      </c>
      <c r="L5978">
        <v>43463.601006944446</v>
      </c>
      <c r="M5978">
        <v>1.787222222</v>
      </c>
      <c r="N5978">
        <v>0</v>
      </c>
      <c r="O5978">
        <v>21</v>
      </c>
      <c r="P5978">
        <v>0</v>
      </c>
      <c r="Q5978">
        <v>0</v>
      </c>
      <c r="R5978">
        <v>0</v>
      </c>
      <c r="S5978">
        <v>37.531666999999999</v>
      </c>
      <c r="T5978">
        <v>0</v>
      </c>
      <c r="U5978">
        <v>0</v>
      </c>
    </row>
    <row r="5979" spans="1:21" x14ac:dyDescent="0.3">
      <c r="A5979">
        <v>92761</v>
      </c>
      <c r="B5979">
        <v>1</v>
      </c>
      <c r="C5979" t="s">
        <v>78</v>
      </c>
      <c r="D5979" t="s">
        <v>88</v>
      </c>
      <c r="E5979" t="s">
        <v>1920</v>
      </c>
      <c r="F5979" t="s">
        <v>136</v>
      </c>
      <c r="G5979" t="s">
        <v>71</v>
      </c>
      <c r="H5979" t="s">
        <v>128</v>
      </c>
      <c r="I5979" t="s">
        <v>22</v>
      </c>
      <c r="J5979" t="s">
        <v>129</v>
      </c>
      <c r="K5979">
        <v>43463.554270833331</v>
      </c>
      <c r="L5979">
        <v>43463.588958333334</v>
      </c>
      <c r="M5979">
        <v>0.83250000000000002</v>
      </c>
      <c r="N5979">
        <v>0</v>
      </c>
      <c r="O5979">
        <v>203</v>
      </c>
      <c r="P5979">
        <v>0</v>
      </c>
      <c r="Q5979">
        <v>0</v>
      </c>
      <c r="R5979">
        <v>0</v>
      </c>
      <c r="S5979">
        <v>168.9975</v>
      </c>
      <c r="T5979">
        <v>0</v>
      </c>
      <c r="U5979">
        <v>0</v>
      </c>
    </row>
    <row r="5980" spans="1:21" x14ac:dyDescent="0.3">
      <c r="A5980">
        <v>92762</v>
      </c>
      <c r="B5980">
        <v>1</v>
      </c>
      <c r="C5980" t="s">
        <v>78</v>
      </c>
      <c r="D5980" t="s">
        <v>103</v>
      </c>
      <c r="E5980" t="s">
        <v>4959</v>
      </c>
      <c r="F5980" t="s">
        <v>136</v>
      </c>
      <c r="G5980" t="s">
        <v>71</v>
      </c>
      <c r="H5980" t="s">
        <v>128</v>
      </c>
      <c r="I5980" t="s">
        <v>22</v>
      </c>
      <c r="J5980" t="s">
        <v>129</v>
      </c>
      <c r="K5980">
        <v>43463.567777777775</v>
      </c>
      <c r="L5980">
        <v>43463.586724537039</v>
      </c>
      <c r="M5980">
        <v>0.45472222200000001</v>
      </c>
      <c r="N5980">
        <v>0</v>
      </c>
      <c r="O5980">
        <v>24</v>
      </c>
      <c r="P5980">
        <v>0</v>
      </c>
      <c r="Q5980">
        <v>0</v>
      </c>
      <c r="R5980">
        <v>0</v>
      </c>
      <c r="S5980">
        <v>10.913333</v>
      </c>
      <c r="T5980">
        <v>0</v>
      </c>
      <c r="U5980">
        <v>0</v>
      </c>
    </row>
    <row r="5981" spans="1:21" x14ac:dyDescent="0.3">
      <c r="A5981">
        <v>92764</v>
      </c>
      <c r="B5981">
        <v>1</v>
      </c>
      <c r="C5981" t="s">
        <v>78</v>
      </c>
      <c r="D5981" t="s">
        <v>103</v>
      </c>
      <c r="E5981" t="s">
        <v>4960</v>
      </c>
      <c r="F5981" t="s">
        <v>157</v>
      </c>
      <c r="G5981" t="s">
        <v>71</v>
      </c>
      <c r="H5981" t="s">
        <v>128</v>
      </c>
      <c r="I5981" t="s">
        <v>22</v>
      </c>
      <c r="J5981" t="s">
        <v>129</v>
      </c>
      <c r="K5981">
        <v>43463.568969907406</v>
      </c>
      <c r="L5981">
        <v>43463.649814814817</v>
      </c>
      <c r="M5981">
        <v>1.9402777769999999</v>
      </c>
      <c r="N5981">
        <v>0</v>
      </c>
      <c r="O5981">
        <v>67</v>
      </c>
      <c r="P5981">
        <v>0</v>
      </c>
      <c r="Q5981">
        <v>0</v>
      </c>
      <c r="R5981">
        <v>0</v>
      </c>
      <c r="S5981">
        <v>129.99861100000001</v>
      </c>
      <c r="T5981">
        <v>0</v>
      </c>
      <c r="U5981">
        <v>0</v>
      </c>
    </row>
    <row r="5982" spans="1:21" x14ac:dyDescent="0.3">
      <c r="A5982">
        <v>92768</v>
      </c>
      <c r="B5982">
        <v>1</v>
      </c>
      <c r="C5982" t="s">
        <v>78</v>
      </c>
      <c r="D5982" t="s">
        <v>88</v>
      </c>
      <c r="E5982" t="s">
        <v>4961</v>
      </c>
      <c r="F5982" t="s">
        <v>144</v>
      </c>
      <c r="G5982" t="s">
        <v>71</v>
      </c>
      <c r="H5982" t="s">
        <v>128</v>
      </c>
      <c r="I5982" t="s">
        <v>22</v>
      </c>
      <c r="J5982" t="s">
        <v>129</v>
      </c>
      <c r="K5982">
        <v>43463.527349537035</v>
      </c>
      <c r="L5982">
        <v>43463.626666666663</v>
      </c>
      <c r="M5982">
        <v>2.383611111</v>
      </c>
      <c r="N5982">
        <v>0</v>
      </c>
      <c r="O5982">
        <v>4</v>
      </c>
      <c r="P5982">
        <v>0</v>
      </c>
      <c r="Q5982">
        <v>0</v>
      </c>
      <c r="R5982">
        <v>0</v>
      </c>
      <c r="S5982">
        <v>9.5344440000000006</v>
      </c>
      <c r="T5982">
        <v>0</v>
      </c>
      <c r="U5982">
        <v>0</v>
      </c>
    </row>
    <row r="5983" spans="1:21" x14ac:dyDescent="0.3">
      <c r="A5983">
        <v>92770</v>
      </c>
      <c r="B5983">
        <v>1</v>
      </c>
      <c r="C5983" t="s">
        <v>79</v>
      </c>
      <c r="D5983" t="s">
        <v>114</v>
      </c>
      <c r="E5983" t="s">
        <v>4962</v>
      </c>
      <c r="F5983" t="s">
        <v>145</v>
      </c>
      <c r="G5983" t="s">
        <v>72</v>
      </c>
      <c r="H5983" t="s">
        <v>128</v>
      </c>
      <c r="I5983" t="s">
        <v>22</v>
      </c>
      <c r="J5983" t="s">
        <v>129</v>
      </c>
      <c r="K5983">
        <v>43463.579953703702</v>
      </c>
      <c r="L5983">
        <v>43463.874259259261</v>
      </c>
      <c r="M5983">
        <v>7.0633333330000001</v>
      </c>
      <c r="N5983">
        <v>0</v>
      </c>
      <c r="O5983">
        <v>0</v>
      </c>
      <c r="P5983">
        <v>0</v>
      </c>
      <c r="Q5983">
        <v>77</v>
      </c>
      <c r="R5983">
        <v>0</v>
      </c>
      <c r="S5983">
        <v>0</v>
      </c>
      <c r="T5983">
        <v>0</v>
      </c>
      <c r="U5983">
        <v>543.876667</v>
      </c>
    </row>
    <row r="5984" spans="1:21" x14ac:dyDescent="0.3">
      <c r="A5984">
        <v>92772</v>
      </c>
      <c r="B5984">
        <v>1</v>
      </c>
      <c r="C5984" t="s">
        <v>78</v>
      </c>
      <c r="D5984" t="s">
        <v>93</v>
      </c>
      <c r="E5984" t="s">
        <v>4963</v>
      </c>
      <c r="F5984" t="s">
        <v>137</v>
      </c>
      <c r="G5984" t="s">
        <v>71</v>
      </c>
      <c r="H5984" t="s">
        <v>128</v>
      </c>
      <c r="I5984" t="s">
        <v>22</v>
      </c>
      <c r="J5984" t="s">
        <v>129</v>
      </c>
      <c r="K5984">
        <v>43463.583113425928</v>
      </c>
      <c r="L5984">
        <v>43463.651574074072</v>
      </c>
      <c r="M5984">
        <v>1.6430555549999999</v>
      </c>
      <c r="N5984">
        <v>0</v>
      </c>
      <c r="O5984">
        <v>0</v>
      </c>
      <c r="P5984">
        <v>0</v>
      </c>
      <c r="Q5984">
        <v>1</v>
      </c>
      <c r="R5984">
        <v>0</v>
      </c>
      <c r="S5984">
        <v>0</v>
      </c>
      <c r="T5984">
        <v>0</v>
      </c>
      <c r="U5984">
        <v>1.6430560000000001</v>
      </c>
    </row>
    <row r="5985" spans="1:21" x14ac:dyDescent="0.3">
      <c r="A5985">
        <v>92773</v>
      </c>
      <c r="B5985">
        <v>1</v>
      </c>
      <c r="C5985" t="s">
        <v>79</v>
      </c>
      <c r="D5985" t="s">
        <v>122</v>
      </c>
      <c r="E5985" t="s">
        <v>674</v>
      </c>
      <c r="F5985" t="s">
        <v>145</v>
      </c>
      <c r="G5985" t="s">
        <v>72</v>
      </c>
      <c r="H5985" t="s">
        <v>128</v>
      </c>
      <c r="I5985" t="s">
        <v>22</v>
      </c>
      <c r="J5985" t="s">
        <v>129</v>
      </c>
      <c r="K5985">
        <v>43463.583958333336</v>
      </c>
      <c r="L5985">
        <v>43463.614155092589</v>
      </c>
      <c r="M5985">
        <v>0.72472222200000003</v>
      </c>
      <c r="N5985">
        <v>0</v>
      </c>
      <c r="O5985">
        <v>0</v>
      </c>
      <c r="P5985">
        <v>0</v>
      </c>
      <c r="Q5985">
        <v>41</v>
      </c>
      <c r="R5985">
        <v>0</v>
      </c>
      <c r="S5985">
        <v>0</v>
      </c>
      <c r="T5985">
        <v>0</v>
      </c>
      <c r="U5985">
        <v>29.713611</v>
      </c>
    </row>
    <row r="5986" spans="1:21" x14ac:dyDescent="0.3">
      <c r="A5986">
        <v>92775</v>
      </c>
      <c r="B5986">
        <v>1</v>
      </c>
      <c r="C5986" t="s">
        <v>78</v>
      </c>
      <c r="D5986" t="s">
        <v>107</v>
      </c>
      <c r="E5986" t="s">
        <v>2462</v>
      </c>
      <c r="F5986" t="s">
        <v>136</v>
      </c>
      <c r="G5986" t="s">
        <v>71</v>
      </c>
      <c r="H5986" t="s">
        <v>128</v>
      </c>
      <c r="I5986" t="s">
        <v>22</v>
      </c>
      <c r="J5986" t="s">
        <v>129</v>
      </c>
      <c r="K5986">
        <v>43463.588495370372</v>
      </c>
      <c r="L5986">
        <v>43463.694108796299</v>
      </c>
      <c r="M5986">
        <v>2.5347222220000001</v>
      </c>
      <c r="N5986">
        <v>0</v>
      </c>
      <c r="O5986">
        <v>0</v>
      </c>
      <c r="P5986">
        <v>0</v>
      </c>
      <c r="Q5986">
        <v>9</v>
      </c>
      <c r="R5986">
        <v>0</v>
      </c>
      <c r="S5986">
        <v>0</v>
      </c>
      <c r="T5986">
        <v>0</v>
      </c>
      <c r="U5986">
        <v>22.8125</v>
      </c>
    </row>
    <row r="5987" spans="1:21" x14ac:dyDescent="0.3">
      <c r="A5987">
        <v>92780</v>
      </c>
      <c r="B5987">
        <v>1</v>
      </c>
      <c r="C5987" t="s">
        <v>78</v>
      </c>
      <c r="D5987" t="s">
        <v>101</v>
      </c>
      <c r="E5987" t="s">
        <v>4964</v>
      </c>
      <c r="F5987" t="s">
        <v>136</v>
      </c>
      <c r="G5987" t="s">
        <v>71</v>
      </c>
      <c r="H5987" t="s">
        <v>128</v>
      </c>
      <c r="I5987" t="s">
        <v>22</v>
      </c>
      <c r="J5987" t="s">
        <v>129</v>
      </c>
      <c r="K5987">
        <v>43463.587337962963</v>
      </c>
      <c r="L5987">
        <v>43463.634270833332</v>
      </c>
      <c r="M5987">
        <v>1.1263888879999999</v>
      </c>
      <c r="N5987">
        <v>0</v>
      </c>
      <c r="O5987">
        <v>5</v>
      </c>
      <c r="P5987">
        <v>0</v>
      </c>
      <c r="Q5987">
        <v>0</v>
      </c>
      <c r="R5987">
        <v>0</v>
      </c>
      <c r="S5987">
        <v>5.6319439999999998</v>
      </c>
      <c r="T5987">
        <v>0</v>
      </c>
      <c r="U5987">
        <v>0</v>
      </c>
    </row>
    <row r="5988" spans="1:21" x14ac:dyDescent="0.3">
      <c r="A5988">
        <v>92781</v>
      </c>
      <c r="B5988">
        <v>1</v>
      </c>
      <c r="C5988" t="s">
        <v>78</v>
      </c>
      <c r="D5988" t="s">
        <v>94</v>
      </c>
      <c r="E5988" t="s">
        <v>4164</v>
      </c>
      <c r="F5988" t="s">
        <v>137</v>
      </c>
      <c r="G5988" t="s">
        <v>71</v>
      </c>
      <c r="H5988" t="s">
        <v>128</v>
      </c>
      <c r="I5988" t="s">
        <v>22</v>
      </c>
      <c r="J5988" t="s">
        <v>129</v>
      </c>
      <c r="K5988">
        <v>43463.587523148148</v>
      </c>
      <c r="L5988">
        <v>43463.65252314815</v>
      </c>
      <c r="M5988">
        <v>1.56</v>
      </c>
      <c r="N5988">
        <v>0</v>
      </c>
      <c r="O5988">
        <v>1</v>
      </c>
      <c r="P5988">
        <v>0</v>
      </c>
      <c r="Q5988">
        <v>0</v>
      </c>
      <c r="R5988">
        <v>0</v>
      </c>
      <c r="S5988">
        <v>1.56</v>
      </c>
      <c r="T5988">
        <v>0</v>
      </c>
      <c r="U5988">
        <v>0</v>
      </c>
    </row>
    <row r="5989" spans="1:21" x14ac:dyDescent="0.3">
      <c r="A5989">
        <v>92783</v>
      </c>
      <c r="B5989">
        <v>1</v>
      </c>
      <c r="C5989" t="s">
        <v>78</v>
      </c>
      <c r="D5989" t="s">
        <v>102</v>
      </c>
      <c r="E5989" t="s">
        <v>4965</v>
      </c>
      <c r="F5989" t="s">
        <v>137</v>
      </c>
      <c r="G5989" t="s">
        <v>71</v>
      </c>
      <c r="H5989" t="s">
        <v>128</v>
      </c>
      <c r="I5989" t="s">
        <v>22</v>
      </c>
      <c r="J5989" t="s">
        <v>129</v>
      </c>
      <c r="K5989">
        <v>43463.563657407409</v>
      </c>
      <c r="L5989">
        <v>43463.645428240743</v>
      </c>
      <c r="M5989">
        <v>1.9624999999999999</v>
      </c>
      <c r="N5989">
        <v>0</v>
      </c>
      <c r="O5989">
        <v>9</v>
      </c>
      <c r="P5989">
        <v>0</v>
      </c>
      <c r="Q5989">
        <v>0</v>
      </c>
      <c r="R5989">
        <v>0</v>
      </c>
      <c r="S5989">
        <v>17.662500000000001</v>
      </c>
      <c r="T5989">
        <v>0</v>
      </c>
      <c r="U5989">
        <v>0</v>
      </c>
    </row>
    <row r="5990" spans="1:21" x14ac:dyDescent="0.3">
      <c r="A5990">
        <v>92785</v>
      </c>
      <c r="B5990">
        <v>1</v>
      </c>
      <c r="C5990" t="s">
        <v>79</v>
      </c>
      <c r="D5990" t="s">
        <v>117</v>
      </c>
      <c r="E5990" t="s">
        <v>2119</v>
      </c>
      <c r="F5990" t="s">
        <v>136</v>
      </c>
      <c r="G5990" t="s">
        <v>71</v>
      </c>
      <c r="H5990" t="s">
        <v>128</v>
      </c>
      <c r="I5990" t="s">
        <v>22</v>
      </c>
      <c r="J5990" t="s">
        <v>129</v>
      </c>
      <c r="K5990">
        <v>43463.59207175926</v>
      </c>
      <c r="L5990">
        <v>43463.665729166663</v>
      </c>
      <c r="M5990">
        <v>1.7677777770000001</v>
      </c>
      <c r="N5990">
        <v>0</v>
      </c>
      <c r="O5990">
        <v>5</v>
      </c>
      <c r="P5990">
        <v>0</v>
      </c>
      <c r="Q5990">
        <v>0</v>
      </c>
      <c r="R5990">
        <v>0</v>
      </c>
      <c r="S5990">
        <v>8.838889</v>
      </c>
      <c r="T5990">
        <v>0</v>
      </c>
      <c r="U5990">
        <v>0</v>
      </c>
    </row>
    <row r="5991" spans="1:21" x14ac:dyDescent="0.3">
      <c r="A5991">
        <v>92787</v>
      </c>
      <c r="B5991">
        <v>1</v>
      </c>
      <c r="C5991" t="s">
        <v>78</v>
      </c>
      <c r="D5991" t="s">
        <v>98</v>
      </c>
      <c r="E5991" t="s">
        <v>4966</v>
      </c>
      <c r="F5991" t="s">
        <v>172</v>
      </c>
      <c r="G5991" t="s">
        <v>71</v>
      </c>
      <c r="H5991" t="s">
        <v>128</v>
      </c>
      <c r="I5991" t="s">
        <v>22</v>
      </c>
      <c r="J5991" t="s">
        <v>129</v>
      </c>
      <c r="K5991">
        <v>43463.590497685189</v>
      </c>
      <c r="L5991">
        <v>43463.610486111109</v>
      </c>
      <c r="M5991">
        <v>0.47972222199999998</v>
      </c>
      <c r="N5991">
        <v>0</v>
      </c>
      <c r="O5991">
        <v>162</v>
      </c>
      <c r="P5991">
        <v>0</v>
      </c>
      <c r="Q5991">
        <v>0</v>
      </c>
      <c r="R5991">
        <v>0</v>
      </c>
      <c r="S5991">
        <v>77.715000000000003</v>
      </c>
      <c r="T5991">
        <v>0</v>
      </c>
      <c r="U5991">
        <v>0</v>
      </c>
    </row>
    <row r="5992" spans="1:21" x14ac:dyDescent="0.3">
      <c r="A5992">
        <v>92788</v>
      </c>
      <c r="B5992">
        <v>1</v>
      </c>
      <c r="C5992" t="s">
        <v>79</v>
      </c>
      <c r="D5992" t="s">
        <v>118</v>
      </c>
      <c r="E5992" t="s">
        <v>4967</v>
      </c>
      <c r="F5992" t="s">
        <v>156</v>
      </c>
      <c r="G5992" t="s">
        <v>71</v>
      </c>
      <c r="H5992" t="s">
        <v>128</v>
      </c>
      <c r="I5992" t="s">
        <v>22</v>
      </c>
      <c r="J5992" t="s">
        <v>129</v>
      </c>
      <c r="K5992">
        <v>43463.594074074077</v>
      </c>
      <c r="L5992">
        <v>43463.7502662037</v>
      </c>
      <c r="M5992">
        <v>3.7486111110000002</v>
      </c>
      <c r="N5992">
        <v>0</v>
      </c>
      <c r="O5992">
        <v>10</v>
      </c>
      <c r="P5992">
        <v>0</v>
      </c>
      <c r="Q5992">
        <v>0</v>
      </c>
      <c r="R5992">
        <v>0</v>
      </c>
      <c r="S5992">
        <v>37.486111000000001</v>
      </c>
      <c r="T5992">
        <v>0</v>
      </c>
      <c r="U5992">
        <v>0</v>
      </c>
    </row>
    <row r="5993" spans="1:21" x14ac:dyDescent="0.3">
      <c r="A5993">
        <v>92789</v>
      </c>
      <c r="B5993">
        <v>1</v>
      </c>
      <c r="C5993" t="s">
        <v>78</v>
      </c>
      <c r="D5993" t="s">
        <v>80</v>
      </c>
      <c r="E5993" t="s">
        <v>4968</v>
      </c>
      <c r="F5993" t="s">
        <v>136</v>
      </c>
      <c r="G5993" t="s">
        <v>71</v>
      </c>
      <c r="H5993" t="s">
        <v>128</v>
      </c>
      <c r="I5993" t="s">
        <v>22</v>
      </c>
      <c r="J5993" t="s">
        <v>129</v>
      </c>
      <c r="K5993">
        <v>43463.588958333334</v>
      </c>
      <c r="L5993">
        <v>43463.688692129632</v>
      </c>
      <c r="M5993">
        <v>2.3936111109999998</v>
      </c>
      <c r="N5993">
        <v>0</v>
      </c>
      <c r="O5993">
        <v>553</v>
      </c>
      <c r="P5993">
        <v>0</v>
      </c>
      <c r="Q5993">
        <v>0</v>
      </c>
      <c r="R5993">
        <v>0</v>
      </c>
      <c r="S5993">
        <v>1323.6669440000001</v>
      </c>
      <c r="T5993">
        <v>0</v>
      </c>
      <c r="U5993">
        <v>0</v>
      </c>
    </row>
    <row r="5994" spans="1:21" x14ac:dyDescent="0.3">
      <c r="A5994">
        <v>92791</v>
      </c>
      <c r="B5994">
        <v>1</v>
      </c>
      <c r="C5994" t="s">
        <v>79</v>
      </c>
      <c r="D5994" t="s">
        <v>109</v>
      </c>
      <c r="E5994" t="s">
        <v>4969</v>
      </c>
      <c r="F5994" t="s">
        <v>179</v>
      </c>
      <c r="G5994" t="s">
        <v>72</v>
      </c>
      <c r="H5994" t="s">
        <v>128</v>
      </c>
      <c r="I5994" t="s">
        <v>22</v>
      </c>
      <c r="J5994" t="s">
        <v>129</v>
      </c>
      <c r="K5994">
        <v>43463.597060185188</v>
      </c>
      <c r="L5994">
        <v>43463.655532407407</v>
      </c>
      <c r="M5994">
        <v>1.403333333</v>
      </c>
      <c r="N5994">
        <v>0</v>
      </c>
      <c r="O5994">
        <v>0</v>
      </c>
      <c r="P5994">
        <v>0</v>
      </c>
      <c r="Q5994">
        <v>7</v>
      </c>
      <c r="R5994">
        <v>0</v>
      </c>
      <c r="S5994">
        <v>0</v>
      </c>
      <c r="T5994">
        <v>0</v>
      </c>
      <c r="U5994">
        <v>9.8233329999999999</v>
      </c>
    </row>
    <row r="5995" spans="1:21" x14ac:dyDescent="0.3">
      <c r="A5995">
        <v>92792</v>
      </c>
      <c r="B5995">
        <v>1</v>
      </c>
      <c r="C5995" t="s">
        <v>78</v>
      </c>
      <c r="D5995" t="s">
        <v>102</v>
      </c>
      <c r="E5995" t="s">
        <v>1211</v>
      </c>
      <c r="F5995" t="s">
        <v>140</v>
      </c>
      <c r="G5995" t="s">
        <v>72</v>
      </c>
      <c r="H5995" t="s">
        <v>128</v>
      </c>
      <c r="I5995" t="s">
        <v>22</v>
      </c>
      <c r="J5995" t="s">
        <v>129</v>
      </c>
      <c r="K5995">
        <v>43463.545543981483</v>
      </c>
      <c r="L5995">
        <v>43463.631805555553</v>
      </c>
      <c r="M5995">
        <v>2.0702777769999998</v>
      </c>
      <c r="N5995">
        <v>0</v>
      </c>
      <c r="O5995">
        <v>0</v>
      </c>
      <c r="P5995">
        <v>9</v>
      </c>
      <c r="Q5995">
        <v>51</v>
      </c>
      <c r="R5995">
        <v>0</v>
      </c>
      <c r="S5995">
        <v>0</v>
      </c>
      <c r="T5995">
        <v>18.6325</v>
      </c>
      <c r="U5995">
        <v>105.58416699999999</v>
      </c>
    </row>
    <row r="5996" spans="1:21" x14ac:dyDescent="0.3">
      <c r="A5996">
        <v>92794</v>
      </c>
      <c r="B5996">
        <v>1</v>
      </c>
      <c r="C5996" t="s">
        <v>79</v>
      </c>
      <c r="D5996" t="s">
        <v>114</v>
      </c>
      <c r="E5996" t="s">
        <v>2628</v>
      </c>
      <c r="F5996" t="s">
        <v>236</v>
      </c>
      <c r="G5996" t="s">
        <v>71</v>
      </c>
      <c r="H5996" t="s">
        <v>128</v>
      </c>
      <c r="I5996" t="s">
        <v>22</v>
      </c>
      <c r="J5996" t="s">
        <v>129</v>
      </c>
      <c r="K5996">
        <v>43463.610613425924</v>
      </c>
      <c r="L5996">
        <v>43463.638645833336</v>
      </c>
      <c r="M5996">
        <v>0.67277777699999997</v>
      </c>
      <c r="N5996">
        <v>0</v>
      </c>
      <c r="O5996">
        <v>62</v>
      </c>
      <c r="P5996">
        <v>0</v>
      </c>
      <c r="Q5996">
        <v>0</v>
      </c>
      <c r="R5996">
        <v>0</v>
      </c>
      <c r="S5996">
        <v>41.712221999999997</v>
      </c>
      <c r="T5996">
        <v>0</v>
      </c>
      <c r="U5996">
        <v>0</v>
      </c>
    </row>
    <row r="5997" spans="1:21" x14ac:dyDescent="0.3">
      <c r="A5997">
        <v>92795</v>
      </c>
      <c r="B5997">
        <v>1</v>
      </c>
      <c r="C5997" t="s">
        <v>78</v>
      </c>
      <c r="D5997" t="s">
        <v>101</v>
      </c>
      <c r="E5997" t="s">
        <v>4970</v>
      </c>
      <c r="F5997" t="s">
        <v>148</v>
      </c>
      <c r="G5997" t="s">
        <v>72</v>
      </c>
      <c r="H5997" t="s">
        <v>128</v>
      </c>
      <c r="I5997" t="s">
        <v>22</v>
      </c>
      <c r="J5997" t="s">
        <v>147</v>
      </c>
      <c r="K5997">
        <v>43463.610486111109</v>
      </c>
      <c r="L5997">
        <v>43463.700462962966</v>
      </c>
      <c r="M5997">
        <v>2.159444444</v>
      </c>
      <c r="N5997">
        <v>3</v>
      </c>
      <c r="O5997">
        <v>0</v>
      </c>
      <c r="P5997">
        <v>0</v>
      </c>
      <c r="Q5997">
        <v>0</v>
      </c>
      <c r="R5997">
        <v>6.4783330000000001</v>
      </c>
      <c r="S5997">
        <v>0</v>
      </c>
      <c r="T5997">
        <v>0</v>
      </c>
      <c r="U5997">
        <v>0</v>
      </c>
    </row>
    <row r="5998" spans="1:21" x14ac:dyDescent="0.3">
      <c r="A5998">
        <v>92796</v>
      </c>
      <c r="B5998">
        <v>1</v>
      </c>
      <c r="C5998" t="s">
        <v>78</v>
      </c>
      <c r="D5998" t="s">
        <v>86</v>
      </c>
      <c r="E5998" t="s">
        <v>4971</v>
      </c>
      <c r="F5998" t="s">
        <v>140</v>
      </c>
      <c r="G5998" t="s">
        <v>72</v>
      </c>
      <c r="H5998" t="s">
        <v>128</v>
      </c>
      <c r="I5998" t="s">
        <v>22</v>
      </c>
      <c r="J5998" t="s">
        <v>129</v>
      </c>
      <c r="K5998">
        <v>43463.579629629632</v>
      </c>
      <c r="L5998">
        <v>43463.625694444447</v>
      </c>
      <c r="M5998">
        <v>1.105555555</v>
      </c>
      <c r="N5998">
        <v>0</v>
      </c>
      <c r="O5998">
        <v>2350</v>
      </c>
      <c r="P5998">
        <v>0</v>
      </c>
      <c r="Q5998">
        <v>21</v>
      </c>
      <c r="R5998">
        <v>0</v>
      </c>
      <c r="S5998">
        <v>2598.055554</v>
      </c>
      <c r="T5998">
        <v>0</v>
      </c>
      <c r="U5998">
        <v>23.216667000000001</v>
      </c>
    </row>
    <row r="5999" spans="1:21" x14ac:dyDescent="0.3">
      <c r="A5999">
        <v>92799</v>
      </c>
      <c r="B5999">
        <v>1</v>
      </c>
      <c r="C5999" t="s">
        <v>79</v>
      </c>
      <c r="D5999" t="s">
        <v>114</v>
      </c>
      <c r="E5999" t="s">
        <v>4972</v>
      </c>
      <c r="F5999" t="s">
        <v>136</v>
      </c>
      <c r="G5999" t="s">
        <v>71</v>
      </c>
      <c r="H5999" t="s">
        <v>128</v>
      </c>
      <c r="I5999" t="s">
        <v>22</v>
      </c>
      <c r="J5999" t="s">
        <v>129</v>
      </c>
      <c r="K5999">
        <v>43463.617893518516</v>
      </c>
      <c r="L5999">
        <v>43463.687777777777</v>
      </c>
      <c r="M5999">
        <v>1.6772222219999999</v>
      </c>
      <c r="N5999">
        <v>0</v>
      </c>
      <c r="O5999">
        <v>0</v>
      </c>
      <c r="P5999">
        <v>0</v>
      </c>
      <c r="Q5999">
        <v>23</v>
      </c>
      <c r="R5999">
        <v>0</v>
      </c>
      <c r="S5999">
        <v>0</v>
      </c>
      <c r="T5999">
        <v>0</v>
      </c>
      <c r="U5999">
        <v>38.576110999999997</v>
      </c>
    </row>
    <row r="6000" spans="1:21" x14ac:dyDescent="0.3">
      <c r="A6000">
        <v>92804</v>
      </c>
      <c r="B6000">
        <v>1</v>
      </c>
      <c r="C6000" t="s">
        <v>78</v>
      </c>
      <c r="D6000" t="s">
        <v>93</v>
      </c>
      <c r="E6000" t="s">
        <v>4973</v>
      </c>
      <c r="F6000" t="s">
        <v>156</v>
      </c>
      <c r="G6000" t="s">
        <v>71</v>
      </c>
      <c r="H6000" t="s">
        <v>128</v>
      </c>
      <c r="I6000" t="s">
        <v>22</v>
      </c>
      <c r="J6000" t="s">
        <v>129</v>
      </c>
      <c r="K6000">
        <v>43463.619224537033</v>
      </c>
      <c r="L6000">
        <v>43463.691388888888</v>
      </c>
      <c r="M6000">
        <v>1.731944444</v>
      </c>
      <c r="N6000">
        <v>0</v>
      </c>
      <c r="O6000">
        <v>95</v>
      </c>
      <c r="P6000">
        <v>0</v>
      </c>
      <c r="Q6000">
        <v>0</v>
      </c>
      <c r="R6000">
        <v>0</v>
      </c>
      <c r="S6000">
        <v>164.53472199999999</v>
      </c>
      <c r="T6000">
        <v>0</v>
      </c>
      <c r="U6000">
        <v>0</v>
      </c>
    </row>
    <row r="6001" spans="1:21" x14ac:dyDescent="0.3">
      <c r="A6001">
        <v>92810</v>
      </c>
      <c r="B6001">
        <v>1</v>
      </c>
      <c r="C6001" t="s">
        <v>78</v>
      </c>
      <c r="D6001" t="s">
        <v>81</v>
      </c>
      <c r="E6001" t="s">
        <v>4974</v>
      </c>
      <c r="F6001" t="s">
        <v>144</v>
      </c>
      <c r="G6001" t="s">
        <v>71</v>
      </c>
      <c r="H6001" t="s">
        <v>128</v>
      </c>
      <c r="I6001" t="s">
        <v>22</v>
      </c>
      <c r="J6001" t="s">
        <v>129</v>
      </c>
      <c r="K6001">
        <v>43463.629710648151</v>
      </c>
      <c r="L6001">
        <v>43463.733460648145</v>
      </c>
      <c r="M6001">
        <v>2.4900000000000002</v>
      </c>
      <c r="N6001">
        <v>0</v>
      </c>
      <c r="O6001">
        <v>1</v>
      </c>
      <c r="P6001">
        <v>0</v>
      </c>
      <c r="Q6001">
        <v>0</v>
      </c>
      <c r="R6001">
        <v>0</v>
      </c>
      <c r="S6001">
        <v>2.4900000000000002</v>
      </c>
      <c r="T6001">
        <v>0</v>
      </c>
      <c r="U6001">
        <v>0</v>
      </c>
    </row>
    <row r="6002" spans="1:21" x14ac:dyDescent="0.3">
      <c r="A6002">
        <v>92814</v>
      </c>
      <c r="B6002">
        <v>1</v>
      </c>
      <c r="C6002" t="s">
        <v>78</v>
      </c>
      <c r="D6002" t="s">
        <v>88</v>
      </c>
      <c r="E6002" t="s">
        <v>344</v>
      </c>
      <c r="F6002" t="s">
        <v>136</v>
      </c>
      <c r="G6002" t="s">
        <v>71</v>
      </c>
      <c r="H6002" t="s">
        <v>128</v>
      </c>
      <c r="I6002" t="s">
        <v>22</v>
      </c>
      <c r="J6002" t="s">
        <v>129</v>
      </c>
      <c r="K6002">
        <v>43463.617152777777</v>
      </c>
      <c r="L6002">
        <v>43463.693136574075</v>
      </c>
      <c r="M6002">
        <v>1.823611111</v>
      </c>
      <c r="N6002">
        <v>0</v>
      </c>
      <c r="O6002">
        <v>143</v>
      </c>
      <c r="P6002">
        <v>0</v>
      </c>
      <c r="Q6002">
        <v>0</v>
      </c>
      <c r="R6002">
        <v>0</v>
      </c>
      <c r="S6002">
        <v>260.77638899999999</v>
      </c>
      <c r="T6002">
        <v>0</v>
      </c>
      <c r="U6002">
        <v>0</v>
      </c>
    </row>
    <row r="6003" spans="1:21" x14ac:dyDescent="0.3">
      <c r="A6003">
        <v>92821</v>
      </c>
      <c r="B6003">
        <v>1</v>
      </c>
      <c r="C6003" t="s">
        <v>78</v>
      </c>
      <c r="D6003" t="s">
        <v>81</v>
      </c>
      <c r="E6003" t="s">
        <v>4276</v>
      </c>
      <c r="F6003" t="s">
        <v>156</v>
      </c>
      <c r="G6003" t="s">
        <v>71</v>
      </c>
      <c r="H6003" t="s">
        <v>128</v>
      </c>
      <c r="I6003" t="s">
        <v>22</v>
      </c>
      <c r="J6003" t="s">
        <v>129</v>
      </c>
      <c r="K6003">
        <v>43463.578287037039</v>
      </c>
      <c r="L6003">
        <v>43463.903912037036</v>
      </c>
      <c r="M6003">
        <v>7.8150000000000004</v>
      </c>
      <c r="N6003">
        <v>0</v>
      </c>
      <c r="O6003">
        <v>16</v>
      </c>
      <c r="P6003">
        <v>0</v>
      </c>
      <c r="Q6003">
        <v>0</v>
      </c>
      <c r="R6003">
        <v>0</v>
      </c>
      <c r="S6003">
        <v>125.04</v>
      </c>
      <c r="T6003">
        <v>0</v>
      </c>
      <c r="U6003">
        <v>0</v>
      </c>
    </row>
    <row r="6004" spans="1:21" x14ac:dyDescent="0.3">
      <c r="A6004">
        <v>92824</v>
      </c>
      <c r="B6004">
        <v>1</v>
      </c>
      <c r="C6004" t="s">
        <v>78</v>
      </c>
      <c r="D6004" t="s">
        <v>80</v>
      </c>
      <c r="E6004" t="s">
        <v>4975</v>
      </c>
      <c r="F6004" t="s">
        <v>137</v>
      </c>
      <c r="G6004" t="s">
        <v>71</v>
      </c>
      <c r="H6004" t="s">
        <v>128</v>
      </c>
      <c r="I6004" t="s">
        <v>22</v>
      </c>
      <c r="J6004" t="s">
        <v>129</v>
      </c>
      <c r="K6004">
        <v>43463.619328703702</v>
      </c>
      <c r="L6004">
        <v>43463.757245370369</v>
      </c>
      <c r="M6004">
        <v>3.31</v>
      </c>
      <c r="N6004">
        <v>0</v>
      </c>
      <c r="O6004">
        <v>1</v>
      </c>
      <c r="P6004">
        <v>0</v>
      </c>
      <c r="Q6004">
        <v>0</v>
      </c>
      <c r="R6004">
        <v>0</v>
      </c>
      <c r="S6004">
        <v>3.31</v>
      </c>
      <c r="T6004">
        <v>0</v>
      </c>
      <c r="U6004">
        <v>0</v>
      </c>
    </row>
    <row r="6005" spans="1:21" x14ac:dyDescent="0.3">
      <c r="A6005">
        <v>92825</v>
      </c>
      <c r="B6005">
        <v>1</v>
      </c>
      <c r="C6005" t="s">
        <v>78</v>
      </c>
      <c r="D6005" t="s">
        <v>80</v>
      </c>
      <c r="E6005" t="s">
        <v>4976</v>
      </c>
      <c r="F6005" t="s">
        <v>152</v>
      </c>
      <c r="G6005" t="s">
        <v>71</v>
      </c>
      <c r="H6005" t="s">
        <v>128</v>
      </c>
      <c r="I6005" t="s">
        <v>22</v>
      </c>
      <c r="J6005" t="s">
        <v>129</v>
      </c>
      <c r="K6005">
        <v>43463.643182870372</v>
      </c>
      <c r="L6005">
        <v>43463.782951388886</v>
      </c>
      <c r="M6005">
        <v>3.3544444439999999</v>
      </c>
      <c r="N6005">
        <v>0</v>
      </c>
      <c r="O6005">
        <v>80</v>
      </c>
      <c r="P6005">
        <v>0</v>
      </c>
      <c r="Q6005">
        <v>0</v>
      </c>
      <c r="R6005">
        <v>0</v>
      </c>
      <c r="S6005">
        <v>268.35555599999998</v>
      </c>
      <c r="T6005">
        <v>0</v>
      </c>
      <c r="U6005">
        <v>0</v>
      </c>
    </row>
    <row r="6006" spans="1:21" x14ac:dyDescent="0.3">
      <c r="A6006">
        <v>92828</v>
      </c>
      <c r="B6006">
        <v>1</v>
      </c>
      <c r="C6006" t="s">
        <v>78</v>
      </c>
      <c r="D6006" t="s">
        <v>103</v>
      </c>
      <c r="E6006" t="s">
        <v>996</v>
      </c>
      <c r="F6006" t="s">
        <v>182</v>
      </c>
      <c r="G6006" t="s">
        <v>71</v>
      </c>
      <c r="H6006" t="s">
        <v>128</v>
      </c>
      <c r="I6006" t="s">
        <v>22</v>
      </c>
      <c r="J6006" t="s">
        <v>129</v>
      </c>
      <c r="K6006">
        <v>43463.656168981484</v>
      </c>
      <c r="L6006">
        <v>43463.722245370373</v>
      </c>
      <c r="M6006">
        <v>1.5858333330000001</v>
      </c>
      <c r="N6006">
        <v>0</v>
      </c>
      <c r="O6006">
        <v>444</v>
      </c>
      <c r="P6006">
        <v>0</v>
      </c>
      <c r="Q6006">
        <v>0</v>
      </c>
      <c r="R6006">
        <v>0</v>
      </c>
      <c r="S6006">
        <v>704.11</v>
      </c>
      <c r="T6006">
        <v>0</v>
      </c>
      <c r="U6006">
        <v>0</v>
      </c>
    </row>
    <row r="6007" spans="1:21" x14ac:dyDescent="0.3">
      <c r="A6007">
        <v>92829</v>
      </c>
      <c r="B6007">
        <v>1</v>
      </c>
      <c r="C6007" t="s">
        <v>78</v>
      </c>
      <c r="D6007" t="s">
        <v>104</v>
      </c>
      <c r="E6007" t="s">
        <v>4977</v>
      </c>
      <c r="F6007" t="s">
        <v>137</v>
      </c>
      <c r="G6007" t="s">
        <v>71</v>
      </c>
      <c r="H6007" t="s">
        <v>128</v>
      </c>
      <c r="I6007" t="s">
        <v>22</v>
      </c>
      <c r="J6007" t="s">
        <v>129</v>
      </c>
      <c r="K6007">
        <v>43463.533437500002</v>
      </c>
      <c r="L6007">
        <v>43463.743750000001</v>
      </c>
      <c r="M6007">
        <v>5.0475000000000003</v>
      </c>
      <c r="N6007">
        <v>0</v>
      </c>
      <c r="O6007">
        <v>0</v>
      </c>
      <c r="P6007">
        <v>0</v>
      </c>
      <c r="Q6007">
        <v>1</v>
      </c>
      <c r="R6007">
        <v>0</v>
      </c>
      <c r="S6007">
        <v>0</v>
      </c>
      <c r="T6007">
        <v>0</v>
      </c>
      <c r="U6007">
        <v>5.0475000000000003</v>
      </c>
    </row>
    <row r="6008" spans="1:21" x14ac:dyDescent="0.3">
      <c r="A6008">
        <v>92832</v>
      </c>
      <c r="B6008">
        <v>1</v>
      </c>
      <c r="C6008" t="s">
        <v>78</v>
      </c>
      <c r="D6008" t="s">
        <v>80</v>
      </c>
      <c r="E6008" t="s">
        <v>704</v>
      </c>
      <c r="F6008" t="s">
        <v>130</v>
      </c>
      <c r="G6008" t="s">
        <v>71</v>
      </c>
      <c r="H6008" t="s">
        <v>128</v>
      </c>
      <c r="I6008" t="s">
        <v>22</v>
      </c>
      <c r="J6008" t="s">
        <v>129</v>
      </c>
      <c r="K6008">
        <v>43463.665381944447</v>
      </c>
      <c r="L6008">
        <v>43463.714224537034</v>
      </c>
      <c r="M6008">
        <v>1.172222222</v>
      </c>
      <c r="N6008">
        <v>0</v>
      </c>
      <c r="O6008">
        <v>8</v>
      </c>
      <c r="P6008">
        <v>0</v>
      </c>
      <c r="Q6008">
        <v>0</v>
      </c>
      <c r="R6008">
        <v>0</v>
      </c>
      <c r="S6008">
        <v>9.3777779999999993</v>
      </c>
      <c r="T6008">
        <v>0</v>
      </c>
      <c r="U6008">
        <v>0</v>
      </c>
    </row>
    <row r="6009" spans="1:21" x14ac:dyDescent="0.3">
      <c r="A6009">
        <v>92836</v>
      </c>
      <c r="B6009">
        <v>1</v>
      </c>
      <c r="C6009" t="s">
        <v>79</v>
      </c>
      <c r="D6009" t="s">
        <v>114</v>
      </c>
      <c r="E6009" t="s">
        <v>683</v>
      </c>
      <c r="F6009" t="s">
        <v>145</v>
      </c>
      <c r="G6009" t="s">
        <v>72</v>
      </c>
      <c r="H6009" t="s">
        <v>128</v>
      </c>
      <c r="I6009" t="s">
        <v>22</v>
      </c>
      <c r="J6009" t="s">
        <v>129</v>
      </c>
      <c r="K6009">
        <v>43463.674004629633</v>
      </c>
      <c r="L6009">
        <v>43463.715173611112</v>
      </c>
      <c r="M6009">
        <v>0.98805555499999997</v>
      </c>
      <c r="N6009">
        <v>0</v>
      </c>
      <c r="O6009">
        <v>1</v>
      </c>
      <c r="P6009">
        <v>0</v>
      </c>
      <c r="Q6009">
        <v>105</v>
      </c>
      <c r="R6009">
        <v>0</v>
      </c>
      <c r="S6009">
        <v>0.98805600000000005</v>
      </c>
      <c r="T6009">
        <v>0</v>
      </c>
      <c r="U6009">
        <v>103.745833</v>
      </c>
    </row>
    <row r="6010" spans="1:21" x14ac:dyDescent="0.3">
      <c r="A6010">
        <v>92837</v>
      </c>
      <c r="B6010">
        <v>1</v>
      </c>
      <c r="C6010" t="s">
        <v>78</v>
      </c>
      <c r="D6010" t="s">
        <v>91</v>
      </c>
      <c r="E6010" t="s">
        <v>4978</v>
      </c>
      <c r="F6010" t="s">
        <v>136</v>
      </c>
      <c r="G6010" t="s">
        <v>71</v>
      </c>
      <c r="H6010" t="s">
        <v>128</v>
      </c>
      <c r="I6010" t="s">
        <v>22</v>
      </c>
      <c r="J6010" t="s">
        <v>129</v>
      </c>
      <c r="K6010">
        <v>43463.577037037037</v>
      </c>
      <c r="L6010">
        <v>43463.731458333335</v>
      </c>
      <c r="M6010">
        <v>3.7061111109999998</v>
      </c>
      <c r="N6010">
        <v>0</v>
      </c>
      <c r="O6010">
        <v>0</v>
      </c>
      <c r="P6010">
        <v>0</v>
      </c>
      <c r="Q6010">
        <v>4</v>
      </c>
      <c r="R6010">
        <v>0</v>
      </c>
      <c r="S6010">
        <v>0</v>
      </c>
      <c r="T6010">
        <v>0</v>
      </c>
      <c r="U6010">
        <v>14.824444</v>
      </c>
    </row>
    <row r="6011" spans="1:21" x14ac:dyDescent="0.3">
      <c r="A6011">
        <v>92843</v>
      </c>
      <c r="B6011">
        <v>1</v>
      </c>
      <c r="C6011" t="s">
        <v>78</v>
      </c>
      <c r="D6011" t="s">
        <v>101</v>
      </c>
      <c r="E6011" t="s">
        <v>2040</v>
      </c>
      <c r="F6011" t="s">
        <v>181</v>
      </c>
      <c r="G6011" t="s">
        <v>71</v>
      </c>
      <c r="H6011" t="s">
        <v>128</v>
      </c>
      <c r="I6011" t="s">
        <v>22</v>
      </c>
      <c r="J6011" t="s">
        <v>129</v>
      </c>
      <c r="K6011">
        <v>43463.650821759256</v>
      </c>
      <c r="L6011">
        <v>43463.830752314818</v>
      </c>
      <c r="M6011">
        <v>4.318333333</v>
      </c>
      <c r="N6011">
        <v>0</v>
      </c>
      <c r="O6011">
        <v>116</v>
      </c>
      <c r="P6011">
        <v>0</v>
      </c>
      <c r="Q6011">
        <v>0</v>
      </c>
      <c r="R6011">
        <v>0</v>
      </c>
      <c r="S6011">
        <v>500.92666700000001</v>
      </c>
      <c r="T6011">
        <v>0</v>
      </c>
      <c r="U6011">
        <v>0</v>
      </c>
    </row>
    <row r="6012" spans="1:21" x14ac:dyDescent="0.3">
      <c r="A6012">
        <v>92849</v>
      </c>
      <c r="B6012">
        <v>1</v>
      </c>
      <c r="C6012" t="s">
        <v>79</v>
      </c>
      <c r="D6012" t="s">
        <v>118</v>
      </c>
      <c r="E6012" t="s">
        <v>4979</v>
      </c>
      <c r="F6012" t="s">
        <v>151</v>
      </c>
      <c r="G6012" t="s">
        <v>71</v>
      </c>
      <c r="H6012" t="s">
        <v>128</v>
      </c>
      <c r="I6012" t="s">
        <v>22</v>
      </c>
      <c r="J6012" t="s">
        <v>129</v>
      </c>
      <c r="K6012">
        <v>43463.688194444447</v>
      </c>
      <c r="L6012">
        <v>43463.737557870372</v>
      </c>
      <c r="M6012">
        <v>1.184722222</v>
      </c>
      <c r="N6012">
        <v>0</v>
      </c>
      <c r="O6012">
        <v>29</v>
      </c>
      <c r="P6012">
        <v>0</v>
      </c>
      <c r="Q6012">
        <v>0</v>
      </c>
      <c r="R6012">
        <v>0</v>
      </c>
      <c r="S6012">
        <v>34.356943999999999</v>
      </c>
      <c r="T6012">
        <v>0</v>
      </c>
      <c r="U6012">
        <v>0</v>
      </c>
    </row>
    <row r="6013" spans="1:21" x14ac:dyDescent="0.3">
      <c r="A6013">
        <v>92850</v>
      </c>
      <c r="B6013">
        <v>1</v>
      </c>
      <c r="C6013" t="s">
        <v>78</v>
      </c>
      <c r="D6013" t="s">
        <v>125</v>
      </c>
      <c r="E6013" t="s">
        <v>4980</v>
      </c>
      <c r="F6013" t="s">
        <v>137</v>
      </c>
      <c r="G6013" t="s">
        <v>71</v>
      </c>
      <c r="H6013" t="s">
        <v>128</v>
      </c>
      <c r="I6013" t="s">
        <v>22</v>
      </c>
      <c r="J6013" t="s">
        <v>129</v>
      </c>
      <c r="K6013">
        <v>43463.628680555557</v>
      </c>
      <c r="L6013">
        <v>43463.762766203705</v>
      </c>
      <c r="M6013">
        <v>3.2180555549999998</v>
      </c>
      <c r="N6013">
        <v>0</v>
      </c>
      <c r="O6013">
        <v>5</v>
      </c>
      <c r="P6013">
        <v>0</v>
      </c>
      <c r="Q6013">
        <v>0</v>
      </c>
      <c r="R6013">
        <v>0</v>
      </c>
      <c r="S6013">
        <v>16.090278000000001</v>
      </c>
      <c r="T6013">
        <v>0</v>
      </c>
      <c r="U6013">
        <v>0</v>
      </c>
    </row>
    <row r="6014" spans="1:21" x14ac:dyDescent="0.3">
      <c r="A6014">
        <v>92851</v>
      </c>
      <c r="B6014">
        <v>1</v>
      </c>
      <c r="C6014" t="s">
        <v>78</v>
      </c>
      <c r="D6014" t="s">
        <v>102</v>
      </c>
      <c r="E6014" t="s">
        <v>4981</v>
      </c>
      <c r="F6014" t="s">
        <v>182</v>
      </c>
      <c r="G6014" t="s">
        <v>71</v>
      </c>
      <c r="H6014" t="s">
        <v>128</v>
      </c>
      <c r="I6014" t="s">
        <v>22</v>
      </c>
      <c r="J6014" t="s">
        <v>129</v>
      </c>
      <c r="K6014">
        <v>43463.603541666664</v>
      </c>
      <c r="L6014">
        <v>43463.72519675926</v>
      </c>
      <c r="M6014">
        <v>2.9197222219999999</v>
      </c>
      <c r="N6014">
        <v>0</v>
      </c>
      <c r="O6014">
        <v>0</v>
      </c>
      <c r="P6014">
        <v>0</v>
      </c>
      <c r="Q6014">
        <v>2</v>
      </c>
      <c r="R6014">
        <v>0</v>
      </c>
      <c r="S6014">
        <v>0</v>
      </c>
      <c r="T6014">
        <v>0</v>
      </c>
      <c r="U6014">
        <v>5.8394440000000003</v>
      </c>
    </row>
    <row r="6015" spans="1:21" x14ac:dyDescent="0.3">
      <c r="A6015">
        <v>92854</v>
      </c>
      <c r="B6015">
        <v>1</v>
      </c>
      <c r="C6015" t="s">
        <v>79</v>
      </c>
      <c r="D6015" t="s">
        <v>119</v>
      </c>
      <c r="E6015" t="s">
        <v>4982</v>
      </c>
      <c r="F6015" t="s">
        <v>137</v>
      </c>
      <c r="G6015" t="s">
        <v>71</v>
      </c>
      <c r="H6015" t="s">
        <v>128</v>
      </c>
      <c r="I6015" t="s">
        <v>22</v>
      </c>
      <c r="J6015" t="s">
        <v>129</v>
      </c>
      <c r="K6015">
        <v>43463.695208333331</v>
      </c>
      <c r="L6015">
        <v>43463.747812499998</v>
      </c>
      <c r="M6015">
        <v>1.2625</v>
      </c>
      <c r="N6015">
        <v>0</v>
      </c>
      <c r="O6015">
        <v>1</v>
      </c>
      <c r="P6015">
        <v>0</v>
      </c>
      <c r="Q6015">
        <v>0</v>
      </c>
      <c r="R6015">
        <v>0</v>
      </c>
      <c r="S6015">
        <v>1.2625</v>
      </c>
      <c r="T6015">
        <v>0</v>
      </c>
      <c r="U6015">
        <v>0</v>
      </c>
    </row>
    <row r="6016" spans="1:21" x14ac:dyDescent="0.3">
      <c r="A6016">
        <v>92858</v>
      </c>
      <c r="B6016">
        <v>1</v>
      </c>
      <c r="C6016" t="s">
        <v>78</v>
      </c>
      <c r="D6016" t="s">
        <v>91</v>
      </c>
      <c r="E6016" t="s">
        <v>4983</v>
      </c>
      <c r="F6016" t="s">
        <v>137</v>
      </c>
      <c r="G6016" t="s">
        <v>71</v>
      </c>
      <c r="H6016" t="s">
        <v>128</v>
      </c>
      <c r="I6016" t="s">
        <v>22</v>
      </c>
      <c r="J6016" t="s">
        <v>129</v>
      </c>
      <c r="K6016">
        <v>43463.705694444448</v>
      </c>
      <c r="L6016">
        <v>43463.745069444441</v>
      </c>
      <c r="M6016">
        <v>0.94499999999999995</v>
      </c>
      <c r="N6016">
        <v>0</v>
      </c>
      <c r="O6016">
        <v>9</v>
      </c>
      <c r="P6016">
        <v>0</v>
      </c>
      <c r="Q6016">
        <v>0</v>
      </c>
      <c r="R6016">
        <v>0</v>
      </c>
      <c r="S6016">
        <v>8.5050000000000008</v>
      </c>
      <c r="T6016">
        <v>0</v>
      </c>
      <c r="U6016">
        <v>0</v>
      </c>
    </row>
    <row r="6017" spans="1:21" x14ac:dyDescent="0.3">
      <c r="A6017">
        <v>92859</v>
      </c>
      <c r="B6017">
        <v>1</v>
      </c>
      <c r="C6017" t="s">
        <v>78</v>
      </c>
      <c r="D6017" t="s">
        <v>80</v>
      </c>
      <c r="E6017" t="s">
        <v>4984</v>
      </c>
      <c r="F6017" t="s">
        <v>130</v>
      </c>
      <c r="G6017" t="s">
        <v>71</v>
      </c>
      <c r="H6017" t="s">
        <v>128</v>
      </c>
      <c r="I6017" t="s">
        <v>22</v>
      </c>
      <c r="J6017" t="s">
        <v>129</v>
      </c>
      <c r="K6017">
        <v>43463.701122685183</v>
      </c>
      <c r="L6017">
        <v>43463.825856481482</v>
      </c>
      <c r="M6017">
        <v>2.9936111109999999</v>
      </c>
      <c r="N6017">
        <v>0</v>
      </c>
      <c r="O6017">
        <v>1</v>
      </c>
      <c r="P6017">
        <v>0</v>
      </c>
      <c r="Q6017">
        <v>0</v>
      </c>
      <c r="R6017">
        <v>0</v>
      </c>
      <c r="S6017">
        <v>2.993611</v>
      </c>
      <c r="T6017">
        <v>0</v>
      </c>
      <c r="U6017">
        <v>0</v>
      </c>
    </row>
    <row r="6018" spans="1:21" x14ac:dyDescent="0.3">
      <c r="A6018">
        <v>92861</v>
      </c>
      <c r="B6018">
        <v>1</v>
      </c>
      <c r="C6018" t="s">
        <v>79</v>
      </c>
      <c r="D6018" t="s">
        <v>118</v>
      </c>
      <c r="E6018" t="s">
        <v>1518</v>
      </c>
      <c r="F6018" t="s">
        <v>136</v>
      </c>
      <c r="G6018" t="s">
        <v>71</v>
      </c>
      <c r="H6018" t="s">
        <v>128</v>
      </c>
      <c r="I6018" t="s">
        <v>22</v>
      </c>
      <c r="J6018" t="s">
        <v>129</v>
      </c>
      <c r="K6018">
        <v>43463.705706018518</v>
      </c>
      <c r="L6018">
        <v>43463.731087962966</v>
      </c>
      <c r="M6018">
        <v>0.60916666600000002</v>
      </c>
      <c r="N6018">
        <v>0</v>
      </c>
      <c r="O6018">
        <v>147</v>
      </c>
      <c r="P6018">
        <v>0</v>
      </c>
      <c r="Q6018">
        <v>0</v>
      </c>
      <c r="R6018">
        <v>0</v>
      </c>
      <c r="S6018">
        <v>89.547499999999999</v>
      </c>
      <c r="T6018">
        <v>0</v>
      </c>
      <c r="U6018">
        <v>0</v>
      </c>
    </row>
    <row r="6019" spans="1:21" x14ac:dyDescent="0.3">
      <c r="A6019">
        <v>92865</v>
      </c>
      <c r="B6019">
        <v>1</v>
      </c>
      <c r="C6019" t="s">
        <v>79</v>
      </c>
      <c r="D6019" t="s">
        <v>115</v>
      </c>
      <c r="E6019" t="s">
        <v>280</v>
      </c>
      <c r="F6019" t="s">
        <v>140</v>
      </c>
      <c r="G6019" t="s">
        <v>72</v>
      </c>
      <c r="H6019" t="s">
        <v>128</v>
      </c>
      <c r="I6019" t="s">
        <v>22</v>
      </c>
      <c r="J6019" t="s">
        <v>129</v>
      </c>
      <c r="K6019">
        <v>43463.712581018517</v>
      </c>
      <c r="L6019">
        <v>43463.725439814814</v>
      </c>
      <c r="M6019">
        <v>0.30861111099999999</v>
      </c>
      <c r="N6019">
        <v>0</v>
      </c>
      <c r="O6019">
        <v>1</v>
      </c>
      <c r="P6019">
        <v>0</v>
      </c>
      <c r="Q6019">
        <v>127</v>
      </c>
      <c r="R6019">
        <v>0</v>
      </c>
      <c r="S6019">
        <v>0.30861100000000002</v>
      </c>
      <c r="T6019">
        <v>0</v>
      </c>
      <c r="U6019">
        <v>39.193610999999997</v>
      </c>
    </row>
    <row r="6020" spans="1:21" x14ac:dyDescent="0.3">
      <c r="A6020">
        <v>92868</v>
      </c>
      <c r="B6020">
        <v>1</v>
      </c>
      <c r="C6020" t="s">
        <v>78</v>
      </c>
      <c r="D6020" t="s">
        <v>87</v>
      </c>
      <c r="E6020" t="s">
        <v>4347</v>
      </c>
      <c r="F6020" t="s">
        <v>156</v>
      </c>
      <c r="G6020" t="s">
        <v>71</v>
      </c>
      <c r="H6020" t="s">
        <v>128</v>
      </c>
      <c r="I6020" t="s">
        <v>22</v>
      </c>
      <c r="J6020" t="s">
        <v>129</v>
      </c>
      <c r="K6020">
        <v>43463.711828703701</v>
      </c>
      <c r="L6020">
        <v>43463.754467592589</v>
      </c>
      <c r="M6020">
        <v>1.0233333330000001</v>
      </c>
      <c r="N6020">
        <v>0</v>
      </c>
      <c r="O6020">
        <v>26</v>
      </c>
      <c r="P6020">
        <v>0</v>
      </c>
      <c r="Q6020">
        <v>0</v>
      </c>
      <c r="R6020">
        <v>0</v>
      </c>
      <c r="S6020">
        <v>26.606667000000002</v>
      </c>
      <c r="T6020">
        <v>0</v>
      </c>
      <c r="U6020">
        <v>0</v>
      </c>
    </row>
    <row r="6021" spans="1:21" x14ac:dyDescent="0.3">
      <c r="A6021">
        <v>92869</v>
      </c>
      <c r="B6021">
        <v>1</v>
      </c>
      <c r="C6021" t="s">
        <v>78</v>
      </c>
      <c r="D6021" t="s">
        <v>86</v>
      </c>
      <c r="E6021" t="s">
        <v>4985</v>
      </c>
      <c r="F6021" t="s">
        <v>137</v>
      </c>
      <c r="G6021" t="s">
        <v>71</v>
      </c>
      <c r="H6021" t="s">
        <v>128</v>
      </c>
      <c r="I6021" t="s">
        <v>22</v>
      </c>
      <c r="J6021" t="s">
        <v>129</v>
      </c>
      <c r="K6021">
        <v>43463.654664351852</v>
      </c>
      <c r="L6021">
        <v>43463.823229166665</v>
      </c>
      <c r="M6021">
        <v>4.045555555</v>
      </c>
      <c r="N6021">
        <v>0</v>
      </c>
      <c r="O6021">
        <v>1</v>
      </c>
      <c r="P6021">
        <v>0</v>
      </c>
      <c r="Q6021">
        <v>0</v>
      </c>
      <c r="R6021">
        <v>0</v>
      </c>
      <c r="S6021">
        <v>4.0455560000000004</v>
      </c>
      <c r="T6021">
        <v>0</v>
      </c>
      <c r="U6021">
        <v>0</v>
      </c>
    </row>
    <row r="6022" spans="1:21" x14ac:dyDescent="0.3">
      <c r="A6022">
        <v>92872</v>
      </c>
      <c r="B6022">
        <v>1</v>
      </c>
      <c r="C6022" t="s">
        <v>78</v>
      </c>
      <c r="D6022" t="s">
        <v>94</v>
      </c>
      <c r="E6022" t="s">
        <v>4986</v>
      </c>
      <c r="F6022" t="s">
        <v>137</v>
      </c>
      <c r="G6022" t="s">
        <v>71</v>
      </c>
      <c r="H6022" t="s">
        <v>128</v>
      </c>
      <c r="I6022" t="s">
        <v>22</v>
      </c>
      <c r="J6022" t="s">
        <v>129</v>
      </c>
      <c r="K6022">
        <v>43463.724236111113</v>
      </c>
      <c r="L6022">
        <v>43463.749918981484</v>
      </c>
      <c r="M6022">
        <v>0.61638888800000002</v>
      </c>
      <c r="N6022">
        <v>0</v>
      </c>
      <c r="O6022">
        <v>1</v>
      </c>
      <c r="P6022">
        <v>0</v>
      </c>
      <c r="Q6022">
        <v>0</v>
      </c>
      <c r="R6022">
        <v>0</v>
      </c>
      <c r="S6022">
        <v>0.61638899999999996</v>
      </c>
      <c r="T6022">
        <v>0</v>
      </c>
      <c r="U6022">
        <v>0</v>
      </c>
    </row>
    <row r="6023" spans="1:21" x14ac:dyDescent="0.3">
      <c r="A6023">
        <v>92876</v>
      </c>
      <c r="B6023">
        <v>1</v>
      </c>
      <c r="C6023" t="s">
        <v>79</v>
      </c>
      <c r="D6023" t="s">
        <v>114</v>
      </c>
      <c r="E6023" t="s">
        <v>4987</v>
      </c>
      <c r="F6023" t="s">
        <v>145</v>
      </c>
      <c r="G6023" t="s">
        <v>72</v>
      </c>
      <c r="H6023" t="s">
        <v>128</v>
      </c>
      <c r="I6023" t="s">
        <v>22</v>
      </c>
      <c r="J6023" t="s">
        <v>129</v>
      </c>
      <c r="K6023">
        <v>43463.725740740738</v>
      </c>
      <c r="L6023">
        <v>43463.785486111112</v>
      </c>
      <c r="M6023">
        <v>1.433888888</v>
      </c>
      <c r="N6023">
        <v>0</v>
      </c>
      <c r="O6023">
        <v>0</v>
      </c>
      <c r="P6023">
        <v>0</v>
      </c>
      <c r="Q6023">
        <v>39</v>
      </c>
      <c r="R6023">
        <v>0</v>
      </c>
      <c r="S6023">
        <v>0</v>
      </c>
      <c r="T6023">
        <v>0</v>
      </c>
      <c r="U6023">
        <v>55.921666999999999</v>
      </c>
    </row>
    <row r="6024" spans="1:21" x14ac:dyDescent="0.3">
      <c r="A6024">
        <v>92881</v>
      </c>
      <c r="B6024">
        <v>1</v>
      </c>
      <c r="C6024" t="s">
        <v>78</v>
      </c>
      <c r="D6024" t="s">
        <v>80</v>
      </c>
      <c r="E6024" t="s">
        <v>4988</v>
      </c>
      <c r="F6024" t="s">
        <v>136</v>
      </c>
      <c r="G6024" t="s">
        <v>71</v>
      </c>
      <c r="H6024" t="s">
        <v>128</v>
      </c>
      <c r="I6024" t="s">
        <v>22</v>
      </c>
      <c r="J6024" t="s">
        <v>129</v>
      </c>
      <c r="K6024">
        <v>43463.737430555557</v>
      </c>
      <c r="L6024">
        <v>43463.768761574072</v>
      </c>
      <c r="M6024">
        <v>0.75194444400000005</v>
      </c>
      <c r="N6024">
        <v>0</v>
      </c>
      <c r="O6024">
        <v>222</v>
      </c>
      <c r="P6024">
        <v>0</v>
      </c>
      <c r="Q6024">
        <v>0</v>
      </c>
      <c r="R6024">
        <v>0</v>
      </c>
      <c r="S6024">
        <v>166.931667</v>
      </c>
      <c r="T6024">
        <v>0</v>
      </c>
      <c r="U6024">
        <v>0</v>
      </c>
    </row>
    <row r="6025" spans="1:21" x14ac:dyDescent="0.3">
      <c r="A6025">
        <v>92882</v>
      </c>
      <c r="B6025">
        <v>1</v>
      </c>
      <c r="C6025" t="s">
        <v>78</v>
      </c>
      <c r="D6025" t="s">
        <v>81</v>
      </c>
      <c r="E6025" t="s">
        <v>4989</v>
      </c>
      <c r="F6025" t="s">
        <v>137</v>
      </c>
      <c r="G6025" t="s">
        <v>71</v>
      </c>
      <c r="H6025" t="s">
        <v>128</v>
      </c>
      <c r="I6025" t="s">
        <v>22</v>
      </c>
      <c r="J6025" t="s">
        <v>129</v>
      </c>
      <c r="K6025">
        <v>43463.73101851852</v>
      </c>
      <c r="L6025">
        <v>43463.756215277775</v>
      </c>
      <c r="M6025">
        <v>0.60472222200000003</v>
      </c>
      <c r="N6025">
        <v>0</v>
      </c>
      <c r="O6025">
        <v>1</v>
      </c>
      <c r="P6025">
        <v>0</v>
      </c>
      <c r="Q6025">
        <v>0</v>
      </c>
      <c r="R6025">
        <v>0</v>
      </c>
      <c r="S6025">
        <v>0.60472199999999998</v>
      </c>
      <c r="T6025">
        <v>0</v>
      </c>
      <c r="U6025">
        <v>0</v>
      </c>
    </row>
    <row r="6026" spans="1:21" x14ac:dyDescent="0.3">
      <c r="A6026">
        <v>92886</v>
      </c>
      <c r="B6026">
        <v>1</v>
      </c>
      <c r="C6026" t="s">
        <v>78</v>
      </c>
      <c r="D6026" t="s">
        <v>84</v>
      </c>
      <c r="E6026" t="s">
        <v>4990</v>
      </c>
      <c r="F6026" t="s">
        <v>137</v>
      </c>
      <c r="G6026" t="s">
        <v>71</v>
      </c>
      <c r="H6026" t="s">
        <v>128</v>
      </c>
      <c r="I6026" t="s">
        <v>22</v>
      </c>
      <c r="J6026" t="s">
        <v>129</v>
      </c>
      <c r="K6026">
        <v>43463.744571759256</v>
      </c>
      <c r="L6026">
        <v>43463.773993055554</v>
      </c>
      <c r="M6026">
        <v>0.70611111100000001</v>
      </c>
      <c r="N6026">
        <v>0</v>
      </c>
      <c r="O6026">
        <v>1</v>
      </c>
      <c r="P6026">
        <v>0</v>
      </c>
      <c r="Q6026">
        <v>0</v>
      </c>
      <c r="R6026">
        <v>0</v>
      </c>
      <c r="S6026">
        <v>0.70611100000000004</v>
      </c>
      <c r="T6026">
        <v>0</v>
      </c>
      <c r="U6026">
        <v>0</v>
      </c>
    </row>
    <row r="6027" spans="1:21" x14ac:dyDescent="0.3">
      <c r="A6027">
        <v>92889</v>
      </c>
      <c r="B6027">
        <v>1</v>
      </c>
      <c r="C6027" t="s">
        <v>79</v>
      </c>
      <c r="D6027" t="s">
        <v>113</v>
      </c>
      <c r="E6027" t="s">
        <v>4991</v>
      </c>
      <c r="F6027" t="s">
        <v>137</v>
      </c>
      <c r="G6027" t="s">
        <v>71</v>
      </c>
      <c r="H6027" t="s">
        <v>128</v>
      </c>
      <c r="I6027" t="s">
        <v>22</v>
      </c>
      <c r="J6027" t="s">
        <v>129</v>
      </c>
      <c r="K6027">
        <v>43463.746261574073</v>
      </c>
      <c r="L6027">
        <v>43463.804444444446</v>
      </c>
      <c r="M6027">
        <v>1.3963888879999999</v>
      </c>
      <c r="N6027">
        <v>0</v>
      </c>
      <c r="O6027">
        <v>1</v>
      </c>
      <c r="P6027">
        <v>0</v>
      </c>
      <c r="Q6027">
        <v>0</v>
      </c>
      <c r="R6027">
        <v>0</v>
      </c>
      <c r="S6027">
        <v>1.3963890000000001</v>
      </c>
      <c r="T6027">
        <v>0</v>
      </c>
      <c r="U6027">
        <v>0</v>
      </c>
    </row>
    <row r="6028" spans="1:21" x14ac:dyDescent="0.3">
      <c r="A6028">
        <v>92890</v>
      </c>
      <c r="B6028">
        <v>1</v>
      </c>
      <c r="C6028" t="s">
        <v>79</v>
      </c>
      <c r="D6028" t="s">
        <v>114</v>
      </c>
      <c r="E6028" t="s">
        <v>4992</v>
      </c>
      <c r="F6028" t="s">
        <v>139</v>
      </c>
      <c r="G6028" t="s">
        <v>71</v>
      </c>
      <c r="H6028" t="s">
        <v>128</v>
      </c>
      <c r="I6028" t="s">
        <v>22</v>
      </c>
      <c r="J6028" t="s">
        <v>129</v>
      </c>
      <c r="K6028">
        <v>43463.753194444442</v>
      </c>
      <c r="L6028">
        <v>43463.776030092595</v>
      </c>
      <c r="M6028">
        <v>0.54805555500000003</v>
      </c>
      <c r="N6028">
        <v>0</v>
      </c>
      <c r="O6028">
        <v>106</v>
      </c>
      <c r="P6028">
        <v>0</v>
      </c>
      <c r="Q6028">
        <v>0</v>
      </c>
      <c r="R6028">
        <v>0</v>
      </c>
      <c r="S6028">
        <v>58.093888999999997</v>
      </c>
      <c r="T6028">
        <v>0</v>
      </c>
      <c r="U6028">
        <v>0</v>
      </c>
    </row>
    <row r="6029" spans="1:21" x14ac:dyDescent="0.3">
      <c r="A6029">
        <v>92891</v>
      </c>
      <c r="B6029">
        <v>1</v>
      </c>
      <c r="C6029" t="s">
        <v>78</v>
      </c>
      <c r="D6029" t="s">
        <v>98</v>
      </c>
      <c r="E6029" t="s">
        <v>3997</v>
      </c>
      <c r="F6029" t="s">
        <v>182</v>
      </c>
      <c r="G6029" t="s">
        <v>71</v>
      </c>
      <c r="H6029" t="s">
        <v>128</v>
      </c>
      <c r="I6029" t="s">
        <v>22</v>
      </c>
      <c r="J6029" t="s">
        <v>129</v>
      </c>
      <c r="K6029">
        <v>43463.746168981481</v>
      </c>
      <c r="L6029">
        <v>43463.814803240741</v>
      </c>
      <c r="M6029">
        <v>1.6472222219999999</v>
      </c>
      <c r="N6029">
        <v>0</v>
      </c>
      <c r="O6029">
        <v>93</v>
      </c>
      <c r="P6029">
        <v>0</v>
      </c>
      <c r="Q6029">
        <v>0</v>
      </c>
      <c r="R6029">
        <v>0</v>
      </c>
      <c r="S6029">
        <v>153.191667</v>
      </c>
      <c r="T6029">
        <v>0</v>
      </c>
      <c r="U6029">
        <v>0</v>
      </c>
    </row>
    <row r="6030" spans="1:21" x14ac:dyDescent="0.3">
      <c r="A6030">
        <v>92893</v>
      </c>
      <c r="B6030">
        <v>1</v>
      </c>
      <c r="C6030" t="s">
        <v>78</v>
      </c>
      <c r="D6030" t="s">
        <v>125</v>
      </c>
      <c r="E6030" t="s">
        <v>4993</v>
      </c>
      <c r="F6030" t="s">
        <v>151</v>
      </c>
      <c r="G6030" t="s">
        <v>71</v>
      </c>
      <c r="H6030" t="s">
        <v>128</v>
      </c>
      <c r="I6030" t="s">
        <v>22</v>
      </c>
      <c r="J6030" t="s">
        <v>129</v>
      </c>
      <c r="K6030">
        <v>43463.735625000001</v>
      </c>
      <c r="L6030">
        <v>43463.808692129627</v>
      </c>
      <c r="M6030">
        <v>1.7536111109999999</v>
      </c>
      <c r="N6030">
        <v>0</v>
      </c>
      <c r="O6030">
        <v>129</v>
      </c>
      <c r="P6030">
        <v>0</v>
      </c>
      <c r="Q6030">
        <v>0</v>
      </c>
      <c r="R6030">
        <v>0</v>
      </c>
      <c r="S6030">
        <v>226.215833</v>
      </c>
      <c r="T6030">
        <v>0</v>
      </c>
      <c r="U6030">
        <v>0</v>
      </c>
    </row>
    <row r="6031" spans="1:21" x14ac:dyDescent="0.3">
      <c r="A6031">
        <v>92896</v>
      </c>
      <c r="B6031">
        <v>1</v>
      </c>
      <c r="C6031" t="s">
        <v>79</v>
      </c>
      <c r="D6031" t="s">
        <v>117</v>
      </c>
      <c r="E6031" t="s">
        <v>4994</v>
      </c>
      <c r="F6031" t="s">
        <v>145</v>
      </c>
      <c r="G6031" t="s">
        <v>72</v>
      </c>
      <c r="H6031" t="s">
        <v>128</v>
      </c>
      <c r="I6031" t="s">
        <v>22</v>
      </c>
      <c r="J6031" t="s">
        <v>129</v>
      </c>
      <c r="K6031">
        <v>43463.757905092592</v>
      </c>
      <c r="L6031">
        <v>43463.805648148147</v>
      </c>
      <c r="M6031">
        <v>1.1458333329999999</v>
      </c>
      <c r="N6031">
        <v>0</v>
      </c>
      <c r="O6031">
        <v>1</v>
      </c>
      <c r="P6031">
        <v>0</v>
      </c>
      <c r="Q6031">
        <v>78</v>
      </c>
      <c r="R6031">
        <v>0</v>
      </c>
      <c r="S6031">
        <v>1.1458330000000001</v>
      </c>
      <c r="T6031">
        <v>0</v>
      </c>
      <c r="U6031">
        <v>89.375</v>
      </c>
    </row>
    <row r="6032" spans="1:21" x14ac:dyDescent="0.3">
      <c r="A6032">
        <v>92900</v>
      </c>
      <c r="B6032">
        <v>1</v>
      </c>
      <c r="C6032" t="s">
        <v>78</v>
      </c>
      <c r="D6032" t="s">
        <v>101</v>
      </c>
      <c r="E6032" t="s">
        <v>4995</v>
      </c>
      <c r="F6032" t="s">
        <v>140</v>
      </c>
      <c r="G6032" t="s">
        <v>72</v>
      </c>
      <c r="H6032" t="s">
        <v>128</v>
      </c>
      <c r="I6032" t="s">
        <v>22</v>
      </c>
      <c r="J6032" t="s">
        <v>129</v>
      </c>
      <c r="K6032">
        <v>43463.750787037039</v>
      </c>
      <c r="L6032">
        <v>43463.812083333331</v>
      </c>
      <c r="M6032">
        <v>1.4711111109999999</v>
      </c>
      <c r="N6032">
        <v>2</v>
      </c>
      <c r="O6032">
        <v>133</v>
      </c>
      <c r="P6032">
        <v>0</v>
      </c>
      <c r="Q6032">
        <v>7</v>
      </c>
      <c r="R6032">
        <v>2.9422220000000001</v>
      </c>
      <c r="S6032">
        <v>195.65777800000001</v>
      </c>
      <c r="T6032">
        <v>0</v>
      </c>
      <c r="U6032">
        <v>10.297777999999999</v>
      </c>
    </row>
    <row r="6033" spans="1:21" x14ac:dyDescent="0.3">
      <c r="A6033">
        <v>92905</v>
      </c>
      <c r="B6033">
        <v>1</v>
      </c>
      <c r="C6033" t="s">
        <v>78</v>
      </c>
      <c r="D6033" t="s">
        <v>88</v>
      </c>
      <c r="E6033" t="s">
        <v>4996</v>
      </c>
      <c r="F6033" t="s">
        <v>136</v>
      </c>
      <c r="G6033" t="s">
        <v>71</v>
      </c>
      <c r="H6033" t="s">
        <v>128</v>
      </c>
      <c r="I6033" t="s">
        <v>22</v>
      </c>
      <c r="J6033" t="s">
        <v>129</v>
      </c>
      <c r="K6033">
        <v>43463.76626157407</v>
      </c>
      <c r="L6033">
        <v>43463.827407407407</v>
      </c>
      <c r="M6033">
        <v>1.4675</v>
      </c>
      <c r="N6033">
        <v>0</v>
      </c>
      <c r="O6033">
        <v>85</v>
      </c>
      <c r="P6033">
        <v>0</v>
      </c>
      <c r="Q6033">
        <v>0</v>
      </c>
      <c r="R6033">
        <v>0</v>
      </c>
      <c r="S6033">
        <v>124.7375</v>
      </c>
      <c r="T6033">
        <v>0</v>
      </c>
      <c r="U6033">
        <v>0</v>
      </c>
    </row>
    <row r="6034" spans="1:21" x14ac:dyDescent="0.3">
      <c r="A6034">
        <v>92907</v>
      </c>
      <c r="B6034">
        <v>1</v>
      </c>
      <c r="C6034" t="s">
        <v>78</v>
      </c>
      <c r="D6034" t="s">
        <v>80</v>
      </c>
      <c r="E6034" t="s">
        <v>4997</v>
      </c>
      <c r="F6034" t="s">
        <v>130</v>
      </c>
      <c r="G6034" t="s">
        <v>71</v>
      </c>
      <c r="H6034" t="s">
        <v>128</v>
      </c>
      <c r="I6034" t="s">
        <v>22</v>
      </c>
      <c r="J6034" t="s">
        <v>129</v>
      </c>
      <c r="K6034">
        <v>43463.771273148144</v>
      </c>
      <c r="L6034">
        <v>43463.900682870371</v>
      </c>
      <c r="M6034">
        <v>3.1058333330000001</v>
      </c>
      <c r="N6034">
        <v>0</v>
      </c>
      <c r="O6034">
        <v>10</v>
      </c>
      <c r="P6034">
        <v>0</v>
      </c>
      <c r="Q6034">
        <v>0</v>
      </c>
      <c r="R6034">
        <v>0</v>
      </c>
      <c r="S6034">
        <v>31.058333000000001</v>
      </c>
      <c r="T6034">
        <v>0</v>
      </c>
      <c r="U6034">
        <v>0</v>
      </c>
    </row>
    <row r="6035" spans="1:21" x14ac:dyDescent="0.3">
      <c r="A6035">
        <v>92910</v>
      </c>
      <c r="B6035">
        <v>1</v>
      </c>
      <c r="C6035" t="s">
        <v>78</v>
      </c>
      <c r="D6035" t="s">
        <v>82</v>
      </c>
      <c r="E6035" t="s">
        <v>2176</v>
      </c>
      <c r="F6035" t="s">
        <v>172</v>
      </c>
      <c r="G6035" t="s">
        <v>71</v>
      </c>
      <c r="H6035" t="s">
        <v>128</v>
      </c>
      <c r="I6035" t="s">
        <v>22</v>
      </c>
      <c r="J6035" t="s">
        <v>129</v>
      </c>
      <c r="K6035">
        <v>43463.775717592594</v>
      </c>
      <c r="L6035">
        <v>43463.855740740742</v>
      </c>
      <c r="M6035">
        <v>1.920555555</v>
      </c>
      <c r="N6035">
        <v>0</v>
      </c>
      <c r="O6035">
        <v>1264</v>
      </c>
      <c r="P6035">
        <v>0</v>
      </c>
      <c r="Q6035">
        <v>3</v>
      </c>
      <c r="R6035">
        <v>0</v>
      </c>
      <c r="S6035">
        <v>2427.582222</v>
      </c>
      <c r="T6035">
        <v>0</v>
      </c>
      <c r="U6035">
        <v>5.7616670000000001</v>
      </c>
    </row>
    <row r="6036" spans="1:21" x14ac:dyDescent="0.3">
      <c r="A6036">
        <v>92913</v>
      </c>
      <c r="B6036">
        <v>1</v>
      </c>
      <c r="C6036" t="s">
        <v>78</v>
      </c>
      <c r="D6036" t="s">
        <v>80</v>
      </c>
      <c r="E6036" t="s">
        <v>3803</v>
      </c>
      <c r="F6036" t="s">
        <v>136</v>
      </c>
      <c r="G6036" t="s">
        <v>71</v>
      </c>
      <c r="H6036" t="s">
        <v>128</v>
      </c>
      <c r="I6036" t="s">
        <v>22</v>
      </c>
      <c r="J6036" t="s">
        <v>129</v>
      </c>
      <c r="K6036">
        <v>43463.782777777778</v>
      </c>
      <c r="L6036">
        <v>43463.880682870367</v>
      </c>
      <c r="M6036">
        <v>2.349722222</v>
      </c>
      <c r="N6036">
        <v>0</v>
      </c>
      <c r="O6036">
        <v>268</v>
      </c>
      <c r="P6036">
        <v>0</v>
      </c>
      <c r="Q6036">
        <v>0</v>
      </c>
      <c r="R6036">
        <v>0</v>
      </c>
      <c r="S6036">
        <v>629.72555499999999</v>
      </c>
      <c r="T6036">
        <v>0</v>
      </c>
      <c r="U6036">
        <v>0</v>
      </c>
    </row>
    <row r="6037" spans="1:21" x14ac:dyDescent="0.3">
      <c r="A6037">
        <v>92914</v>
      </c>
      <c r="B6037">
        <v>1</v>
      </c>
      <c r="C6037" t="s">
        <v>78</v>
      </c>
      <c r="D6037" t="s">
        <v>83</v>
      </c>
      <c r="E6037" t="s">
        <v>4998</v>
      </c>
      <c r="F6037" t="s">
        <v>137</v>
      </c>
      <c r="G6037" t="s">
        <v>71</v>
      </c>
      <c r="H6037" t="s">
        <v>128</v>
      </c>
      <c r="I6037" t="s">
        <v>22</v>
      </c>
      <c r="J6037" t="s">
        <v>129</v>
      </c>
      <c r="K6037">
        <v>43463.757326388892</v>
      </c>
      <c r="L6037">
        <v>43463.863842592589</v>
      </c>
      <c r="M6037">
        <v>2.5563888879999999</v>
      </c>
      <c r="N6037">
        <v>0</v>
      </c>
      <c r="O6037">
        <v>250</v>
      </c>
      <c r="P6037">
        <v>0</v>
      </c>
      <c r="Q6037">
        <v>0</v>
      </c>
      <c r="R6037">
        <v>0</v>
      </c>
      <c r="S6037">
        <v>639.09722199999999</v>
      </c>
      <c r="T6037">
        <v>0</v>
      </c>
      <c r="U6037">
        <v>0</v>
      </c>
    </row>
    <row r="6038" spans="1:21" x14ac:dyDescent="0.3">
      <c r="A6038">
        <v>92916</v>
      </c>
      <c r="B6038">
        <v>1</v>
      </c>
      <c r="C6038" t="s">
        <v>78</v>
      </c>
      <c r="D6038" t="s">
        <v>103</v>
      </c>
      <c r="E6038" t="s">
        <v>4999</v>
      </c>
      <c r="F6038" t="s">
        <v>172</v>
      </c>
      <c r="G6038" t="s">
        <v>71</v>
      </c>
      <c r="H6038" t="s">
        <v>128</v>
      </c>
      <c r="I6038" t="s">
        <v>22</v>
      </c>
      <c r="J6038" t="s">
        <v>129</v>
      </c>
      <c r="K6038">
        <v>43463.782650462963</v>
      </c>
      <c r="L6038">
        <v>43463.803078703706</v>
      </c>
      <c r="M6038">
        <v>0.49027777700000003</v>
      </c>
      <c r="N6038">
        <v>0</v>
      </c>
      <c r="O6038">
        <v>134</v>
      </c>
      <c r="P6038">
        <v>0</v>
      </c>
      <c r="Q6038">
        <v>5</v>
      </c>
      <c r="R6038">
        <v>0</v>
      </c>
      <c r="S6038">
        <v>65.697221999999996</v>
      </c>
      <c r="T6038">
        <v>0</v>
      </c>
      <c r="U6038">
        <v>2.4513889999999998</v>
      </c>
    </row>
    <row r="6039" spans="1:21" x14ac:dyDescent="0.3">
      <c r="A6039">
        <v>92918</v>
      </c>
      <c r="B6039">
        <v>1</v>
      </c>
      <c r="C6039" t="s">
        <v>78</v>
      </c>
      <c r="D6039" t="s">
        <v>93</v>
      </c>
      <c r="E6039" t="s">
        <v>5000</v>
      </c>
      <c r="F6039" t="s">
        <v>137</v>
      </c>
      <c r="G6039" t="s">
        <v>71</v>
      </c>
      <c r="H6039" t="s">
        <v>128</v>
      </c>
      <c r="I6039" t="s">
        <v>22</v>
      </c>
      <c r="J6039" t="s">
        <v>129</v>
      </c>
      <c r="K6039">
        <v>43463.783483796295</v>
      </c>
      <c r="L6039">
        <v>43463.806759259256</v>
      </c>
      <c r="M6039">
        <v>0.55861111100000005</v>
      </c>
      <c r="N6039">
        <v>0</v>
      </c>
      <c r="O6039">
        <v>5</v>
      </c>
      <c r="P6039">
        <v>0</v>
      </c>
      <c r="Q6039">
        <v>0</v>
      </c>
      <c r="R6039">
        <v>0</v>
      </c>
      <c r="S6039">
        <v>2.793056</v>
      </c>
      <c r="T6039">
        <v>0</v>
      </c>
      <c r="U6039">
        <v>0</v>
      </c>
    </row>
    <row r="6040" spans="1:21" x14ac:dyDescent="0.3">
      <c r="A6040">
        <v>92920</v>
      </c>
      <c r="B6040">
        <v>1</v>
      </c>
      <c r="C6040" t="s">
        <v>78</v>
      </c>
      <c r="D6040" t="s">
        <v>93</v>
      </c>
      <c r="E6040" t="s">
        <v>1046</v>
      </c>
      <c r="F6040" t="s">
        <v>172</v>
      </c>
      <c r="G6040" t="s">
        <v>71</v>
      </c>
      <c r="H6040" t="s">
        <v>128</v>
      </c>
      <c r="I6040" t="s">
        <v>22</v>
      </c>
      <c r="J6040" t="s">
        <v>129</v>
      </c>
      <c r="K6040">
        <v>43463.784143518518</v>
      </c>
      <c r="L6040">
        <v>43463.817106481481</v>
      </c>
      <c r="M6040">
        <v>0.79111111099999998</v>
      </c>
      <c r="N6040">
        <v>0</v>
      </c>
      <c r="O6040">
        <v>34</v>
      </c>
      <c r="P6040">
        <v>0</v>
      </c>
      <c r="Q6040">
        <v>151</v>
      </c>
      <c r="R6040">
        <v>0</v>
      </c>
      <c r="S6040">
        <v>26.897777999999999</v>
      </c>
      <c r="T6040">
        <v>0</v>
      </c>
      <c r="U6040">
        <v>119.457778</v>
      </c>
    </row>
    <row r="6041" spans="1:21" x14ac:dyDescent="0.3">
      <c r="A6041">
        <v>92921</v>
      </c>
      <c r="B6041">
        <v>1</v>
      </c>
      <c r="C6041" t="s">
        <v>78</v>
      </c>
      <c r="D6041" t="s">
        <v>101</v>
      </c>
      <c r="E6041" t="s">
        <v>4771</v>
      </c>
      <c r="F6041" t="s">
        <v>172</v>
      </c>
      <c r="G6041" t="s">
        <v>71</v>
      </c>
      <c r="H6041" t="s">
        <v>128</v>
      </c>
      <c r="I6041" t="s">
        <v>22</v>
      </c>
      <c r="J6041" t="s">
        <v>129</v>
      </c>
      <c r="K6041">
        <v>43463.790219907409</v>
      </c>
      <c r="L6041">
        <v>43463.79896990741</v>
      </c>
      <c r="M6041">
        <v>0.21</v>
      </c>
      <c r="N6041">
        <v>0</v>
      </c>
      <c r="O6041">
        <v>461</v>
      </c>
      <c r="P6041">
        <v>0</v>
      </c>
      <c r="Q6041">
        <v>0</v>
      </c>
      <c r="R6041">
        <v>0</v>
      </c>
      <c r="S6041">
        <v>96.81</v>
      </c>
      <c r="T6041">
        <v>0</v>
      </c>
      <c r="U6041">
        <v>0</v>
      </c>
    </row>
    <row r="6042" spans="1:21" x14ac:dyDescent="0.3">
      <c r="A6042">
        <v>92922</v>
      </c>
      <c r="B6042">
        <v>1</v>
      </c>
      <c r="C6042" t="s">
        <v>78</v>
      </c>
      <c r="D6042" t="s">
        <v>98</v>
      </c>
      <c r="E6042" t="s">
        <v>1559</v>
      </c>
      <c r="F6042" t="s">
        <v>174</v>
      </c>
      <c r="G6042" t="s">
        <v>71</v>
      </c>
      <c r="H6042" t="s">
        <v>128</v>
      </c>
      <c r="I6042" t="s">
        <v>24</v>
      </c>
      <c r="J6042" t="s">
        <v>129</v>
      </c>
      <c r="K6042">
        <v>43463.788935185185</v>
      </c>
      <c r="L6042">
        <v>43463.812777777777</v>
      </c>
      <c r="M6042">
        <v>0.57222222199999995</v>
      </c>
      <c r="N6042">
        <v>0</v>
      </c>
      <c r="O6042">
        <v>52</v>
      </c>
      <c r="P6042">
        <v>0</v>
      </c>
      <c r="Q6042">
        <v>0</v>
      </c>
      <c r="R6042">
        <v>0</v>
      </c>
      <c r="S6042">
        <v>29.755555999999999</v>
      </c>
      <c r="T6042">
        <v>0</v>
      </c>
      <c r="U6042">
        <v>0</v>
      </c>
    </row>
    <row r="6043" spans="1:21" x14ac:dyDescent="0.3">
      <c r="A6043">
        <v>92926</v>
      </c>
      <c r="B6043">
        <v>1</v>
      </c>
      <c r="C6043" t="s">
        <v>78</v>
      </c>
      <c r="D6043" t="s">
        <v>88</v>
      </c>
      <c r="E6043" t="s">
        <v>761</v>
      </c>
      <c r="F6043" t="s">
        <v>136</v>
      </c>
      <c r="G6043" t="s">
        <v>71</v>
      </c>
      <c r="H6043" t="s">
        <v>128</v>
      </c>
      <c r="I6043" t="s">
        <v>22</v>
      </c>
      <c r="J6043" t="s">
        <v>129</v>
      </c>
      <c r="K6043">
        <v>43463.794861111113</v>
      </c>
      <c r="L6043">
        <v>43463.867199074077</v>
      </c>
      <c r="M6043">
        <v>1.736111111</v>
      </c>
      <c r="N6043">
        <v>0</v>
      </c>
      <c r="O6043">
        <v>228</v>
      </c>
      <c r="P6043">
        <v>0</v>
      </c>
      <c r="Q6043">
        <v>0</v>
      </c>
      <c r="R6043">
        <v>0</v>
      </c>
      <c r="S6043">
        <v>395.83333299999998</v>
      </c>
      <c r="T6043">
        <v>0</v>
      </c>
      <c r="U6043">
        <v>0</v>
      </c>
    </row>
    <row r="6044" spans="1:21" x14ac:dyDescent="0.3">
      <c r="A6044">
        <v>92928</v>
      </c>
      <c r="B6044">
        <v>1</v>
      </c>
      <c r="C6044" t="s">
        <v>79</v>
      </c>
      <c r="D6044" t="s">
        <v>114</v>
      </c>
      <c r="E6044" t="s">
        <v>4992</v>
      </c>
      <c r="F6044" t="s">
        <v>181</v>
      </c>
      <c r="G6044" t="s">
        <v>71</v>
      </c>
      <c r="H6044" t="s">
        <v>128</v>
      </c>
      <c r="I6044" t="s">
        <v>22</v>
      </c>
      <c r="J6044" t="s">
        <v>129</v>
      </c>
      <c r="K6044">
        <v>43463.798090277778</v>
      </c>
      <c r="L6044">
        <v>43463.822141203702</v>
      </c>
      <c r="M6044">
        <v>0.57722222199999995</v>
      </c>
      <c r="N6044">
        <v>0</v>
      </c>
      <c r="O6044">
        <v>106</v>
      </c>
      <c r="P6044">
        <v>0</v>
      </c>
      <c r="Q6044">
        <v>0</v>
      </c>
      <c r="R6044">
        <v>0</v>
      </c>
      <c r="S6044">
        <v>61.185555999999998</v>
      </c>
      <c r="T6044">
        <v>0</v>
      </c>
      <c r="U6044">
        <v>0</v>
      </c>
    </row>
    <row r="6045" spans="1:21" x14ac:dyDescent="0.3">
      <c r="A6045">
        <v>92934</v>
      </c>
      <c r="B6045">
        <v>1</v>
      </c>
      <c r="C6045" t="s">
        <v>78</v>
      </c>
      <c r="D6045" t="s">
        <v>81</v>
      </c>
      <c r="E6045" t="s">
        <v>5001</v>
      </c>
      <c r="F6045" t="s">
        <v>137</v>
      </c>
      <c r="G6045" t="s">
        <v>71</v>
      </c>
      <c r="H6045" t="s">
        <v>128</v>
      </c>
      <c r="I6045" t="s">
        <v>22</v>
      </c>
      <c r="J6045" t="s">
        <v>129</v>
      </c>
      <c r="K6045">
        <v>43463.803935185184</v>
      </c>
      <c r="L6045">
        <v>43463.880486111113</v>
      </c>
      <c r="M6045">
        <v>1.8372222220000001</v>
      </c>
      <c r="N6045">
        <v>0</v>
      </c>
      <c r="O6045">
        <v>2</v>
      </c>
      <c r="P6045">
        <v>0</v>
      </c>
      <c r="Q6045">
        <v>0</v>
      </c>
      <c r="R6045">
        <v>0</v>
      </c>
      <c r="S6045">
        <v>3.6744439999999998</v>
      </c>
      <c r="T6045">
        <v>0</v>
      </c>
      <c r="U6045">
        <v>0</v>
      </c>
    </row>
    <row r="6046" spans="1:21" x14ac:dyDescent="0.3">
      <c r="A6046">
        <v>92935</v>
      </c>
      <c r="B6046">
        <v>1</v>
      </c>
      <c r="C6046" t="s">
        <v>78</v>
      </c>
      <c r="D6046" t="s">
        <v>81</v>
      </c>
      <c r="E6046" t="s">
        <v>5002</v>
      </c>
      <c r="F6046" t="s">
        <v>137</v>
      </c>
      <c r="G6046" t="s">
        <v>71</v>
      </c>
      <c r="H6046" t="s">
        <v>128</v>
      </c>
      <c r="I6046" t="s">
        <v>22</v>
      </c>
      <c r="J6046" t="s">
        <v>129</v>
      </c>
      <c r="K6046">
        <v>43463.816400462965</v>
      </c>
      <c r="L6046">
        <v>43463.924791666665</v>
      </c>
      <c r="M6046">
        <v>2.6013888879999998</v>
      </c>
      <c r="N6046">
        <v>0</v>
      </c>
      <c r="O6046">
        <v>4</v>
      </c>
      <c r="P6046">
        <v>0</v>
      </c>
      <c r="Q6046">
        <v>0</v>
      </c>
      <c r="R6046">
        <v>0</v>
      </c>
      <c r="S6046">
        <v>10.405556000000001</v>
      </c>
      <c r="T6046">
        <v>0</v>
      </c>
      <c r="U6046">
        <v>0</v>
      </c>
    </row>
    <row r="6047" spans="1:21" x14ac:dyDescent="0.3">
      <c r="A6047">
        <v>92938</v>
      </c>
      <c r="B6047">
        <v>1</v>
      </c>
      <c r="C6047" t="s">
        <v>78</v>
      </c>
      <c r="D6047" t="s">
        <v>80</v>
      </c>
      <c r="E6047" t="s">
        <v>5003</v>
      </c>
      <c r="F6047" t="s">
        <v>136</v>
      </c>
      <c r="G6047" t="s">
        <v>71</v>
      </c>
      <c r="H6047" t="s">
        <v>128</v>
      </c>
      <c r="I6047" t="s">
        <v>22</v>
      </c>
      <c r="J6047" t="s">
        <v>129</v>
      </c>
      <c r="K6047">
        <v>43463.806261574071</v>
      </c>
      <c r="L6047">
        <v>43463.843564814815</v>
      </c>
      <c r="M6047">
        <v>0.895277777</v>
      </c>
      <c r="N6047">
        <v>0</v>
      </c>
      <c r="O6047">
        <v>51</v>
      </c>
      <c r="P6047">
        <v>0</v>
      </c>
      <c r="Q6047">
        <v>0</v>
      </c>
      <c r="R6047">
        <v>0</v>
      </c>
      <c r="S6047">
        <v>45.659166999999997</v>
      </c>
      <c r="T6047">
        <v>0</v>
      </c>
      <c r="U6047">
        <v>0</v>
      </c>
    </row>
    <row r="6048" spans="1:21" x14ac:dyDescent="0.3">
      <c r="A6048">
        <v>92941</v>
      </c>
      <c r="B6048">
        <v>1</v>
      </c>
      <c r="C6048" t="s">
        <v>78</v>
      </c>
      <c r="D6048" t="s">
        <v>87</v>
      </c>
      <c r="E6048" t="s">
        <v>5004</v>
      </c>
      <c r="F6048" t="s">
        <v>137</v>
      </c>
      <c r="G6048" t="s">
        <v>71</v>
      </c>
      <c r="H6048" t="s">
        <v>128</v>
      </c>
      <c r="I6048" t="s">
        <v>22</v>
      </c>
      <c r="J6048" t="s">
        <v>129</v>
      </c>
      <c r="K6048">
        <v>43463.806296296294</v>
      </c>
      <c r="L6048">
        <v>43463.877013888887</v>
      </c>
      <c r="M6048">
        <v>1.6972222219999999</v>
      </c>
      <c r="N6048">
        <v>0</v>
      </c>
      <c r="O6048">
        <v>7</v>
      </c>
      <c r="P6048">
        <v>0</v>
      </c>
      <c r="Q6048">
        <v>0</v>
      </c>
      <c r="R6048">
        <v>0</v>
      </c>
      <c r="S6048">
        <v>11.880556</v>
      </c>
      <c r="T6048">
        <v>0</v>
      </c>
      <c r="U6048">
        <v>0</v>
      </c>
    </row>
    <row r="6049" spans="1:21" x14ac:dyDescent="0.3">
      <c r="A6049">
        <v>92946</v>
      </c>
      <c r="B6049">
        <v>1</v>
      </c>
      <c r="C6049" t="s">
        <v>78</v>
      </c>
      <c r="D6049" t="s">
        <v>95</v>
      </c>
      <c r="E6049" t="s">
        <v>5005</v>
      </c>
      <c r="F6049" t="s">
        <v>156</v>
      </c>
      <c r="G6049" t="s">
        <v>71</v>
      </c>
      <c r="H6049" t="s">
        <v>128</v>
      </c>
      <c r="I6049" t="s">
        <v>22</v>
      </c>
      <c r="J6049" t="s">
        <v>129</v>
      </c>
      <c r="K6049">
        <v>43463.821018518516</v>
      </c>
      <c r="L6049">
        <v>43463.872499999998</v>
      </c>
      <c r="M6049">
        <v>1.2355555549999999</v>
      </c>
      <c r="N6049">
        <v>0</v>
      </c>
      <c r="O6049">
        <v>64</v>
      </c>
      <c r="P6049">
        <v>0</v>
      </c>
      <c r="Q6049">
        <v>0</v>
      </c>
      <c r="R6049">
        <v>0</v>
      </c>
      <c r="S6049">
        <v>79.075556000000006</v>
      </c>
      <c r="T6049">
        <v>0</v>
      </c>
      <c r="U6049">
        <v>0</v>
      </c>
    </row>
    <row r="6050" spans="1:21" x14ac:dyDescent="0.3">
      <c r="A6050">
        <v>92949</v>
      </c>
      <c r="B6050">
        <v>1</v>
      </c>
      <c r="C6050" t="s">
        <v>78</v>
      </c>
      <c r="D6050" t="s">
        <v>94</v>
      </c>
      <c r="E6050" t="s">
        <v>5006</v>
      </c>
      <c r="F6050" t="s">
        <v>145</v>
      </c>
      <c r="G6050" t="s">
        <v>72</v>
      </c>
      <c r="H6050" t="s">
        <v>128</v>
      </c>
      <c r="I6050" t="s">
        <v>22</v>
      </c>
      <c r="J6050" t="s">
        <v>129</v>
      </c>
      <c r="K6050">
        <v>43463.824317129627</v>
      </c>
      <c r="L6050">
        <v>43463.891921296294</v>
      </c>
      <c r="M6050">
        <v>1.6225000000000001</v>
      </c>
      <c r="N6050">
        <v>0</v>
      </c>
      <c r="O6050">
        <v>113</v>
      </c>
      <c r="P6050">
        <v>0</v>
      </c>
      <c r="Q6050">
        <v>0</v>
      </c>
      <c r="R6050">
        <v>0</v>
      </c>
      <c r="S6050">
        <v>183.3425</v>
      </c>
      <c r="T6050">
        <v>0</v>
      </c>
      <c r="U6050">
        <v>0</v>
      </c>
    </row>
    <row r="6051" spans="1:21" x14ac:dyDescent="0.3">
      <c r="A6051">
        <v>92951</v>
      </c>
      <c r="B6051">
        <v>1</v>
      </c>
      <c r="C6051" t="s">
        <v>78</v>
      </c>
      <c r="D6051" t="s">
        <v>96</v>
      </c>
      <c r="E6051" t="s">
        <v>5007</v>
      </c>
      <c r="F6051" t="s">
        <v>137</v>
      </c>
      <c r="G6051" t="s">
        <v>71</v>
      </c>
      <c r="H6051" t="s">
        <v>128</v>
      </c>
      <c r="I6051" t="s">
        <v>22</v>
      </c>
      <c r="J6051" t="s">
        <v>129</v>
      </c>
      <c r="K6051">
        <v>43463.837407407409</v>
      </c>
      <c r="L6051">
        <v>43463.896307870367</v>
      </c>
      <c r="M6051">
        <v>1.413611111</v>
      </c>
      <c r="N6051">
        <v>0</v>
      </c>
      <c r="O6051">
        <v>3</v>
      </c>
      <c r="P6051">
        <v>0</v>
      </c>
      <c r="Q6051">
        <v>0</v>
      </c>
      <c r="R6051">
        <v>0</v>
      </c>
      <c r="S6051">
        <v>4.2408330000000003</v>
      </c>
      <c r="T6051">
        <v>0</v>
      </c>
      <c r="U6051">
        <v>0</v>
      </c>
    </row>
    <row r="6052" spans="1:21" x14ac:dyDescent="0.3">
      <c r="A6052">
        <v>92953</v>
      </c>
      <c r="B6052">
        <v>1</v>
      </c>
      <c r="C6052" t="s">
        <v>78</v>
      </c>
      <c r="D6052" t="s">
        <v>87</v>
      </c>
      <c r="E6052" t="s">
        <v>1036</v>
      </c>
      <c r="F6052" t="s">
        <v>156</v>
      </c>
      <c r="G6052" t="s">
        <v>71</v>
      </c>
      <c r="H6052" t="s">
        <v>128</v>
      </c>
      <c r="I6052" t="s">
        <v>22</v>
      </c>
      <c r="J6052" t="s">
        <v>129</v>
      </c>
      <c r="K6052">
        <v>43463.832407407404</v>
      </c>
      <c r="L6052">
        <v>43463.897060185183</v>
      </c>
      <c r="M6052">
        <v>1.551666666</v>
      </c>
      <c r="N6052">
        <v>0</v>
      </c>
      <c r="O6052">
        <v>183</v>
      </c>
      <c r="P6052">
        <v>0</v>
      </c>
      <c r="Q6052">
        <v>0</v>
      </c>
      <c r="R6052">
        <v>0</v>
      </c>
      <c r="S6052">
        <v>283.95499999999998</v>
      </c>
      <c r="T6052">
        <v>0</v>
      </c>
      <c r="U6052">
        <v>0</v>
      </c>
    </row>
    <row r="6053" spans="1:21" x14ac:dyDescent="0.3">
      <c r="A6053">
        <v>92958</v>
      </c>
      <c r="B6053">
        <v>1</v>
      </c>
      <c r="C6053" t="s">
        <v>78</v>
      </c>
      <c r="D6053" t="s">
        <v>81</v>
      </c>
      <c r="E6053" t="s">
        <v>180</v>
      </c>
      <c r="F6053" t="s">
        <v>145</v>
      </c>
      <c r="G6053" t="s">
        <v>72</v>
      </c>
      <c r="H6053" t="s">
        <v>128</v>
      </c>
      <c r="I6053" t="s">
        <v>22</v>
      </c>
      <c r="J6053" t="s">
        <v>129</v>
      </c>
      <c r="K6053">
        <v>43463.866111111114</v>
      </c>
      <c r="L6053">
        <v>43463.881249999999</v>
      </c>
      <c r="M6053">
        <v>0.36333333299999998</v>
      </c>
      <c r="N6053">
        <v>0</v>
      </c>
      <c r="O6053">
        <v>13</v>
      </c>
      <c r="P6053">
        <v>1</v>
      </c>
      <c r="Q6053">
        <v>146</v>
      </c>
      <c r="R6053">
        <v>0</v>
      </c>
      <c r="S6053">
        <v>4.7233330000000002</v>
      </c>
      <c r="T6053">
        <v>0.36333300000000002</v>
      </c>
      <c r="U6053">
        <v>53.046666999999999</v>
      </c>
    </row>
    <row r="6054" spans="1:21" x14ac:dyDescent="0.3">
      <c r="A6054">
        <v>92960</v>
      </c>
      <c r="B6054">
        <v>1</v>
      </c>
      <c r="C6054" t="s">
        <v>78</v>
      </c>
      <c r="D6054" t="s">
        <v>125</v>
      </c>
      <c r="E6054" t="s">
        <v>2148</v>
      </c>
      <c r="F6054" t="s">
        <v>136</v>
      </c>
      <c r="G6054" t="s">
        <v>71</v>
      </c>
      <c r="H6054" t="s">
        <v>128</v>
      </c>
      <c r="I6054" t="s">
        <v>22</v>
      </c>
      <c r="J6054" t="s">
        <v>129</v>
      </c>
      <c r="K6054">
        <v>43463.86273148148</v>
      </c>
      <c r="L6054">
        <v>43463.895138888889</v>
      </c>
      <c r="M6054">
        <v>0.77777777699999995</v>
      </c>
      <c r="N6054">
        <v>0</v>
      </c>
      <c r="O6054">
        <v>122</v>
      </c>
      <c r="P6054">
        <v>0</v>
      </c>
      <c r="Q6054">
        <v>0</v>
      </c>
      <c r="R6054">
        <v>0</v>
      </c>
      <c r="S6054">
        <v>94.888889000000006</v>
      </c>
      <c r="T6054">
        <v>0</v>
      </c>
      <c r="U6054">
        <v>0</v>
      </c>
    </row>
    <row r="6055" spans="1:21" x14ac:dyDescent="0.3">
      <c r="A6055">
        <v>92961</v>
      </c>
      <c r="B6055">
        <v>1</v>
      </c>
      <c r="C6055" t="s">
        <v>78</v>
      </c>
      <c r="D6055" t="s">
        <v>80</v>
      </c>
      <c r="E6055" t="s">
        <v>4902</v>
      </c>
      <c r="F6055" t="s">
        <v>181</v>
      </c>
      <c r="G6055" t="s">
        <v>71</v>
      </c>
      <c r="H6055" t="s">
        <v>128</v>
      </c>
      <c r="I6055" t="s">
        <v>22</v>
      </c>
      <c r="J6055" t="s">
        <v>129</v>
      </c>
      <c r="K6055">
        <v>43463.864004629628</v>
      </c>
      <c r="L6055">
        <v>43463.941921296297</v>
      </c>
      <c r="M6055">
        <v>1.87</v>
      </c>
      <c r="N6055">
        <v>0</v>
      </c>
      <c r="O6055">
        <v>1036</v>
      </c>
      <c r="P6055">
        <v>0</v>
      </c>
      <c r="Q6055">
        <v>0</v>
      </c>
      <c r="R6055">
        <v>0</v>
      </c>
      <c r="S6055">
        <v>1937.32</v>
      </c>
      <c r="T6055">
        <v>0</v>
      </c>
      <c r="U6055">
        <v>0</v>
      </c>
    </row>
    <row r="6056" spans="1:21" x14ac:dyDescent="0.3">
      <c r="A6056">
        <v>92962</v>
      </c>
      <c r="B6056">
        <v>1</v>
      </c>
      <c r="C6056" t="s">
        <v>78</v>
      </c>
      <c r="D6056" t="s">
        <v>126</v>
      </c>
      <c r="E6056" t="s">
        <v>5008</v>
      </c>
      <c r="F6056" t="s">
        <v>136</v>
      </c>
      <c r="G6056" t="s">
        <v>71</v>
      </c>
      <c r="H6056" t="s">
        <v>128</v>
      </c>
      <c r="I6056" t="s">
        <v>22</v>
      </c>
      <c r="J6056" t="s">
        <v>129</v>
      </c>
      <c r="K6056">
        <v>43463.872164351851</v>
      </c>
      <c r="L6056">
        <v>43463.902858796297</v>
      </c>
      <c r="M6056">
        <v>0.73666666599999997</v>
      </c>
      <c r="N6056">
        <v>0</v>
      </c>
      <c r="O6056">
        <v>57</v>
      </c>
      <c r="P6056">
        <v>0</v>
      </c>
      <c r="Q6056">
        <v>0</v>
      </c>
      <c r="R6056">
        <v>0</v>
      </c>
      <c r="S6056">
        <v>41.99</v>
      </c>
      <c r="T6056">
        <v>0</v>
      </c>
      <c r="U6056">
        <v>0</v>
      </c>
    </row>
    <row r="6057" spans="1:21" x14ac:dyDescent="0.3">
      <c r="A6057">
        <v>92964</v>
      </c>
      <c r="B6057">
        <v>1</v>
      </c>
      <c r="C6057" t="s">
        <v>78</v>
      </c>
      <c r="D6057" t="s">
        <v>88</v>
      </c>
      <c r="E6057" t="s">
        <v>5009</v>
      </c>
      <c r="F6057" t="s">
        <v>136</v>
      </c>
      <c r="G6057" t="s">
        <v>71</v>
      </c>
      <c r="H6057" t="s">
        <v>128</v>
      </c>
      <c r="I6057" t="s">
        <v>22</v>
      </c>
      <c r="J6057" t="s">
        <v>129</v>
      </c>
      <c r="K6057">
        <v>43463.885000000002</v>
      </c>
      <c r="L6057">
        <v>43463.913611111115</v>
      </c>
      <c r="M6057">
        <v>0.68666666600000004</v>
      </c>
      <c r="N6057">
        <v>0</v>
      </c>
      <c r="O6057">
        <v>186</v>
      </c>
      <c r="P6057">
        <v>0</v>
      </c>
      <c r="Q6057">
        <v>2</v>
      </c>
      <c r="R6057">
        <v>0</v>
      </c>
      <c r="S6057">
        <v>127.72</v>
      </c>
      <c r="T6057">
        <v>0</v>
      </c>
      <c r="U6057">
        <v>1.3733329999999999</v>
      </c>
    </row>
    <row r="6058" spans="1:21" x14ac:dyDescent="0.3">
      <c r="A6058">
        <v>92965</v>
      </c>
      <c r="B6058">
        <v>1</v>
      </c>
      <c r="C6058" t="s">
        <v>78</v>
      </c>
      <c r="D6058" t="s">
        <v>80</v>
      </c>
      <c r="E6058" t="s">
        <v>3803</v>
      </c>
      <c r="F6058" t="s">
        <v>136</v>
      </c>
      <c r="G6058" t="s">
        <v>71</v>
      </c>
      <c r="H6058" t="s">
        <v>128</v>
      </c>
      <c r="I6058" t="s">
        <v>22</v>
      </c>
      <c r="J6058" t="s">
        <v>129</v>
      </c>
      <c r="K6058">
        <v>43463.887418981481</v>
      </c>
      <c r="L6058">
        <v>43463.951851851853</v>
      </c>
      <c r="M6058">
        <v>1.5463888880000001</v>
      </c>
      <c r="N6058">
        <v>0</v>
      </c>
      <c r="O6058">
        <v>268</v>
      </c>
      <c r="P6058">
        <v>0</v>
      </c>
      <c r="Q6058">
        <v>0</v>
      </c>
      <c r="R6058">
        <v>0</v>
      </c>
      <c r="S6058">
        <v>414.43222200000002</v>
      </c>
      <c r="T6058">
        <v>0</v>
      </c>
      <c r="U6058">
        <v>0</v>
      </c>
    </row>
    <row r="6059" spans="1:21" x14ac:dyDescent="0.3">
      <c r="A6059">
        <v>92967</v>
      </c>
      <c r="B6059">
        <v>1</v>
      </c>
      <c r="C6059" t="s">
        <v>78</v>
      </c>
      <c r="D6059" t="s">
        <v>83</v>
      </c>
      <c r="E6059" t="s">
        <v>5010</v>
      </c>
      <c r="F6059" t="s">
        <v>137</v>
      </c>
      <c r="G6059" t="s">
        <v>71</v>
      </c>
      <c r="H6059" t="s">
        <v>128</v>
      </c>
      <c r="I6059" t="s">
        <v>22</v>
      </c>
      <c r="J6059" t="s">
        <v>129</v>
      </c>
      <c r="K6059">
        <v>43463.876793981479</v>
      </c>
      <c r="L6059">
        <v>43463.90824074074</v>
      </c>
      <c r="M6059">
        <v>0.75472222200000005</v>
      </c>
      <c r="N6059">
        <v>0</v>
      </c>
      <c r="O6059">
        <v>2</v>
      </c>
      <c r="P6059">
        <v>0</v>
      </c>
      <c r="Q6059">
        <v>0</v>
      </c>
      <c r="R6059">
        <v>0</v>
      </c>
      <c r="S6059">
        <v>1.509444</v>
      </c>
      <c r="T6059">
        <v>0</v>
      </c>
      <c r="U6059">
        <v>0</v>
      </c>
    </row>
    <row r="6060" spans="1:21" x14ac:dyDescent="0.3">
      <c r="A6060">
        <v>92968</v>
      </c>
      <c r="B6060">
        <v>1</v>
      </c>
      <c r="C6060" t="s">
        <v>78</v>
      </c>
      <c r="D6060" t="s">
        <v>125</v>
      </c>
      <c r="E6060" t="s">
        <v>4892</v>
      </c>
      <c r="F6060" t="s">
        <v>136</v>
      </c>
      <c r="G6060" t="s">
        <v>71</v>
      </c>
      <c r="H6060" t="s">
        <v>128</v>
      </c>
      <c r="I6060" t="s">
        <v>22</v>
      </c>
      <c r="J6060" t="s">
        <v>129</v>
      </c>
      <c r="K6060">
        <v>43463.896562499998</v>
      </c>
      <c r="L6060">
        <v>43463.926388888889</v>
      </c>
      <c r="M6060">
        <v>0.71583333299999996</v>
      </c>
      <c r="N6060">
        <v>0</v>
      </c>
      <c r="O6060">
        <v>238</v>
      </c>
      <c r="P6060">
        <v>0</v>
      </c>
      <c r="Q6060">
        <v>0</v>
      </c>
      <c r="R6060">
        <v>0</v>
      </c>
      <c r="S6060">
        <v>170.36833300000001</v>
      </c>
      <c r="T6060">
        <v>0</v>
      </c>
      <c r="U6060">
        <v>0</v>
      </c>
    </row>
    <row r="6061" spans="1:21" x14ac:dyDescent="0.3">
      <c r="A6061">
        <v>92969</v>
      </c>
      <c r="B6061">
        <v>1</v>
      </c>
      <c r="C6061" t="s">
        <v>78</v>
      </c>
      <c r="D6061" t="s">
        <v>86</v>
      </c>
      <c r="E6061" t="s">
        <v>2120</v>
      </c>
      <c r="F6061" t="s">
        <v>137</v>
      </c>
      <c r="G6061" t="s">
        <v>71</v>
      </c>
      <c r="H6061" t="s">
        <v>128</v>
      </c>
      <c r="I6061" t="s">
        <v>22</v>
      </c>
      <c r="J6061" t="s">
        <v>129</v>
      </c>
      <c r="K6061">
        <v>43463.80023148148</v>
      </c>
      <c r="L6061">
        <v>43463.923402777778</v>
      </c>
      <c r="M6061">
        <v>2.9561111109999998</v>
      </c>
      <c r="N6061">
        <v>0</v>
      </c>
      <c r="O6061">
        <v>3</v>
      </c>
      <c r="P6061">
        <v>0</v>
      </c>
      <c r="Q6061">
        <v>0</v>
      </c>
      <c r="R6061">
        <v>0</v>
      </c>
      <c r="S6061">
        <v>8.8683329999999998</v>
      </c>
      <c r="T6061">
        <v>0</v>
      </c>
      <c r="U6061">
        <v>0</v>
      </c>
    </row>
    <row r="6062" spans="1:21" x14ac:dyDescent="0.3">
      <c r="A6062">
        <v>92971</v>
      </c>
      <c r="B6062">
        <v>1</v>
      </c>
      <c r="C6062" t="s">
        <v>78</v>
      </c>
      <c r="D6062" t="s">
        <v>95</v>
      </c>
      <c r="E6062" t="s">
        <v>4445</v>
      </c>
      <c r="F6062" t="s">
        <v>136</v>
      </c>
      <c r="G6062" t="s">
        <v>71</v>
      </c>
      <c r="H6062" t="s">
        <v>128</v>
      </c>
      <c r="I6062" t="s">
        <v>22</v>
      </c>
      <c r="J6062" t="s">
        <v>129</v>
      </c>
      <c r="K6062">
        <v>43463.865856481483</v>
      </c>
      <c r="L6062">
        <v>43463.947268518517</v>
      </c>
      <c r="M6062">
        <v>1.953888888</v>
      </c>
      <c r="N6062">
        <v>0</v>
      </c>
      <c r="O6062">
        <v>16</v>
      </c>
      <c r="P6062">
        <v>0</v>
      </c>
      <c r="Q6062">
        <v>0</v>
      </c>
      <c r="R6062">
        <v>0</v>
      </c>
      <c r="S6062">
        <v>31.262222000000001</v>
      </c>
      <c r="T6062">
        <v>0</v>
      </c>
      <c r="U6062">
        <v>0</v>
      </c>
    </row>
    <row r="6063" spans="1:21" x14ac:dyDescent="0.3">
      <c r="A6063">
        <v>92972</v>
      </c>
      <c r="B6063">
        <v>1</v>
      </c>
      <c r="C6063" t="s">
        <v>78</v>
      </c>
      <c r="D6063" t="s">
        <v>99</v>
      </c>
      <c r="E6063" t="s">
        <v>5011</v>
      </c>
      <c r="F6063" t="s">
        <v>137</v>
      </c>
      <c r="G6063" t="s">
        <v>71</v>
      </c>
      <c r="H6063" t="s">
        <v>128</v>
      </c>
      <c r="I6063" t="s">
        <v>22</v>
      </c>
      <c r="J6063" t="s">
        <v>129</v>
      </c>
      <c r="K6063">
        <v>43463.912349537037</v>
      </c>
      <c r="L6063">
        <v>43463.966516203705</v>
      </c>
      <c r="M6063">
        <v>1.3</v>
      </c>
      <c r="N6063">
        <v>0</v>
      </c>
      <c r="O6063">
        <v>1</v>
      </c>
      <c r="P6063">
        <v>0</v>
      </c>
      <c r="Q6063">
        <v>0</v>
      </c>
      <c r="R6063">
        <v>0</v>
      </c>
      <c r="S6063">
        <v>1.3</v>
      </c>
      <c r="T6063">
        <v>0</v>
      </c>
      <c r="U6063">
        <v>0</v>
      </c>
    </row>
    <row r="6064" spans="1:21" x14ac:dyDescent="0.3">
      <c r="A6064">
        <v>92973</v>
      </c>
      <c r="B6064">
        <v>1</v>
      </c>
      <c r="C6064" t="s">
        <v>78</v>
      </c>
      <c r="D6064" t="s">
        <v>94</v>
      </c>
      <c r="E6064" t="s">
        <v>5012</v>
      </c>
      <c r="F6064" t="s">
        <v>199</v>
      </c>
      <c r="G6064" t="s">
        <v>71</v>
      </c>
      <c r="H6064" t="s">
        <v>128</v>
      </c>
      <c r="I6064" t="s">
        <v>22</v>
      </c>
      <c r="J6064" t="s">
        <v>129</v>
      </c>
      <c r="K6064">
        <v>43463.906354166669</v>
      </c>
      <c r="L6064">
        <v>43463.981516203705</v>
      </c>
      <c r="M6064">
        <v>1.8038888879999999</v>
      </c>
      <c r="N6064">
        <v>0</v>
      </c>
      <c r="O6064">
        <v>11</v>
      </c>
      <c r="P6064">
        <v>0</v>
      </c>
      <c r="Q6064">
        <v>0</v>
      </c>
      <c r="R6064">
        <v>0</v>
      </c>
      <c r="S6064">
        <v>19.842777999999999</v>
      </c>
      <c r="T6064">
        <v>0</v>
      </c>
      <c r="U6064">
        <v>0</v>
      </c>
    </row>
    <row r="6065" spans="1:21" x14ac:dyDescent="0.3">
      <c r="A6065">
        <v>92975</v>
      </c>
      <c r="B6065">
        <v>1</v>
      </c>
      <c r="C6065" t="s">
        <v>78</v>
      </c>
      <c r="D6065" t="s">
        <v>125</v>
      </c>
      <c r="E6065" t="s">
        <v>5013</v>
      </c>
      <c r="F6065" t="s">
        <v>137</v>
      </c>
      <c r="G6065" t="s">
        <v>71</v>
      </c>
      <c r="H6065" t="s">
        <v>128</v>
      </c>
      <c r="I6065" t="s">
        <v>22</v>
      </c>
      <c r="J6065" t="s">
        <v>129</v>
      </c>
      <c r="K6065">
        <v>43463.893634259257</v>
      </c>
      <c r="L6065">
        <v>43464.037499999999</v>
      </c>
      <c r="M6065">
        <v>3.4527777770000001</v>
      </c>
      <c r="N6065">
        <v>0</v>
      </c>
      <c r="O6065">
        <v>5</v>
      </c>
      <c r="P6065">
        <v>0</v>
      </c>
      <c r="Q6065">
        <v>0</v>
      </c>
      <c r="R6065">
        <v>0</v>
      </c>
      <c r="S6065">
        <v>17.263888999999999</v>
      </c>
      <c r="T6065">
        <v>0</v>
      </c>
      <c r="U6065">
        <v>0</v>
      </c>
    </row>
    <row r="6066" spans="1:21" x14ac:dyDescent="0.3">
      <c r="A6066">
        <v>92976</v>
      </c>
      <c r="B6066">
        <v>1</v>
      </c>
      <c r="C6066" t="s">
        <v>78</v>
      </c>
      <c r="D6066" t="s">
        <v>95</v>
      </c>
      <c r="E6066" t="s">
        <v>2135</v>
      </c>
      <c r="F6066" t="s">
        <v>136</v>
      </c>
      <c r="G6066" t="s">
        <v>71</v>
      </c>
      <c r="H6066" t="s">
        <v>128</v>
      </c>
      <c r="I6066" t="s">
        <v>22</v>
      </c>
      <c r="J6066" t="s">
        <v>129</v>
      </c>
      <c r="K6066">
        <v>43463.909918981481</v>
      </c>
      <c r="L6066">
        <v>43463.940509259257</v>
      </c>
      <c r="M6066">
        <v>0.73416666600000002</v>
      </c>
      <c r="N6066">
        <v>0</v>
      </c>
      <c r="O6066">
        <v>53</v>
      </c>
      <c r="P6066">
        <v>0</v>
      </c>
      <c r="Q6066">
        <v>0</v>
      </c>
      <c r="R6066">
        <v>0</v>
      </c>
      <c r="S6066">
        <v>38.910832999999997</v>
      </c>
      <c r="T6066">
        <v>0</v>
      </c>
      <c r="U6066">
        <v>0</v>
      </c>
    </row>
    <row r="6067" spans="1:21" x14ac:dyDescent="0.3">
      <c r="A6067">
        <v>92982</v>
      </c>
      <c r="B6067">
        <v>1</v>
      </c>
      <c r="C6067" t="s">
        <v>78</v>
      </c>
      <c r="D6067" t="s">
        <v>95</v>
      </c>
      <c r="E6067" t="s">
        <v>3686</v>
      </c>
      <c r="F6067" t="s">
        <v>136</v>
      </c>
      <c r="G6067" t="s">
        <v>71</v>
      </c>
      <c r="H6067" t="s">
        <v>128</v>
      </c>
      <c r="I6067" t="s">
        <v>22</v>
      </c>
      <c r="J6067" t="s">
        <v>129</v>
      </c>
      <c r="K6067">
        <v>43463.934930555552</v>
      </c>
      <c r="L6067">
        <v>43463.965949074074</v>
      </c>
      <c r="M6067">
        <v>0.74444444399999998</v>
      </c>
      <c r="N6067">
        <v>0</v>
      </c>
      <c r="O6067">
        <v>148</v>
      </c>
      <c r="P6067">
        <v>0</v>
      </c>
      <c r="Q6067">
        <v>0</v>
      </c>
      <c r="R6067">
        <v>0</v>
      </c>
      <c r="S6067">
        <v>110.177778</v>
      </c>
      <c r="T6067">
        <v>0</v>
      </c>
      <c r="U6067">
        <v>0</v>
      </c>
    </row>
    <row r="6068" spans="1:21" x14ac:dyDescent="0.3">
      <c r="A6068">
        <v>92983</v>
      </c>
      <c r="B6068">
        <v>1</v>
      </c>
      <c r="C6068" t="s">
        <v>78</v>
      </c>
      <c r="D6068" t="s">
        <v>125</v>
      </c>
      <c r="E6068" t="s">
        <v>5014</v>
      </c>
      <c r="F6068" t="s">
        <v>137</v>
      </c>
      <c r="G6068" t="s">
        <v>71</v>
      </c>
      <c r="H6068" t="s">
        <v>128</v>
      </c>
      <c r="I6068" t="s">
        <v>22</v>
      </c>
      <c r="J6068" t="s">
        <v>129</v>
      </c>
      <c r="K6068">
        <v>43463.742754629631</v>
      </c>
      <c r="L6068">
        <v>43464.033865740741</v>
      </c>
      <c r="M6068">
        <v>6.9866666659999996</v>
      </c>
      <c r="N6068">
        <v>0</v>
      </c>
      <c r="O6068">
        <v>2</v>
      </c>
      <c r="P6068">
        <v>0</v>
      </c>
      <c r="Q6068">
        <v>0</v>
      </c>
      <c r="R6068">
        <v>0</v>
      </c>
      <c r="S6068">
        <v>13.973333</v>
      </c>
      <c r="T6068">
        <v>0</v>
      </c>
      <c r="U6068">
        <v>0</v>
      </c>
    </row>
    <row r="6069" spans="1:21" x14ac:dyDescent="0.3">
      <c r="A6069">
        <v>92986</v>
      </c>
      <c r="B6069">
        <v>1</v>
      </c>
      <c r="C6069" t="s">
        <v>78</v>
      </c>
      <c r="D6069" t="s">
        <v>93</v>
      </c>
      <c r="E6069" t="s">
        <v>3677</v>
      </c>
      <c r="F6069" t="s">
        <v>136</v>
      </c>
      <c r="G6069" t="s">
        <v>71</v>
      </c>
      <c r="H6069" t="s">
        <v>128</v>
      </c>
      <c r="I6069" t="s">
        <v>22</v>
      </c>
      <c r="J6069" t="s">
        <v>129</v>
      </c>
      <c r="K6069">
        <v>43463.947685185187</v>
      </c>
      <c r="L6069">
        <v>43463.969363425924</v>
      </c>
      <c r="M6069">
        <v>0.520277777</v>
      </c>
      <c r="N6069">
        <v>0</v>
      </c>
      <c r="O6069">
        <v>69</v>
      </c>
      <c r="P6069">
        <v>0</v>
      </c>
      <c r="Q6069">
        <v>0</v>
      </c>
      <c r="R6069">
        <v>0</v>
      </c>
      <c r="S6069">
        <v>35.899166999999998</v>
      </c>
      <c r="T6069">
        <v>0</v>
      </c>
      <c r="U6069">
        <v>0</v>
      </c>
    </row>
    <row r="6070" spans="1:21" x14ac:dyDescent="0.3">
      <c r="A6070">
        <v>92989</v>
      </c>
      <c r="B6070">
        <v>1</v>
      </c>
      <c r="C6070" t="s">
        <v>78</v>
      </c>
      <c r="D6070" t="s">
        <v>80</v>
      </c>
      <c r="E6070" t="s">
        <v>5015</v>
      </c>
      <c r="F6070" t="s">
        <v>156</v>
      </c>
      <c r="G6070" t="s">
        <v>71</v>
      </c>
      <c r="H6070" t="s">
        <v>128</v>
      </c>
      <c r="I6070" t="s">
        <v>22</v>
      </c>
      <c r="J6070" t="s">
        <v>129</v>
      </c>
      <c r="K6070">
        <v>43463.974583333336</v>
      </c>
      <c r="L6070">
        <v>43464.056250000001</v>
      </c>
      <c r="M6070">
        <v>1.96</v>
      </c>
      <c r="N6070">
        <v>0</v>
      </c>
      <c r="O6070">
        <v>199</v>
      </c>
      <c r="P6070">
        <v>0</v>
      </c>
      <c r="Q6070">
        <v>0</v>
      </c>
      <c r="R6070">
        <v>0</v>
      </c>
      <c r="S6070">
        <v>390.04</v>
      </c>
      <c r="T6070">
        <v>0</v>
      </c>
      <c r="U6070">
        <v>0</v>
      </c>
    </row>
    <row r="6071" spans="1:21" x14ac:dyDescent="0.3">
      <c r="A6071">
        <v>92992</v>
      </c>
      <c r="B6071">
        <v>1</v>
      </c>
      <c r="C6071" t="s">
        <v>79</v>
      </c>
      <c r="D6071" t="s">
        <v>109</v>
      </c>
      <c r="E6071" t="s">
        <v>163</v>
      </c>
      <c r="F6071" t="s">
        <v>140</v>
      </c>
      <c r="G6071" t="s">
        <v>72</v>
      </c>
      <c r="H6071" t="s">
        <v>128</v>
      </c>
      <c r="I6071" t="s">
        <v>22</v>
      </c>
      <c r="J6071" t="s">
        <v>129</v>
      </c>
      <c r="K6071">
        <v>43463.992766203701</v>
      </c>
      <c r="L6071">
        <v>43464.025185185186</v>
      </c>
      <c r="M6071">
        <v>0.77805555500000001</v>
      </c>
      <c r="N6071">
        <v>0</v>
      </c>
      <c r="O6071">
        <v>2</v>
      </c>
      <c r="P6071">
        <v>4</v>
      </c>
      <c r="Q6071">
        <v>952</v>
      </c>
      <c r="R6071">
        <v>0</v>
      </c>
      <c r="S6071">
        <v>1.556111</v>
      </c>
      <c r="T6071">
        <v>3.112222</v>
      </c>
      <c r="U6071">
        <v>740.708888</v>
      </c>
    </row>
    <row r="6072" spans="1:21" x14ac:dyDescent="0.3">
      <c r="A6072">
        <v>92995</v>
      </c>
      <c r="B6072">
        <v>1</v>
      </c>
      <c r="C6072" t="s">
        <v>78</v>
      </c>
      <c r="D6072" t="s">
        <v>84</v>
      </c>
      <c r="E6072" t="s">
        <v>335</v>
      </c>
      <c r="F6072" t="s">
        <v>127</v>
      </c>
      <c r="G6072" t="s">
        <v>72</v>
      </c>
      <c r="H6072" t="s">
        <v>128</v>
      </c>
      <c r="I6072" t="s">
        <v>22</v>
      </c>
      <c r="J6072" t="s">
        <v>129</v>
      </c>
      <c r="K6072">
        <v>43464.018993055557</v>
      </c>
      <c r="L6072">
        <v>43464.032326388886</v>
      </c>
      <c r="M6072">
        <v>0.32</v>
      </c>
      <c r="N6072">
        <v>0</v>
      </c>
      <c r="O6072">
        <v>6575</v>
      </c>
      <c r="P6072">
        <v>0</v>
      </c>
      <c r="Q6072">
        <v>13</v>
      </c>
      <c r="R6072">
        <v>0</v>
      </c>
      <c r="S6072">
        <v>2104</v>
      </c>
      <c r="T6072">
        <v>0</v>
      </c>
      <c r="U6072">
        <v>4.16</v>
      </c>
    </row>
    <row r="6073" spans="1:21" x14ac:dyDescent="0.3">
      <c r="A6073">
        <v>92999</v>
      </c>
      <c r="B6073">
        <v>1</v>
      </c>
      <c r="C6073" t="s">
        <v>78</v>
      </c>
      <c r="D6073" t="s">
        <v>88</v>
      </c>
      <c r="E6073" t="s">
        <v>5016</v>
      </c>
      <c r="F6073" t="s">
        <v>127</v>
      </c>
      <c r="G6073" t="s">
        <v>72</v>
      </c>
      <c r="H6073" t="s">
        <v>128</v>
      </c>
      <c r="I6073" t="s">
        <v>22</v>
      </c>
      <c r="J6073" t="s">
        <v>129</v>
      </c>
      <c r="K6073">
        <v>43464.049305555556</v>
      </c>
      <c r="L6073">
        <v>43464.056180555555</v>
      </c>
      <c r="M6073">
        <v>0.16500000000000001</v>
      </c>
      <c r="N6073">
        <v>0</v>
      </c>
      <c r="O6073">
        <v>5665</v>
      </c>
      <c r="P6073">
        <v>0</v>
      </c>
      <c r="Q6073">
        <v>0</v>
      </c>
      <c r="R6073">
        <v>0</v>
      </c>
      <c r="S6073">
        <v>934.72500000000002</v>
      </c>
      <c r="T6073">
        <v>0</v>
      </c>
      <c r="U6073">
        <v>0</v>
      </c>
    </row>
    <row r="6074" spans="1:21" x14ac:dyDescent="0.3">
      <c r="A6074">
        <v>93003</v>
      </c>
      <c r="B6074">
        <v>1</v>
      </c>
      <c r="C6074" t="s">
        <v>78</v>
      </c>
      <c r="D6074" t="s">
        <v>80</v>
      </c>
      <c r="E6074" t="s">
        <v>5017</v>
      </c>
      <c r="F6074" t="s">
        <v>144</v>
      </c>
      <c r="G6074" t="s">
        <v>71</v>
      </c>
      <c r="H6074" t="s">
        <v>128</v>
      </c>
      <c r="I6074" t="s">
        <v>22</v>
      </c>
      <c r="J6074" t="s">
        <v>129</v>
      </c>
      <c r="K6074">
        <v>43464.305138888885</v>
      </c>
      <c r="L6074">
        <v>43464.337835648148</v>
      </c>
      <c r="M6074">
        <v>0.78472222199999997</v>
      </c>
      <c r="N6074">
        <v>0</v>
      </c>
      <c r="O6074">
        <v>5</v>
      </c>
      <c r="P6074">
        <v>0</v>
      </c>
      <c r="Q6074">
        <v>0</v>
      </c>
      <c r="R6074">
        <v>0</v>
      </c>
      <c r="S6074">
        <v>3.9236110000000002</v>
      </c>
      <c r="T6074">
        <v>0</v>
      </c>
      <c r="U6074">
        <v>0</v>
      </c>
    </row>
    <row r="6075" spans="1:21" x14ac:dyDescent="0.3">
      <c r="A6075">
        <v>93004</v>
      </c>
      <c r="B6075">
        <v>1</v>
      </c>
      <c r="C6075" t="s">
        <v>79</v>
      </c>
      <c r="D6075" t="s">
        <v>122</v>
      </c>
      <c r="E6075" t="s">
        <v>5018</v>
      </c>
      <c r="F6075" t="s">
        <v>146</v>
      </c>
      <c r="G6075" t="s">
        <v>72</v>
      </c>
      <c r="H6075" t="s">
        <v>128</v>
      </c>
      <c r="I6075" t="s">
        <v>22</v>
      </c>
      <c r="J6075" t="s">
        <v>147</v>
      </c>
      <c r="K6075">
        <v>43464.333020833335</v>
      </c>
      <c r="L6075">
        <v>43464.388067129628</v>
      </c>
      <c r="M6075">
        <v>1.321111111</v>
      </c>
      <c r="N6075">
        <v>8</v>
      </c>
      <c r="O6075">
        <v>3757</v>
      </c>
      <c r="P6075">
        <v>24</v>
      </c>
      <c r="Q6075">
        <v>4610</v>
      </c>
      <c r="R6075">
        <v>10.568889</v>
      </c>
      <c r="S6075">
        <v>4963.414444</v>
      </c>
      <c r="T6075">
        <v>31.706666999999999</v>
      </c>
      <c r="U6075">
        <v>6090.3222219999998</v>
      </c>
    </row>
    <row r="6076" spans="1:21" x14ac:dyDescent="0.3">
      <c r="A6076">
        <v>93005</v>
      </c>
      <c r="B6076">
        <v>1</v>
      </c>
      <c r="C6076" t="s">
        <v>79</v>
      </c>
      <c r="D6076" t="s">
        <v>122</v>
      </c>
      <c r="E6076" t="s">
        <v>5019</v>
      </c>
      <c r="F6076" t="s">
        <v>150</v>
      </c>
      <c r="G6076" t="s">
        <v>72</v>
      </c>
      <c r="H6076" t="s">
        <v>128</v>
      </c>
      <c r="I6076" t="s">
        <v>22</v>
      </c>
      <c r="J6076" t="s">
        <v>147</v>
      </c>
      <c r="K6076">
        <v>43464.342326388891</v>
      </c>
      <c r="L6076">
        <v>43464.510983796295</v>
      </c>
      <c r="M6076">
        <v>4.0477777770000003</v>
      </c>
      <c r="N6076">
        <v>4</v>
      </c>
      <c r="O6076">
        <v>1177</v>
      </c>
      <c r="P6076">
        <v>14</v>
      </c>
      <c r="Q6076">
        <v>1933</v>
      </c>
      <c r="R6076">
        <v>16.191110999999999</v>
      </c>
      <c r="S6076">
        <v>4764.2344439999997</v>
      </c>
      <c r="T6076">
        <v>56.668889</v>
      </c>
      <c r="U6076">
        <v>7824.3544430000002</v>
      </c>
    </row>
    <row r="6077" spans="1:21" x14ac:dyDescent="0.3">
      <c r="A6077">
        <v>93006</v>
      </c>
      <c r="B6077">
        <v>1</v>
      </c>
      <c r="C6077" t="s">
        <v>78</v>
      </c>
      <c r="D6077" t="s">
        <v>106</v>
      </c>
      <c r="E6077" t="s">
        <v>2403</v>
      </c>
      <c r="F6077" t="s">
        <v>148</v>
      </c>
      <c r="G6077" t="s">
        <v>71</v>
      </c>
      <c r="H6077" t="s">
        <v>128</v>
      </c>
      <c r="I6077" t="s">
        <v>22</v>
      </c>
      <c r="J6077" t="s">
        <v>147</v>
      </c>
      <c r="K6077">
        <v>43464.35</v>
      </c>
      <c r="L6077">
        <v>43464.704317129632</v>
      </c>
      <c r="M6077">
        <v>8.5036111109999997</v>
      </c>
      <c r="N6077">
        <v>0</v>
      </c>
      <c r="O6077">
        <v>113</v>
      </c>
      <c r="P6077">
        <v>0</v>
      </c>
      <c r="Q6077">
        <v>0</v>
      </c>
      <c r="R6077">
        <v>0</v>
      </c>
      <c r="S6077">
        <v>960.90805599999999</v>
      </c>
      <c r="T6077">
        <v>0</v>
      </c>
      <c r="U6077">
        <v>0</v>
      </c>
    </row>
    <row r="6078" spans="1:21" x14ac:dyDescent="0.3">
      <c r="A6078">
        <v>93010</v>
      </c>
      <c r="B6078">
        <v>1</v>
      </c>
      <c r="C6078" t="s">
        <v>79</v>
      </c>
      <c r="D6078" t="s">
        <v>113</v>
      </c>
      <c r="E6078" t="s">
        <v>466</v>
      </c>
      <c r="F6078" t="s">
        <v>146</v>
      </c>
      <c r="G6078" t="s">
        <v>72</v>
      </c>
      <c r="H6078" t="s">
        <v>128</v>
      </c>
      <c r="I6078" t="s">
        <v>22</v>
      </c>
      <c r="J6078" t="s">
        <v>147</v>
      </c>
      <c r="K6078">
        <v>43464.358553240738</v>
      </c>
      <c r="L6078">
        <v>43464.399189814816</v>
      </c>
      <c r="M6078">
        <v>0.97527777699999996</v>
      </c>
      <c r="N6078">
        <v>0</v>
      </c>
      <c r="O6078">
        <v>0</v>
      </c>
      <c r="P6078">
        <v>0</v>
      </c>
      <c r="Q6078">
        <v>177</v>
      </c>
      <c r="R6078">
        <v>0</v>
      </c>
      <c r="S6078">
        <v>0</v>
      </c>
      <c r="T6078">
        <v>0</v>
      </c>
      <c r="U6078">
        <v>172.624167</v>
      </c>
    </row>
    <row r="6079" spans="1:21" x14ac:dyDescent="0.3">
      <c r="A6079">
        <v>93013</v>
      </c>
      <c r="B6079">
        <v>1</v>
      </c>
      <c r="C6079" t="s">
        <v>78</v>
      </c>
      <c r="D6079" t="s">
        <v>80</v>
      </c>
      <c r="E6079" t="s">
        <v>5020</v>
      </c>
      <c r="F6079" t="s">
        <v>148</v>
      </c>
      <c r="G6079" t="s">
        <v>72</v>
      </c>
      <c r="H6079" t="s">
        <v>128</v>
      </c>
      <c r="I6079" t="s">
        <v>22</v>
      </c>
      <c r="J6079" t="s">
        <v>147</v>
      </c>
      <c r="K6079">
        <v>43464.370833333334</v>
      </c>
      <c r="L6079">
        <v>43464.408009259263</v>
      </c>
      <c r="M6079">
        <v>0.89222222200000001</v>
      </c>
      <c r="N6079">
        <v>0</v>
      </c>
      <c r="O6079">
        <v>851</v>
      </c>
      <c r="P6079">
        <v>0</v>
      </c>
      <c r="Q6079">
        <v>0</v>
      </c>
      <c r="R6079">
        <v>0</v>
      </c>
      <c r="S6079">
        <v>759.28111100000001</v>
      </c>
      <c r="T6079">
        <v>0</v>
      </c>
      <c r="U6079">
        <v>0</v>
      </c>
    </row>
    <row r="6080" spans="1:21" x14ac:dyDescent="0.3">
      <c r="A6080">
        <v>93014</v>
      </c>
      <c r="B6080">
        <v>1</v>
      </c>
      <c r="C6080" t="s">
        <v>78</v>
      </c>
      <c r="D6080" t="s">
        <v>80</v>
      </c>
      <c r="E6080" t="s">
        <v>5021</v>
      </c>
      <c r="F6080" t="s">
        <v>150</v>
      </c>
      <c r="G6080" t="s">
        <v>71</v>
      </c>
      <c r="H6080" t="s">
        <v>128</v>
      </c>
      <c r="I6080" t="s">
        <v>22</v>
      </c>
      <c r="J6080" t="s">
        <v>147</v>
      </c>
      <c r="K6080">
        <v>43464.387673611112</v>
      </c>
      <c r="L6080">
        <v>43464.475694444445</v>
      </c>
      <c r="M6080">
        <v>2.1124999999999998</v>
      </c>
      <c r="N6080">
        <v>0</v>
      </c>
      <c r="O6080">
        <v>151</v>
      </c>
      <c r="P6080">
        <v>0</v>
      </c>
      <c r="Q6080">
        <v>0</v>
      </c>
      <c r="R6080">
        <v>0</v>
      </c>
      <c r="S6080">
        <v>318.98750000000001</v>
      </c>
      <c r="T6080">
        <v>0</v>
      </c>
      <c r="U6080">
        <v>0</v>
      </c>
    </row>
    <row r="6081" spans="1:21" x14ac:dyDescent="0.3">
      <c r="A6081">
        <v>93016</v>
      </c>
      <c r="B6081">
        <v>1</v>
      </c>
      <c r="C6081" t="s">
        <v>78</v>
      </c>
      <c r="D6081" t="s">
        <v>88</v>
      </c>
      <c r="E6081" t="s">
        <v>3585</v>
      </c>
      <c r="F6081" t="s">
        <v>150</v>
      </c>
      <c r="G6081" t="s">
        <v>72</v>
      </c>
      <c r="H6081" t="s">
        <v>128</v>
      </c>
      <c r="I6081" t="s">
        <v>22</v>
      </c>
      <c r="J6081" t="s">
        <v>147</v>
      </c>
      <c r="K6081">
        <v>43464.382037037038</v>
      </c>
      <c r="L6081">
        <v>43464.406898148147</v>
      </c>
      <c r="M6081">
        <v>0.59666666599999996</v>
      </c>
      <c r="N6081">
        <v>0</v>
      </c>
      <c r="O6081">
        <v>1954</v>
      </c>
      <c r="P6081">
        <v>0</v>
      </c>
      <c r="Q6081">
        <v>0</v>
      </c>
      <c r="R6081">
        <v>0</v>
      </c>
      <c r="S6081">
        <v>1165.886665</v>
      </c>
      <c r="T6081">
        <v>0</v>
      </c>
      <c r="U6081">
        <v>0</v>
      </c>
    </row>
    <row r="6082" spans="1:21" x14ac:dyDescent="0.3">
      <c r="A6082">
        <v>93018</v>
      </c>
      <c r="B6082">
        <v>1</v>
      </c>
      <c r="C6082" t="s">
        <v>79</v>
      </c>
      <c r="D6082" t="s">
        <v>117</v>
      </c>
      <c r="E6082" t="s">
        <v>2431</v>
      </c>
      <c r="F6082" t="s">
        <v>148</v>
      </c>
      <c r="G6082" t="s">
        <v>71</v>
      </c>
      <c r="H6082" t="s">
        <v>128</v>
      </c>
      <c r="I6082" t="s">
        <v>22</v>
      </c>
      <c r="J6082" t="s">
        <v>147</v>
      </c>
      <c r="K6082">
        <v>43464.426226851851</v>
      </c>
      <c r="L6082">
        <v>43464.669965277775</v>
      </c>
      <c r="M6082">
        <v>5.8497222219999996</v>
      </c>
      <c r="N6082">
        <v>0</v>
      </c>
      <c r="O6082">
        <v>482</v>
      </c>
      <c r="P6082">
        <v>0</v>
      </c>
      <c r="Q6082">
        <v>0</v>
      </c>
      <c r="R6082">
        <v>0</v>
      </c>
      <c r="S6082">
        <v>2819.5661110000001</v>
      </c>
      <c r="T6082">
        <v>0</v>
      </c>
      <c r="U6082">
        <v>0</v>
      </c>
    </row>
    <row r="6083" spans="1:21" x14ac:dyDescent="0.3">
      <c r="A6083">
        <v>93019</v>
      </c>
      <c r="B6083">
        <v>1</v>
      </c>
      <c r="C6083" t="s">
        <v>78</v>
      </c>
      <c r="D6083" t="s">
        <v>103</v>
      </c>
      <c r="E6083" t="s">
        <v>4206</v>
      </c>
      <c r="F6083" t="s">
        <v>146</v>
      </c>
      <c r="G6083" t="s">
        <v>71</v>
      </c>
      <c r="H6083" t="s">
        <v>128</v>
      </c>
      <c r="I6083" t="s">
        <v>22</v>
      </c>
      <c r="J6083" t="s">
        <v>147</v>
      </c>
      <c r="K6083">
        <v>43464.378576388888</v>
      </c>
      <c r="L6083">
        <v>43464.494328703702</v>
      </c>
      <c r="M6083">
        <v>2.7780555549999999</v>
      </c>
      <c r="N6083">
        <v>0</v>
      </c>
      <c r="O6083">
        <v>80</v>
      </c>
      <c r="P6083">
        <v>0</v>
      </c>
      <c r="Q6083">
        <v>0</v>
      </c>
      <c r="R6083">
        <v>0</v>
      </c>
      <c r="S6083">
        <v>222.24444399999999</v>
      </c>
      <c r="T6083">
        <v>0</v>
      </c>
      <c r="U6083">
        <v>0</v>
      </c>
    </row>
    <row r="6084" spans="1:21" x14ac:dyDescent="0.3">
      <c r="A6084">
        <v>93020</v>
      </c>
      <c r="B6084">
        <v>1</v>
      </c>
      <c r="C6084" t="s">
        <v>78</v>
      </c>
      <c r="D6084" t="s">
        <v>103</v>
      </c>
      <c r="E6084" t="s">
        <v>5022</v>
      </c>
      <c r="F6084" t="s">
        <v>150</v>
      </c>
      <c r="G6084" t="s">
        <v>71</v>
      </c>
      <c r="H6084" t="s">
        <v>128</v>
      </c>
      <c r="I6084" t="s">
        <v>22</v>
      </c>
      <c r="J6084" t="s">
        <v>147</v>
      </c>
      <c r="K6084">
        <v>43464.388749999998</v>
      </c>
      <c r="L6084">
        <v>43464.498854166668</v>
      </c>
      <c r="M6084">
        <v>2.6425000000000001</v>
      </c>
      <c r="N6084">
        <v>0</v>
      </c>
      <c r="O6084">
        <v>280</v>
      </c>
      <c r="P6084">
        <v>0</v>
      </c>
      <c r="Q6084">
        <v>0</v>
      </c>
      <c r="R6084">
        <v>0</v>
      </c>
      <c r="S6084">
        <v>739.9</v>
      </c>
      <c r="T6084">
        <v>0</v>
      </c>
      <c r="U6084">
        <v>0</v>
      </c>
    </row>
    <row r="6085" spans="1:21" x14ac:dyDescent="0.3">
      <c r="A6085">
        <v>93021</v>
      </c>
      <c r="B6085">
        <v>1</v>
      </c>
      <c r="C6085" t="s">
        <v>79</v>
      </c>
      <c r="D6085" t="s">
        <v>111</v>
      </c>
      <c r="E6085" t="s">
        <v>409</v>
      </c>
      <c r="F6085" t="s">
        <v>148</v>
      </c>
      <c r="G6085" t="s">
        <v>72</v>
      </c>
      <c r="H6085" t="s">
        <v>128</v>
      </c>
      <c r="I6085" t="s">
        <v>22</v>
      </c>
      <c r="J6085" t="s">
        <v>147</v>
      </c>
      <c r="K6085">
        <v>43464.388506944444</v>
      </c>
      <c r="L6085">
        <v>43464.703379629631</v>
      </c>
      <c r="M6085">
        <v>7.556944444</v>
      </c>
      <c r="N6085">
        <v>0</v>
      </c>
      <c r="O6085">
        <v>0</v>
      </c>
      <c r="P6085">
        <v>0</v>
      </c>
      <c r="Q6085">
        <v>85</v>
      </c>
      <c r="R6085">
        <v>0</v>
      </c>
      <c r="S6085">
        <v>0</v>
      </c>
      <c r="T6085">
        <v>0</v>
      </c>
      <c r="U6085">
        <v>642.34027800000001</v>
      </c>
    </row>
    <row r="6086" spans="1:21" x14ac:dyDescent="0.3">
      <c r="A6086">
        <v>93022</v>
      </c>
      <c r="B6086">
        <v>1</v>
      </c>
      <c r="C6086" t="s">
        <v>79</v>
      </c>
      <c r="D6086" t="s">
        <v>114</v>
      </c>
      <c r="E6086" t="s">
        <v>5023</v>
      </c>
      <c r="F6086" t="s">
        <v>145</v>
      </c>
      <c r="G6086" t="s">
        <v>72</v>
      </c>
      <c r="H6086" t="s">
        <v>128</v>
      </c>
      <c r="I6086" t="s">
        <v>22</v>
      </c>
      <c r="J6086" t="s">
        <v>129</v>
      </c>
      <c r="K6086">
        <v>43464.388043981482</v>
      </c>
      <c r="L6086">
        <v>43464.431481481479</v>
      </c>
      <c r="M6086">
        <v>1.0425</v>
      </c>
      <c r="N6086">
        <v>0</v>
      </c>
      <c r="O6086">
        <v>2</v>
      </c>
      <c r="P6086">
        <v>0</v>
      </c>
      <c r="Q6086">
        <v>102</v>
      </c>
      <c r="R6086">
        <v>0</v>
      </c>
      <c r="S6086">
        <v>2.085</v>
      </c>
      <c r="T6086">
        <v>0</v>
      </c>
      <c r="U6086">
        <v>106.33499999999999</v>
      </c>
    </row>
    <row r="6087" spans="1:21" x14ac:dyDescent="0.3">
      <c r="A6087">
        <v>93023</v>
      </c>
      <c r="B6087">
        <v>1</v>
      </c>
      <c r="C6087" t="s">
        <v>79</v>
      </c>
      <c r="D6087" t="s">
        <v>124</v>
      </c>
      <c r="E6087" t="s">
        <v>585</v>
      </c>
      <c r="F6087" t="s">
        <v>146</v>
      </c>
      <c r="G6087" t="s">
        <v>72</v>
      </c>
      <c r="H6087" t="s">
        <v>128</v>
      </c>
      <c r="I6087" t="s">
        <v>22</v>
      </c>
      <c r="J6087" t="s">
        <v>147</v>
      </c>
      <c r="K6087">
        <v>43464.393530092595</v>
      </c>
      <c r="L6087">
        <v>43464.627037037033</v>
      </c>
      <c r="M6087">
        <v>5.6041666660000002</v>
      </c>
      <c r="N6087">
        <v>0</v>
      </c>
      <c r="O6087">
        <v>186</v>
      </c>
      <c r="P6087">
        <v>0</v>
      </c>
      <c r="Q6087">
        <v>0</v>
      </c>
      <c r="R6087">
        <v>0</v>
      </c>
      <c r="S6087">
        <v>1042.375</v>
      </c>
      <c r="T6087">
        <v>0</v>
      </c>
      <c r="U6087">
        <v>0</v>
      </c>
    </row>
    <row r="6088" spans="1:21" x14ac:dyDescent="0.3">
      <c r="A6088">
        <v>93024</v>
      </c>
      <c r="B6088">
        <v>1</v>
      </c>
      <c r="C6088" t="s">
        <v>78</v>
      </c>
      <c r="D6088" t="s">
        <v>104</v>
      </c>
      <c r="E6088" t="s">
        <v>5024</v>
      </c>
      <c r="F6088" t="s">
        <v>148</v>
      </c>
      <c r="G6088" t="s">
        <v>72</v>
      </c>
      <c r="H6088" t="s">
        <v>128</v>
      </c>
      <c r="I6088" t="s">
        <v>22</v>
      </c>
      <c r="J6088" t="s">
        <v>147</v>
      </c>
      <c r="K6088">
        <v>43464.378541666665</v>
      </c>
      <c r="L6088">
        <v>43464.71919841435</v>
      </c>
      <c r="M6088">
        <v>8.1757619439999996</v>
      </c>
      <c r="N6088">
        <v>0</v>
      </c>
      <c r="O6088">
        <v>1</v>
      </c>
      <c r="P6088">
        <v>0</v>
      </c>
      <c r="Q6088">
        <v>125</v>
      </c>
      <c r="R6088">
        <v>0</v>
      </c>
      <c r="S6088">
        <v>8.1757620000000006</v>
      </c>
      <c r="T6088">
        <v>0</v>
      </c>
      <c r="U6088">
        <v>1021.970243</v>
      </c>
    </row>
    <row r="6089" spans="1:21" x14ac:dyDescent="0.3">
      <c r="A6089">
        <v>93028</v>
      </c>
      <c r="B6089">
        <v>1</v>
      </c>
      <c r="C6089" t="s">
        <v>78</v>
      </c>
      <c r="D6089" t="s">
        <v>96</v>
      </c>
      <c r="E6089" t="s">
        <v>3446</v>
      </c>
      <c r="F6089" t="s">
        <v>148</v>
      </c>
      <c r="G6089" t="s">
        <v>72</v>
      </c>
      <c r="H6089" t="s">
        <v>128</v>
      </c>
      <c r="I6089" t="s">
        <v>22</v>
      </c>
      <c r="J6089" t="s">
        <v>147</v>
      </c>
      <c r="K6089">
        <v>43464.395138888889</v>
      </c>
      <c r="L6089">
        <v>43464.72583333333</v>
      </c>
      <c r="M6089">
        <v>7.9366666659999998</v>
      </c>
      <c r="N6089">
        <v>0</v>
      </c>
      <c r="O6089">
        <v>74</v>
      </c>
      <c r="P6089">
        <v>0</v>
      </c>
      <c r="Q6089">
        <v>0</v>
      </c>
      <c r="R6089">
        <v>0</v>
      </c>
      <c r="S6089">
        <v>587.31333299999994</v>
      </c>
      <c r="T6089">
        <v>0</v>
      </c>
      <c r="U6089">
        <v>0</v>
      </c>
    </row>
    <row r="6090" spans="1:21" x14ac:dyDescent="0.3">
      <c r="A6090">
        <v>93030</v>
      </c>
      <c r="B6090">
        <v>1</v>
      </c>
      <c r="C6090" t="s">
        <v>78</v>
      </c>
      <c r="D6090" t="s">
        <v>80</v>
      </c>
      <c r="E6090" t="s">
        <v>5025</v>
      </c>
      <c r="F6090" t="s">
        <v>150</v>
      </c>
      <c r="G6090" t="s">
        <v>71</v>
      </c>
      <c r="H6090" t="s">
        <v>128</v>
      </c>
      <c r="I6090" t="s">
        <v>22</v>
      </c>
      <c r="J6090" t="s">
        <v>147</v>
      </c>
      <c r="K6090">
        <v>43464.397222222222</v>
      </c>
      <c r="L6090">
        <v>43464.475694444445</v>
      </c>
      <c r="M6090">
        <v>1.8833333329999999</v>
      </c>
      <c r="N6090">
        <v>0</v>
      </c>
      <c r="O6090">
        <v>101</v>
      </c>
      <c r="P6090">
        <v>0</v>
      </c>
      <c r="Q6090">
        <v>0</v>
      </c>
      <c r="R6090">
        <v>0</v>
      </c>
      <c r="S6090">
        <v>190.216667</v>
      </c>
      <c r="T6090">
        <v>0</v>
      </c>
      <c r="U6090">
        <v>0</v>
      </c>
    </row>
    <row r="6091" spans="1:21" x14ac:dyDescent="0.3">
      <c r="A6091">
        <v>93031</v>
      </c>
      <c r="B6091">
        <v>1</v>
      </c>
      <c r="C6091" t="s">
        <v>79</v>
      </c>
      <c r="D6091" t="s">
        <v>124</v>
      </c>
      <c r="E6091" t="s">
        <v>5026</v>
      </c>
      <c r="F6091" t="s">
        <v>209</v>
      </c>
      <c r="G6091" t="s">
        <v>71</v>
      </c>
      <c r="H6091" t="s">
        <v>128</v>
      </c>
      <c r="I6091" t="s">
        <v>22</v>
      </c>
      <c r="J6091" t="s">
        <v>129</v>
      </c>
      <c r="K6091">
        <v>43464.390752314815</v>
      </c>
      <c r="L6091">
        <v>43464.477604166663</v>
      </c>
      <c r="M6091">
        <v>2.0844444439999998</v>
      </c>
      <c r="N6091">
        <v>0</v>
      </c>
      <c r="O6091">
        <v>35</v>
      </c>
      <c r="P6091">
        <v>0</v>
      </c>
      <c r="Q6091">
        <v>0</v>
      </c>
      <c r="R6091">
        <v>0</v>
      </c>
      <c r="S6091">
        <v>72.955556000000001</v>
      </c>
      <c r="T6091">
        <v>0</v>
      </c>
      <c r="U6091">
        <v>0</v>
      </c>
    </row>
    <row r="6092" spans="1:21" x14ac:dyDescent="0.3">
      <c r="A6092">
        <v>93032</v>
      </c>
      <c r="B6092">
        <v>1</v>
      </c>
      <c r="C6092" t="s">
        <v>79</v>
      </c>
      <c r="D6092" t="s">
        <v>109</v>
      </c>
      <c r="E6092" t="s">
        <v>5027</v>
      </c>
      <c r="F6092" t="s">
        <v>209</v>
      </c>
      <c r="G6092" t="s">
        <v>71</v>
      </c>
      <c r="H6092" t="s">
        <v>128</v>
      </c>
      <c r="I6092" t="s">
        <v>22</v>
      </c>
      <c r="J6092" t="s">
        <v>129</v>
      </c>
      <c r="K6092">
        <v>43464.392997685187</v>
      </c>
      <c r="L6092">
        <v>43464.415636574071</v>
      </c>
      <c r="M6092">
        <v>0.54333333299999997</v>
      </c>
      <c r="N6092">
        <v>0</v>
      </c>
      <c r="O6092">
        <v>295</v>
      </c>
      <c r="P6092">
        <v>0</v>
      </c>
      <c r="Q6092">
        <v>1</v>
      </c>
      <c r="R6092">
        <v>0</v>
      </c>
      <c r="S6092">
        <v>160.283333</v>
      </c>
      <c r="T6092">
        <v>0</v>
      </c>
      <c r="U6092">
        <v>0.54333299999999995</v>
      </c>
    </row>
    <row r="6093" spans="1:21" x14ac:dyDescent="0.3">
      <c r="A6093">
        <v>93033</v>
      </c>
      <c r="B6093">
        <v>1</v>
      </c>
      <c r="C6093" t="s">
        <v>79</v>
      </c>
      <c r="D6093" t="s">
        <v>109</v>
      </c>
      <c r="E6093" t="s">
        <v>460</v>
      </c>
      <c r="F6093" t="s">
        <v>140</v>
      </c>
      <c r="G6093" t="s">
        <v>72</v>
      </c>
      <c r="H6093" t="s">
        <v>128</v>
      </c>
      <c r="I6093" t="s">
        <v>22</v>
      </c>
      <c r="J6093" t="s">
        <v>129</v>
      </c>
      <c r="K6093">
        <v>43464.397291666668</v>
      </c>
      <c r="L6093">
        <v>43464.528854166667</v>
      </c>
      <c r="M6093">
        <v>3.1575000000000002</v>
      </c>
      <c r="N6093">
        <v>1</v>
      </c>
      <c r="O6093">
        <v>675</v>
      </c>
      <c r="P6093">
        <v>6</v>
      </c>
      <c r="Q6093">
        <v>1659</v>
      </c>
      <c r="R6093">
        <v>3.1575000000000002</v>
      </c>
      <c r="S6093">
        <v>2131.3125</v>
      </c>
      <c r="T6093">
        <v>18.945</v>
      </c>
      <c r="U6093">
        <v>5238.2924999999996</v>
      </c>
    </row>
    <row r="6094" spans="1:21" x14ac:dyDescent="0.3">
      <c r="A6094">
        <v>93035</v>
      </c>
      <c r="B6094">
        <v>1</v>
      </c>
      <c r="C6094" t="s">
        <v>78</v>
      </c>
      <c r="D6094" t="s">
        <v>80</v>
      </c>
      <c r="E6094" t="s">
        <v>5028</v>
      </c>
      <c r="F6094" t="s">
        <v>202</v>
      </c>
      <c r="G6094" t="s">
        <v>71</v>
      </c>
      <c r="H6094" t="s">
        <v>128</v>
      </c>
      <c r="I6094" t="s">
        <v>22</v>
      </c>
      <c r="J6094" t="s">
        <v>129</v>
      </c>
      <c r="K6094">
        <v>43464.3825</v>
      </c>
      <c r="L6094">
        <v>43464.451805555553</v>
      </c>
      <c r="M6094">
        <v>1.663333333</v>
      </c>
      <c r="N6094">
        <v>0</v>
      </c>
      <c r="O6094">
        <v>517</v>
      </c>
      <c r="P6094">
        <v>0</v>
      </c>
      <c r="Q6094">
        <v>0</v>
      </c>
      <c r="R6094">
        <v>0</v>
      </c>
      <c r="S6094">
        <v>859.94333300000005</v>
      </c>
      <c r="T6094">
        <v>0</v>
      </c>
      <c r="U6094">
        <v>0</v>
      </c>
    </row>
    <row r="6095" spans="1:21" x14ac:dyDescent="0.3">
      <c r="A6095">
        <v>93036</v>
      </c>
      <c r="B6095">
        <v>1</v>
      </c>
      <c r="C6095" t="s">
        <v>78</v>
      </c>
      <c r="D6095" t="s">
        <v>105</v>
      </c>
      <c r="E6095" t="s">
        <v>5029</v>
      </c>
      <c r="F6095" t="s">
        <v>136</v>
      </c>
      <c r="G6095" t="s">
        <v>71</v>
      </c>
      <c r="H6095" t="s">
        <v>128</v>
      </c>
      <c r="I6095" t="s">
        <v>22</v>
      </c>
      <c r="J6095" t="s">
        <v>129</v>
      </c>
      <c r="K6095">
        <v>43464.402384259258</v>
      </c>
      <c r="L6095">
        <v>43464.437453703707</v>
      </c>
      <c r="M6095">
        <v>0.84166666599999995</v>
      </c>
      <c r="N6095">
        <v>0</v>
      </c>
      <c r="O6095">
        <v>54</v>
      </c>
      <c r="P6095">
        <v>0</v>
      </c>
      <c r="Q6095">
        <v>0</v>
      </c>
      <c r="R6095">
        <v>0</v>
      </c>
      <c r="S6095">
        <v>45.45</v>
      </c>
      <c r="T6095">
        <v>0</v>
      </c>
      <c r="U6095">
        <v>0</v>
      </c>
    </row>
    <row r="6096" spans="1:21" x14ac:dyDescent="0.3">
      <c r="A6096">
        <v>93042</v>
      </c>
      <c r="B6096">
        <v>1</v>
      </c>
      <c r="C6096" t="s">
        <v>79</v>
      </c>
      <c r="D6096" t="s">
        <v>109</v>
      </c>
      <c r="E6096" t="s">
        <v>5030</v>
      </c>
      <c r="F6096" t="s">
        <v>162</v>
      </c>
      <c r="G6096" t="s">
        <v>72</v>
      </c>
      <c r="H6096" t="s">
        <v>128</v>
      </c>
      <c r="I6096" t="s">
        <v>22</v>
      </c>
      <c r="J6096" t="s">
        <v>129</v>
      </c>
      <c r="K6096">
        <v>43464.412743055553</v>
      </c>
      <c r="L6096">
        <v>43464.531134259261</v>
      </c>
      <c r="M6096">
        <v>2.841388888</v>
      </c>
      <c r="N6096">
        <v>0</v>
      </c>
      <c r="O6096">
        <v>183</v>
      </c>
      <c r="P6096">
        <v>0</v>
      </c>
      <c r="Q6096">
        <v>16</v>
      </c>
      <c r="R6096">
        <v>0</v>
      </c>
      <c r="S6096">
        <v>519.97416699999997</v>
      </c>
      <c r="T6096">
        <v>0</v>
      </c>
      <c r="U6096">
        <v>45.462221999999997</v>
      </c>
    </row>
    <row r="6097" spans="1:21" x14ac:dyDescent="0.3">
      <c r="A6097">
        <v>93043</v>
      </c>
      <c r="B6097">
        <v>1</v>
      </c>
      <c r="C6097" t="s">
        <v>79</v>
      </c>
      <c r="D6097" t="s">
        <v>109</v>
      </c>
      <c r="E6097" t="s">
        <v>5031</v>
      </c>
      <c r="F6097" t="s">
        <v>162</v>
      </c>
      <c r="G6097" t="s">
        <v>72</v>
      </c>
      <c r="H6097" t="s">
        <v>128</v>
      </c>
      <c r="I6097" t="s">
        <v>22</v>
      </c>
      <c r="J6097" t="s">
        <v>129</v>
      </c>
      <c r="K6097">
        <v>43464.412395833337</v>
      </c>
      <c r="L6097">
        <v>43464.532650462963</v>
      </c>
      <c r="M6097">
        <v>2.886111111</v>
      </c>
      <c r="N6097">
        <v>0</v>
      </c>
      <c r="O6097">
        <v>0</v>
      </c>
      <c r="P6097">
        <v>0</v>
      </c>
      <c r="Q6097">
        <v>87</v>
      </c>
      <c r="R6097">
        <v>0</v>
      </c>
      <c r="S6097">
        <v>0</v>
      </c>
      <c r="T6097">
        <v>0</v>
      </c>
      <c r="U6097">
        <v>251.091667</v>
      </c>
    </row>
    <row r="6098" spans="1:21" x14ac:dyDescent="0.3">
      <c r="A6098">
        <v>93044</v>
      </c>
      <c r="B6098">
        <v>1</v>
      </c>
      <c r="C6098" t="s">
        <v>78</v>
      </c>
      <c r="D6098" t="s">
        <v>80</v>
      </c>
      <c r="E6098" t="s">
        <v>5020</v>
      </c>
      <c r="F6098" t="s">
        <v>148</v>
      </c>
      <c r="G6098" t="s">
        <v>72</v>
      </c>
      <c r="H6098" t="s">
        <v>128</v>
      </c>
      <c r="I6098" t="s">
        <v>22</v>
      </c>
      <c r="J6098" t="s">
        <v>147</v>
      </c>
      <c r="K6098">
        <v>43464.418206018519</v>
      </c>
      <c r="L6098">
        <v>43464.883333333331</v>
      </c>
      <c r="M6098">
        <v>11.163055555</v>
      </c>
      <c r="N6098">
        <v>0</v>
      </c>
      <c r="O6098">
        <v>851</v>
      </c>
      <c r="P6098">
        <v>0</v>
      </c>
      <c r="Q6098">
        <v>0</v>
      </c>
      <c r="R6098">
        <v>0</v>
      </c>
      <c r="S6098">
        <v>9499.7602769999994</v>
      </c>
      <c r="T6098">
        <v>0</v>
      </c>
      <c r="U6098">
        <v>0</v>
      </c>
    </row>
    <row r="6099" spans="1:21" x14ac:dyDescent="0.3">
      <c r="A6099">
        <v>93046</v>
      </c>
      <c r="B6099">
        <v>1</v>
      </c>
      <c r="C6099" t="s">
        <v>78</v>
      </c>
      <c r="D6099" t="s">
        <v>90</v>
      </c>
      <c r="E6099" t="s">
        <v>5032</v>
      </c>
      <c r="F6099" t="s">
        <v>137</v>
      </c>
      <c r="G6099" t="s">
        <v>71</v>
      </c>
      <c r="H6099" t="s">
        <v>128</v>
      </c>
      <c r="I6099" t="s">
        <v>22</v>
      </c>
      <c r="J6099" t="s">
        <v>129</v>
      </c>
      <c r="K6099">
        <v>43464.42591435185</v>
      </c>
      <c r="L6099">
        <v>43464.496666666666</v>
      </c>
      <c r="M6099">
        <v>1.698055555</v>
      </c>
      <c r="N6099">
        <v>0</v>
      </c>
      <c r="O6099">
        <v>1</v>
      </c>
      <c r="P6099">
        <v>0</v>
      </c>
      <c r="Q6099">
        <v>0</v>
      </c>
      <c r="R6099">
        <v>0</v>
      </c>
      <c r="S6099">
        <v>1.698056</v>
      </c>
      <c r="T6099">
        <v>0</v>
      </c>
      <c r="U6099">
        <v>0</v>
      </c>
    </row>
    <row r="6100" spans="1:21" x14ac:dyDescent="0.3">
      <c r="A6100">
        <v>93047</v>
      </c>
      <c r="B6100">
        <v>1</v>
      </c>
      <c r="C6100" t="s">
        <v>78</v>
      </c>
      <c r="D6100" t="s">
        <v>102</v>
      </c>
      <c r="E6100" t="s">
        <v>5033</v>
      </c>
      <c r="F6100" t="s">
        <v>202</v>
      </c>
      <c r="G6100" t="s">
        <v>71</v>
      </c>
      <c r="H6100" t="s">
        <v>128</v>
      </c>
      <c r="I6100" t="s">
        <v>22</v>
      </c>
      <c r="J6100" t="s">
        <v>129</v>
      </c>
      <c r="K6100">
        <v>43464.429710648146</v>
      </c>
      <c r="L6100">
        <v>43464.464224537034</v>
      </c>
      <c r="M6100">
        <v>0.828333333</v>
      </c>
      <c r="N6100">
        <v>0</v>
      </c>
      <c r="O6100">
        <v>19</v>
      </c>
      <c r="P6100">
        <v>0</v>
      </c>
      <c r="Q6100">
        <v>0</v>
      </c>
      <c r="R6100">
        <v>0</v>
      </c>
      <c r="S6100">
        <v>15.738333000000001</v>
      </c>
      <c r="T6100">
        <v>0</v>
      </c>
      <c r="U6100">
        <v>0</v>
      </c>
    </row>
    <row r="6101" spans="1:21" x14ac:dyDescent="0.3">
      <c r="A6101">
        <v>93048</v>
      </c>
      <c r="B6101">
        <v>1</v>
      </c>
      <c r="C6101" t="s">
        <v>78</v>
      </c>
      <c r="D6101" t="s">
        <v>88</v>
      </c>
      <c r="E6101" t="s">
        <v>3585</v>
      </c>
      <c r="F6101" t="s">
        <v>146</v>
      </c>
      <c r="G6101" t="s">
        <v>72</v>
      </c>
      <c r="H6101" t="s">
        <v>128</v>
      </c>
      <c r="I6101" t="s">
        <v>22</v>
      </c>
      <c r="J6101" t="s">
        <v>147</v>
      </c>
      <c r="K6101">
        <v>43464.419953703706</v>
      </c>
      <c r="L6101">
        <v>43464.489629629628</v>
      </c>
      <c r="M6101">
        <v>1.672222222</v>
      </c>
      <c r="N6101">
        <v>0</v>
      </c>
      <c r="O6101">
        <v>1954</v>
      </c>
      <c r="P6101">
        <v>0</v>
      </c>
      <c r="Q6101">
        <v>0</v>
      </c>
      <c r="R6101">
        <v>0</v>
      </c>
      <c r="S6101">
        <v>3267.5222220000001</v>
      </c>
      <c r="T6101">
        <v>0</v>
      </c>
      <c r="U6101">
        <v>0</v>
      </c>
    </row>
    <row r="6102" spans="1:21" x14ac:dyDescent="0.3">
      <c r="A6102">
        <v>93049</v>
      </c>
      <c r="B6102">
        <v>1</v>
      </c>
      <c r="C6102" t="s">
        <v>78</v>
      </c>
      <c r="D6102" t="s">
        <v>95</v>
      </c>
      <c r="E6102" t="s">
        <v>5034</v>
      </c>
      <c r="F6102" t="s">
        <v>130</v>
      </c>
      <c r="G6102" t="s">
        <v>71</v>
      </c>
      <c r="H6102" t="s">
        <v>128</v>
      </c>
      <c r="I6102" t="s">
        <v>22</v>
      </c>
      <c r="J6102" t="s">
        <v>129</v>
      </c>
      <c r="K6102">
        <v>43464.431979166664</v>
      </c>
      <c r="L6102">
        <v>43464.450578703705</v>
      </c>
      <c r="M6102">
        <v>0.44638888799999998</v>
      </c>
      <c r="N6102">
        <v>0</v>
      </c>
      <c r="O6102">
        <v>1</v>
      </c>
      <c r="P6102">
        <v>0</v>
      </c>
      <c r="Q6102">
        <v>0</v>
      </c>
      <c r="R6102">
        <v>0</v>
      </c>
      <c r="S6102">
        <v>0.44638899999999998</v>
      </c>
      <c r="T6102">
        <v>0</v>
      </c>
      <c r="U6102">
        <v>0</v>
      </c>
    </row>
    <row r="6103" spans="1:21" x14ac:dyDescent="0.3">
      <c r="A6103">
        <v>93051</v>
      </c>
      <c r="B6103">
        <v>1</v>
      </c>
      <c r="C6103" t="s">
        <v>79</v>
      </c>
      <c r="D6103" t="s">
        <v>119</v>
      </c>
      <c r="E6103" t="s">
        <v>5035</v>
      </c>
      <c r="F6103" t="s">
        <v>150</v>
      </c>
      <c r="G6103" t="s">
        <v>72</v>
      </c>
      <c r="H6103" t="s">
        <v>128</v>
      </c>
      <c r="I6103" t="s">
        <v>22</v>
      </c>
      <c r="J6103" t="s">
        <v>147</v>
      </c>
      <c r="K6103">
        <v>43464.427337962959</v>
      </c>
      <c r="L6103">
        <v>43464.48751767361</v>
      </c>
      <c r="M6103">
        <v>1.4443127769999999</v>
      </c>
      <c r="N6103">
        <v>11</v>
      </c>
      <c r="O6103">
        <v>2272</v>
      </c>
      <c r="P6103">
        <v>0</v>
      </c>
      <c r="Q6103">
        <v>1440</v>
      </c>
      <c r="R6103">
        <v>15.887441000000001</v>
      </c>
      <c r="S6103">
        <v>3281.4786290000002</v>
      </c>
      <c r="T6103">
        <v>0</v>
      </c>
      <c r="U6103">
        <v>2079.810399</v>
      </c>
    </row>
    <row r="6104" spans="1:21" x14ac:dyDescent="0.3">
      <c r="A6104">
        <v>93052</v>
      </c>
      <c r="B6104">
        <v>1</v>
      </c>
      <c r="C6104" t="s">
        <v>78</v>
      </c>
      <c r="D6104" t="s">
        <v>94</v>
      </c>
      <c r="E6104" t="s">
        <v>5036</v>
      </c>
      <c r="F6104" t="s">
        <v>137</v>
      </c>
      <c r="G6104" t="s">
        <v>71</v>
      </c>
      <c r="H6104" t="s">
        <v>128</v>
      </c>
      <c r="I6104" t="s">
        <v>22</v>
      </c>
      <c r="J6104" t="s">
        <v>129</v>
      </c>
      <c r="K6104">
        <v>43464.435393518521</v>
      </c>
      <c r="L6104">
        <v>43464.464189814811</v>
      </c>
      <c r="M6104">
        <v>0.691111111</v>
      </c>
      <c r="N6104">
        <v>0</v>
      </c>
      <c r="O6104">
        <v>1</v>
      </c>
      <c r="P6104">
        <v>0</v>
      </c>
      <c r="Q6104">
        <v>0</v>
      </c>
      <c r="R6104">
        <v>0</v>
      </c>
      <c r="S6104">
        <v>0.69111100000000003</v>
      </c>
      <c r="T6104">
        <v>0</v>
      </c>
      <c r="U6104">
        <v>0</v>
      </c>
    </row>
    <row r="6105" spans="1:21" x14ac:dyDescent="0.3">
      <c r="A6105">
        <v>93054</v>
      </c>
      <c r="B6105">
        <v>1</v>
      </c>
      <c r="C6105" t="s">
        <v>78</v>
      </c>
      <c r="D6105" t="s">
        <v>81</v>
      </c>
      <c r="E6105" t="s">
        <v>5037</v>
      </c>
      <c r="F6105" t="s">
        <v>140</v>
      </c>
      <c r="G6105" t="s">
        <v>72</v>
      </c>
      <c r="H6105" t="s">
        <v>128</v>
      </c>
      <c r="I6105" t="s">
        <v>22</v>
      </c>
      <c r="J6105" t="s">
        <v>129</v>
      </c>
      <c r="K6105">
        <v>43464.431435185186</v>
      </c>
      <c r="L6105">
        <v>43464.4612037037</v>
      </c>
      <c r="M6105">
        <v>0.71444444399999996</v>
      </c>
      <c r="N6105">
        <v>0</v>
      </c>
      <c r="O6105">
        <v>10</v>
      </c>
      <c r="P6105">
        <v>1</v>
      </c>
      <c r="Q6105">
        <v>111</v>
      </c>
      <c r="R6105">
        <v>0</v>
      </c>
      <c r="S6105">
        <v>7.144444</v>
      </c>
      <c r="T6105">
        <v>0.71444399999999997</v>
      </c>
      <c r="U6105">
        <v>79.303332999999995</v>
      </c>
    </row>
    <row r="6106" spans="1:21" x14ac:dyDescent="0.3">
      <c r="A6106">
        <v>93058</v>
      </c>
      <c r="B6106">
        <v>1</v>
      </c>
      <c r="C6106" t="s">
        <v>78</v>
      </c>
      <c r="D6106" t="s">
        <v>81</v>
      </c>
      <c r="E6106" t="s">
        <v>5038</v>
      </c>
      <c r="F6106" t="s">
        <v>137</v>
      </c>
      <c r="G6106" t="s">
        <v>71</v>
      </c>
      <c r="H6106" t="s">
        <v>128</v>
      </c>
      <c r="I6106" t="s">
        <v>22</v>
      </c>
      <c r="J6106" t="s">
        <v>129</v>
      </c>
      <c r="K6106">
        <v>43464.443356481483</v>
      </c>
      <c r="L6106">
        <v>43464.476527777777</v>
      </c>
      <c r="M6106">
        <v>0.79611111099999998</v>
      </c>
      <c r="N6106">
        <v>0</v>
      </c>
      <c r="O6106">
        <v>1</v>
      </c>
      <c r="P6106">
        <v>0</v>
      </c>
      <c r="Q6106">
        <v>0</v>
      </c>
      <c r="R6106">
        <v>0</v>
      </c>
      <c r="S6106">
        <v>0.79611100000000001</v>
      </c>
      <c r="T6106">
        <v>0</v>
      </c>
      <c r="U6106">
        <v>0</v>
      </c>
    </row>
    <row r="6107" spans="1:21" x14ac:dyDescent="0.3">
      <c r="A6107">
        <v>93061</v>
      </c>
      <c r="B6107">
        <v>1</v>
      </c>
      <c r="C6107" t="s">
        <v>78</v>
      </c>
      <c r="D6107" t="s">
        <v>92</v>
      </c>
      <c r="E6107" t="s">
        <v>5039</v>
      </c>
      <c r="F6107" t="s">
        <v>161</v>
      </c>
      <c r="G6107" t="s">
        <v>72</v>
      </c>
      <c r="H6107" t="s">
        <v>128</v>
      </c>
      <c r="I6107" t="s">
        <v>22</v>
      </c>
      <c r="J6107" t="s">
        <v>129</v>
      </c>
      <c r="K6107">
        <v>43464.433379629627</v>
      </c>
      <c r="L6107">
        <v>43464.497893518521</v>
      </c>
      <c r="M6107">
        <v>1.548333333</v>
      </c>
      <c r="N6107">
        <v>0</v>
      </c>
      <c r="O6107">
        <v>0</v>
      </c>
      <c r="P6107">
        <v>0</v>
      </c>
      <c r="Q6107">
        <v>19</v>
      </c>
      <c r="R6107">
        <v>0</v>
      </c>
      <c r="S6107">
        <v>0</v>
      </c>
      <c r="T6107">
        <v>0</v>
      </c>
      <c r="U6107">
        <v>29.418333000000001</v>
      </c>
    </row>
    <row r="6108" spans="1:21" x14ac:dyDescent="0.3">
      <c r="A6108">
        <v>93066</v>
      </c>
      <c r="B6108">
        <v>1</v>
      </c>
      <c r="C6108" t="s">
        <v>78</v>
      </c>
      <c r="D6108" t="s">
        <v>85</v>
      </c>
      <c r="E6108" t="s">
        <v>5040</v>
      </c>
      <c r="F6108" t="s">
        <v>141</v>
      </c>
      <c r="G6108" t="s">
        <v>71</v>
      </c>
      <c r="H6108" t="s">
        <v>128</v>
      </c>
      <c r="I6108" t="s">
        <v>22</v>
      </c>
      <c r="J6108" t="s">
        <v>129</v>
      </c>
      <c r="K6108">
        <v>43464.456250000003</v>
      </c>
      <c r="L6108">
        <v>43464.47152777778</v>
      </c>
      <c r="M6108">
        <v>0.36666666599999997</v>
      </c>
      <c r="N6108">
        <v>0</v>
      </c>
      <c r="O6108">
        <v>152</v>
      </c>
      <c r="P6108">
        <v>0</v>
      </c>
      <c r="Q6108">
        <v>0</v>
      </c>
      <c r="R6108">
        <v>0</v>
      </c>
      <c r="S6108">
        <v>55.733333000000002</v>
      </c>
      <c r="T6108">
        <v>0</v>
      </c>
      <c r="U6108">
        <v>0</v>
      </c>
    </row>
    <row r="6109" spans="1:21" x14ac:dyDescent="0.3">
      <c r="A6109">
        <v>93069</v>
      </c>
      <c r="B6109">
        <v>1</v>
      </c>
      <c r="C6109" t="s">
        <v>78</v>
      </c>
      <c r="D6109" t="s">
        <v>81</v>
      </c>
      <c r="E6109" t="s">
        <v>3983</v>
      </c>
      <c r="F6109" t="s">
        <v>172</v>
      </c>
      <c r="G6109" t="s">
        <v>71</v>
      </c>
      <c r="H6109" t="s">
        <v>128</v>
      </c>
      <c r="I6109" t="s">
        <v>22</v>
      </c>
      <c r="J6109" t="s">
        <v>129</v>
      </c>
      <c r="K6109">
        <v>43464.459236111114</v>
      </c>
      <c r="L6109">
        <v>43464.534363425926</v>
      </c>
      <c r="M6109">
        <v>1.803055555</v>
      </c>
      <c r="N6109">
        <v>0</v>
      </c>
      <c r="O6109">
        <v>251</v>
      </c>
      <c r="P6109">
        <v>0</v>
      </c>
      <c r="Q6109">
        <v>0</v>
      </c>
      <c r="R6109">
        <v>0</v>
      </c>
      <c r="S6109">
        <v>452.56694399999998</v>
      </c>
      <c r="T6109">
        <v>0</v>
      </c>
      <c r="U6109">
        <v>0</v>
      </c>
    </row>
    <row r="6110" spans="1:21" x14ac:dyDescent="0.3">
      <c r="A6110">
        <v>93070</v>
      </c>
      <c r="B6110">
        <v>1</v>
      </c>
      <c r="C6110" t="s">
        <v>78</v>
      </c>
      <c r="D6110" t="s">
        <v>88</v>
      </c>
      <c r="E6110" t="s">
        <v>5041</v>
      </c>
      <c r="F6110" t="s">
        <v>156</v>
      </c>
      <c r="G6110" t="s">
        <v>71</v>
      </c>
      <c r="H6110" t="s">
        <v>128</v>
      </c>
      <c r="I6110" t="s">
        <v>22</v>
      </c>
      <c r="J6110" t="s">
        <v>129</v>
      </c>
      <c r="K6110">
        <v>43464.455578703702</v>
      </c>
      <c r="L6110">
        <v>43464.55028935185</v>
      </c>
      <c r="M6110">
        <v>2.273055555</v>
      </c>
      <c r="N6110">
        <v>0</v>
      </c>
      <c r="O6110">
        <v>12</v>
      </c>
      <c r="P6110">
        <v>0</v>
      </c>
      <c r="Q6110">
        <v>0</v>
      </c>
      <c r="R6110">
        <v>0</v>
      </c>
      <c r="S6110">
        <v>27.276667</v>
      </c>
      <c r="T6110">
        <v>0</v>
      </c>
      <c r="U6110">
        <v>0</v>
      </c>
    </row>
    <row r="6111" spans="1:21" x14ac:dyDescent="0.3">
      <c r="A6111">
        <v>93071</v>
      </c>
      <c r="B6111">
        <v>1</v>
      </c>
      <c r="C6111" t="s">
        <v>79</v>
      </c>
      <c r="D6111" t="s">
        <v>119</v>
      </c>
      <c r="E6111" t="s">
        <v>906</v>
      </c>
      <c r="F6111" t="s">
        <v>152</v>
      </c>
      <c r="G6111" t="s">
        <v>71</v>
      </c>
      <c r="H6111" t="s">
        <v>128</v>
      </c>
      <c r="I6111" t="s">
        <v>22</v>
      </c>
      <c r="J6111" t="s">
        <v>129</v>
      </c>
      <c r="K6111">
        <v>43464.460706018523</v>
      </c>
      <c r="L6111">
        <v>43464.49596064815</v>
      </c>
      <c r="M6111">
        <v>0.84611111100000003</v>
      </c>
      <c r="N6111">
        <v>0</v>
      </c>
      <c r="O6111">
        <v>38</v>
      </c>
      <c r="P6111">
        <v>0</v>
      </c>
      <c r="Q6111">
        <v>0</v>
      </c>
      <c r="R6111">
        <v>0</v>
      </c>
      <c r="S6111">
        <v>32.152222000000002</v>
      </c>
      <c r="T6111">
        <v>0</v>
      </c>
      <c r="U6111">
        <v>0</v>
      </c>
    </row>
    <row r="6112" spans="1:21" x14ac:dyDescent="0.3">
      <c r="A6112">
        <v>93072</v>
      </c>
      <c r="B6112">
        <v>1</v>
      </c>
      <c r="C6112" t="s">
        <v>78</v>
      </c>
      <c r="D6112" t="s">
        <v>105</v>
      </c>
      <c r="E6112" t="s">
        <v>201</v>
      </c>
      <c r="F6112" t="s">
        <v>136</v>
      </c>
      <c r="G6112" t="s">
        <v>71</v>
      </c>
      <c r="H6112" t="s">
        <v>128</v>
      </c>
      <c r="I6112" t="s">
        <v>22</v>
      </c>
      <c r="J6112" t="s">
        <v>129</v>
      </c>
      <c r="K6112">
        <v>43464.460335648146</v>
      </c>
      <c r="L6112">
        <v>43464.487500000003</v>
      </c>
      <c r="M6112">
        <v>0.65194444399999996</v>
      </c>
      <c r="N6112">
        <v>0</v>
      </c>
      <c r="O6112">
        <v>175</v>
      </c>
      <c r="P6112">
        <v>0</v>
      </c>
      <c r="Q6112">
        <v>0</v>
      </c>
      <c r="R6112">
        <v>0</v>
      </c>
      <c r="S6112">
        <v>114.090278</v>
      </c>
      <c r="T6112">
        <v>0</v>
      </c>
      <c r="U6112">
        <v>0</v>
      </c>
    </row>
    <row r="6113" spans="1:21" x14ac:dyDescent="0.3">
      <c r="A6113">
        <v>93075</v>
      </c>
      <c r="B6113">
        <v>1</v>
      </c>
      <c r="C6113" t="s">
        <v>78</v>
      </c>
      <c r="D6113" t="s">
        <v>95</v>
      </c>
      <c r="E6113" t="s">
        <v>5042</v>
      </c>
      <c r="F6113" t="s">
        <v>154</v>
      </c>
      <c r="G6113" t="s">
        <v>72</v>
      </c>
      <c r="H6113" t="s">
        <v>128</v>
      </c>
      <c r="I6113" t="s">
        <v>24</v>
      </c>
      <c r="J6113" t="s">
        <v>129</v>
      </c>
      <c r="K6113">
        <v>43464.463229166664</v>
      </c>
      <c r="L6113">
        <v>43464.505468946758</v>
      </c>
      <c r="M6113">
        <v>1.0137544439999999</v>
      </c>
      <c r="N6113">
        <v>12</v>
      </c>
      <c r="O6113">
        <v>2791</v>
      </c>
      <c r="P6113">
        <v>0</v>
      </c>
      <c r="Q6113">
        <v>1</v>
      </c>
      <c r="R6113">
        <v>12.165053</v>
      </c>
      <c r="S6113">
        <v>2829.388653</v>
      </c>
      <c r="T6113">
        <v>0</v>
      </c>
      <c r="U6113">
        <v>1.013754</v>
      </c>
    </row>
    <row r="6114" spans="1:21" x14ac:dyDescent="0.3">
      <c r="A6114">
        <v>93077</v>
      </c>
      <c r="B6114">
        <v>1</v>
      </c>
      <c r="C6114" t="s">
        <v>78</v>
      </c>
      <c r="D6114" t="s">
        <v>82</v>
      </c>
      <c r="E6114" t="s">
        <v>5043</v>
      </c>
      <c r="F6114" t="s">
        <v>144</v>
      </c>
      <c r="G6114" t="s">
        <v>71</v>
      </c>
      <c r="H6114" t="s">
        <v>128</v>
      </c>
      <c r="I6114" t="s">
        <v>22</v>
      </c>
      <c r="J6114" t="s">
        <v>129</v>
      </c>
      <c r="K6114">
        <v>43464.472743055558</v>
      </c>
      <c r="L6114">
        <v>43464.523912037039</v>
      </c>
      <c r="M6114">
        <v>1.2280555550000001</v>
      </c>
      <c r="N6114">
        <v>0</v>
      </c>
      <c r="O6114">
        <v>9</v>
      </c>
      <c r="P6114">
        <v>0</v>
      </c>
      <c r="Q6114">
        <v>0</v>
      </c>
      <c r="R6114">
        <v>0</v>
      </c>
      <c r="S6114">
        <v>11.0525</v>
      </c>
      <c r="T6114">
        <v>0</v>
      </c>
      <c r="U6114">
        <v>0</v>
      </c>
    </row>
    <row r="6115" spans="1:21" x14ac:dyDescent="0.3">
      <c r="A6115">
        <v>93078</v>
      </c>
      <c r="B6115">
        <v>1</v>
      </c>
      <c r="C6115" t="s">
        <v>78</v>
      </c>
      <c r="D6115" t="s">
        <v>101</v>
      </c>
      <c r="E6115" t="s">
        <v>4474</v>
      </c>
      <c r="F6115" t="s">
        <v>136</v>
      </c>
      <c r="G6115" t="s">
        <v>71</v>
      </c>
      <c r="H6115" t="s">
        <v>128</v>
      </c>
      <c r="I6115" t="s">
        <v>22</v>
      </c>
      <c r="J6115" t="s">
        <v>129</v>
      </c>
      <c r="K6115">
        <v>43464.476793981477</v>
      </c>
      <c r="L6115">
        <v>43464.525856481479</v>
      </c>
      <c r="M6115">
        <v>1.1775</v>
      </c>
      <c r="N6115">
        <v>0</v>
      </c>
      <c r="O6115">
        <v>13</v>
      </c>
      <c r="P6115">
        <v>0</v>
      </c>
      <c r="Q6115">
        <v>0</v>
      </c>
      <c r="R6115">
        <v>0</v>
      </c>
      <c r="S6115">
        <v>15.307499999999999</v>
      </c>
      <c r="T6115">
        <v>0</v>
      </c>
      <c r="U6115">
        <v>0</v>
      </c>
    </row>
    <row r="6116" spans="1:21" x14ac:dyDescent="0.3">
      <c r="A6116">
        <v>93079</v>
      </c>
      <c r="B6116">
        <v>1</v>
      </c>
      <c r="C6116" t="s">
        <v>78</v>
      </c>
      <c r="D6116" t="s">
        <v>102</v>
      </c>
      <c r="E6116" t="s">
        <v>421</v>
      </c>
      <c r="F6116" t="s">
        <v>140</v>
      </c>
      <c r="G6116" t="s">
        <v>72</v>
      </c>
      <c r="H6116" t="s">
        <v>128</v>
      </c>
      <c r="I6116" t="s">
        <v>22</v>
      </c>
      <c r="J6116" t="s">
        <v>129</v>
      </c>
      <c r="K6116">
        <v>43464.475891203707</v>
      </c>
      <c r="L6116">
        <v>43464.496527777781</v>
      </c>
      <c r="M6116">
        <v>0.49527777699999997</v>
      </c>
      <c r="N6116">
        <v>0</v>
      </c>
      <c r="O6116">
        <v>3</v>
      </c>
      <c r="P6116">
        <v>38</v>
      </c>
      <c r="Q6116">
        <v>339</v>
      </c>
      <c r="R6116">
        <v>0</v>
      </c>
      <c r="S6116">
        <v>1.485833</v>
      </c>
      <c r="T6116">
        <v>18.820556</v>
      </c>
      <c r="U6116">
        <v>167.89916600000001</v>
      </c>
    </row>
    <row r="6117" spans="1:21" x14ac:dyDescent="0.3">
      <c r="A6117">
        <v>93080</v>
      </c>
      <c r="B6117">
        <v>1</v>
      </c>
      <c r="C6117" t="s">
        <v>78</v>
      </c>
      <c r="D6117" t="s">
        <v>94</v>
      </c>
      <c r="E6117" t="s">
        <v>5044</v>
      </c>
      <c r="F6117" t="s">
        <v>137</v>
      </c>
      <c r="G6117" t="s">
        <v>71</v>
      </c>
      <c r="H6117" t="s">
        <v>128</v>
      </c>
      <c r="I6117" t="s">
        <v>22</v>
      </c>
      <c r="J6117" t="s">
        <v>129</v>
      </c>
      <c r="K6117">
        <v>43464.476666666669</v>
      </c>
      <c r="L6117">
        <v>43464.512627314813</v>
      </c>
      <c r="M6117">
        <v>0.86305555499999997</v>
      </c>
      <c r="N6117">
        <v>0</v>
      </c>
      <c r="O6117">
        <v>1</v>
      </c>
      <c r="P6117">
        <v>0</v>
      </c>
      <c r="Q6117">
        <v>0</v>
      </c>
      <c r="R6117">
        <v>0</v>
      </c>
      <c r="S6117">
        <v>0.86305600000000005</v>
      </c>
      <c r="T6117">
        <v>0</v>
      </c>
      <c r="U6117">
        <v>0</v>
      </c>
    </row>
    <row r="6118" spans="1:21" x14ac:dyDescent="0.3">
      <c r="A6118">
        <v>93082</v>
      </c>
      <c r="B6118">
        <v>1</v>
      </c>
      <c r="C6118" t="s">
        <v>78</v>
      </c>
      <c r="D6118" t="s">
        <v>91</v>
      </c>
      <c r="E6118" t="s">
        <v>5045</v>
      </c>
      <c r="F6118" t="s">
        <v>137</v>
      </c>
      <c r="G6118" t="s">
        <v>71</v>
      </c>
      <c r="H6118" t="s">
        <v>128</v>
      </c>
      <c r="I6118" t="s">
        <v>22</v>
      </c>
      <c r="J6118" t="s">
        <v>129</v>
      </c>
      <c r="K6118">
        <v>43464.480995370373</v>
      </c>
      <c r="L6118">
        <v>43464.632847222223</v>
      </c>
      <c r="M6118">
        <v>3.6444444439999999</v>
      </c>
      <c r="N6118">
        <v>0</v>
      </c>
      <c r="O6118">
        <v>0</v>
      </c>
      <c r="P6118">
        <v>0</v>
      </c>
      <c r="Q6118">
        <v>1</v>
      </c>
      <c r="R6118">
        <v>0</v>
      </c>
      <c r="S6118">
        <v>0</v>
      </c>
      <c r="T6118">
        <v>0</v>
      </c>
      <c r="U6118">
        <v>3.644444</v>
      </c>
    </row>
    <row r="6119" spans="1:21" x14ac:dyDescent="0.3">
      <c r="A6119">
        <v>93083</v>
      </c>
      <c r="B6119">
        <v>1</v>
      </c>
      <c r="C6119" t="s">
        <v>79</v>
      </c>
      <c r="D6119" t="s">
        <v>118</v>
      </c>
      <c r="E6119" t="s">
        <v>2994</v>
      </c>
      <c r="F6119" t="s">
        <v>140</v>
      </c>
      <c r="G6119" t="s">
        <v>72</v>
      </c>
      <c r="H6119" t="s">
        <v>128</v>
      </c>
      <c r="I6119" t="s">
        <v>22</v>
      </c>
      <c r="J6119" t="s">
        <v>129</v>
      </c>
      <c r="K6119">
        <v>43464.475844907407</v>
      </c>
      <c r="L6119">
        <v>43464.49083333333</v>
      </c>
      <c r="M6119">
        <v>0.35972222199999998</v>
      </c>
      <c r="N6119">
        <v>1</v>
      </c>
      <c r="O6119">
        <v>4094</v>
      </c>
      <c r="P6119">
        <v>0</v>
      </c>
      <c r="Q6119">
        <v>101</v>
      </c>
      <c r="R6119">
        <v>0.35972199999999999</v>
      </c>
      <c r="S6119">
        <v>1472.702777</v>
      </c>
      <c r="T6119">
        <v>0</v>
      </c>
      <c r="U6119">
        <v>36.331944</v>
      </c>
    </row>
    <row r="6120" spans="1:21" x14ac:dyDescent="0.3">
      <c r="A6120">
        <v>93085</v>
      </c>
      <c r="B6120">
        <v>1</v>
      </c>
      <c r="C6120" t="s">
        <v>78</v>
      </c>
      <c r="D6120" t="s">
        <v>125</v>
      </c>
      <c r="E6120" t="s">
        <v>5046</v>
      </c>
      <c r="F6120" t="s">
        <v>137</v>
      </c>
      <c r="G6120" t="s">
        <v>71</v>
      </c>
      <c r="H6120" t="s">
        <v>128</v>
      </c>
      <c r="I6120" t="s">
        <v>22</v>
      </c>
      <c r="J6120" t="s">
        <v>129</v>
      </c>
      <c r="K6120">
        <v>43464.47896990741</v>
      </c>
      <c r="L6120">
        <v>43464.517118055555</v>
      </c>
      <c r="M6120">
        <v>0.91555555499999997</v>
      </c>
      <c r="N6120">
        <v>1</v>
      </c>
      <c r="O6120">
        <v>0</v>
      </c>
      <c r="P6120">
        <v>0</v>
      </c>
      <c r="Q6120">
        <v>0</v>
      </c>
      <c r="R6120">
        <v>0.91555600000000004</v>
      </c>
      <c r="S6120">
        <v>0</v>
      </c>
      <c r="T6120">
        <v>0</v>
      </c>
      <c r="U6120">
        <v>0</v>
      </c>
    </row>
    <row r="6121" spans="1:21" x14ac:dyDescent="0.3">
      <c r="A6121">
        <v>93086</v>
      </c>
      <c r="B6121">
        <v>1</v>
      </c>
      <c r="C6121" t="s">
        <v>78</v>
      </c>
      <c r="D6121" t="s">
        <v>80</v>
      </c>
      <c r="E6121" t="s">
        <v>1032</v>
      </c>
      <c r="F6121" t="s">
        <v>136</v>
      </c>
      <c r="G6121" t="s">
        <v>71</v>
      </c>
      <c r="H6121" t="s">
        <v>128</v>
      </c>
      <c r="I6121" t="s">
        <v>22</v>
      </c>
      <c r="J6121" t="s">
        <v>129</v>
      </c>
      <c r="K6121">
        <v>43464.474965277775</v>
      </c>
      <c r="L6121">
        <v>43464.499675925923</v>
      </c>
      <c r="M6121">
        <v>0.59305555499999996</v>
      </c>
      <c r="N6121">
        <v>0</v>
      </c>
      <c r="O6121">
        <v>88</v>
      </c>
      <c r="P6121">
        <v>0</v>
      </c>
      <c r="Q6121">
        <v>0</v>
      </c>
      <c r="R6121">
        <v>0</v>
      </c>
      <c r="S6121">
        <v>52.188889000000003</v>
      </c>
      <c r="T6121">
        <v>0</v>
      </c>
      <c r="U6121">
        <v>0</v>
      </c>
    </row>
    <row r="6122" spans="1:21" x14ac:dyDescent="0.3">
      <c r="A6122">
        <v>93091</v>
      </c>
      <c r="B6122">
        <v>1</v>
      </c>
      <c r="C6122" t="s">
        <v>78</v>
      </c>
      <c r="D6122" t="s">
        <v>91</v>
      </c>
      <c r="E6122" t="s">
        <v>5047</v>
      </c>
      <c r="F6122" t="s">
        <v>137</v>
      </c>
      <c r="G6122" t="s">
        <v>71</v>
      </c>
      <c r="H6122" t="s">
        <v>128</v>
      </c>
      <c r="I6122" t="s">
        <v>22</v>
      </c>
      <c r="J6122" t="s">
        <v>129</v>
      </c>
      <c r="K6122">
        <v>43464.488587962966</v>
      </c>
      <c r="L6122">
        <v>43464.575335648151</v>
      </c>
      <c r="M6122">
        <v>2.0819444439999999</v>
      </c>
      <c r="N6122">
        <v>0</v>
      </c>
      <c r="O6122">
        <v>0</v>
      </c>
      <c r="P6122">
        <v>0</v>
      </c>
      <c r="Q6122">
        <v>1</v>
      </c>
      <c r="R6122">
        <v>0</v>
      </c>
      <c r="S6122">
        <v>0</v>
      </c>
      <c r="T6122">
        <v>0</v>
      </c>
      <c r="U6122">
        <v>2.081944</v>
      </c>
    </row>
    <row r="6123" spans="1:21" x14ac:dyDescent="0.3">
      <c r="A6123">
        <v>93094</v>
      </c>
      <c r="B6123">
        <v>1</v>
      </c>
      <c r="C6123" t="s">
        <v>78</v>
      </c>
      <c r="D6123" t="s">
        <v>95</v>
      </c>
      <c r="E6123" t="s">
        <v>5048</v>
      </c>
      <c r="F6123" t="s">
        <v>140</v>
      </c>
      <c r="G6123" t="s">
        <v>72</v>
      </c>
      <c r="H6123" t="s">
        <v>128</v>
      </c>
      <c r="I6123" t="s">
        <v>22</v>
      </c>
      <c r="J6123" t="s">
        <v>129</v>
      </c>
      <c r="K6123">
        <v>43464.486018518517</v>
      </c>
      <c r="L6123">
        <v>43464.509965277779</v>
      </c>
      <c r="M6123">
        <v>0.574722222</v>
      </c>
      <c r="N6123">
        <v>1</v>
      </c>
      <c r="O6123">
        <v>461</v>
      </c>
      <c r="P6123">
        <v>0</v>
      </c>
      <c r="Q6123">
        <v>0</v>
      </c>
      <c r="R6123">
        <v>0.57472199999999996</v>
      </c>
      <c r="S6123">
        <v>264.94694399999997</v>
      </c>
      <c r="T6123">
        <v>0</v>
      </c>
      <c r="U6123">
        <v>0</v>
      </c>
    </row>
    <row r="6124" spans="1:21" x14ac:dyDescent="0.3">
      <c r="A6124">
        <v>93096</v>
      </c>
      <c r="B6124">
        <v>1</v>
      </c>
      <c r="C6124" t="s">
        <v>78</v>
      </c>
      <c r="D6124" t="s">
        <v>94</v>
      </c>
      <c r="E6124" t="s">
        <v>5049</v>
      </c>
      <c r="F6124" t="s">
        <v>204</v>
      </c>
      <c r="G6124" t="s">
        <v>71</v>
      </c>
      <c r="H6124" t="s">
        <v>128</v>
      </c>
      <c r="I6124" t="s">
        <v>22</v>
      </c>
      <c r="J6124" t="s">
        <v>129</v>
      </c>
      <c r="K6124">
        <v>43464.486562500002</v>
      </c>
      <c r="L6124">
        <v>43464.749432870369</v>
      </c>
      <c r="M6124">
        <v>6.3088888880000003</v>
      </c>
      <c r="N6124">
        <v>0</v>
      </c>
      <c r="O6124">
        <v>71</v>
      </c>
      <c r="P6124">
        <v>0</v>
      </c>
      <c r="Q6124">
        <v>0</v>
      </c>
      <c r="R6124">
        <v>0</v>
      </c>
      <c r="S6124">
        <v>447.93111099999999</v>
      </c>
      <c r="T6124">
        <v>0</v>
      </c>
      <c r="U6124">
        <v>0</v>
      </c>
    </row>
    <row r="6125" spans="1:21" x14ac:dyDescent="0.3">
      <c r="A6125">
        <v>93100</v>
      </c>
      <c r="B6125">
        <v>1</v>
      </c>
      <c r="C6125" t="s">
        <v>79</v>
      </c>
      <c r="D6125" t="s">
        <v>119</v>
      </c>
      <c r="E6125" t="s">
        <v>5050</v>
      </c>
      <c r="F6125" t="s">
        <v>150</v>
      </c>
      <c r="G6125" t="s">
        <v>71</v>
      </c>
      <c r="H6125" t="s">
        <v>128</v>
      </c>
      <c r="I6125" t="s">
        <v>22</v>
      </c>
      <c r="J6125" t="s">
        <v>147</v>
      </c>
      <c r="K6125">
        <v>43464.496921296297</v>
      </c>
      <c r="L6125">
        <v>43464.562997685185</v>
      </c>
      <c r="M6125">
        <v>1.5858333330000001</v>
      </c>
      <c r="N6125">
        <v>0</v>
      </c>
      <c r="O6125">
        <v>7</v>
      </c>
      <c r="P6125">
        <v>0</v>
      </c>
      <c r="Q6125">
        <v>1</v>
      </c>
      <c r="R6125">
        <v>0</v>
      </c>
      <c r="S6125">
        <v>11.100833</v>
      </c>
      <c r="T6125">
        <v>0</v>
      </c>
      <c r="U6125">
        <v>1.585833</v>
      </c>
    </row>
    <row r="6126" spans="1:21" x14ac:dyDescent="0.3">
      <c r="A6126">
        <v>93102</v>
      </c>
      <c r="B6126">
        <v>1</v>
      </c>
      <c r="C6126" t="s">
        <v>78</v>
      </c>
      <c r="D6126" t="s">
        <v>80</v>
      </c>
      <c r="E6126" t="s">
        <v>5051</v>
      </c>
      <c r="F6126" t="s">
        <v>136</v>
      </c>
      <c r="G6126" t="s">
        <v>71</v>
      </c>
      <c r="H6126" t="s">
        <v>128</v>
      </c>
      <c r="I6126" t="s">
        <v>22</v>
      </c>
      <c r="J6126" t="s">
        <v>129</v>
      </c>
      <c r="K6126">
        <v>43464.504976851851</v>
      </c>
      <c r="L6126">
        <v>43464.525810185187</v>
      </c>
      <c r="M6126">
        <v>0.5</v>
      </c>
      <c r="N6126">
        <v>0</v>
      </c>
      <c r="O6126">
        <v>349</v>
      </c>
      <c r="P6126">
        <v>0</v>
      </c>
      <c r="Q6126">
        <v>0</v>
      </c>
      <c r="R6126">
        <v>0</v>
      </c>
      <c r="S6126">
        <v>174.5</v>
      </c>
      <c r="T6126">
        <v>0</v>
      </c>
      <c r="U6126">
        <v>0</v>
      </c>
    </row>
    <row r="6127" spans="1:21" x14ac:dyDescent="0.3">
      <c r="A6127">
        <v>93106</v>
      </c>
      <c r="B6127">
        <v>1</v>
      </c>
      <c r="C6127" t="s">
        <v>79</v>
      </c>
      <c r="D6127" t="s">
        <v>124</v>
      </c>
      <c r="E6127" t="s">
        <v>5052</v>
      </c>
      <c r="F6127" t="s">
        <v>137</v>
      </c>
      <c r="G6127" t="s">
        <v>71</v>
      </c>
      <c r="H6127" t="s">
        <v>128</v>
      </c>
      <c r="I6127" t="s">
        <v>22</v>
      </c>
      <c r="J6127" t="s">
        <v>129</v>
      </c>
      <c r="K6127">
        <v>43464.510706018518</v>
      </c>
      <c r="L6127">
        <v>43464.597372685188</v>
      </c>
      <c r="M6127">
        <v>2.08</v>
      </c>
      <c r="N6127">
        <v>0</v>
      </c>
      <c r="O6127">
        <v>1</v>
      </c>
      <c r="P6127">
        <v>0</v>
      </c>
      <c r="Q6127">
        <v>0</v>
      </c>
      <c r="R6127">
        <v>0</v>
      </c>
      <c r="S6127">
        <v>2.08</v>
      </c>
      <c r="T6127">
        <v>0</v>
      </c>
      <c r="U6127">
        <v>0</v>
      </c>
    </row>
    <row r="6128" spans="1:21" x14ac:dyDescent="0.3">
      <c r="A6128">
        <v>93107</v>
      </c>
      <c r="B6128">
        <v>1</v>
      </c>
      <c r="C6128" t="s">
        <v>79</v>
      </c>
      <c r="D6128" t="s">
        <v>109</v>
      </c>
      <c r="E6128" t="s">
        <v>780</v>
      </c>
      <c r="F6128" t="s">
        <v>156</v>
      </c>
      <c r="G6128" t="s">
        <v>71</v>
      </c>
      <c r="H6128" t="s">
        <v>128</v>
      </c>
      <c r="I6128" t="s">
        <v>22</v>
      </c>
      <c r="J6128" t="s">
        <v>129</v>
      </c>
      <c r="K6128">
        <v>43464.51427083333</v>
      </c>
      <c r="L6128">
        <v>43464.555104166669</v>
      </c>
      <c r="M6128">
        <v>0.98</v>
      </c>
      <c r="N6128">
        <v>0</v>
      </c>
      <c r="O6128">
        <v>100</v>
      </c>
      <c r="P6128">
        <v>0</v>
      </c>
      <c r="Q6128">
        <v>0</v>
      </c>
      <c r="R6128">
        <v>0</v>
      </c>
      <c r="S6128">
        <v>98</v>
      </c>
      <c r="T6128">
        <v>0</v>
      </c>
      <c r="U6128">
        <v>0</v>
      </c>
    </row>
    <row r="6129" spans="1:21" x14ac:dyDescent="0.3">
      <c r="A6129">
        <v>93108</v>
      </c>
      <c r="B6129">
        <v>1</v>
      </c>
      <c r="C6129" t="s">
        <v>78</v>
      </c>
      <c r="D6129" t="s">
        <v>82</v>
      </c>
      <c r="E6129" t="s">
        <v>5053</v>
      </c>
      <c r="F6129" t="s">
        <v>131</v>
      </c>
      <c r="G6129" t="s">
        <v>71</v>
      </c>
      <c r="H6129" t="s">
        <v>128</v>
      </c>
      <c r="I6129" t="s">
        <v>22</v>
      </c>
      <c r="J6129" t="s">
        <v>129</v>
      </c>
      <c r="K6129">
        <v>43464.515520833331</v>
      </c>
      <c r="L6129">
        <v>43464.613067129627</v>
      </c>
      <c r="M6129">
        <v>2.341111111</v>
      </c>
      <c r="N6129">
        <v>0</v>
      </c>
      <c r="O6129">
        <v>78</v>
      </c>
      <c r="P6129">
        <v>0</v>
      </c>
      <c r="Q6129">
        <v>228</v>
      </c>
      <c r="R6129">
        <v>0</v>
      </c>
      <c r="S6129">
        <v>182.60666699999999</v>
      </c>
      <c r="T6129">
        <v>0</v>
      </c>
      <c r="U6129">
        <v>533.77333299999998</v>
      </c>
    </row>
    <row r="6130" spans="1:21" x14ac:dyDescent="0.3">
      <c r="A6130">
        <v>93109</v>
      </c>
      <c r="B6130">
        <v>1</v>
      </c>
      <c r="C6130" t="s">
        <v>78</v>
      </c>
      <c r="D6130" t="s">
        <v>103</v>
      </c>
      <c r="E6130" t="s">
        <v>5054</v>
      </c>
      <c r="F6130" t="s">
        <v>145</v>
      </c>
      <c r="G6130" t="s">
        <v>72</v>
      </c>
      <c r="H6130" t="s">
        <v>128</v>
      </c>
      <c r="I6130" t="s">
        <v>22</v>
      </c>
      <c r="J6130" t="s">
        <v>129</v>
      </c>
      <c r="K6130">
        <v>43464.51489583333</v>
      </c>
      <c r="L6130">
        <v>43464.586701388893</v>
      </c>
      <c r="M6130">
        <v>1.723333333</v>
      </c>
      <c r="N6130">
        <v>0</v>
      </c>
      <c r="O6130">
        <v>0</v>
      </c>
      <c r="P6130">
        <v>0</v>
      </c>
      <c r="Q6130">
        <v>139</v>
      </c>
      <c r="R6130">
        <v>0</v>
      </c>
      <c r="S6130">
        <v>0</v>
      </c>
      <c r="T6130">
        <v>0</v>
      </c>
      <c r="U6130">
        <v>239.54333299999999</v>
      </c>
    </row>
    <row r="6131" spans="1:21" x14ac:dyDescent="0.3">
      <c r="A6131">
        <v>93119</v>
      </c>
      <c r="B6131">
        <v>1</v>
      </c>
      <c r="C6131" t="s">
        <v>78</v>
      </c>
      <c r="D6131" t="s">
        <v>80</v>
      </c>
      <c r="E6131" t="s">
        <v>3460</v>
      </c>
      <c r="F6131" t="s">
        <v>136</v>
      </c>
      <c r="G6131" t="s">
        <v>71</v>
      </c>
      <c r="H6131" t="s">
        <v>128</v>
      </c>
      <c r="I6131" t="s">
        <v>22</v>
      </c>
      <c r="J6131" t="s">
        <v>129</v>
      </c>
      <c r="K6131">
        <v>43464.512777777782</v>
      </c>
      <c r="L6131">
        <v>43464.568379629629</v>
      </c>
      <c r="M6131">
        <v>1.3344444440000001</v>
      </c>
      <c r="N6131">
        <v>0</v>
      </c>
      <c r="O6131">
        <v>100</v>
      </c>
      <c r="P6131">
        <v>0</v>
      </c>
      <c r="Q6131">
        <v>0</v>
      </c>
      <c r="R6131">
        <v>0</v>
      </c>
      <c r="S6131">
        <v>133.444444</v>
      </c>
      <c r="T6131">
        <v>0</v>
      </c>
      <c r="U6131">
        <v>0</v>
      </c>
    </row>
    <row r="6132" spans="1:21" x14ac:dyDescent="0.3">
      <c r="A6132">
        <v>93123</v>
      </c>
      <c r="B6132">
        <v>1</v>
      </c>
      <c r="C6132" t="s">
        <v>78</v>
      </c>
      <c r="D6132" t="s">
        <v>88</v>
      </c>
      <c r="E6132" t="s">
        <v>5055</v>
      </c>
      <c r="F6132" t="s">
        <v>136</v>
      </c>
      <c r="G6132" t="s">
        <v>71</v>
      </c>
      <c r="H6132" t="s">
        <v>128</v>
      </c>
      <c r="I6132" t="s">
        <v>22</v>
      </c>
      <c r="J6132" t="s">
        <v>129</v>
      </c>
      <c r="K6132">
        <v>43464.519247685188</v>
      </c>
      <c r="L6132">
        <v>43464.565821759257</v>
      </c>
      <c r="M6132">
        <v>1.1177777769999999</v>
      </c>
      <c r="N6132">
        <v>0</v>
      </c>
      <c r="O6132">
        <v>78</v>
      </c>
      <c r="P6132">
        <v>0</v>
      </c>
      <c r="Q6132">
        <v>0</v>
      </c>
      <c r="R6132">
        <v>0</v>
      </c>
      <c r="S6132">
        <v>87.186667</v>
      </c>
      <c r="T6132">
        <v>0</v>
      </c>
      <c r="U6132">
        <v>0</v>
      </c>
    </row>
    <row r="6133" spans="1:21" x14ac:dyDescent="0.3">
      <c r="A6133">
        <v>93124</v>
      </c>
      <c r="B6133">
        <v>1</v>
      </c>
      <c r="C6133" t="s">
        <v>78</v>
      </c>
      <c r="D6133" t="s">
        <v>81</v>
      </c>
      <c r="E6133" t="s">
        <v>5037</v>
      </c>
      <c r="F6133" t="s">
        <v>154</v>
      </c>
      <c r="G6133" t="s">
        <v>72</v>
      </c>
      <c r="H6133" t="s">
        <v>128</v>
      </c>
      <c r="I6133" t="s">
        <v>24</v>
      </c>
      <c r="J6133" t="s">
        <v>129</v>
      </c>
      <c r="K6133">
        <v>43464.480787037035</v>
      </c>
      <c r="L6133">
        <v>43464.609560185185</v>
      </c>
      <c r="M6133">
        <v>3.0905555549999999</v>
      </c>
      <c r="N6133">
        <v>0</v>
      </c>
      <c r="O6133">
        <v>10</v>
      </c>
      <c r="P6133">
        <v>1</v>
      </c>
      <c r="Q6133">
        <v>111</v>
      </c>
      <c r="R6133">
        <v>0</v>
      </c>
      <c r="S6133">
        <v>30.905556000000001</v>
      </c>
      <c r="T6133">
        <v>3.0905559999999999</v>
      </c>
      <c r="U6133">
        <v>343.05166700000001</v>
      </c>
    </row>
    <row r="6134" spans="1:21" x14ac:dyDescent="0.3">
      <c r="A6134">
        <v>93125</v>
      </c>
      <c r="B6134">
        <v>1</v>
      </c>
      <c r="C6134" t="s">
        <v>78</v>
      </c>
      <c r="D6134" t="s">
        <v>83</v>
      </c>
      <c r="E6134" t="s">
        <v>5056</v>
      </c>
      <c r="F6134" t="s">
        <v>156</v>
      </c>
      <c r="G6134" t="s">
        <v>71</v>
      </c>
      <c r="H6134" t="s">
        <v>128</v>
      </c>
      <c r="I6134" t="s">
        <v>22</v>
      </c>
      <c r="J6134" t="s">
        <v>129</v>
      </c>
      <c r="K6134">
        <v>43464.533055555556</v>
      </c>
      <c r="L6134">
        <v>43464.600474537037</v>
      </c>
      <c r="M6134">
        <v>1.618055555</v>
      </c>
      <c r="N6134">
        <v>0</v>
      </c>
      <c r="O6134">
        <v>70</v>
      </c>
      <c r="P6134">
        <v>0</v>
      </c>
      <c r="Q6134">
        <v>0</v>
      </c>
      <c r="R6134">
        <v>0</v>
      </c>
      <c r="S6134">
        <v>113.26388900000001</v>
      </c>
      <c r="T6134">
        <v>0</v>
      </c>
      <c r="U6134">
        <v>0</v>
      </c>
    </row>
    <row r="6135" spans="1:21" x14ac:dyDescent="0.3">
      <c r="A6135">
        <v>93127</v>
      </c>
      <c r="B6135">
        <v>1</v>
      </c>
      <c r="C6135" t="s">
        <v>78</v>
      </c>
      <c r="D6135" t="s">
        <v>80</v>
      </c>
      <c r="E6135" t="s">
        <v>3412</v>
      </c>
      <c r="F6135" t="s">
        <v>202</v>
      </c>
      <c r="G6135" t="s">
        <v>71</v>
      </c>
      <c r="H6135" t="s">
        <v>128</v>
      </c>
      <c r="I6135" t="s">
        <v>22</v>
      </c>
      <c r="J6135" t="s">
        <v>129</v>
      </c>
      <c r="K6135">
        <v>43464.5080787037</v>
      </c>
      <c r="L6135">
        <v>43464.598865740743</v>
      </c>
      <c r="M6135">
        <v>2.1788888879999999</v>
      </c>
      <c r="N6135">
        <v>0</v>
      </c>
      <c r="O6135">
        <v>198</v>
      </c>
      <c r="P6135">
        <v>0</v>
      </c>
      <c r="Q6135">
        <v>0</v>
      </c>
      <c r="R6135">
        <v>0</v>
      </c>
      <c r="S6135">
        <v>431.42</v>
      </c>
      <c r="T6135">
        <v>0</v>
      </c>
      <c r="U6135">
        <v>0</v>
      </c>
    </row>
    <row r="6136" spans="1:21" x14ac:dyDescent="0.3">
      <c r="A6136">
        <v>93128</v>
      </c>
      <c r="B6136">
        <v>1</v>
      </c>
      <c r="C6136" t="s">
        <v>78</v>
      </c>
      <c r="D6136" t="s">
        <v>80</v>
      </c>
      <c r="E6136" t="s">
        <v>5057</v>
      </c>
      <c r="F6136" t="s">
        <v>136</v>
      </c>
      <c r="G6136" t="s">
        <v>71</v>
      </c>
      <c r="H6136" t="s">
        <v>128</v>
      </c>
      <c r="I6136" t="s">
        <v>22</v>
      </c>
      <c r="J6136" t="s">
        <v>129</v>
      </c>
      <c r="K6136">
        <v>43464.539594907408</v>
      </c>
      <c r="L6136">
        <v>43464.662442129629</v>
      </c>
      <c r="M6136">
        <v>2.9483333329999999</v>
      </c>
      <c r="N6136">
        <v>0</v>
      </c>
      <c r="O6136">
        <v>132</v>
      </c>
      <c r="P6136">
        <v>0</v>
      </c>
      <c r="Q6136">
        <v>0</v>
      </c>
      <c r="R6136">
        <v>0</v>
      </c>
      <c r="S6136">
        <v>389.18</v>
      </c>
      <c r="T6136">
        <v>0</v>
      </c>
      <c r="U6136">
        <v>0</v>
      </c>
    </row>
    <row r="6137" spans="1:21" x14ac:dyDescent="0.3">
      <c r="A6137">
        <v>93129</v>
      </c>
      <c r="B6137">
        <v>1</v>
      </c>
      <c r="C6137" t="s">
        <v>78</v>
      </c>
      <c r="D6137" t="s">
        <v>91</v>
      </c>
      <c r="E6137" t="s">
        <v>5058</v>
      </c>
      <c r="F6137" t="s">
        <v>148</v>
      </c>
      <c r="G6137" t="s">
        <v>72</v>
      </c>
      <c r="H6137" t="s">
        <v>128</v>
      </c>
      <c r="I6137" t="s">
        <v>22</v>
      </c>
      <c r="J6137" t="s">
        <v>147</v>
      </c>
      <c r="K6137">
        <v>43464.556620370371</v>
      </c>
      <c r="L6137">
        <v>43464.565972222219</v>
      </c>
      <c r="M6137">
        <v>0.22444444399999999</v>
      </c>
      <c r="N6137">
        <v>6</v>
      </c>
      <c r="O6137">
        <v>287</v>
      </c>
      <c r="P6137">
        <v>0</v>
      </c>
      <c r="Q6137">
        <v>30</v>
      </c>
      <c r="R6137">
        <v>1.3466670000000001</v>
      </c>
      <c r="S6137">
        <v>64.415554999999998</v>
      </c>
      <c r="T6137">
        <v>0</v>
      </c>
      <c r="U6137">
        <v>6.733333</v>
      </c>
    </row>
    <row r="6138" spans="1:21" x14ac:dyDescent="0.3">
      <c r="A6138">
        <v>93130</v>
      </c>
      <c r="B6138">
        <v>1</v>
      </c>
      <c r="C6138" t="s">
        <v>78</v>
      </c>
      <c r="D6138" t="s">
        <v>80</v>
      </c>
      <c r="E6138" t="s">
        <v>4295</v>
      </c>
      <c r="F6138" t="s">
        <v>130</v>
      </c>
      <c r="G6138" t="s">
        <v>71</v>
      </c>
      <c r="H6138" t="s">
        <v>128</v>
      </c>
      <c r="I6138" t="s">
        <v>22</v>
      </c>
      <c r="J6138" t="s">
        <v>129</v>
      </c>
      <c r="K6138">
        <v>43464.503391203703</v>
      </c>
      <c r="L6138">
        <v>43464.603159722225</v>
      </c>
      <c r="M6138">
        <v>2.3944444439999999</v>
      </c>
      <c r="N6138">
        <v>0</v>
      </c>
      <c r="O6138">
        <v>2</v>
      </c>
      <c r="P6138">
        <v>0</v>
      </c>
      <c r="Q6138">
        <v>0</v>
      </c>
      <c r="R6138">
        <v>0</v>
      </c>
      <c r="S6138">
        <v>4.7888890000000002</v>
      </c>
      <c r="T6138">
        <v>0</v>
      </c>
      <c r="U6138">
        <v>0</v>
      </c>
    </row>
    <row r="6139" spans="1:21" x14ac:dyDescent="0.3">
      <c r="A6139">
        <v>93132</v>
      </c>
      <c r="B6139">
        <v>1</v>
      </c>
      <c r="C6139" t="s">
        <v>78</v>
      </c>
      <c r="D6139" t="s">
        <v>84</v>
      </c>
      <c r="E6139" t="s">
        <v>341</v>
      </c>
      <c r="F6139" t="s">
        <v>127</v>
      </c>
      <c r="G6139" t="s">
        <v>72</v>
      </c>
      <c r="H6139" t="s">
        <v>128</v>
      </c>
      <c r="I6139" t="s">
        <v>22</v>
      </c>
      <c r="J6139" t="s">
        <v>129</v>
      </c>
      <c r="K6139">
        <v>43464.566250000003</v>
      </c>
      <c r="L6139">
        <v>43464.575613425928</v>
      </c>
      <c r="M6139">
        <v>0.224722222</v>
      </c>
      <c r="N6139">
        <v>1</v>
      </c>
      <c r="O6139">
        <v>1546</v>
      </c>
      <c r="P6139">
        <v>0</v>
      </c>
      <c r="Q6139">
        <v>11</v>
      </c>
      <c r="R6139">
        <v>0.22472200000000001</v>
      </c>
      <c r="S6139">
        <v>347.42055499999998</v>
      </c>
      <c r="T6139">
        <v>0</v>
      </c>
      <c r="U6139">
        <v>2.4719440000000001</v>
      </c>
    </row>
    <row r="6140" spans="1:21" x14ac:dyDescent="0.3">
      <c r="A6140">
        <v>93142</v>
      </c>
      <c r="B6140">
        <v>1</v>
      </c>
      <c r="C6140" t="s">
        <v>78</v>
      </c>
      <c r="D6140" t="s">
        <v>94</v>
      </c>
      <c r="E6140" t="s">
        <v>5059</v>
      </c>
      <c r="F6140" t="s">
        <v>137</v>
      </c>
      <c r="G6140" t="s">
        <v>71</v>
      </c>
      <c r="H6140" t="s">
        <v>128</v>
      </c>
      <c r="I6140" t="s">
        <v>22</v>
      </c>
      <c r="J6140" t="s">
        <v>129</v>
      </c>
      <c r="K6140">
        <v>43464.575636574074</v>
      </c>
      <c r="L6140">
        <v>43464.724699074075</v>
      </c>
      <c r="M6140">
        <v>3.5775000000000001</v>
      </c>
      <c r="N6140">
        <v>0</v>
      </c>
      <c r="O6140">
        <v>2</v>
      </c>
      <c r="P6140">
        <v>0</v>
      </c>
      <c r="Q6140">
        <v>0</v>
      </c>
      <c r="R6140">
        <v>0</v>
      </c>
      <c r="S6140">
        <v>7.1550000000000002</v>
      </c>
      <c r="T6140">
        <v>0</v>
      </c>
      <c r="U6140">
        <v>0</v>
      </c>
    </row>
    <row r="6141" spans="1:21" x14ac:dyDescent="0.3">
      <c r="A6141">
        <v>93144</v>
      </c>
      <c r="B6141">
        <v>1</v>
      </c>
      <c r="C6141" t="s">
        <v>78</v>
      </c>
      <c r="D6141" t="s">
        <v>81</v>
      </c>
      <c r="E6141" t="s">
        <v>5060</v>
      </c>
      <c r="F6141" t="s">
        <v>184</v>
      </c>
      <c r="G6141" t="s">
        <v>71</v>
      </c>
      <c r="H6141" t="s">
        <v>128</v>
      </c>
      <c r="I6141" t="s">
        <v>22</v>
      </c>
      <c r="J6141" t="s">
        <v>129</v>
      </c>
      <c r="K6141">
        <v>43464.572777777779</v>
      </c>
      <c r="L6141">
        <v>43464.729351851849</v>
      </c>
      <c r="M6141">
        <v>3.7577777769999998</v>
      </c>
      <c r="N6141">
        <v>0</v>
      </c>
      <c r="O6141">
        <v>6</v>
      </c>
      <c r="P6141">
        <v>0</v>
      </c>
      <c r="Q6141">
        <v>0</v>
      </c>
      <c r="R6141">
        <v>0</v>
      </c>
      <c r="S6141">
        <v>22.546666999999999</v>
      </c>
      <c r="T6141">
        <v>0</v>
      </c>
      <c r="U6141">
        <v>0</v>
      </c>
    </row>
    <row r="6142" spans="1:21" x14ac:dyDescent="0.3">
      <c r="A6142">
        <v>93145</v>
      </c>
      <c r="B6142">
        <v>1</v>
      </c>
      <c r="C6142" t="s">
        <v>78</v>
      </c>
      <c r="D6142" t="s">
        <v>84</v>
      </c>
      <c r="E6142" t="s">
        <v>336</v>
      </c>
      <c r="F6142" t="s">
        <v>127</v>
      </c>
      <c r="G6142" t="s">
        <v>72</v>
      </c>
      <c r="H6142" t="s">
        <v>128</v>
      </c>
      <c r="I6142" t="s">
        <v>22</v>
      </c>
      <c r="J6142" t="s">
        <v>129</v>
      </c>
      <c r="K6142">
        <v>43464.575659722221</v>
      </c>
      <c r="L6142">
        <v>43464.586921296293</v>
      </c>
      <c r="M6142">
        <v>0.270277777</v>
      </c>
      <c r="N6142">
        <v>1</v>
      </c>
      <c r="O6142">
        <v>2620</v>
      </c>
      <c r="P6142">
        <v>0</v>
      </c>
      <c r="Q6142">
        <v>2</v>
      </c>
      <c r="R6142">
        <v>0.27027800000000002</v>
      </c>
      <c r="S6142">
        <v>708.12777600000004</v>
      </c>
      <c r="T6142">
        <v>0</v>
      </c>
      <c r="U6142">
        <v>0.54055600000000004</v>
      </c>
    </row>
    <row r="6143" spans="1:21" x14ac:dyDescent="0.3">
      <c r="A6143">
        <v>93146</v>
      </c>
      <c r="B6143">
        <v>1</v>
      </c>
      <c r="C6143" t="s">
        <v>78</v>
      </c>
      <c r="D6143" t="s">
        <v>105</v>
      </c>
      <c r="E6143" t="s">
        <v>5061</v>
      </c>
      <c r="F6143" t="s">
        <v>172</v>
      </c>
      <c r="G6143" t="s">
        <v>71</v>
      </c>
      <c r="H6143" t="s">
        <v>128</v>
      </c>
      <c r="I6143" t="s">
        <v>22</v>
      </c>
      <c r="J6143" t="s">
        <v>129</v>
      </c>
      <c r="K6143">
        <v>43464.559050925927</v>
      </c>
      <c r="L6143">
        <v>43464.593888888892</v>
      </c>
      <c r="M6143">
        <v>0.83611111100000002</v>
      </c>
      <c r="N6143">
        <v>0</v>
      </c>
      <c r="O6143">
        <v>1</v>
      </c>
      <c r="P6143">
        <v>0</v>
      </c>
      <c r="Q6143">
        <v>0</v>
      </c>
      <c r="R6143">
        <v>0</v>
      </c>
      <c r="S6143">
        <v>0.83611100000000005</v>
      </c>
      <c r="T6143">
        <v>0</v>
      </c>
      <c r="U6143">
        <v>0</v>
      </c>
    </row>
    <row r="6144" spans="1:21" x14ac:dyDescent="0.3">
      <c r="A6144">
        <v>93148</v>
      </c>
      <c r="B6144">
        <v>1</v>
      </c>
      <c r="C6144" t="s">
        <v>78</v>
      </c>
      <c r="D6144" t="s">
        <v>101</v>
      </c>
      <c r="E6144" t="s">
        <v>4771</v>
      </c>
      <c r="F6144" t="s">
        <v>172</v>
      </c>
      <c r="G6144" t="s">
        <v>71</v>
      </c>
      <c r="H6144" t="s">
        <v>128</v>
      </c>
      <c r="I6144" t="s">
        <v>22</v>
      </c>
      <c r="J6144" t="s">
        <v>129</v>
      </c>
      <c r="K6144">
        <v>43464.583923611113</v>
      </c>
      <c r="L6144">
        <v>43464.626539351855</v>
      </c>
      <c r="M6144">
        <v>1.0227777769999999</v>
      </c>
      <c r="N6144">
        <v>0</v>
      </c>
      <c r="O6144">
        <v>461</v>
      </c>
      <c r="P6144">
        <v>0</v>
      </c>
      <c r="Q6144">
        <v>0</v>
      </c>
      <c r="R6144">
        <v>0</v>
      </c>
      <c r="S6144">
        <v>471.50055500000002</v>
      </c>
      <c r="T6144">
        <v>0</v>
      </c>
      <c r="U6144">
        <v>0</v>
      </c>
    </row>
    <row r="6145" spans="1:21" x14ac:dyDescent="0.3">
      <c r="A6145">
        <v>93154</v>
      </c>
      <c r="B6145">
        <v>1</v>
      </c>
      <c r="C6145" t="s">
        <v>79</v>
      </c>
      <c r="D6145" t="s">
        <v>114</v>
      </c>
      <c r="E6145" t="s">
        <v>5062</v>
      </c>
      <c r="F6145" t="s">
        <v>172</v>
      </c>
      <c r="G6145" t="s">
        <v>71</v>
      </c>
      <c r="H6145" t="s">
        <v>128</v>
      </c>
      <c r="I6145" t="s">
        <v>22</v>
      </c>
      <c r="J6145" t="s">
        <v>129</v>
      </c>
      <c r="K6145">
        <v>43464.605578703704</v>
      </c>
      <c r="L6145">
        <v>43464.669039351851</v>
      </c>
      <c r="M6145">
        <v>1.523055555</v>
      </c>
      <c r="N6145">
        <v>0</v>
      </c>
      <c r="O6145">
        <v>0</v>
      </c>
      <c r="P6145">
        <v>0</v>
      </c>
      <c r="Q6145">
        <v>106</v>
      </c>
      <c r="R6145">
        <v>0</v>
      </c>
      <c r="S6145">
        <v>0</v>
      </c>
      <c r="T6145">
        <v>0</v>
      </c>
      <c r="U6145">
        <v>161.44388900000001</v>
      </c>
    </row>
    <row r="6146" spans="1:21" x14ac:dyDescent="0.3">
      <c r="A6146">
        <v>93156</v>
      </c>
      <c r="B6146">
        <v>1</v>
      </c>
      <c r="C6146" t="s">
        <v>79</v>
      </c>
      <c r="D6146" t="s">
        <v>113</v>
      </c>
      <c r="E6146" t="s">
        <v>592</v>
      </c>
      <c r="F6146" t="s">
        <v>136</v>
      </c>
      <c r="G6146" t="s">
        <v>71</v>
      </c>
      <c r="H6146" t="s">
        <v>128</v>
      </c>
      <c r="I6146" t="s">
        <v>22</v>
      </c>
      <c r="J6146" t="s">
        <v>129</v>
      </c>
      <c r="K6146">
        <v>43464.604861111111</v>
      </c>
      <c r="L6146">
        <v>43464.648969907408</v>
      </c>
      <c r="M6146">
        <v>1.058611111</v>
      </c>
      <c r="N6146">
        <v>0</v>
      </c>
      <c r="O6146">
        <v>42</v>
      </c>
      <c r="P6146">
        <v>0</v>
      </c>
      <c r="Q6146">
        <v>0</v>
      </c>
      <c r="R6146">
        <v>0</v>
      </c>
      <c r="S6146">
        <v>44.461666999999998</v>
      </c>
      <c r="T6146">
        <v>0</v>
      </c>
      <c r="U6146">
        <v>0</v>
      </c>
    </row>
    <row r="6147" spans="1:21" x14ac:dyDescent="0.3">
      <c r="A6147">
        <v>93160</v>
      </c>
      <c r="B6147">
        <v>1</v>
      </c>
      <c r="C6147" t="s">
        <v>79</v>
      </c>
      <c r="D6147" t="s">
        <v>115</v>
      </c>
      <c r="E6147" t="s">
        <v>5063</v>
      </c>
      <c r="F6147" t="s">
        <v>151</v>
      </c>
      <c r="G6147" t="s">
        <v>71</v>
      </c>
      <c r="H6147" t="s">
        <v>128</v>
      </c>
      <c r="I6147" t="s">
        <v>22</v>
      </c>
      <c r="J6147" t="s">
        <v>129</v>
      </c>
      <c r="K6147">
        <v>43464.611608796295</v>
      </c>
      <c r="L6147">
        <v>43464.704861111109</v>
      </c>
      <c r="M6147">
        <v>2.2380555549999999</v>
      </c>
      <c r="N6147">
        <v>0</v>
      </c>
      <c r="O6147">
        <v>0</v>
      </c>
      <c r="P6147">
        <v>0</v>
      </c>
      <c r="Q6147">
        <v>134</v>
      </c>
      <c r="R6147">
        <v>0</v>
      </c>
      <c r="S6147">
        <v>0</v>
      </c>
      <c r="T6147">
        <v>0</v>
      </c>
      <c r="U6147">
        <v>299.89944400000002</v>
      </c>
    </row>
    <row r="6148" spans="1:21" x14ac:dyDescent="0.3">
      <c r="A6148">
        <v>93161</v>
      </c>
      <c r="B6148">
        <v>1</v>
      </c>
      <c r="C6148" t="s">
        <v>78</v>
      </c>
      <c r="D6148" t="s">
        <v>98</v>
      </c>
      <c r="E6148" t="s">
        <v>1762</v>
      </c>
      <c r="F6148" t="s">
        <v>140</v>
      </c>
      <c r="G6148" t="s">
        <v>72</v>
      </c>
      <c r="H6148" t="s">
        <v>128</v>
      </c>
      <c r="I6148" t="s">
        <v>22</v>
      </c>
      <c r="J6148" t="s">
        <v>129</v>
      </c>
      <c r="K6148">
        <v>43464.614305555559</v>
      </c>
      <c r="L6148">
        <v>43464.63380787037</v>
      </c>
      <c r="M6148">
        <v>0.46805555500000001</v>
      </c>
      <c r="N6148">
        <v>4</v>
      </c>
      <c r="O6148">
        <v>73</v>
      </c>
      <c r="P6148">
        <v>0</v>
      </c>
      <c r="Q6148">
        <v>0</v>
      </c>
      <c r="R6148">
        <v>1.8722220000000001</v>
      </c>
      <c r="S6148">
        <v>34.168056</v>
      </c>
      <c r="T6148">
        <v>0</v>
      </c>
      <c r="U6148">
        <v>0</v>
      </c>
    </row>
    <row r="6149" spans="1:21" x14ac:dyDescent="0.3">
      <c r="A6149">
        <v>93165</v>
      </c>
      <c r="B6149">
        <v>1</v>
      </c>
      <c r="C6149" t="s">
        <v>78</v>
      </c>
      <c r="D6149" t="s">
        <v>81</v>
      </c>
      <c r="E6149" t="s">
        <v>5064</v>
      </c>
      <c r="F6149" t="s">
        <v>136</v>
      </c>
      <c r="G6149" t="s">
        <v>71</v>
      </c>
      <c r="H6149" t="s">
        <v>128</v>
      </c>
      <c r="I6149" t="s">
        <v>22</v>
      </c>
      <c r="J6149" t="s">
        <v>129</v>
      </c>
      <c r="K6149">
        <v>43464.559328703705</v>
      </c>
      <c r="L6149">
        <v>43464.693495370368</v>
      </c>
      <c r="M6149">
        <v>3.22</v>
      </c>
      <c r="N6149">
        <v>0</v>
      </c>
      <c r="O6149">
        <v>16</v>
      </c>
      <c r="P6149">
        <v>0</v>
      </c>
      <c r="Q6149">
        <v>0</v>
      </c>
      <c r="R6149">
        <v>0</v>
      </c>
      <c r="S6149">
        <v>51.52</v>
      </c>
      <c r="T6149">
        <v>0</v>
      </c>
      <c r="U6149">
        <v>0</v>
      </c>
    </row>
    <row r="6150" spans="1:21" x14ac:dyDescent="0.3">
      <c r="A6150">
        <v>93169</v>
      </c>
      <c r="B6150">
        <v>1</v>
      </c>
      <c r="C6150" t="s">
        <v>78</v>
      </c>
      <c r="D6150" t="s">
        <v>80</v>
      </c>
      <c r="E6150" t="s">
        <v>4950</v>
      </c>
      <c r="F6150" t="s">
        <v>144</v>
      </c>
      <c r="G6150" t="s">
        <v>71</v>
      </c>
      <c r="H6150" t="s">
        <v>128</v>
      </c>
      <c r="I6150" t="s">
        <v>22</v>
      </c>
      <c r="J6150" t="s">
        <v>129</v>
      </c>
      <c r="K6150">
        <v>43464.635729166665</v>
      </c>
      <c r="L6150">
        <v>43464.800671296296</v>
      </c>
      <c r="M6150">
        <v>3.9586111110000002</v>
      </c>
      <c r="N6150">
        <v>0</v>
      </c>
      <c r="O6150">
        <v>5</v>
      </c>
      <c r="P6150">
        <v>0</v>
      </c>
      <c r="Q6150">
        <v>0</v>
      </c>
      <c r="R6150">
        <v>0</v>
      </c>
      <c r="S6150">
        <v>19.793056</v>
      </c>
      <c r="T6150">
        <v>0</v>
      </c>
      <c r="U6150">
        <v>0</v>
      </c>
    </row>
    <row r="6151" spans="1:21" x14ac:dyDescent="0.3">
      <c r="A6151">
        <v>93170</v>
      </c>
      <c r="B6151">
        <v>1</v>
      </c>
      <c r="C6151" t="s">
        <v>79</v>
      </c>
      <c r="D6151" t="s">
        <v>108</v>
      </c>
      <c r="E6151" t="s">
        <v>5065</v>
      </c>
      <c r="F6151" t="s">
        <v>136</v>
      </c>
      <c r="G6151" t="s">
        <v>71</v>
      </c>
      <c r="H6151" t="s">
        <v>128</v>
      </c>
      <c r="I6151" t="s">
        <v>22</v>
      </c>
      <c r="J6151" t="s">
        <v>129</v>
      </c>
      <c r="K6151">
        <v>43464.628831018519</v>
      </c>
      <c r="L6151">
        <v>43464.726666666669</v>
      </c>
      <c r="M6151">
        <v>2.3480555550000002</v>
      </c>
      <c r="N6151">
        <v>0</v>
      </c>
      <c r="O6151">
        <v>85</v>
      </c>
      <c r="P6151">
        <v>0</v>
      </c>
      <c r="Q6151">
        <v>0</v>
      </c>
      <c r="R6151">
        <v>0</v>
      </c>
      <c r="S6151">
        <v>199.584722</v>
      </c>
      <c r="T6151">
        <v>0</v>
      </c>
      <c r="U6151">
        <v>0</v>
      </c>
    </row>
    <row r="6152" spans="1:21" x14ac:dyDescent="0.3">
      <c r="A6152">
        <v>93175</v>
      </c>
      <c r="B6152">
        <v>1</v>
      </c>
      <c r="C6152" t="s">
        <v>78</v>
      </c>
      <c r="D6152" t="s">
        <v>99</v>
      </c>
      <c r="E6152" t="s">
        <v>5066</v>
      </c>
      <c r="F6152" t="s">
        <v>137</v>
      </c>
      <c r="G6152" t="s">
        <v>71</v>
      </c>
      <c r="H6152" t="s">
        <v>128</v>
      </c>
      <c r="I6152" t="s">
        <v>22</v>
      </c>
      <c r="J6152" t="s">
        <v>129</v>
      </c>
      <c r="K6152">
        <v>43464.645150462966</v>
      </c>
      <c r="L6152">
        <v>43464.682557870372</v>
      </c>
      <c r="M6152">
        <v>0.89777777700000005</v>
      </c>
      <c r="N6152">
        <v>0</v>
      </c>
      <c r="O6152">
        <v>1</v>
      </c>
      <c r="P6152">
        <v>0</v>
      </c>
      <c r="Q6152">
        <v>0</v>
      </c>
      <c r="R6152">
        <v>0</v>
      </c>
      <c r="S6152">
        <v>0.89777799999999996</v>
      </c>
      <c r="T6152">
        <v>0</v>
      </c>
      <c r="U6152">
        <v>0</v>
      </c>
    </row>
    <row r="6153" spans="1:21" x14ac:dyDescent="0.3">
      <c r="A6153">
        <v>93177</v>
      </c>
      <c r="B6153">
        <v>1</v>
      </c>
      <c r="C6153" t="s">
        <v>78</v>
      </c>
      <c r="D6153" t="s">
        <v>125</v>
      </c>
      <c r="E6153" t="s">
        <v>5067</v>
      </c>
      <c r="F6153" t="s">
        <v>136</v>
      </c>
      <c r="G6153" t="s">
        <v>71</v>
      </c>
      <c r="H6153" t="s">
        <v>128</v>
      </c>
      <c r="I6153" t="s">
        <v>22</v>
      </c>
      <c r="J6153" t="s">
        <v>129</v>
      </c>
      <c r="K6153">
        <v>43464.605185185188</v>
      </c>
      <c r="L6153">
        <v>43464.772604166668</v>
      </c>
      <c r="M6153">
        <v>4.0180555550000001</v>
      </c>
      <c r="N6153">
        <v>0</v>
      </c>
      <c r="O6153">
        <v>2</v>
      </c>
      <c r="P6153">
        <v>0</v>
      </c>
      <c r="Q6153">
        <v>0</v>
      </c>
      <c r="R6153">
        <v>0</v>
      </c>
      <c r="S6153">
        <v>8.036111</v>
      </c>
      <c r="T6153">
        <v>0</v>
      </c>
      <c r="U6153">
        <v>0</v>
      </c>
    </row>
    <row r="6154" spans="1:21" x14ac:dyDescent="0.3">
      <c r="A6154">
        <v>93178</v>
      </c>
      <c r="B6154">
        <v>1</v>
      </c>
      <c r="C6154" t="s">
        <v>79</v>
      </c>
      <c r="D6154" t="s">
        <v>108</v>
      </c>
      <c r="E6154" t="s">
        <v>5068</v>
      </c>
      <c r="F6154" t="s">
        <v>136</v>
      </c>
      <c r="G6154" t="s">
        <v>71</v>
      </c>
      <c r="H6154" t="s">
        <v>128</v>
      </c>
      <c r="I6154" t="s">
        <v>22</v>
      </c>
      <c r="J6154" t="s">
        <v>129</v>
      </c>
      <c r="K6154">
        <v>43464.653483796297</v>
      </c>
      <c r="L6154">
        <v>43464.713437500002</v>
      </c>
      <c r="M6154">
        <v>1.4388888879999999</v>
      </c>
      <c r="N6154">
        <v>0</v>
      </c>
      <c r="O6154">
        <v>59</v>
      </c>
      <c r="P6154">
        <v>0</v>
      </c>
      <c r="Q6154">
        <v>0</v>
      </c>
      <c r="R6154">
        <v>0</v>
      </c>
      <c r="S6154">
        <v>84.894443999999993</v>
      </c>
      <c r="T6154">
        <v>0</v>
      </c>
      <c r="U6154">
        <v>0</v>
      </c>
    </row>
    <row r="6155" spans="1:21" x14ac:dyDescent="0.3">
      <c r="A6155">
        <v>93179</v>
      </c>
      <c r="B6155">
        <v>1</v>
      </c>
      <c r="C6155" t="s">
        <v>78</v>
      </c>
      <c r="D6155" t="s">
        <v>81</v>
      </c>
      <c r="E6155" t="s">
        <v>5069</v>
      </c>
      <c r="F6155" t="s">
        <v>137</v>
      </c>
      <c r="G6155" t="s">
        <v>71</v>
      </c>
      <c r="H6155" t="s">
        <v>128</v>
      </c>
      <c r="I6155" t="s">
        <v>22</v>
      </c>
      <c r="J6155" t="s">
        <v>129</v>
      </c>
      <c r="K6155">
        <v>43464.601168981484</v>
      </c>
      <c r="L6155">
        <v>43464.71361111111</v>
      </c>
      <c r="M6155">
        <v>2.698611111</v>
      </c>
      <c r="N6155">
        <v>0</v>
      </c>
      <c r="O6155">
        <v>3</v>
      </c>
      <c r="P6155">
        <v>0</v>
      </c>
      <c r="Q6155">
        <v>0</v>
      </c>
      <c r="R6155">
        <v>0</v>
      </c>
      <c r="S6155">
        <v>8.0958330000000007</v>
      </c>
      <c r="T6155">
        <v>0</v>
      </c>
      <c r="U6155">
        <v>0</v>
      </c>
    </row>
    <row r="6156" spans="1:21" x14ac:dyDescent="0.3">
      <c r="A6156">
        <v>93180</v>
      </c>
      <c r="B6156">
        <v>1</v>
      </c>
      <c r="C6156" t="s">
        <v>79</v>
      </c>
      <c r="D6156" t="s">
        <v>124</v>
      </c>
      <c r="E6156" t="s">
        <v>5070</v>
      </c>
      <c r="F6156" t="s">
        <v>349</v>
      </c>
      <c r="G6156" t="s">
        <v>72</v>
      </c>
      <c r="H6156" t="s">
        <v>128</v>
      </c>
      <c r="I6156" t="s">
        <v>22</v>
      </c>
      <c r="J6156" t="s">
        <v>129</v>
      </c>
      <c r="K6156">
        <v>43464.641111111108</v>
      </c>
      <c r="L6156">
        <v>43464.732233796298</v>
      </c>
      <c r="M6156">
        <v>2.1869444439999999</v>
      </c>
      <c r="N6156">
        <v>0</v>
      </c>
      <c r="O6156">
        <v>75</v>
      </c>
      <c r="P6156">
        <v>0</v>
      </c>
      <c r="Q6156">
        <v>0</v>
      </c>
      <c r="R6156">
        <v>0</v>
      </c>
      <c r="S6156">
        <v>164.02083300000001</v>
      </c>
      <c r="T6156">
        <v>0</v>
      </c>
      <c r="U6156">
        <v>0</v>
      </c>
    </row>
    <row r="6157" spans="1:21" x14ac:dyDescent="0.3">
      <c r="A6157">
        <v>93183</v>
      </c>
      <c r="B6157">
        <v>1</v>
      </c>
      <c r="C6157" t="s">
        <v>78</v>
      </c>
      <c r="D6157" t="s">
        <v>82</v>
      </c>
      <c r="E6157" t="s">
        <v>5071</v>
      </c>
      <c r="F6157" t="s">
        <v>137</v>
      </c>
      <c r="G6157" t="s">
        <v>71</v>
      </c>
      <c r="H6157" t="s">
        <v>128</v>
      </c>
      <c r="I6157" t="s">
        <v>22</v>
      </c>
      <c r="J6157" t="s">
        <v>129</v>
      </c>
      <c r="K6157">
        <v>43464.64875</v>
      </c>
      <c r="L6157">
        <v>43464.715729166666</v>
      </c>
      <c r="M6157">
        <v>1.6074999999999999</v>
      </c>
      <c r="N6157">
        <v>0</v>
      </c>
      <c r="O6157">
        <v>5</v>
      </c>
      <c r="P6157">
        <v>0</v>
      </c>
      <c r="Q6157">
        <v>0</v>
      </c>
      <c r="R6157">
        <v>0</v>
      </c>
      <c r="S6157">
        <v>8.0374999999999996</v>
      </c>
      <c r="T6157">
        <v>0</v>
      </c>
      <c r="U6157">
        <v>0</v>
      </c>
    </row>
    <row r="6158" spans="1:21" x14ac:dyDescent="0.3">
      <c r="A6158">
        <v>93184</v>
      </c>
      <c r="B6158">
        <v>1</v>
      </c>
      <c r="C6158" t="s">
        <v>78</v>
      </c>
      <c r="D6158" t="s">
        <v>81</v>
      </c>
      <c r="E6158" t="s">
        <v>5037</v>
      </c>
      <c r="F6158" t="s">
        <v>154</v>
      </c>
      <c r="G6158" t="s">
        <v>72</v>
      </c>
      <c r="H6158" t="s">
        <v>128</v>
      </c>
      <c r="I6158" t="s">
        <v>24</v>
      </c>
      <c r="J6158" t="s">
        <v>129</v>
      </c>
      <c r="K6158">
        <v>43464.666064814817</v>
      </c>
      <c r="L6158">
        <v>43464.692361111112</v>
      </c>
      <c r="M6158">
        <v>0.63111111099999995</v>
      </c>
      <c r="N6158">
        <v>0</v>
      </c>
      <c r="O6158">
        <v>10</v>
      </c>
      <c r="P6158">
        <v>1</v>
      </c>
      <c r="Q6158">
        <v>111</v>
      </c>
      <c r="R6158">
        <v>0</v>
      </c>
      <c r="S6158">
        <v>6.3111110000000004</v>
      </c>
      <c r="T6158">
        <v>0.63111099999999998</v>
      </c>
      <c r="U6158">
        <v>70.053332999999995</v>
      </c>
    </row>
    <row r="6159" spans="1:21" x14ac:dyDescent="0.3">
      <c r="A6159">
        <v>93185</v>
      </c>
      <c r="B6159">
        <v>1</v>
      </c>
      <c r="C6159" t="s">
        <v>78</v>
      </c>
      <c r="D6159" t="s">
        <v>102</v>
      </c>
      <c r="E6159" t="s">
        <v>5072</v>
      </c>
      <c r="F6159" t="s">
        <v>137</v>
      </c>
      <c r="G6159" t="s">
        <v>71</v>
      </c>
      <c r="H6159" t="s">
        <v>128</v>
      </c>
      <c r="I6159" t="s">
        <v>22</v>
      </c>
      <c r="J6159" t="s">
        <v>129</v>
      </c>
      <c r="K6159">
        <v>43464.664143518516</v>
      </c>
      <c r="L6159">
        <v>43464.716817129629</v>
      </c>
      <c r="M6159">
        <v>1.2641666659999999</v>
      </c>
      <c r="N6159">
        <v>0</v>
      </c>
      <c r="O6159">
        <v>0</v>
      </c>
      <c r="P6159">
        <v>0</v>
      </c>
      <c r="Q6159">
        <v>1</v>
      </c>
      <c r="R6159">
        <v>0</v>
      </c>
      <c r="S6159">
        <v>0</v>
      </c>
      <c r="T6159">
        <v>0</v>
      </c>
      <c r="U6159">
        <v>1.264167</v>
      </c>
    </row>
    <row r="6160" spans="1:21" x14ac:dyDescent="0.3">
      <c r="A6160">
        <v>93187</v>
      </c>
      <c r="B6160">
        <v>1</v>
      </c>
      <c r="C6160" t="s">
        <v>78</v>
      </c>
      <c r="D6160" t="s">
        <v>101</v>
      </c>
      <c r="E6160" t="s">
        <v>5073</v>
      </c>
      <c r="F6160" t="s">
        <v>137</v>
      </c>
      <c r="G6160" t="s">
        <v>71</v>
      </c>
      <c r="H6160" t="s">
        <v>128</v>
      </c>
      <c r="I6160" t="s">
        <v>22</v>
      </c>
      <c r="J6160" t="s">
        <v>129</v>
      </c>
      <c r="K6160">
        <v>43464.670497685183</v>
      </c>
      <c r="L6160">
        <v>43464.742361111108</v>
      </c>
      <c r="M6160">
        <v>1.724722222</v>
      </c>
      <c r="N6160">
        <v>0</v>
      </c>
      <c r="O6160">
        <v>1</v>
      </c>
      <c r="P6160">
        <v>0</v>
      </c>
      <c r="Q6160">
        <v>0</v>
      </c>
      <c r="R6160">
        <v>0</v>
      </c>
      <c r="S6160">
        <v>1.7247220000000001</v>
      </c>
      <c r="T6160">
        <v>0</v>
      </c>
      <c r="U6160">
        <v>0</v>
      </c>
    </row>
    <row r="6161" spans="1:21" x14ac:dyDescent="0.3">
      <c r="A6161">
        <v>93189</v>
      </c>
      <c r="B6161">
        <v>1</v>
      </c>
      <c r="C6161" t="s">
        <v>79</v>
      </c>
      <c r="D6161" t="s">
        <v>112</v>
      </c>
      <c r="E6161" t="s">
        <v>5074</v>
      </c>
      <c r="F6161" t="s">
        <v>140</v>
      </c>
      <c r="G6161" t="s">
        <v>72</v>
      </c>
      <c r="H6161" t="s">
        <v>128</v>
      </c>
      <c r="I6161" t="s">
        <v>22</v>
      </c>
      <c r="J6161" t="s">
        <v>129</v>
      </c>
      <c r="K6161">
        <v>43464.672395833331</v>
      </c>
      <c r="L6161">
        <v>43464.690115740741</v>
      </c>
      <c r="M6161">
        <v>0.42527777700000002</v>
      </c>
      <c r="N6161">
        <v>1</v>
      </c>
      <c r="O6161">
        <v>88</v>
      </c>
      <c r="P6161">
        <v>0</v>
      </c>
      <c r="Q6161">
        <v>0</v>
      </c>
      <c r="R6161">
        <v>0.42527799999999999</v>
      </c>
      <c r="S6161">
        <v>37.424444000000001</v>
      </c>
      <c r="T6161">
        <v>0</v>
      </c>
      <c r="U6161">
        <v>0</v>
      </c>
    </row>
    <row r="6162" spans="1:21" x14ac:dyDescent="0.3">
      <c r="A6162">
        <v>93194</v>
      </c>
      <c r="B6162">
        <v>1</v>
      </c>
      <c r="C6162" t="s">
        <v>78</v>
      </c>
      <c r="D6162" t="s">
        <v>84</v>
      </c>
      <c r="E6162" t="s">
        <v>343</v>
      </c>
      <c r="F6162" t="s">
        <v>127</v>
      </c>
      <c r="G6162" t="s">
        <v>72</v>
      </c>
      <c r="H6162" t="s">
        <v>128</v>
      </c>
      <c r="I6162" t="s">
        <v>22</v>
      </c>
      <c r="J6162" t="s">
        <v>129</v>
      </c>
      <c r="K6162">
        <v>43464.684027777781</v>
      </c>
      <c r="L6162">
        <v>43464.692361111112</v>
      </c>
      <c r="M6162">
        <v>0.2</v>
      </c>
      <c r="N6162">
        <v>0</v>
      </c>
      <c r="O6162">
        <v>51</v>
      </c>
      <c r="P6162">
        <v>1</v>
      </c>
      <c r="Q6162">
        <v>84</v>
      </c>
      <c r="R6162">
        <v>0</v>
      </c>
      <c r="S6162">
        <v>10.199999999999999</v>
      </c>
      <c r="T6162">
        <v>0.2</v>
      </c>
      <c r="U6162">
        <v>16.8</v>
      </c>
    </row>
    <row r="6163" spans="1:21" x14ac:dyDescent="0.3">
      <c r="A6163">
        <v>93198</v>
      </c>
      <c r="B6163">
        <v>1</v>
      </c>
      <c r="C6163" t="s">
        <v>78</v>
      </c>
      <c r="D6163" t="s">
        <v>84</v>
      </c>
      <c r="E6163" t="s">
        <v>632</v>
      </c>
      <c r="F6163" t="s">
        <v>127</v>
      </c>
      <c r="G6163" t="s">
        <v>72</v>
      </c>
      <c r="H6163" t="s">
        <v>128</v>
      </c>
      <c r="I6163" t="s">
        <v>22</v>
      </c>
      <c r="J6163" t="s">
        <v>129</v>
      </c>
      <c r="K6163">
        <v>43464.684027777781</v>
      </c>
      <c r="L6163">
        <v>43464.691666666666</v>
      </c>
      <c r="M6163">
        <v>0.18333333299999999</v>
      </c>
      <c r="N6163">
        <v>1</v>
      </c>
      <c r="O6163">
        <v>843</v>
      </c>
      <c r="P6163">
        <v>0</v>
      </c>
      <c r="Q6163">
        <v>49</v>
      </c>
      <c r="R6163">
        <v>0.183333</v>
      </c>
      <c r="S6163">
        <v>154.55000000000001</v>
      </c>
      <c r="T6163">
        <v>0</v>
      </c>
      <c r="U6163">
        <v>8.983333</v>
      </c>
    </row>
    <row r="6164" spans="1:21" x14ac:dyDescent="0.3">
      <c r="A6164">
        <v>93199</v>
      </c>
      <c r="B6164">
        <v>1</v>
      </c>
      <c r="C6164" t="s">
        <v>79</v>
      </c>
      <c r="D6164" t="s">
        <v>123</v>
      </c>
      <c r="E6164" t="s">
        <v>663</v>
      </c>
      <c r="F6164" t="s">
        <v>140</v>
      </c>
      <c r="G6164" t="s">
        <v>72</v>
      </c>
      <c r="H6164" t="s">
        <v>128</v>
      </c>
      <c r="I6164" t="s">
        <v>22</v>
      </c>
      <c r="J6164" t="s">
        <v>129</v>
      </c>
      <c r="K6164">
        <v>43464.709189814814</v>
      </c>
      <c r="L6164">
        <v>43464.746932870374</v>
      </c>
      <c r="M6164">
        <v>0.90583333300000002</v>
      </c>
      <c r="N6164">
        <v>0</v>
      </c>
      <c r="O6164">
        <v>0</v>
      </c>
      <c r="P6164">
        <v>0</v>
      </c>
      <c r="Q6164">
        <v>33</v>
      </c>
      <c r="R6164">
        <v>0</v>
      </c>
      <c r="S6164">
        <v>0</v>
      </c>
      <c r="T6164">
        <v>0</v>
      </c>
      <c r="U6164">
        <v>29.892499999999998</v>
      </c>
    </row>
    <row r="6165" spans="1:21" x14ac:dyDescent="0.3">
      <c r="A6165">
        <v>93200</v>
      </c>
      <c r="B6165">
        <v>1</v>
      </c>
      <c r="C6165" t="s">
        <v>78</v>
      </c>
      <c r="D6165" t="s">
        <v>80</v>
      </c>
      <c r="E6165" t="s">
        <v>5075</v>
      </c>
      <c r="F6165" t="s">
        <v>130</v>
      </c>
      <c r="G6165" t="s">
        <v>71</v>
      </c>
      <c r="H6165" t="s">
        <v>128</v>
      </c>
      <c r="I6165" t="s">
        <v>22</v>
      </c>
      <c r="J6165" t="s">
        <v>129</v>
      </c>
      <c r="K6165">
        <v>43464.666701388887</v>
      </c>
      <c r="L6165">
        <v>43464.778715277775</v>
      </c>
      <c r="M6165">
        <v>2.6883333330000001</v>
      </c>
      <c r="N6165">
        <v>0</v>
      </c>
      <c r="O6165">
        <v>12</v>
      </c>
      <c r="P6165">
        <v>0</v>
      </c>
      <c r="Q6165">
        <v>0</v>
      </c>
      <c r="R6165">
        <v>0</v>
      </c>
      <c r="S6165">
        <v>32.26</v>
      </c>
      <c r="T6165">
        <v>0</v>
      </c>
      <c r="U6165">
        <v>0</v>
      </c>
    </row>
    <row r="6166" spans="1:21" x14ac:dyDescent="0.3">
      <c r="A6166">
        <v>93201</v>
      </c>
      <c r="B6166">
        <v>1</v>
      </c>
      <c r="C6166" t="s">
        <v>79</v>
      </c>
      <c r="D6166" t="s">
        <v>118</v>
      </c>
      <c r="E6166" t="s">
        <v>2994</v>
      </c>
      <c r="F6166" t="s">
        <v>140</v>
      </c>
      <c r="G6166" t="s">
        <v>72</v>
      </c>
      <c r="H6166" t="s">
        <v>128</v>
      </c>
      <c r="I6166" t="s">
        <v>22</v>
      </c>
      <c r="J6166" t="s">
        <v>129</v>
      </c>
      <c r="K6166">
        <v>43464.69021990741</v>
      </c>
      <c r="L6166">
        <v>43464.70857638889</v>
      </c>
      <c r="M6166">
        <v>0.44055555499999999</v>
      </c>
      <c r="N6166">
        <v>1</v>
      </c>
      <c r="O6166">
        <v>4094</v>
      </c>
      <c r="P6166">
        <v>0</v>
      </c>
      <c r="Q6166">
        <v>101</v>
      </c>
      <c r="R6166">
        <v>0.440556</v>
      </c>
      <c r="S6166">
        <v>1803.634442</v>
      </c>
      <c r="T6166">
        <v>0</v>
      </c>
      <c r="U6166">
        <v>44.496110999999999</v>
      </c>
    </row>
    <row r="6167" spans="1:21" x14ac:dyDescent="0.3">
      <c r="A6167">
        <v>93202</v>
      </c>
      <c r="B6167">
        <v>1</v>
      </c>
      <c r="C6167" t="s">
        <v>78</v>
      </c>
      <c r="D6167" t="s">
        <v>91</v>
      </c>
      <c r="E6167" t="s">
        <v>5076</v>
      </c>
      <c r="F6167" t="s">
        <v>186</v>
      </c>
      <c r="G6167" t="s">
        <v>72</v>
      </c>
      <c r="H6167" t="s">
        <v>128</v>
      </c>
      <c r="I6167" t="s">
        <v>22</v>
      </c>
      <c r="J6167" t="s">
        <v>129</v>
      </c>
      <c r="K6167">
        <v>43464.643020833333</v>
      </c>
      <c r="L6167">
        <v>43464.748888888891</v>
      </c>
      <c r="M6167">
        <v>2.5408333330000001</v>
      </c>
      <c r="N6167">
        <v>0</v>
      </c>
      <c r="O6167">
        <v>1</v>
      </c>
      <c r="P6167">
        <v>0</v>
      </c>
      <c r="Q6167">
        <v>26</v>
      </c>
      <c r="R6167">
        <v>0</v>
      </c>
      <c r="S6167">
        <v>2.5408330000000001</v>
      </c>
      <c r="T6167">
        <v>0</v>
      </c>
      <c r="U6167">
        <v>66.061667</v>
      </c>
    </row>
    <row r="6168" spans="1:21" x14ac:dyDescent="0.3">
      <c r="A6168">
        <v>93203</v>
      </c>
      <c r="B6168">
        <v>1</v>
      </c>
      <c r="C6168" t="s">
        <v>78</v>
      </c>
      <c r="D6168" t="s">
        <v>98</v>
      </c>
      <c r="E6168" t="s">
        <v>252</v>
      </c>
      <c r="F6168" t="s">
        <v>140</v>
      </c>
      <c r="G6168" t="s">
        <v>72</v>
      </c>
      <c r="H6168" t="s">
        <v>128</v>
      </c>
      <c r="I6168" t="s">
        <v>22</v>
      </c>
      <c r="J6168" t="s">
        <v>129</v>
      </c>
      <c r="K6168">
        <v>43464.697835648149</v>
      </c>
      <c r="L6168">
        <v>43464.729189814818</v>
      </c>
      <c r="M6168">
        <v>0.75249999999999995</v>
      </c>
      <c r="N6168">
        <v>5</v>
      </c>
      <c r="O6168">
        <v>1000</v>
      </c>
      <c r="P6168">
        <v>0</v>
      </c>
      <c r="Q6168">
        <v>2</v>
      </c>
      <c r="R6168">
        <v>3.7625000000000002</v>
      </c>
      <c r="S6168">
        <v>752.5</v>
      </c>
      <c r="T6168">
        <v>0</v>
      </c>
      <c r="U6168">
        <v>1.5049999999999999</v>
      </c>
    </row>
    <row r="6169" spans="1:21" x14ac:dyDescent="0.3">
      <c r="A6169">
        <v>93206</v>
      </c>
      <c r="B6169">
        <v>1</v>
      </c>
      <c r="C6169" t="s">
        <v>79</v>
      </c>
      <c r="D6169" t="s">
        <v>109</v>
      </c>
      <c r="E6169" t="s">
        <v>5077</v>
      </c>
      <c r="F6169" t="s">
        <v>145</v>
      </c>
      <c r="G6169" t="s">
        <v>72</v>
      </c>
      <c r="H6169" t="s">
        <v>128</v>
      </c>
      <c r="I6169" t="s">
        <v>22</v>
      </c>
      <c r="J6169" t="s">
        <v>129</v>
      </c>
      <c r="K6169">
        <v>43464.713194444441</v>
      </c>
      <c r="L6169">
        <v>43464.739270833335</v>
      </c>
      <c r="M6169">
        <v>0.62583333299999999</v>
      </c>
      <c r="N6169">
        <v>0</v>
      </c>
      <c r="O6169">
        <v>101</v>
      </c>
      <c r="P6169">
        <v>0</v>
      </c>
      <c r="Q6169">
        <v>0</v>
      </c>
      <c r="R6169">
        <v>0</v>
      </c>
      <c r="S6169">
        <v>63.209167000000001</v>
      </c>
      <c r="T6169">
        <v>0</v>
      </c>
      <c r="U6169">
        <v>0</v>
      </c>
    </row>
    <row r="6170" spans="1:21" x14ac:dyDescent="0.3">
      <c r="A6170">
        <v>93209</v>
      </c>
      <c r="B6170">
        <v>1</v>
      </c>
      <c r="C6170" t="s">
        <v>79</v>
      </c>
      <c r="D6170" t="s">
        <v>118</v>
      </c>
      <c r="E6170" t="s">
        <v>5078</v>
      </c>
      <c r="F6170" t="s">
        <v>137</v>
      </c>
      <c r="G6170" t="s">
        <v>71</v>
      </c>
      <c r="H6170" t="s">
        <v>128</v>
      </c>
      <c r="I6170" t="s">
        <v>22</v>
      </c>
      <c r="J6170" t="s">
        <v>129</v>
      </c>
      <c r="K6170">
        <v>43464.712800925925</v>
      </c>
      <c r="L6170">
        <v>43464.764849537038</v>
      </c>
      <c r="M6170">
        <v>1.249166666</v>
      </c>
      <c r="N6170">
        <v>0</v>
      </c>
      <c r="O6170">
        <v>0</v>
      </c>
      <c r="P6170">
        <v>0</v>
      </c>
      <c r="Q6170">
        <v>1</v>
      </c>
      <c r="R6170">
        <v>0</v>
      </c>
      <c r="S6170">
        <v>0</v>
      </c>
      <c r="T6170">
        <v>0</v>
      </c>
      <c r="U6170">
        <v>1.2491669999999999</v>
      </c>
    </row>
    <row r="6171" spans="1:21" x14ac:dyDescent="0.3">
      <c r="A6171">
        <v>93212</v>
      </c>
      <c r="B6171">
        <v>1</v>
      </c>
      <c r="C6171" t="s">
        <v>79</v>
      </c>
      <c r="D6171" t="s">
        <v>112</v>
      </c>
      <c r="E6171" t="s">
        <v>5079</v>
      </c>
      <c r="F6171" t="s">
        <v>151</v>
      </c>
      <c r="G6171" t="s">
        <v>71</v>
      </c>
      <c r="H6171" t="s">
        <v>128</v>
      </c>
      <c r="I6171" t="s">
        <v>22</v>
      </c>
      <c r="J6171" t="s">
        <v>129</v>
      </c>
      <c r="K6171">
        <v>43464.718668981484</v>
      </c>
      <c r="L6171">
        <v>43464.752083333333</v>
      </c>
      <c r="M6171">
        <v>0.80194444399999998</v>
      </c>
      <c r="N6171">
        <v>0</v>
      </c>
      <c r="O6171">
        <v>58</v>
      </c>
      <c r="P6171">
        <v>0</v>
      </c>
      <c r="Q6171">
        <v>0</v>
      </c>
      <c r="R6171">
        <v>0</v>
      </c>
      <c r="S6171">
        <v>46.512777999999997</v>
      </c>
      <c r="T6171">
        <v>0</v>
      </c>
      <c r="U6171">
        <v>0</v>
      </c>
    </row>
    <row r="6172" spans="1:21" x14ac:dyDescent="0.3">
      <c r="A6172">
        <v>93218</v>
      </c>
      <c r="B6172">
        <v>1</v>
      </c>
      <c r="C6172" t="s">
        <v>78</v>
      </c>
      <c r="D6172" t="s">
        <v>104</v>
      </c>
      <c r="E6172" t="s">
        <v>2316</v>
      </c>
      <c r="F6172" t="s">
        <v>145</v>
      </c>
      <c r="G6172" t="s">
        <v>72</v>
      </c>
      <c r="H6172" t="s">
        <v>128</v>
      </c>
      <c r="I6172" t="s">
        <v>22</v>
      </c>
      <c r="J6172" t="s">
        <v>129</v>
      </c>
      <c r="K6172">
        <v>43464.697118055556</v>
      </c>
      <c r="L6172">
        <v>43464.729166666664</v>
      </c>
      <c r="M6172">
        <v>0.76916666600000005</v>
      </c>
      <c r="N6172">
        <v>0</v>
      </c>
      <c r="O6172">
        <v>0</v>
      </c>
      <c r="P6172">
        <v>0</v>
      </c>
      <c r="Q6172">
        <v>16</v>
      </c>
      <c r="R6172">
        <v>0</v>
      </c>
      <c r="S6172">
        <v>0</v>
      </c>
      <c r="T6172">
        <v>0</v>
      </c>
      <c r="U6172">
        <v>12.306666999999999</v>
      </c>
    </row>
    <row r="6173" spans="1:21" x14ac:dyDescent="0.3">
      <c r="A6173">
        <v>93220</v>
      </c>
      <c r="B6173">
        <v>1</v>
      </c>
      <c r="C6173" t="s">
        <v>78</v>
      </c>
      <c r="D6173" t="s">
        <v>94</v>
      </c>
      <c r="E6173" t="s">
        <v>5080</v>
      </c>
      <c r="F6173" t="s">
        <v>137</v>
      </c>
      <c r="G6173" t="s">
        <v>71</v>
      </c>
      <c r="H6173" t="s">
        <v>128</v>
      </c>
      <c r="I6173" t="s">
        <v>22</v>
      </c>
      <c r="J6173" t="s">
        <v>129</v>
      </c>
      <c r="K6173">
        <v>43464.725081018521</v>
      </c>
      <c r="L6173">
        <v>43464.784490740742</v>
      </c>
      <c r="M6173">
        <v>1.4258333329999999</v>
      </c>
      <c r="N6173">
        <v>0</v>
      </c>
      <c r="O6173">
        <v>1</v>
      </c>
      <c r="P6173">
        <v>0</v>
      </c>
      <c r="Q6173">
        <v>0</v>
      </c>
      <c r="R6173">
        <v>0</v>
      </c>
      <c r="S6173">
        <v>1.4258329999999999</v>
      </c>
      <c r="T6173">
        <v>0</v>
      </c>
      <c r="U6173">
        <v>0</v>
      </c>
    </row>
    <row r="6174" spans="1:21" x14ac:dyDescent="0.3">
      <c r="A6174">
        <v>93221</v>
      </c>
      <c r="B6174">
        <v>1</v>
      </c>
      <c r="C6174" t="s">
        <v>79</v>
      </c>
      <c r="D6174" t="s">
        <v>115</v>
      </c>
      <c r="E6174" t="s">
        <v>5081</v>
      </c>
      <c r="F6174" t="s">
        <v>136</v>
      </c>
      <c r="G6174" t="s">
        <v>71</v>
      </c>
      <c r="H6174" t="s">
        <v>128</v>
      </c>
      <c r="I6174" t="s">
        <v>22</v>
      </c>
      <c r="J6174" t="s">
        <v>129</v>
      </c>
      <c r="K6174">
        <v>43464.731921296298</v>
      </c>
      <c r="L6174">
        <v>43464.782708333332</v>
      </c>
      <c r="M6174">
        <v>1.2188888879999999</v>
      </c>
      <c r="N6174">
        <v>0</v>
      </c>
      <c r="O6174">
        <v>0</v>
      </c>
      <c r="P6174">
        <v>0</v>
      </c>
      <c r="Q6174">
        <v>4</v>
      </c>
      <c r="R6174">
        <v>0</v>
      </c>
      <c r="S6174">
        <v>0</v>
      </c>
      <c r="T6174">
        <v>0</v>
      </c>
      <c r="U6174">
        <v>4.8755559999999996</v>
      </c>
    </row>
    <row r="6175" spans="1:21" x14ac:dyDescent="0.3">
      <c r="A6175">
        <v>93224</v>
      </c>
      <c r="B6175">
        <v>1</v>
      </c>
      <c r="C6175" t="s">
        <v>78</v>
      </c>
      <c r="D6175" t="s">
        <v>90</v>
      </c>
      <c r="E6175" t="s">
        <v>5082</v>
      </c>
      <c r="F6175" t="s">
        <v>186</v>
      </c>
      <c r="G6175" t="s">
        <v>72</v>
      </c>
      <c r="H6175" t="s">
        <v>128</v>
      </c>
      <c r="I6175" t="s">
        <v>22</v>
      </c>
      <c r="J6175" t="s">
        <v>129</v>
      </c>
      <c r="K6175">
        <v>43464.717442129629</v>
      </c>
      <c r="L6175">
        <v>43464.750289351854</v>
      </c>
      <c r="M6175">
        <v>0.78833333299999997</v>
      </c>
      <c r="N6175">
        <v>0</v>
      </c>
      <c r="O6175">
        <v>445</v>
      </c>
      <c r="P6175">
        <v>0</v>
      </c>
      <c r="Q6175">
        <v>0</v>
      </c>
      <c r="R6175">
        <v>0</v>
      </c>
      <c r="S6175">
        <v>350.808333</v>
      </c>
      <c r="T6175">
        <v>0</v>
      </c>
      <c r="U6175">
        <v>0</v>
      </c>
    </row>
    <row r="6176" spans="1:21" x14ac:dyDescent="0.3">
      <c r="A6176">
        <v>93230</v>
      </c>
      <c r="B6176">
        <v>1</v>
      </c>
      <c r="C6176" t="s">
        <v>78</v>
      </c>
      <c r="D6176" t="s">
        <v>98</v>
      </c>
      <c r="E6176" t="s">
        <v>567</v>
      </c>
      <c r="F6176" t="s">
        <v>140</v>
      </c>
      <c r="G6176" t="s">
        <v>72</v>
      </c>
      <c r="H6176" t="s">
        <v>128</v>
      </c>
      <c r="I6176" t="s">
        <v>22</v>
      </c>
      <c r="J6176" t="s">
        <v>129</v>
      </c>
      <c r="K6176">
        <v>43464.752638888887</v>
      </c>
      <c r="L6176">
        <v>43464.788622685184</v>
      </c>
      <c r="M6176">
        <v>0.86361111099999999</v>
      </c>
      <c r="N6176">
        <v>7</v>
      </c>
      <c r="O6176">
        <v>143</v>
      </c>
      <c r="P6176">
        <v>0</v>
      </c>
      <c r="Q6176">
        <v>2</v>
      </c>
      <c r="R6176">
        <v>6.0452779999999997</v>
      </c>
      <c r="S6176">
        <v>123.49638899999999</v>
      </c>
      <c r="T6176">
        <v>0</v>
      </c>
      <c r="U6176">
        <v>1.727222</v>
      </c>
    </row>
    <row r="6177" spans="1:21" x14ac:dyDescent="0.3">
      <c r="A6177">
        <v>93231</v>
      </c>
      <c r="B6177">
        <v>1</v>
      </c>
      <c r="C6177" t="s">
        <v>79</v>
      </c>
      <c r="D6177" t="s">
        <v>124</v>
      </c>
      <c r="E6177" t="s">
        <v>5083</v>
      </c>
      <c r="F6177" t="s">
        <v>136</v>
      </c>
      <c r="G6177" t="s">
        <v>71</v>
      </c>
      <c r="H6177" t="s">
        <v>128</v>
      </c>
      <c r="I6177" t="s">
        <v>22</v>
      </c>
      <c r="J6177" t="s">
        <v>129</v>
      </c>
      <c r="K6177">
        <v>43464.743969907409</v>
      </c>
      <c r="L6177">
        <v>43464.780011574076</v>
      </c>
      <c r="M6177">
        <v>0.86499999999999999</v>
      </c>
      <c r="N6177">
        <v>0</v>
      </c>
      <c r="O6177">
        <v>1</v>
      </c>
      <c r="P6177">
        <v>0</v>
      </c>
      <c r="Q6177">
        <v>15</v>
      </c>
      <c r="R6177">
        <v>0</v>
      </c>
      <c r="S6177">
        <v>0.86499999999999999</v>
      </c>
      <c r="T6177">
        <v>0</v>
      </c>
      <c r="U6177">
        <v>12.975</v>
      </c>
    </row>
    <row r="6178" spans="1:21" x14ac:dyDescent="0.3">
      <c r="A6178">
        <v>93234</v>
      </c>
      <c r="B6178">
        <v>1</v>
      </c>
      <c r="C6178" t="s">
        <v>78</v>
      </c>
      <c r="D6178" t="s">
        <v>105</v>
      </c>
      <c r="E6178" t="s">
        <v>371</v>
      </c>
      <c r="F6178" t="s">
        <v>145</v>
      </c>
      <c r="G6178" t="s">
        <v>72</v>
      </c>
      <c r="H6178" t="s">
        <v>128</v>
      </c>
      <c r="I6178" t="s">
        <v>22</v>
      </c>
      <c r="J6178" t="s">
        <v>129</v>
      </c>
      <c r="K6178">
        <v>43464.732685185183</v>
      </c>
      <c r="L6178">
        <v>43464.798472222225</v>
      </c>
      <c r="M6178">
        <v>1.578888888</v>
      </c>
      <c r="N6178">
        <v>0</v>
      </c>
      <c r="O6178">
        <v>397</v>
      </c>
      <c r="P6178">
        <v>0</v>
      </c>
      <c r="Q6178">
        <v>0</v>
      </c>
      <c r="R6178">
        <v>0</v>
      </c>
      <c r="S6178">
        <v>626.81888900000001</v>
      </c>
      <c r="T6178">
        <v>0</v>
      </c>
      <c r="U6178">
        <v>0</v>
      </c>
    </row>
    <row r="6179" spans="1:21" x14ac:dyDescent="0.3">
      <c r="A6179">
        <v>93238</v>
      </c>
      <c r="B6179">
        <v>1</v>
      </c>
      <c r="C6179" t="s">
        <v>79</v>
      </c>
      <c r="D6179" t="s">
        <v>118</v>
      </c>
      <c r="E6179" t="s">
        <v>5084</v>
      </c>
      <c r="F6179" t="s">
        <v>137</v>
      </c>
      <c r="G6179" t="s">
        <v>71</v>
      </c>
      <c r="H6179" t="s">
        <v>128</v>
      </c>
      <c r="I6179" t="s">
        <v>22</v>
      </c>
      <c r="J6179" t="s">
        <v>129</v>
      </c>
      <c r="K6179">
        <v>43464.762743055559</v>
      </c>
      <c r="L6179">
        <v>43464.812465277777</v>
      </c>
      <c r="M6179">
        <v>1.193333333</v>
      </c>
      <c r="N6179">
        <v>0</v>
      </c>
      <c r="O6179">
        <v>0</v>
      </c>
      <c r="P6179">
        <v>0</v>
      </c>
      <c r="Q6179">
        <v>1</v>
      </c>
      <c r="R6179">
        <v>0</v>
      </c>
      <c r="S6179">
        <v>0</v>
      </c>
      <c r="T6179">
        <v>0</v>
      </c>
      <c r="U6179">
        <v>1.193333</v>
      </c>
    </row>
    <row r="6180" spans="1:21" x14ac:dyDescent="0.3">
      <c r="A6180">
        <v>93242</v>
      </c>
      <c r="B6180">
        <v>1</v>
      </c>
      <c r="C6180" t="s">
        <v>79</v>
      </c>
      <c r="D6180" t="s">
        <v>119</v>
      </c>
      <c r="E6180" t="s">
        <v>5085</v>
      </c>
      <c r="F6180" t="s">
        <v>172</v>
      </c>
      <c r="G6180" t="s">
        <v>71</v>
      </c>
      <c r="H6180" t="s">
        <v>128</v>
      </c>
      <c r="I6180" t="s">
        <v>22</v>
      </c>
      <c r="J6180" t="s">
        <v>129</v>
      </c>
      <c r="K6180">
        <v>43464.772789351853</v>
      </c>
      <c r="L6180">
        <v>43464.790509259255</v>
      </c>
      <c r="M6180">
        <v>0.42527777700000002</v>
      </c>
      <c r="N6180">
        <v>0</v>
      </c>
      <c r="O6180">
        <v>144</v>
      </c>
      <c r="P6180">
        <v>0</v>
      </c>
      <c r="Q6180">
        <v>75</v>
      </c>
      <c r="R6180">
        <v>0</v>
      </c>
      <c r="S6180">
        <v>61.24</v>
      </c>
      <c r="T6180">
        <v>0</v>
      </c>
      <c r="U6180">
        <v>31.895833</v>
      </c>
    </row>
    <row r="6181" spans="1:21" x14ac:dyDescent="0.3">
      <c r="A6181">
        <v>93243</v>
      </c>
      <c r="B6181">
        <v>1</v>
      </c>
      <c r="C6181" t="s">
        <v>78</v>
      </c>
      <c r="D6181" t="s">
        <v>104</v>
      </c>
      <c r="E6181" t="s">
        <v>5086</v>
      </c>
      <c r="F6181" t="s">
        <v>144</v>
      </c>
      <c r="G6181" t="s">
        <v>71</v>
      </c>
      <c r="H6181" t="s">
        <v>128</v>
      </c>
      <c r="I6181" t="s">
        <v>22</v>
      </c>
      <c r="J6181" t="s">
        <v>129</v>
      </c>
      <c r="K6181">
        <v>43464.775810185187</v>
      </c>
      <c r="L6181">
        <v>43464.835127314815</v>
      </c>
      <c r="M6181">
        <v>1.423611111</v>
      </c>
      <c r="N6181">
        <v>0</v>
      </c>
      <c r="O6181">
        <v>12</v>
      </c>
      <c r="P6181">
        <v>0</v>
      </c>
      <c r="Q6181">
        <v>0</v>
      </c>
      <c r="R6181">
        <v>0</v>
      </c>
      <c r="S6181">
        <v>17.083333</v>
      </c>
      <c r="T6181">
        <v>0</v>
      </c>
      <c r="U6181">
        <v>0</v>
      </c>
    </row>
    <row r="6182" spans="1:21" x14ac:dyDescent="0.3">
      <c r="A6182">
        <v>93245</v>
      </c>
      <c r="B6182">
        <v>1</v>
      </c>
      <c r="C6182" t="s">
        <v>78</v>
      </c>
      <c r="D6182" t="s">
        <v>94</v>
      </c>
      <c r="E6182" t="s">
        <v>5087</v>
      </c>
      <c r="F6182" t="s">
        <v>136</v>
      </c>
      <c r="G6182" t="s">
        <v>71</v>
      </c>
      <c r="H6182" t="s">
        <v>128</v>
      </c>
      <c r="I6182" t="s">
        <v>22</v>
      </c>
      <c r="J6182" t="s">
        <v>129</v>
      </c>
      <c r="K6182">
        <v>43464.767592592594</v>
      </c>
      <c r="L6182">
        <v>43464.793611111112</v>
      </c>
      <c r="M6182">
        <v>0.62444444399999999</v>
      </c>
      <c r="N6182">
        <v>0</v>
      </c>
      <c r="O6182">
        <v>206</v>
      </c>
      <c r="P6182">
        <v>0</v>
      </c>
      <c r="Q6182">
        <v>0</v>
      </c>
      <c r="R6182">
        <v>0</v>
      </c>
      <c r="S6182">
        <v>128.63555500000001</v>
      </c>
      <c r="T6182">
        <v>0</v>
      </c>
      <c r="U6182">
        <v>0</v>
      </c>
    </row>
    <row r="6183" spans="1:21" x14ac:dyDescent="0.3">
      <c r="A6183">
        <v>93249</v>
      </c>
      <c r="B6183">
        <v>1</v>
      </c>
      <c r="C6183" t="s">
        <v>78</v>
      </c>
      <c r="D6183" t="s">
        <v>91</v>
      </c>
      <c r="E6183" t="s">
        <v>5088</v>
      </c>
      <c r="F6183" t="s">
        <v>145</v>
      </c>
      <c r="G6183" t="s">
        <v>72</v>
      </c>
      <c r="H6183" t="s">
        <v>128</v>
      </c>
      <c r="I6183" t="s">
        <v>22</v>
      </c>
      <c r="J6183" t="s">
        <v>129</v>
      </c>
      <c r="K6183">
        <v>43464.783078703702</v>
      </c>
      <c r="L6183">
        <v>43464.851342592592</v>
      </c>
      <c r="M6183">
        <v>1.6383333330000001</v>
      </c>
      <c r="N6183">
        <v>1</v>
      </c>
      <c r="O6183">
        <v>348</v>
      </c>
      <c r="P6183">
        <v>0</v>
      </c>
      <c r="Q6183">
        <v>0</v>
      </c>
      <c r="R6183">
        <v>1.638333</v>
      </c>
      <c r="S6183">
        <v>570.14</v>
      </c>
      <c r="T6183">
        <v>0</v>
      </c>
      <c r="U6183">
        <v>0</v>
      </c>
    </row>
    <row r="6184" spans="1:21" x14ac:dyDescent="0.3">
      <c r="A6184">
        <v>93250</v>
      </c>
      <c r="B6184">
        <v>1</v>
      </c>
      <c r="C6184" t="s">
        <v>78</v>
      </c>
      <c r="D6184" t="s">
        <v>89</v>
      </c>
      <c r="E6184" t="s">
        <v>5089</v>
      </c>
      <c r="F6184" t="s">
        <v>136</v>
      </c>
      <c r="G6184" t="s">
        <v>71</v>
      </c>
      <c r="H6184" t="s">
        <v>128</v>
      </c>
      <c r="I6184" t="s">
        <v>22</v>
      </c>
      <c r="J6184" t="s">
        <v>129</v>
      </c>
      <c r="K6184">
        <v>43464.783217592594</v>
      </c>
      <c r="L6184">
        <v>43464.796342592592</v>
      </c>
      <c r="M6184">
        <v>0.315</v>
      </c>
      <c r="N6184">
        <v>0</v>
      </c>
      <c r="O6184">
        <v>34</v>
      </c>
      <c r="P6184">
        <v>0</v>
      </c>
      <c r="Q6184">
        <v>0</v>
      </c>
      <c r="R6184">
        <v>0</v>
      </c>
      <c r="S6184">
        <v>10.71</v>
      </c>
      <c r="T6184">
        <v>0</v>
      </c>
      <c r="U6184">
        <v>0</v>
      </c>
    </row>
    <row r="6185" spans="1:21" x14ac:dyDescent="0.3">
      <c r="A6185">
        <v>93251</v>
      </c>
      <c r="B6185">
        <v>1</v>
      </c>
      <c r="C6185" t="s">
        <v>78</v>
      </c>
      <c r="D6185" t="s">
        <v>125</v>
      </c>
      <c r="E6185" t="s">
        <v>1089</v>
      </c>
      <c r="F6185" t="s">
        <v>136</v>
      </c>
      <c r="G6185" t="s">
        <v>71</v>
      </c>
      <c r="H6185" t="s">
        <v>128</v>
      </c>
      <c r="I6185" t="s">
        <v>22</v>
      </c>
      <c r="J6185" t="s">
        <v>129</v>
      </c>
      <c r="K6185">
        <v>43464.779861111114</v>
      </c>
      <c r="L6185">
        <v>43464.825821759259</v>
      </c>
      <c r="M6185">
        <v>1.1030555550000001</v>
      </c>
      <c r="N6185">
        <v>0</v>
      </c>
      <c r="O6185">
        <v>1061</v>
      </c>
      <c r="P6185">
        <v>0</v>
      </c>
      <c r="Q6185">
        <v>0</v>
      </c>
      <c r="R6185">
        <v>0</v>
      </c>
      <c r="S6185">
        <v>1170.341944</v>
      </c>
      <c r="T6185">
        <v>0</v>
      </c>
      <c r="U6185">
        <v>0</v>
      </c>
    </row>
    <row r="6186" spans="1:21" x14ac:dyDescent="0.3">
      <c r="A6186">
        <v>93252</v>
      </c>
      <c r="B6186">
        <v>1</v>
      </c>
      <c r="C6186" t="s">
        <v>78</v>
      </c>
      <c r="D6186" t="s">
        <v>98</v>
      </c>
      <c r="E6186" t="s">
        <v>5090</v>
      </c>
      <c r="F6186" t="s">
        <v>145</v>
      </c>
      <c r="G6186" t="s">
        <v>72</v>
      </c>
      <c r="H6186" t="s">
        <v>128</v>
      </c>
      <c r="I6186" t="s">
        <v>22</v>
      </c>
      <c r="J6186" t="s">
        <v>129</v>
      </c>
      <c r="K6186">
        <v>43464.778680555552</v>
      </c>
      <c r="L6186">
        <v>43464.969259259262</v>
      </c>
      <c r="M6186">
        <v>4.5738888879999999</v>
      </c>
      <c r="N6186">
        <v>0</v>
      </c>
      <c r="O6186">
        <v>131</v>
      </c>
      <c r="P6186">
        <v>0</v>
      </c>
      <c r="Q6186">
        <v>0</v>
      </c>
      <c r="R6186">
        <v>0</v>
      </c>
      <c r="S6186">
        <v>599.17944399999999</v>
      </c>
      <c r="T6186">
        <v>0</v>
      </c>
      <c r="U6186">
        <v>0</v>
      </c>
    </row>
    <row r="6187" spans="1:21" x14ac:dyDescent="0.3">
      <c r="A6187">
        <v>93253</v>
      </c>
      <c r="B6187">
        <v>1</v>
      </c>
      <c r="C6187" t="s">
        <v>78</v>
      </c>
      <c r="D6187" t="s">
        <v>80</v>
      </c>
      <c r="E6187" t="s">
        <v>601</v>
      </c>
      <c r="F6187" t="s">
        <v>172</v>
      </c>
      <c r="G6187" t="s">
        <v>71</v>
      </c>
      <c r="H6187" t="s">
        <v>128</v>
      </c>
      <c r="I6187" t="s">
        <v>22</v>
      </c>
      <c r="J6187" t="s">
        <v>129</v>
      </c>
      <c r="K6187">
        <v>43464.79451388889</v>
      </c>
      <c r="L6187">
        <v>43464.813888888886</v>
      </c>
      <c r="M6187">
        <v>0.46500000000000002</v>
      </c>
      <c r="N6187">
        <v>2</v>
      </c>
      <c r="O6187">
        <v>366</v>
      </c>
      <c r="P6187">
        <v>0</v>
      </c>
      <c r="Q6187">
        <v>0</v>
      </c>
      <c r="R6187">
        <v>0.93</v>
      </c>
      <c r="S6187">
        <v>170.19</v>
      </c>
      <c r="T6187">
        <v>0</v>
      </c>
      <c r="U6187">
        <v>0</v>
      </c>
    </row>
    <row r="6188" spans="1:21" x14ac:dyDescent="0.3">
      <c r="A6188">
        <v>93254</v>
      </c>
      <c r="B6188">
        <v>1</v>
      </c>
      <c r="C6188" t="s">
        <v>78</v>
      </c>
      <c r="D6188" t="s">
        <v>87</v>
      </c>
      <c r="E6188" t="s">
        <v>5091</v>
      </c>
      <c r="F6188" t="s">
        <v>137</v>
      </c>
      <c r="G6188" t="s">
        <v>71</v>
      </c>
      <c r="H6188" t="s">
        <v>128</v>
      </c>
      <c r="I6188" t="s">
        <v>22</v>
      </c>
      <c r="J6188" t="s">
        <v>129</v>
      </c>
      <c r="K6188">
        <v>43464.778113425928</v>
      </c>
      <c r="L6188">
        <v>43464.837175925924</v>
      </c>
      <c r="M6188">
        <v>1.4175</v>
      </c>
      <c r="N6188">
        <v>0</v>
      </c>
      <c r="O6188">
        <v>13</v>
      </c>
      <c r="P6188">
        <v>0</v>
      </c>
      <c r="Q6188">
        <v>0</v>
      </c>
      <c r="R6188">
        <v>0</v>
      </c>
      <c r="S6188">
        <v>18.427499999999998</v>
      </c>
      <c r="T6188">
        <v>0</v>
      </c>
      <c r="U6188">
        <v>0</v>
      </c>
    </row>
    <row r="6189" spans="1:21" x14ac:dyDescent="0.3">
      <c r="A6189">
        <v>93255</v>
      </c>
      <c r="B6189">
        <v>1</v>
      </c>
      <c r="C6189" t="s">
        <v>78</v>
      </c>
      <c r="D6189" t="s">
        <v>89</v>
      </c>
      <c r="E6189" t="s">
        <v>5092</v>
      </c>
      <c r="F6189" t="s">
        <v>137</v>
      </c>
      <c r="G6189" t="s">
        <v>71</v>
      </c>
      <c r="H6189" t="s">
        <v>128</v>
      </c>
      <c r="I6189" t="s">
        <v>22</v>
      </c>
      <c r="J6189" t="s">
        <v>129</v>
      </c>
      <c r="K6189">
        <v>43464.800833333335</v>
      </c>
      <c r="L6189">
        <v>43464.819004629629</v>
      </c>
      <c r="M6189">
        <v>0.436111111</v>
      </c>
      <c r="N6189">
        <v>0</v>
      </c>
      <c r="O6189">
        <v>0</v>
      </c>
      <c r="P6189">
        <v>0</v>
      </c>
      <c r="Q6189">
        <v>1</v>
      </c>
      <c r="R6189">
        <v>0</v>
      </c>
      <c r="S6189">
        <v>0</v>
      </c>
      <c r="T6189">
        <v>0</v>
      </c>
      <c r="U6189">
        <v>0.43611100000000003</v>
      </c>
    </row>
    <row r="6190" spans="1:21" x14ac:dyDescent="0.3">
      <c r="A6190">
        <v>93264</v>
      </c>
      <c r="B6190">
        <v>1</v>
      </c>
      <c r="C6190" t="s">
        <v>79</v>
      </c>
      <c r="D6190" t="s">
        <v>119</v>
      </c>
      <c r="E6190" t="s">
        <v>1958</v>
      </c>
      <c r="F6190" t="s">
        <v>130</v>
      </c>
      <c r="G6190" t="s">
        <v>71</v>
      </c>
      <c r="H6190" t="s">
        <v>128</v>
      </c>
      <c r="I6190" t="s">
        <v>22</v>
      </c>
      <c r="J6190" t="s">
        <v>129</v>
      </c>
      <c r="K6190">
        <v>43464.809074074074</v>
      </c>
      <c r="L6190">
        <v>43464.915694444448</v>
      </c>
      <c r="M6190">
        <v>2.5588888879999998</v>
      </c>
      <c r="N6190">
        <v>0</v>
      </c>
      <c r="O6190">
        <v>147</v>
      </c>
      <c r="P6190">
        <v>0</v>
      </c>
      <c r="Q6190">
        <v>84</v>
      </c>
      <c r="R6190">
        <v>0</v>
      </c>
      <c r="S6190">
        <v>376.15666700000003</v>
      </c>
      <c r="T6190">
        <v>0</v>
      </c>
      <c r="U6190">
        <v>214.94666699999999</v>
      </c>
    </row>
    <row r="6191" spans="1:21" x14ac:dyDescent="0.3">
      <c r="A6191">
        <v>93265</v>
      </c>
      <c r="B6191">
        <v>1</v>
      </c>
      <c r="C6191" t="s">
        <v>79</v>
      </c>
      <c r="D6191" t="s">
        <v>114</v>
      </c>
      <c r="E6191" t="s">
        <v>5093</v>
      </c>
      <c r="F6191" t="s">
        <v>145</v>
      </c>
      <c r="G6191" t="s">
        <v>72</v>
      </c>
      <c r="H6191" t="s">
        <v>128</v>
      </c>
      <c r="I6191" t="s">
        <v>22</v>
      </c>
      <c r="J6191" t="s">
        <v>129</v>
      </c>
      <c r="K6191">
        <v>43464.808263888888</v>
      </c>
      <c r="L6191">
        <v>43464.891215277778</v>
      </c>
      <c r="M6191">
        <v>1.9908333330000001</v>
      </c>
      <c r="N6191">
        <v>0</v>
      </c>
      <c r="O6191">
        <v>57</v>
      </c>
      <c r="P6191">
        <v>0</v>
      </c>
      <c r="Q6191">
        <v>0</v>
      </c>
      <c r="R6191">
        <v>0</v>
      </c>
      <c r="S6191">
        <v>113.47750000000001</v>
      </c>
      <c r="T6191">
        <v>0</v>
      </c>
      <c r="U6191">
        <v>0</v>
      </c>
    </row>
    <row r="6192" spans="1:21" x14ac:dyDescent="0.3">
      <c r="A6192">
        <v>93266</v>
      </c>
      <c r="B6192">
        <v>1</v>
      </c>
      <c r="C6192" t="s">
        <v>79</v>
      </c>
      <c r="D6192" t="s">
        <v>114</v>
      </c>
      <c r="E6192" t="s">
        <v>5094</v>
      </c>
      <c r="F6192" t="s">
        <v>145</v>
      </c>
      <c r="G6192" t="s">
        <v>72</v>
      </c>
      <c r="H6192" t="s">
        <v>128</v>
      </c>
      <c r="I6192" t="s">
        <v>22</v>
      </c>
      <c r="J6192" t="s">
        <v>129</v>
      </c>
      <c r="K6192">
        <v>43464.805474537039</v>
      </c>
      <c r="L6192">
        <v>43464.896095254633</v>
      </c>
      <c r="M6192">
        <v>2.1748972219999998</v>
      </c>
      <c r="N6192">
        <v>0</v>
      </c>
      <c r="O6192">
        <v>292</v>
      </c>
      <c r="P6192">
        <v>0</v>
      </c>
      <c r="Q6192">
        <v>0</v>
      </c>
      <c r="R6192">
        <v>0</v>
      </c>
      <c r="S6192">
        <v>635.06998899999996</v>
      </c>
      <c r="T6192">
        <v>0</v>
      </c>
      <c r="U6192">
        <v>0</v>
      </c>
    </row>
    <row r="6193" spans="1:21" x14ac:dyDescent="0.3">
      <c r="A6193">
        <v>93267</v>
      </c>
      <c r="B6193">
        <v>1</v>
      </c>
      <c r="C6193" t="s">
        <v>78</v>
      </c>
      <c r="D6193" t="s">
        <v>83</v>
      </c>
      <c r="E6193" t="s">
        <v>5095</v>
      </c>
      <c r="F6193" t="s">
        <v>136</v>
      </c>
      <c r="G6193" t="s">
        <v>71</v>
      </c>
      <c r="H6193" t="s">
        <v>128</v>
      </c>
      <c r="I6193" t="s">
        <v>22</v>
      </c>
      <c r="J6193" t="s">
        <v>129</v>
      </c>
      <c r="K6193">
        <v>43464.806909722225</v>
      </c>
      <c r="L6193">
        <v>43464.875231481477</v>
      </c>
      <c r="M6193">
        <v>1.6397222220000001</v>
      </c>
      <c r="N6193">
        <v>0</v>
      </c>
      <c r="O6193">
        <v>71</v>
      </c>
      <c r="P6193">
        <v>0</v>
      </c>
      <c r="Q6193">
        <v>0</v>
      </c>
      <c r="R6193">
        <v>0</v>
      </c>
      <c r="S6193">
        <v>116.420278</v>
      </c>
      <c r="T6193">
        <v>0</v>
      </c>
      <c r="U6193">
        <v>0</v>
      </c>
    </row>
    <row r="6194" spans="1:21" x14ac:dyDescent="0.3">
      <c r="A6194">
        <v>93268</v>
      </c>
      <c r="B6194">
        <v>1</v>
      </c>
      <c r="C6194" t="s">
        <v>78</v>
      </c>
      <c r="D6194" t="s">
        <v>101</v>
      </c>
      <c r="E6194" t="s">
        <v>345</v>
      </c>
      <c r="F6194" t="s">
        <v>145</v>
      </c>
      <c r="G6194" t="s">
        <v>72</v>
      </c>
      <c r="H6194" t="s">
        <v>128</v>
      </c>
      <c r="I6194" t="s">
        <v>22</v>
      </c>
      <c r="J6194" t="s">
        <v>129</v>
      </c>
      <c r="K6194">
        <v>43464.818055555559</v>
      </c>
      <c r="L6194">
        <v>43464.871874999997</v>
      </c>
      <c r="M6194">
        <v>1.291666666</v>
      </c>
      <c r="N6194">
        <v>0</v>
      </c>
      <c r="O6194">
        <v>12</v>
      </c>
      <c r="P6194">
        <v>0</v>
      </c>
      <c r="Q6194">
        <v>0</v>
      </c>
      <c r="R6194">
        <v>0</v>
      </c>
      <c r="S6194">
        <v>15.5</v>
      </c>
      <c r="T6194">
        <v>0</v>
      </c>
      <c r="U6194">
        <v>0</v>
      </c>
    </row>
    <row r="6195" spans="1:21" x14ac:dyDescent="0.3">
      <c r="A6195">
        <v>93272</v>
      </c>
      <c r="B6195">
        <v>1</v>
      </c>
      <c r="C6195" t="s">
        <v>78</v>
      </c>
      <c r="D6195" t="s">
        <v>81</v>
      </c>
      <c r="E6195" t="s">
        <v>5096</v>
      </c>
      <c r="F6195" t="s">
        <v>209</v>
      </c>
      <c r="G6195" t="s">
        <v>71</v>
      </c>
      <c r="H6195" t="s">
        <v>128</v>
      </c>
      <c r="I6195" t="s">
        <v>22</v>
      </c>
      <c r="J6195" t="s">
        <v>129</v>
      </c>
      <c r="K6195">
        <v>43464.819039351853</v>
      </c>
      <c r="L6195">
        <v>43464.900578703702</v>
      </c>
      <c r="M6195">
        <v>1.9569444439999999</v>
      </c>
      <c r="N6195">
        <v>0</v>
      </c>
      <c r="O6195">
        <v>1</v>
      </c>
      <c r="P6195">
        <v>0</v>
      </c>
      <c r="Q6195">
        <v>0</v>
      </c>
      <c r="R6195">
        <v>0</v>
      </c>
      <c r="S6195">
        <v>1.956944</v>
      </c>
      <c r="T6195">
        <v>0</v>
      </c>
      <c r="U6195">
        <v>0</v>
      </c>
    </row>
    <row r="6196" spans="1:21" x14ac:dyDescent="0.3">
      <c r="A6196">
        <v>93277</v>
      </c>
      <c r="B6196">
        <v>1</v>
      </c>
      <c r="C6196" t="s">
        <v>78</v>
      </c>
      <c r="D6196" t="s">
        <v>82</v>
      </c>
      <c r="E6196" t="s">
        <v>5097</v>
      </c>
      <c r="F6196" t="s">
        <v>137</v>
      </c>
      <c r="G6196" t="s">
        <v>71</v>
      </c>
      <c r="H6196" t="s">
        <v>128</v>
      </c>
      <c r="I6196" t="s">
        <v>22</v>
      </c>
      <c r="J6196" t="s">
        <v>129</v>
      </c>
      <c r="K6196">
        <v>43464.827708333331</v>
      </c>
      <c r="L6196">
        <v>43464.886597222219</v>
      </c>
      <c r="M6196">
        <v>1.413333333</v>
      </c>
      <c r="N6196">
        <v>0</v>
      </c>
      <c r="O6196">
        <v>3</v>
      </c>
      <c r="P6196">
        <v>0</v>
      </c>
      <c r="Q6196">
        <v>0</v>
      </c>
      <c r="R6196">
        <v>0</v>
      </c>
      <c r="S6196">
        <v>4.24</v>
      </c>
      <c r="T6196">
        <v>0</v>
      </c>
      <c r="U6196">
        <v>0</v>
      </c>
    </row>
    <row r="6197" spans="1:21" x14ac:dyDescent="0.3">
      <c r="A6197">
        <v>93278</v>
      </c>
      <c r="B6197">
        <v>1</v>
      </c>
      <c r="C6197" t="s">
        <v>78</v>
      </c>
      <c r="D6197" t="s">
        <v>95</v>
      </c>
      <c r="E6197" t="s">
        <v>5098</v>
      </c>
      <c r="F6197" t="s">
        <v>172</v>
      </c>
      <c r="G6197" t="s">
        <v>71</v>
      </c>
      <c r="H6197" t="s">
        <v>128</v>
      </c>
      <c r="I6197" t="s">
        <v>22</v>
      </c>
      <c r="J6197" t="s">
        <v>129</v>
      </c>
      <c r="K6197">
        <v>43464.832118055558</v>
      </c>
      <c r="L6197">
        <v>43464.861990740741</v>
      </c>
      <c r="M6197">
        <v>0.71694444400000001</v>
      </c>
      <c r="N6197">
        <v>0</v>
      </c>
      <c r="O6197">
        <v>26</v>
      </c>
      <c r="P6197">
        <v>0</v>
      </c>
      <c r="Q6197">
        <v>0</v>
      </c>
      <c r="R6197">
        <v>0</v>
      </c>
      <c r="S6197">
        <v>18.640556</v>
      </c>
      <c r="T6197">
        <v>0</v>
      </c>
      <c r="U6197">
        <v>0</v>
      </c>
    </row>
    <row r="6198" spans="1:21" x14ac:dyDescent="0.3">
      <c r="A6198">
        <v>93285</v>
      </c>
      <c r="B6198">
        <v>1</v>
      </c>
      <c r="C6198" t="s">
        <v>78</v>
      </c>
      <c r="D6198" t="s">
        <v>95</v>
      </c>
      <c r="E6198" t="s">
        <v>5099</v>
      </c>
      <c r="F6198" t="s">
        <v>136</v>
      </c>
      <c r="G6198" t="s">
        <v>71</v>
      </c>
      <c r="H6198" t="s">
        <v>128</v>
      </c>
      <c r="I6198" t="s">
        <v>22</v>
      </c>
      <c r="J6198" t="s">
        <v>129</v>
      </c>
      <c r="K6198">
        <v>43464.838553240741</v>
      </c>
      <c r="L6198">
        <v>43464.860300925924</v>
      </c>
      <c r="M6198">
        <v>0.52194444399999995</v>
      </c>
      <c r="N6198">
        <v>0</v>
      </c>
      <c r="O6198">
        <v>93</v>
      </c>
      <c r="P6198">
        <v>0</v>
      </c>
      <c r="Q6198">
        <v>0</v>
      </c>
      <c r="R6198">
        <v>0</v>
      </c>
      <c r="S6198">
        <v>48.540832999999999</v>
      </c>
      <c r="T6198">
        <v>0</v>
      </c>
      <c r="U6198">
        <v>0</v>
      </c>
    </row>
    <row r="6199" spans="1:21" x14ac:dyDescent="0.3">
      <c r="A6199">
        <v>93286</v>
      </c>
      <c r="B6199">
        <v>1</v>
      </c>
      <c r="C6199" t="s">
        <v>78</v>
      </c>
      <c r="D6199" t="s">
        <v>80</v>
      </c>
      <c r="E6199" t="s">
        <v>5100</v>
      </c>
      <c r="F6199" t="s">
        <v>136</v>
      </c>
      <c r="G6199" t="s">
        <v>71</v>
      </c>
      <c r="H6199" t="s">
        <v>128</v>
      </c>
      <c r="I6199" t="s">
        <v>22</v>
      </c>
      <c r="J6199" t="s">
        <v>129</v>
      </c>
      <c r="K6199">
        <v>43464.83871527778</v>
      </c>
      <c r="L6199">
        <v>43464.88318287037</v>
      </c>
      <c r="M6199">
        <v>1.0672222220000001</v>
      </c>
      <c r="N6199">
        <v>0</v>
      </c>
      <c r="O6199">
        <v>186</v>
      </c>
      <c r="P6199">
        <v>0</v>
      </c>
      <c r="Q6199">
        <v>0</v>
      </c>
      <c r="R6199">
        <v>0</v>
      </c>
      <c r="S6199">
        <v>198.503333</v>
      </c>
      <c r="T6199">
        <v>0</v>
      </c>
      <c r="U6199">
        <v>0</v>
      </c>
    </row>
    <row r="6200" spans="1:21" x14ac:dyDescent="0.3">
      <c r="A6200">
        <v>93287</v>
      </c>
      <c r="B6200">
        <v>1</v>
      </c>
      <c r="C6200" t="s">
        <v>78</v>
      </c>
      <c r="D6200" t="s">
        <v>89</v>
      </c>
      <c r="E6200" t="s">
        <v>4608</v>
      </c>
      <c r="F6200" t="s">
        <v>172</v>
      </c>
      <c r="G6200" t="s">
        <v>71</v>
      </c>
      <c r="H6200" t="s">
        <v>128</v>
      </c>
      <c r="I6200" t="s">
        <v>22</v>
      </c>
      <c r="J6200" t="s">
        <v>129</v>
      </c>
      <c r="K6200">
        <v>43464.840497685189</v>
      </c>
      <c r="L6200">
        <v>43464.86787037037</v>
      </c>
      <c r="M6200">
        <v>0.65694444399999996</v>
      </c>
      <c r="N6200">
        <v>0</v>
      </c>
      <c r="O6200">
        <v>357</v>
      </c>
      <c r="P6200">
        <v>0</v>
      </c>
      <c r="Q6200">
        <v>3</v>
      </c>
      <c r="R6200">
        <v>0</v>
      </c>
      <c r="S6200">
        <v>234.529167</v>
      </c>
      <c r="T6200">
        <v>0</v>
      </c>
      <c r="U6200">
        <v>1.9708330000000001</v>
      </c>
    </row>
    <row r="6201" spans="1:21" x14ac:dyDescent="0.3">
      <c r="A6201">
        <v>93288</v>
      </c>
      <c r="B6201">
        <v>1</v>
      </c>
      <c r="C6201" t="s">
        <v>78</v>
      </c>
      <c r="D6201" t="s">
        <v>95</v>
      </c>
      <c r="E6201" t="s">
        <v>5101</v>
      </c>
      <c r="F6201" t="s">
        <v>172</v>
      </c>
      <c r="G6201" t="s">
        <v>71</v>
      </c>
      <c r="H6201" t="s">
        <v>128</v>
      </c>
      <c r="I6201" t="s">
        <v>22</v>
      </c>
      <c r="J6201" t="s">
        <v>129</v>
      </c>
      <c r="K6201">
        <v>43464.836099537039</v>
      </c>
      <c r="L6201">
        <v>43464.863321759258</v>
      </c>
      <c r="M6201">
        <v>0.65333333299999996</v>
      </c>
      <c r="N6201">
        <v>0</v>
      </c>
      <c r="O6201">
        <v>519</v>
      </c>
      <c r="P6201">
        <v>0</v>
      </c>
      <c r="Q6201">
        <v>0</v>
      </c>
      <c r="R6201">
        <v>0</v>
      </c>
      <c r="S6201">
        <v>339.08</v>
      </c>
      <c r="T6201">
        <v>0</v>
      </c>
      <c r="U6201">
        <v>0</v>
      </c>
    </row>
    <row r="6202" spans="1:21" x14ac:dyDescent="0.3">
      <c r="A6202">
        <v>93291</v>
      </c>
      <c r="B6202">
        <v>1</v>
      </c>
      <c r="C6202" t="s">
        <v>78</v>
      </c>
      <c r="D6202" t="s">
        <v>81</v>
      </c>
      <c r="E6202" t="s">
        <v>5102</v>
      </c>
      <c r="F6202" t="s">
        <v>137</v>
      </c>
      <c r="G6202" t="s">
        <v>71</v>
      </c>
      <c r="H6202" t="s">
        <v>128</v>
      </c>
      <c r="I6202" t="s">
        <v>22</v>
      </c>
      <c r="J6202" t="s">
        <v>129</v>
      </c>
      <c r="K6202">
        <v>43464.843645833331</v>
      </c>
      <c r="L6202">
        <v>43464.922372685185</v>
      </c>
      <c r="M6202">
        <v>1.889444444</v>
      </c>
      <c r="N6202">
        <v>0</v>
      </c>
      <c r="O6202">
        <v>4</v>
      </c>
      <c r="P6202">
        <v>0</v>
      </c>
      <c r="Q6202">
        <v>0</v>
      </c>
      <c r="R6202">
        <v>0</v>
      </c>
      <c r="S6202">
        <v>7.5577779999999999</v>
      </c>
      <c r="T6202">
        <v>0</v>
      </c>
      <c r="U6202">
        <v>0</v>
      </c>
    </row>
    <row r="6203" spans="1:21" x14ac:dyDescent="0.3">
      <c r="A6203">
        <v>93292</v>
      </c>
      <c r="B6203">
        <v>1</v>
      </c>
      <c r="C6203" t="s">
        <v>79</v>
      </c>
      <c r="D6203" t="s">
        <v>124</v>
      </c>
      <c r="E6203" t="s">
        <v>5103</v>
      </c>
      <c r="F6203" t="s">
        <v>236</v>
      </c>
      <c r="G6203" t="s">
        <v>71</v>
      </c>
      <c r="H6203" t="s">
        <v>128</v>
      </c>
      <c r="I6203" t="s">
        <v>22</v>
      </c>
      <c r="J6203" t="s">
        <v>129</v>
      </c>
      <c r="K6203">
        <v>43464.848078703704</v>
      </c>
      <c r="L6203">
        <v>43464.874756944446</v>
      </c>
      <c r="M6203">
        <v>0.64027777699999999</v>
      </c>
      <c r="N6203">
        <v>0</v>
      </c>
      <c r="O6203">
        <v>2</v>
      </c>
      <c r="P6203">
        <v>0</v>
      </c>
      <c r="Q6203">
        <v>0</v>
      </c>
      <c r="R6203">
        <v>0</v>
      </c>
      <c r="S6203">
        <v>1.280556</v>
      </c>
      <c r="T6203">
        <v>0</v>
      </c>
      <c r="U6203">
        <v>0</v>
      </c>
    </row>
    <row r="6204" spans="1:21" x14ac:dyDescent="0.3">
      <c r="A6204">
        <v>93294</v>
      </c>
      <c r="B6204">
        <v>1</v>
      </c>
      <c r="C6204" t="s">
        <v>78</v>
      </c>
      <c r="D6204" t="s">
        <v>80</v>
      </c>
      <c r="E6204" t="s">
        <v>3805</v>
      </c>
      <c r="F6204" t="s">
        <v>136</v>
      </c>
      <c r="G6204" t="s">
        <v>71</v>
      </c>
      <c r="H6204" t="s">
        <v>128</v>
      </c>
      <c r="I6204" t="s">
        <v>22</v>
      </c>
      <c r="J6204" t="s">
        <v>129</v>
      </c>
      <c r="K6204">
        <v>43464.845219907409</v>
      </c>
      <c r="L6204">
        <v>43464.86583333333</v>
      </c>
      <c r="M6204">
        <v>0.49472222199999999</v>
      </c>
      <c r="N6204">
        <v>0</v>
      </c>
      <c r="O6204">
        <v>58</v>
      </c>
      <c r="P6204">
        <v>0</v>
      </c>
      <c r="Q6204">
        <v>0</v>
      </c>
      <c r="R6204">
        <v>0</v>
      </c>
      <c r="S6204">
        <v>28.693888999999999</v>
      </c>
      <c r="T6204">
        <v>0</v>
      </c>
      <c r="U6204">
        <v>0</v>
      </c>
    </row>
    <row r="6205" spans="1:21" x14ac:dyDescent="0.3">
      <c r="A6205">
        <v>93296</v>
      </c>
      <c r="B6205">
        <v>1</v>
      </c>
      <c r="C6205" t="s">
        <v>78</v>
      </c>
      <c r="D6205" t="s">
        <v>101</v>
      </c>
      <c r="E6205" t="s">
        <v>5104</v>
      </c>
      <c r="F6205" t="s">
        <v>136</v>
      </c>
      <c r="G6205" t="s">
        <v>71</v>
      </c>
      <c r="H6205" t="s">
        <v>128</v>
      </c>
      <c r="I6205" t="s">
        <v>22</v>
      </c>
      <c r="J6205" t="s">
        <v>129</v>
      </c>
      <c r="K6205">
        <v>43464.853576388887</v>
      </c>
      <c r="L6205">
        <v>43464.880983796298</v>
      </c>
      <c r="M6205">
        <v>0.65777777699999995</v>
      </c>
      <c r="N6205">
        <v>0</v>
      </c>
      <c r="O6205">
        <v>64</v>
      </c>
      <c r="P6205">
        <v>0</v>
      </c>
      <c r="Q6205">
        <v>0</v>
      </c>
      <c r="R6205">
        <v>0</v>
      </c>
      <c r="S6205">
        <v>42.097777999999998</v>
      </c>
      <c r="T6205">
        <v>0</v>
      </c>
      <c r="U6205">
        <v>0</v>
      </c>
    </row>
    <row r="6206" spans="1:21" x14ac:dyDescent="0.3">
      <c r="A6206">
        <v>93299</v>
      </c>
      <c r="B6206">
        <v>1</v>
      </c>
      <c r="C6206" t="s">
        <v>78</v>
      </c>
      <c r="D6206" t="s">
        <v>95</v>
      </c>
      <c r="E6206" t="s">
        <v>5101</v>
      </c>
      <c r="F6206" t="s">
        <v>172</v>
      </c>
      <c r="G6206" t="s">
        <v>71</v>
      </c>
      <c r="H6206" t="s">
        <v>128</v>
      </c>
      <c r="I6206" t="s">
        <v>22</v>
      </c>
      <c r="J6206" t="s">
        <v>129</v>
      </c>
      <c r="K6206">
        <v>43464.846782407411</v>
      </c>
      <c r="L6206">
        <v>43464.885706018518</v>
      </c>
      <c r="M6206">
        <v>0.93416666599999998</v>
      </c>
      <c r="N6206">
        <v>0</v>
      </c>
      <c r="O6206">
        <v>519</v>
      </c>
      <c r="P6206">
        <v>0</v>
      </c>
      <c r="Q6206">
        <v>0</v>
      </c>
      <c r="R6206">
        <v>0</v>
      </c>
      <c r="S6206">
        <v>484.83249999999998</v>
      </c>
      <c r="T6206">
        <v>0</v>
      </c>
      <c r="U6206">
        <v>0</v>
      </c>
    </row>
    <row r="6207" spans="1:21" x14ac:dyDescent="0.3">
      <c r="A6207">
        <v>93300</v>
      </c>
      <c r="B6207">
        <v>1</v>
      </c>
      <c r="C6207" t="s">
        <v>78</v>
      </c>
      <c r="D6207" t="s">
        <v>80</v>
      </c>
      <c r="E6207" t="s">
        <v>4603</v>
      </c>
      <c r="F6207" t="s">
        <v>136</v>
      </c>
      <c r="G6207" t="s">
        <v>71</v>
      </c>
      <c r="H6207" t="s">
        <v>128</v>
      </c>
      <c r="I6207" t="s">
        <v>22</v>
      </c>
      <c r="J6207" t="s">
        <v>129</v>
      </c>
      <c r="K6207">
        <v>43464.866076388891</v>
      </c>
      <c r="L6207">
        <v>43464.884317129632</v>
      </c>
      <c r="M6207">
        <v>0.43777777699999998</v>
      </c>
      <c r="N6207">
        <v>0</v>
      </c>
      <c r="O6207">
        <v>161</v>
      </c>
      <c r="P6207">
        <v>0</v>
      </c>
      <c r="Q6207">
        <v>0</v>
      </c>
      <c r="R6207">
        <v>0</v>
      </c>
      <c r="S6207">
        <v>70.482221999999993</v>
      </c>
      <c r="T6207">
        <v>0</v>
      </c>
      <c r="U6207">
        <v>0</v>
      </c>
    </row>
    <row r="6208" spans="1:21" x14ac:dyDescent="0.3">
      <c r="A6208">
        <v>93301</v>
      </c>
      <c r="B6208">
        <v>1</v>
      </c>
      <c r="C6208" t="s">
        <v>78</v>
      </c>
      <c r="D6208" t="s">
        <v>82</v>
      </c>
      <c r="E6208" t="s">
        <v>5105</v>
      </c>
      <c r="F6208" t="s">
        <v>136</v>
      </c>
      <c r="G6208" t="s">
        <v>71</v>
      </c>
      <c r="H6208" t="s">
        <v>128</v>
      </c>
      <c r="I6208" t="s">
        <v>22</v>
      </c>
      <c r="J6208" t="s">
        <v>129</v>
      </c>
      <c r="K6208">
        <v>43464.862291666665</v>
      </c>
      <c r="L6208">
        <v>43464.893599537041</v>
      </c>
      <c r="M6208">
        <v>0.75138888800000003</v>
      </c>
      <c r="N6208">
        <v>0</v>
      </c>
      <c r="O6208">
        <v>191</v>
      </c>
      <c r="P6208">
        <v>0</v>
      </c>
      <c r="Q6208">
        <v>0</v>
      </c>
      <c r="R6208">
        <v>0</v>
      </c>
      <c r="S6208">
        <v>143.515278</v>
      </c>
      <c r="T6208">
        <v>0</v>
      </c>
      <c r="U6208">
        <v>0</v>
      </c>
    </row>
    <row r="6209" spans="1:21" x14ac:dyDescent="0.3">
      <c r="A6209">
        <v>93303</v>
      </c>
      <c r="B6209">
        <v>1</v>
      </c>
      <c r="C6209" t="s">
        <v>78</v>
      </c>
      <c r="D6209" t="s">
        <v>81</v>
      </c>
      <c r="E6209" t="s">
        <v>5106</v>
      </c>
      <c r="F6209" t="s">
        <v>136</v>
      </c>
      <c r="G6209" t="s">
        <v>71</v>
      </c>
      <c r="H6209" t="s">
        <v>128</v>
      </c>
      <c r="I6209" t="s">
        <v>22</v>
      </c>
      <c r="J6209" t="s">
        <v>129</v>
      </c>
      <c r="K6209">
        <v>43464.863356481481</v>
      </c>
      <c r="L6209">
        <v>43464.917384259257</v>
      </c>
      <c r="M6209">
        <v>1.2966666659999999</v>
      </c>
      <c r="N6209">
        <v>0</v>
      </c>
      <c r="O6209">
        <v>167</v>
      </c>
      <c r="P6209">
        <v>0</v>
      </c>
      <c r="Q6209">
        <v>0</v>
      </c>
      <c r="R6209">
        <v>0</v>
      </c>
      <c r="S6209">
        <v>216.54333299999999</v>
      </c>
      <c r="T6209">
        <v>0</v>
      </c>
      <c r="U6209">
        <v>0</v>
      </c>
    </row>
    <row r="6210" spans="1:21" x14ac:dyDescent="0.3">
      <c r="A6210">
        <v>93304</v>
      </c>
      <c r="B6210">
        <v>1</v>
      </c>
      <c r="C6210" t="s">
        <v>79</v>
      </c>
      <c r="D6210" t="s">
        <v>114</v>
      </c>
      <c r="E6210" t="s">
        <v>5107</v>
      </c>
      <c r="F6210" t="s">
        <v>159</v>
      </c>
      <c r="G6210" t="s">
        <v>71</v>
      </c>
      <c r="H6210" t="s">
        <v>128</v>
      </c>
      <c r="I6210" t="s">
        <v>22</v>
      </c>
      <c r="J6210" t="s">
        <v>129</v>
      </c>
      <c r="K6210">
        <v>43464.862476851849</v>
      </c>
      <c r="L6210">
        <v>43464.935370370367</v>
      </c>
      <c r="M6210">
        <v>1.7494444440000001</v>
      </c>
      <c r="N6210">
        <v>0</v>
      </c>
      <c r="O6210">
        <v>83</v>
      </c>
      <c r="P6210">
        <v>0</v>
      </c>
      <c r="Q6210">
        <v>0</v>
      </c>
      <c r="R6210">
        <v>0</v>
      </c>
      <c r="S6210">
        <v>145.203889</v>
      </c>
      <c r="T6210">
        <v>0</v>
      </c>
      <c r="U6210">
        <v>0</v>
      </c>
    </row>
    <row r="6211" spans="1:21" x14ac:dyDescent="0.3">
      <c r="A6211">
        <v>93305</v>
      </c>
      <c r="B6211">
        <v>1</v>
      </c>
      <c r="C6211" t="s">
        <v>78</v>
      </c>
      <c r="D6211" t="s">
        <v>80</v>
      </c>
      <c r="E6211" t="s">
        <v>5108</v>
      </c>
      <c r="F6211" t="s">
        <v>130</v>
      </c>
      <c r="G6211" t="s">
        <v>71</v>
      </c>
      <c r="H6211" t="s">
        <v>128</v>
      </c>
      <c r="I6211" t="s">
        <v>22</v>
      </c>
      <c r="J6211" t="s">
        <v>129</v>
      </c>
      <c r="K6211">
        <v>43464.869375000002</v>
      </c>
      <c r="L6211">
        <v>43464.901817129627</v>
      </c>
      <c r="M6211">
        <v>0.77861111100000002</v>
      </c>
      <c r="N6211">
        <v>0</v>
      </c>
      <c r="O6211">
        <v>28</v>
      </c>
      <c r="P6211">
        <v>0</v>
      </c>
      <c r="Q6211">
        <v>0</v>
      </c>
      <c r="R6211">
        <v>0</v>
      </c>
      <c r="S6211">
        <v>21.801110999999999</v>
      </c>
      <c r="T6211">
        <v>0</v>
      </c>
      <c r="U6211">
        <v>0</v>
      </c>
    </row>
    <row r="6212" spans="1:21" x14ac:dyDescent="0.3">
      <c r="A6212">
        <v>93311</v>
      </c>
      <c r="B6212">
        <v>1</v>
      </c>
      <c r="C6212" t="s">
        <v>78</v>
      </c>
      <c r="D6212" t="s">
        <v>81</v>
      </c>
      <c r="E6212" t="s">
        <v>5109</v>
      </c>
      <c r="F6212" t="s">
        <v>136</v>
      </c>
      <c r="G6212" t="s">
        <v>71</v>
      </c>
      <c r="H6212" t="s">
        <v>128</v>
      </c>
      <c r="I6212" t="s">
        <v>22</v>
      </c>
      <c r="J6212" t="s">
        <v>129</v>
      </c>
      <c r="K6212">
        <v>43464.890648148146</v>
      </c>
      <c r="L6212">
        <v>43464.946053240739</v>
      </c>
      <c r="M6212">
        <v>1.329722222</v>
      </c>
      <c r="N6212">
        <v>0</v>
      </c>
      <c r="O6212">
        <v>28</v>
      </c>
      <c r="P6212">
        <v>0</v>
      </c>
      <c r="Q6212">
        <v>0</v>
      </c>
      <c r="R6212">
        <v>0</v>
      </c>
      <c r="S6212">
        <v>37.232222</v>
      </c>
      <c r="T6212">
        <v>0</v>
      </c>
      <c r="U6212">
        <v>0</v>
      </c>
    </row>
    <row r="6213" spans="1:21" x14ac:dyDescent="0.3">
      <c r="A6213">
        <v>93312</v>
      </c>
      <c r="B6213">
        <v>1</v>
      </c>
      <c r="C6213" t="s">
        <v>78</v>
      </c>
      <c r="D6213" t="s">
        <v>83</v>
      </c>
      <c r="E6213" t="s">
        <v>5095</v>
      </c>
      <c r="F6213" t="s">
        <v>151</v>
      </c>
      <c r="G6213" t="s">
        <v>71</v>
      </c>
      <c r="H6213" t="s">
        <v>128</v>
      </c>
      <c r="I6213" t="s">
        <v>22</v>
      </c>
      <c r="J6213" t="s">
        <v>129</v>
      </c>
      <c r="K6213">
        <v>43464.868368055555</v>
      </c>
      <c r="L6213">
        <v>43464.947060185186</v>
      </c>
      <c r="M6213">
        <v>1.8886111109999999</v>
      </c>
      <c r="N6213">
        <v>0</v>
      </c>
      <c r="O6213">
        <v>71</v>
      </c>
      <c r="P6213">
        <v>0</v>
      </c>
      <c r="Q6213">
        <v>0</v>
      </c>
      <c r="R6213">
        <v>0</v>
      </c>
      <c r="S6213">
        <v>134.09138899999999</v>
      </c>
      <c r="T6213">
        <v>0</v>
      </c>
      <c r="U6213">
        <v>0</v>
      </c>
    </row>
    <row r="6214" spans="1:21" x14ac:dyDescent="0.3">
      <c r="A6214">
        <v>93314</v>
      </c>
      <c r="B6214">
        <v>1</v>
      </c>
      <c r="C6214" t="s">
        <v>78</v>
      </c>
      <c r="D6214" t="s">
        <v>90</v>
      </c>
      <c r="E6214" t="s">
        <v>5110</v>
      </c>
      <c r="F6214" t="s">
        <v>186</v>
      </c>
      <c r="G6214" t="s">
        <v>72</v>
      </c>
      <c r="H6214" t="s">
        <v>128</v>
      </c>
      <c r="I6214" t="s">
        <v>22</v>
      </c>
      <c r="J6214" t="s">
        <v>129</v>
      </c>
      <c r="K6214">
        <v>43464.877337962964</v>
      </c>
      <c r="L6214">
        <v>43464.938668981486</v>
      </c>
      <c r="M6214">
        <v>1.471944444</v>
      </c>
      <c r="N6214">
        <v>0</v>
      </c>
      <c r="O6214">
        <v>686</v>
      </c>
      <c r="P6214">
        <v>0</v>
      </c>
      <c r="Q6214">
        <v>0</v>
      </c>
      <c r="R6214">
        <v>0</v>
      </c>
      <c r="S6214">
        <v>1009.753889</v>
      </c>
      <c r="T6214">
        <v>0</v>
      </c>
      <c r="U6214">
        <v>0</v>
      </c>
    </row>
    <row r="6215" spans="1:21" x14ac:dyDescent="0.3">
      <c r="A6215">
        <v>93316</v>
      </c>
      <c r="B6215">
        <v>1</v>
      </c>
      <c r="C6215" t="s">
        <v>79</v>
      </c>
      <c r="D6215" t="s">
        <v>119</v>
      </c>
      <c r="E6215" t="s">
        <v>4873</v>
      </c>
      <c r="F6215" t="s">
        <v>136</v>
      </c>
      <c r="G6215" t="s">
        <v>71</v>
      </c>
      <c r="H6215" t="s">
        <v>128</v>
      </c>
      <c r="I6215" t="s">
        <v>22</v>
      </c>
      <c r="J6215" t="s">
        <v>129</v>
      </c>
      <c r="K6215">
        <v>43464.900462962964</v>
      </c>
      <c r="L6215">
        <v>43464.929618055554</v>
      </c>
      <c r="M6215">
        <v>0.699722222</v>
      </c>
      <c r="N6215">
        <v>0</v>
      </c>
      <c r="O6215">
        <v>8</v>
      </c>
      <c r="P6215">
        <v>0</v>
      </c>
      <c r="Q6215">
        <v>16</v>
      </c>
      <c r="R6215">
        <v>0</v>
      </c>
      <c r="S6215">
        <v>5.5977779999999999</v>
      </c>
      <c r="T6215">
        <v>0</v>
      </c>
      <c r="U6215">
        <v>11.195556</v>
      </c>
    </row>
    <row r="6216" spans="1:21" x14ac:dyDescent="0.3">
      <c r="A6216">
        <v>93317</v>
      </c>
      <c r="B6216">
        <v>1</v>
      </c>
      <c r="C6216" t="s">
        <v>78</v>
      </c>
      <c r="D6216" t="s">
        <v>125</v>
      </c>
      <c r="E6216" t="s">
        <v>5111</v>
      </c>
      <c r="F6216" t="s">
        <v>137</v>
      </c>
      <c r="G6216" t="s">
        <v>71</v>
      </c>
      <c r="H6216" t="s">
        <v>128</v>
      </c>
      <c r="I6216" t="s">
        <v>22</v>
      </c>
      <c r="J6216" t="s">
        <v>129</v>
      </c>
      <c r="K6216">
        <v>43464.894965277781</v>
      </c>
      <c r="L6216">
        <v>43464.964988425927</v>
      </c>
      <c r="M6216">
        <v>1.680555555</v>
      </c>
      <c r="N6216">
        <v>0</v>
      </c>
      <c r="O6216">
        <v>1</v>
      </c>
      <c r="P6216">
        <v>0</v>
      </c>
      <c r="Q6216">
        <v>0</v>
      </c>
      <c r="R6216">
        <v>0</v>
      </c>
      <c r="S6216">
        <v>1.6805559999999999</v>
      </c>
      <c r="T6216">
        <v>0</v>
      </c>
      <c r="U6216">
        <v>0</v>
      </c>
    </row>
    <row r="6217" spans="1:21" x14ac:dyDescent="0.3">
      <c r="A6217">
        <v>93318</v>
      </c>
      <c r="B6217">
        <v>1</v>
      </c>
      <c r="C6217" t="s">
        <v>78</v>
      </c>
      <c r="D6217" t="s">
        <v>81</v>
      </c>
      <c r="E6217" t="s">
        <v>5112</v>
      </c>
      <c r="F6217" t="s">
        <v>144</v>
      </c>
      <c r="G6217" t="s">
        <v>71</v>
      </c>
      <c r="H6217" t="s">
        <v>128</v>
      </c>
      <c r="I6217" t="s">
        <v>22</v>
      </c>
      <c r="J6217" t="s">
        <v>129</v>
      </c>
      <c r="K6217">
        <v>43464.90079861111</v>
      </c>
      <c r="L6217">
        <v>43464.949305555558</v>
      </c>
      <c r="M6217">
        <v>1.1641666660000001</v>
      </c>
      <c r="N6217">
        <v>0</v>
      </c>
      <c r="O6217">
        <v>16</v>
      </c>
      <c r="P6217">
        <v>0</v>
      </c>
      <c r="Q6217">
        <v>0</v>
      </c>
      <c r="R6217">
        <v>0</v>
      </c>
      <c r="S6217">
        <v>18.626667000000001</v>
      </c>
      <c r="T6217">
        <v>0</v>
      </c>
      <c r="U6217">
        <v>0</v>
      </c>
    </row>
    <row r="6218" spans="1:21" x14ac:dyDescent="0.3">
      <c r="A6218">
        <v>93319</v>
      </c>
      <c r="B6218">
        <v>1</v>
      </c>
      <c r="C6218" t="s">
        <v>79</v>
      </c>
      <c r="D6218" t="s">
        <v>121</v>
      </c>
      <c r="E6218" t="s">
        <v>5113</v>
      </c>
      <c r="F6218" t="s">
        <v>159</v>
      </c>
      <c r="G6218" t="s">
        <v>71</v>
      </c>
      <c r="H6218" t="s">
        <v>128</v>
      </c>
      <c r="I6218" t="s">
        <v>22</v>
      </c>
      <c r="J6218" t="s">
        <v>129</v>
      </c>
      <c r="K6218">
        <v>43464.911446759259</v>
      </c>
      <c r="L6218">
        <v>43464.932638888888</v>
      </c>
      <c r="M6218">
        <v>0.508611111</v>
      </c>
      <c r="N6218">
        <v>0</v>
      </c>
      <c r="O6218">
        <v>1</v>
      </c>
      <c r="P6218">
        <v>0</v>
      </c>
      <c r="Q6218">
        <v>41</v>
      </c>
      <c r="R6218">
        <v>0</v>
      </c>
      <c r="S6218">
        <v>0.50861100000000004</v>
      </c>
      <c r="T6218">
        <v>0</v>
      </c>
      <c r="U6218">
        <v>20.853055999999999</v>
      </c>
    </row>
    <row r="6219" spans="1:21" x14ac:dyDescent="0.3">
      <c r="A6219">
        <v>93323</v>
      </c>
      <c r="B6219">
        <v>1</v>
      </c>
      <c r="C6219" t="s">
        <v>78</v>
      </c>
      <c r="D6219" t="s">
        <v>95</v>
      </c>
      <c r="E6219" t="s">
        <v>5114</v>
      </c>
      <c r="F6219" t="s">
        <v>136</v>
      </c>
      <c r="G6219" t="s">
        <v>71</v>
      </c>
      <c r="H6219" t="s">
        <v>128</v>
      </c>
      <c r="I6219" t="s">
        <v>22</v>
      </c>
      <c r="J6219" t="s">
        <v>129</v>
      </c>
      <c r="K6219">
        <v>43464.901863425926</v>
      </c>
      <c r="L6219">
        <v>43464.945428240739</v>
      </c>
      <c r="M6219">
        <v>1.045555555</v>
      </c>
      <c r="N6219">
        <v>0</v>
      </c>
      <c r="O6219">
        <v>52</v>
      </c>
      <c r="P6219">
        <v>0</v>
      </c>
      <c r="Q6219">
        <v>0</v>
      </c>
      <c r="R6219">
        <v>0</v>
      </c>
      <c r="S6219">
        <v>54.368889000000003</v>
      </c>
      <c r="T6219">
        <v>0</v>
      </c>
      <c r="U6219">
        <v>0</v>
      </c>
    </row>
    <row r="6220" spans="1:21" x14ac:dyDescent="0.3">
      <c r="A6220">
        <v>93325</v>
      </c>
      <c r="B6220">
        <v>1</v>
      </c>
      <c r="C6220" t="s">
        <v>78</v>
      </c>
      <c r="D6220" t="s">
        <v>94</v>
      </c>
      <c r="E6220" t="s">
        <v>762</v>
      </c>
      <c r="F6220" t="s">
        <v>136</v>
      </c>
      <c r="G6220" t="s">
        <v>71</v>
      </c>
      <c r="H6220" t="s">
        <v>128</v>
      </c>
      <c r="I6220" t="s">
        <v>22</v>
      </c>
      <c r="J6220" t="s">
        <v>129</v>
      </c>
      <c r="K6220">
        <v>43464.929560185185</v>
      </c>
      <c r="L6220">
        <v>43465.015532407408</v>
      </c>
      <c r="M6220">
        <v>2.0633333330000001</v>
      </c>
      <c r="N6220">
        <v>0</v>
      </c>
      <c r="O6220">
        <v>83</v>
      </c>
      <c r="P6220">
        <v>0</v>
      </c>
      <c r="Q6220">
        <v>0</v>
      </c>
      <c r="R6220">
        <v>0</v>
      </c>
      <c r="S6220">
        <v>171.25666699999999</v>
      </c>
      <c r="T6220">
        <v>0</v>
      </c>
      <c r="U6220">
        <v>0</v>
      </c>
    </row>
    <row r="6221" spans="1:21" x14ac:dyDescent="0.3">
      <c r="A6221">
        <v>93326</v>
      </c>
      <c r="B6221">
        <v>1</v>
      </c>
      <c r="C6221" t="s">
        <v>78</v>
      </c>
      <c r="D6221" t="s">
        <v>98</v>
      </c>
      <c r="E6221" t="s">
        <v>249</v>
      </c>
      <c r="F6221" t="s">
        <v>140</v>
      </c>
      <c r="G6221" t="s">
        <v>72</v>
      </c>
      <c r="H6221" t="s">
        <v>128</v>
      </c>
      <c r="I6221" t="s">
        <v>22</v>
      </c>
      <c r="J6221" t="s">
        <v>129</v>
      </c>
      <c r="K6221">
        <v>43464.900555555556</v>
      </c>
      <c r="L6221">
        <v>43464.958855173609</v>
      </c>
      <c r="M6221">
        <v>1.3991905549999999</v>
      </c>
      <c r="N6221">
        <v>12</v>
      </c>
      <c r="O6221">
        <v>1225</v>
      </c>
      <c r="P6221">
        <v>0</v>
      </c>
      <c r="Q6221">
        <v>1</v>
      </c>
      <c r="R6221">
        <v>16.790286999999999</v>
      </c>
      <c r="S6221">
        <v>1714.0084300000001</v>
      </c>
      <c r="T6221">
        <v>0</v>
      </c>
      <c r="U6221">
        <v>1.3991910000000001</v>
      </c>
    </row>
    <row r="6222" spans="1:21" x14ac:dyDescent="0.3">
      <c r="A6222">
        <v>93327</v>
      </c>
      <c r="B6222">
        <v>1</v>
      </c>
      <c r="C6222" t="s">
        <v>78</v>
      </c>
      <c r="D6222" t="s">
        <v>94</v>
      </c>
      <c r="E6222" t="s">
        <v>4986</v>
      </c>
      <c r="F6222" t="s">
        <v>144</v>
      </c>
      <c r="G6222" t="s">
        <v>71</v>
      </c>
      <c r="H6222" t="s">
        <v>128</v>
      </c>
      <c r="I6222" t="s">
        <v>22</v>
      </c>
      <c r="J6222" t="s">
        <v>129</v>
      </c>
      <c r="K6222">
        <v>43464.955752314818</v>
      </c>
      <c r="L6222">
        <v>43465.050543981481</v>
      </c>
      <c r="M6222">
        <v>2.2749999999999999</v>
      </c>
      <c r="N6222">
        <v>0</v>
      </c>
      <c r="O6222">
        <v>1</v>
      </c>
      <c r="P6222">
        <v>0</v>
      </c>
      <c r="Q6222">
        <v>0</v>
      </c>
      <c r="R6222">
        <v>0</v>
      </c>
      <c r="S6222">
        <v>2.2749999999999999</v>
      </c>
      <c r="T6222">
        <v>0</v>
      </c>
      <c r="U6222">
        <v>0</v>
      </c>
    </row>
    <row r="6223" spans="1:21" x14ac:dyDescent="0.3">
      <c r="A6223">
        <v>93328</v>
      </c>
      <c r="B6223">
        <v>1</v>
      </c>
      <c r="C6223" t="s">
        <v>79</v>
      </c>
      <c r="D6223" t="s">
        <v>114</v>
      </c>
      <c r="E6223" t="s">
        <v>4861</v>
      </c>
      <c r="F6223" t="s">
        <v>136</v>
      </c>
      <c r="G6223" t="s">
        <v>71</v>
      </c>
      <c r="H6223" t="s">
        <v>128</v>
      </c>
      <c r="I6223" t="s">
        <v>22</v>
      </c>
      <c r="J6223" t="s">
        <v>129</v>
      </c>
      <c r="K6223">
        <v>43464.955601851849</v>
      </c>
      <c r="L6223">
        <v>43464.975138888891</v>
      </c>
      <c r="M6223">
        <v>0.468888888</v>
      </c>
      <c r="N6223">
        <v>0</v>
      </c>
      <c r="O6223">
        <v>198</v>
      </c>
      <c r="P6223">
        <v>0</v>
      </c>
      <c r="Q6223">
        <v>0</v>
      </c>
      <c r="R6223">
        <v>0</v>
      </c>
      <c r="S6223">
        <v>92.84</v>
      </c>
      <c r="T6223">
        <v>0</v>
      </c>
      <c r="U6223">
        <v>0</v>
      </c>
    </row>
    <row r="6224" spans="1:21" x14ac:dyDescent="0.3">
      <c r="A6224">
        <v>93329</v>
      </c>
      <c r="B6224">
        <v>1</v>
      </c>
      <c r="C6224" t="s">
        <v>78</v>
      </c>
      <c r="D6224" t="s">
        <v>88</v>
      </c>
      <c r="E6224" t="s">
        <v>5115</v>
      </c>
      <c r="F6224" t="s">
        <v>137</v>
      </c>
      <c r="G6224" t="s">
        <v>71</v>
      </c>
      <c r="H6224" t="s">
        <v>128</v>
      </c>
      <c r="I6224" t="s">
        <v>22</v>
      </c>
      <c r="J6224" t="s">
        <v>129</v>
      </c>
      <c r="K6224">
        <v>43464.957037037035</v>
      </c>
      <c r="L6224">
        <v>43465.00640046296</v>
      </c>
      <c r="M6224">
        <v>1.184722222</v>
      </c>
      <c r="N6224">
        <v>0</v>
      </c>
      <c r="O6224">
        <v>3</v>
      </c>
      <c r="P6224">
        <v>0</v>
      </c>
      <c r="Q6224">
        <v>0</v>
      </c>
      <c r="R6224">
        <v>0</v>
      </c>
      <c r="S6224">
        <v>3.5541670000000001</v>
      </c>
      <c r="T6224">
        <v>0</v>
      </c>
      <c r="U6224">
        <v>0</v>
      </c>
    </row>
    <row r="6225" spans="1:21" x14ac:dyDescent="0.3">
      <c r="A6225">
        <v>93331</v>
      </c>
      <c r="B6225">
        <v>1</v>
      </c>
      <c r="C6225" t="s">
        <v>79</v>
      </c>
      <c r="D6225" t="s">
        <v>109</v>
      </c>
      <c r="E6225" t="s">
        <v>5116</v>
      </c>
      <c r="F6225" t="s">
        <v>156</v>
      </c>
      <c r="G6225" t="s">
        <v>71</v>
      </c>
      <c r="H6225" t="s">
        <v>128</v>
      </c>
      <c r="I6225" t="s">
        <v>22</v>
      </c>
      <c r="J6225" t="s">
        <v>129</v>
      </c>
      <c r="K6225">
        <v>43464.964074074072</v>
      </c>
      <c r="L6225">
        <v>43464.991215277776</v>
      </c>
      <c r="M6225">
        <v>0.65138888800000005</v>
      </c>
      <c r="N6225">
        <v>0</v>
      </c>
      <c r="O6225">
        <v>12</v>
      </c>
      <c r="P6225">
        <v>0</v>
      </c>
      <c r="Q6225">
        <v>0</v>
      </c>
      <c r="R6225">
        <v>0</v>
      </c>
      <c r="S6225">
        <v>7.8166669999999998</v>
      </c>
      <c r="T6225">
        <v>0</v>
      </c>
      <c r="U6225">
        <v>0</v>
      </c>
    </row>
    <row r="6226" spans="1:21" x14ac:dyDescent="0.3">
      <c r="A6226">
        <v>93333</v>
      </c>
      <c r="B6226">
        <v>1</v>
      </c>
      <c r="C6226" t="s">
        <v>79</v>
      </c>
      <c r="D6226" t="s">
        <v>120</v>
      </c>
      <c r="E6226" t="s">
        <v>5117</v>
      </c>
      <c r="F6226" t="s">
        <v>136</v>
      </c>
      <c r="G6226" t="s">
        <v>71</v>
      </c>
      <c r="H6226" t="s">
        <v>128</v>
      </c>
      <c r="I6226" t="s">
        <v>22</v>
      </c>
      <c r="J6226" t="s">
        <v>129</v>
      </c>
      <c r="K6226">
        <v>43464.969050925924</v>
      </c>
      <c r="L6226">
        <v>43464.98951388889</v>
      </c>
      <c r="M6226">
        <v>0.49111111099999999</v>
      </c>
      <c r="N6226">
        <v>0</v>
      </c>
      <c r="O6226">
        <v>30</v>
      </c>
      <c r="P6226">
        <v>0</v>
      </c>
      <c r="Q6226">
        <v>3</v>
      </c>
      <c r="R6226">
        <v>0</v>
      </c>
      <c r="S6226">
        <v>14.733333</v>
      </c>
      <c r="T6226">
        <v>0</v>
      </c>
      <c r="U6226">
        <v>1.473333</v>
      </c>
    </row>
    <row r="6227" spans="1:21" x14ac:dyDescent="0.3">
      <c r="A6227">
        <v>93335</v>
      </c>
      <c r="B6227">
        <v>1</v>
      </c>
      <c r="C6227" t="s">
        <v>78</v>
      </c>
      <c r="D6227" t="s">
        <v>80</v>
      </c>
      <c r="E6227" t="s">
        <v>2096</v>
      </c>
      <c r="F6227" t="s">
        <v>136</v>
      </c>
      <c r="G6227" t="s">
        <v>71</v>
      </c>
      <c r="H6227" t="s">
        <v>128</v>
      </c>
      <c r="I6227" t="s">
        <v>22</v>
      </c>
      <c r="J6227" t="s">
        <v>129</v>
      </c>
      <c r="K6227">
        <v>43464.970254629632</v>
      </c>
      <c r="L6227">
        <v>43465.013124999998</v>
      </c>
      <c r="M6227">
        <v>1.028888888</v>
      </c>
      <c r="N6227">
        <v>0</v>
      </c>
      <c r="O6227">
        <v>122</v>
      </c>
      <c r="P6227">
        <v>0</v>
      </c>
      <c r="Q6227">
        <v>0</v>
      </c>
      <c r="R6227">
        <v>0</v>
      </c>
      <c r="S6227">
        <v>125.524444</v>
      </c>
      <c r="T6227">
        <v>0</v>
      </c>
      <c r="U6227">
        <v>0</v>
      </c>
    </row>
    <row r="6228" spans="1:21" x14ac:dyDescent="0.3">
      <c r="A6228">
        <v>93337</v>
      </c>
      <c r="B6228">
        <v>1</v>
      </c>
      <c r="C6228" t="s">
        <v>78</v>
      </c>
      <c r="D6228" t="s">
        <v>92</v>
      </c>
      <c r="E6228" t="s">
        <v>2356</v>
      </c>
      <c r="F6228" t="s">
        <v>136</v>
      </c>
      <c r="G6228" t="s">
        <v>71</v>
      </c>
      <c r="H6228" t="s">
        <v>128</v>
      </c>
      <c r="I6228" t="s">
        <v>22</v>
      </c>
      <c r="J6228" t="s">
        <v>129</v>
      </c>
      <c r="K6228">
        <v>43465.005231481482</v>
      </c>
      <c r="L6228">
        <v>43465.035127314812</v>
      </c>
      <c r="M6228">
        <v>0.71750000000000003</v>
      </c>
      <c r="N6228">
        <v>0</v>
      </c>
      <c r="O6228">
        <v>344</v>
      </c>
      <c r="P6228">
        <v>0</v>
      </c>
      <c r="Q6228">
        <v>0</v>
      </c>
      <c r="R6228">
        <v>0</v>
      </c>
      <c r="S6228">
        <v>246.82</v>
      </c>
      <c r="T6228">
        <v>0</v>
      </c>
      <c r="U6228">
        <v>0</v>
      </c>
    </row>
    <row r="6229" spans="1:21" x14ac:dyDescent="0.3">
      <c r="A6229">
        <v>93343</v>
      </c>
      <c r="B6229">
        <v>1</v>
      </c>
      <c r="C6229" t="s">
        <v>78</v>
      </c>
      <c r="D6229" t="s">
        <v>99</v>
      </c>
      <c r="E6229" t="s">
        <v>5118</v>
      </c>
      <c r="F6229" t="s">
        <v>136</v>
      </c>
      <c r="G6229" t="s">
        <v>71</v>
      </c>
      <c r="H6229" t="s">
        <v>128</v>
      </c>
      <c r="I6229" t="s">
        <v>22</v>
      </c>
      <c r="J6229" t="s">
        <v>129</v>
      </c>
      <c r="K6229">
        <v>43465.113067129627</v>
      </c>
      <c r="L6229">
        <v>43465.132164351853</v>
      </c>
      <c r="M6229">
        <v>0.45833333300000001</v>
      </c>
      <c r="N6229">
        <v>0</v>
      </c>
      <c r="O6229">
        <v>1</v>
      </c>
      <c r="P6229">
        <v>0</v>
      </c>
      <c r="Q6229">
        <v>0</v>
      </c>
      <c r="R6229">
        <v>0</v>
      </c>
      <c r="S6229">
        <v>0.45833299999999999</v>
      </c>
      <c r="T6229">
        <v>0</v>
      </c>
      <c r="U6229">
        <v>0</v>
      </c>
    </row>
    <row r="6230" spans="1:21" x14ac:dyDescent="0.3">
      <c r="A6230">
        <v>93344</v>
      </c>
      <c r="B6230">
        <v>1</v>
      </c>
      <c r="C6230" t="s">
        <v>78</v>
      </c>
      <c r="D6230" t="s">
        <v>94</v>
      </c>
      <c r="E6230" t="s">
        <v>5119</v>
      </c>
      <c r="F6230" t="s">
        <v>209</v>
      </c>
      <c r="G6230" t="s">
        <v>71</v>
      </c>
      <c r="H6230" t="s">
        <v>128</v>
      </c>
      <c r="I6230" t="s">
        <v>22</v>
      </c>
      <c r="J6230" t="s">
        <v>129</v>
      </c>
      <c r="K6230">
        <v>43465.15284722222</v>
      </c>
      <c r="L6230">
        <v>43465.210092592592</v>
      </c>
      <c r="M6230">
        <v>1.373888888</v>
      </c>
      <c r="N6230">
        <v>0</v>
      </c>
      <c r="O6230">
        <v>322</v>
      </c>
      <c r="P6230">
        <v>0</v>
      </c>
      <c r="Q6230">
        <v>0</v>
      </c>
      <c r="R6230">
        <v>0</v>
      </c>
      <c r="S6230">
        <v>442.392222</v>
      </c>
      <c r="T6230">
        <v>0</v>
      </c>
      <c r="U6230">
        <v>0</v>
      </c>
    </row>
    <row r="6231" spans="1:21" x14ac:dyDescent="0.3">
      <c r="A6231">
        <v>93348</v>
      </c>
      <c r="B6231">
        <v>1</v>
      </c>
      <c r="C6231" t="s">
        <v>78</v>
      </c>
      <c r="D6231" t="s">
        <v>87</v>
      </c>
      <c r="E6231" t="s">
        <v>1036</v>
      </c>
      <c r="F6231" t="s">
        <v>136</v>
      </c>
      <c r="G6231" t="s">
        <v>71</v>
      </c>
      <c r="H6231" t="s">
        <v>128</v>
      </c>
      <c r="I6231" t="s">
        <v>22</v>
      </c>
      <c r="J6231" t="s">
        <v>129</v>
      </c>
      <c r="K6231">
        <v>43465.32739583333</v>
      </c>
      <c r="L6231">
        <v>43465.386388888888</v>
      </c>
      <c r="M6231">
        <v>1.4158333329999999</v>
      </c>
      <c r="N6231">
        <v>0</v>
      </c>
      <c r="O6231">
        <v>183</v>
      </c>
      <c r="P6231">
        <v>0</v>
      </c>
      <c r="Q6231">
        <v>0</v>
      </c>
      <c r="R6231">
        <v>0</v>
      </c>
      <c r="S6231">
        <v>259.09750000000003</v>
      </c>
      <c r="T6231">
        <v>0</v>
      </c>
      <c r="U6231">
        <v>0</v>
      </c>
    </row>
    <row r="6232" spans="1:21" x14ac:dyDescent="0.3">
      <c r="A6232">
        <v>93349</v>
      </c>
      <c r="B6232">
        <v>1</v>
      </c>
      <c r="C6232" t="s">
        <v>78</v>
      </c>
      <c r="D6232" t="s">
        <v>94</v>
      </c>
      <c r="E6232" t="s">
        <v>5120</v>
      </c>
      <c r="F6232" t="s">
        <v>137</v>
      </c>
      <c r="G6232" t="s">
        <v>71</v>
      </c>
      <c r="H6232" t="s">
        <v>128</v>
      </c>
      <c r="I6232" t="s">
        <v>22</v>
      </c>
      <c r="J6232" t="s">
        <v>129</v>
      </c>
      <c r="K6232">
        <v>43465.332997685182</v>
      </c>
      <c r="L6232">
        <v>43465.468981481477</v>
      </c>
      <c r="M6232">
        <v>3.2636111109999999</v>
      </c>
      <c r="N6232">
        <v>0</v>
      </c>
      <c r="O6232">
        <v>3</v>
      </c>
      <c r="P6232">
        <v>0</v>
      </c>
      <c r="Q6232">
        <v>0</v>
      </c>
      <c r="R6232">
        <v>0</v>
      </c>
      <c r="S6232">
        <v>9.7908329999999992</v>
      </c>
      <c r="T6232">
        <v>0</v>
      </c>
      <c r="U6232">
        <v>0</v>
      </c>
    </row>
    <row r="6233" spans="1:21" x14ac:dyDescent="0.3">
      <c r="A6233">
        <v>93350</v>
      </c>
      <c r="B6233">
        <v>1</v>
      </c>
      <c r="C6233" t="s">
        <v>79</v>
      </c>
      <c r="D6233" t="s">
        <v>123</v>
      </c>
      <c r="E6233" t="s">
        <v>5121</v>
      </c>
      <c r="F6233" t="s">
        <v>136</v>
      </c>
      <c r="G6233" t="s">
        <v>71</v>
      </c>
      <c r="H6233" t="s">
        <v>128</v>
      </c>
      <c r="I6233" t="s">
        <v>22</v>
      </c>
      <c r="J6233" t="s">
        <v>129</v>
      </c>
      <c r="K6233">
        <v>43465.326122685183</v>
      </c>
      <c r="L6233">
        <v>43465.379189814812</v>
      </c>
      <c r="M6233">
        <v>1.2736111109999999</v>
      </c>
      <c r="N6233">
        <v>0</v>
      </c>
      <c r="O6233">
        <v>68</v>
      </c>
      <c r="P6233">
        <v>0</v>
      </c>
      <c r="Q6233">
        <v>0</v>
      </c>
      <c r="R6233">
        <v>0</v>
      </c>
      <c r="S6233">
        <v>86.605556000000007</v>
      </c>
      <c r="T6233">
        <v>0</v>
      </c>
      <c r="U6233">
        <v>0</v>
      </c>
    </row>
    <row r="6234" spans="1:21" x14ac:dyDescent="0.3">
      <c r="A6234">
        <v>93355</v>
      </c>
      <c r="B6234">
        <v>1</v>
      </c>
      <c r="C6234" t="s">
        <v>78</v>
      </c>
      <c r="D6234" t="s">
        <v>86</v>
      </c>
      <c r="E6234" t="s">
        <v>5122</v>
      </c>
      <c r="F6234" t="s">
        <v>127</v>
      </c>
      <c r="G6234" t="s">
        <v>72</v>
      </c>
      <c r="H6234" t="s">
        <v>128</v>
      </c>
      <c r="I6234" t="s">
        <v>22</v>
      </c>
      <c r="J6234" t="s">
        <v>129</v>
      </c>
      <c r="K6234">
        <v>43465.367152777777</v>
      </c>
      <c r="L6234">
        <v>43465.426354166666</v>
      </c>
      <c r="M6234">
        <v>1.420833333</v>
      </c>
      <c r="N6234">
        <v>0</v>
      </c>
      <c r="O6234">
        <v>208</v>
      </c>
      <c r="P6234">
        <v>0</v>
      </c>
      <c r="Q6234">
        <v>0</v>
      </c>
      <c r="R6234">
        <v>0</v>
      </c>
      <c r="S6234">
        <v>295.53333300000003</v>
      </c>
      <c r="T6234">
        <v>0</v>
      </c>
      <c r="U6234">
        <v>0</v>
      </c>
    </row>
    <row r="6235" spans="1:21" x14ac:dyDescent="0.3">
      <c r="A6235">
        <v>93357</v>
      </c>
      <c r="B6235">
        <v>1</v>
      </c>
      <c r="C6235" t="s">
        <v>79</v>
      </c>
      <c r="D6235" t="s">
        <v>114</v>
      </c>
      <c r="E6235" t="s">
        <v>5123</v>
      </c>
      <c r="F6235" t="s">
        <v>140</v>
      </c>
      <c r="G6235" t="s">
        <v>72</v>
      </c>
      <c r="H6235" t="s">
        <v>128</v>
      </c>
      <c r="I6235" t="s">
        <v>22</v>
      </c>
      <c r="J6235" t="s">
        <v>129</v>
      </c>
      <c r="K6235">
        <v>43465.359884259262</v>
      </c>
      <c r="L6235">
        <v>43465.392465277779</v>
      </c>
      <c r="M6235">
        <v>0.78194444399999996</v>
      </c>
      <c r="N6235">
        <v>3</v>
      </c>
      <c r="O6235">
        <v>54</v>
      </c>
      <c r="P6235">
        <v>0</v>
      </c>
      <c r="Q6235">
        <v>1779</v>
      </c>
      <c r="R6235">
        <v>2.3458329999999998</v>
      </c>
      <c r="S6235">
        <v>42.225000000000001</v>
      </c>
      <c r="T6235">
        <v>0</v>
      </c>
      <c r="U6235">
        <v>1391.079166</v>
      </c>
    </row>
    <row r="6236" spans="1:21" x14ac:dyDescent="0.3">
      <c r="A6236">
        <v>93361</v>
      </c>
      <c r="B6236">
        <v>1</v>
      </c>
      <c r="C6236" t="s">
        <v>78</v>
      </c>
      <c r="D6236" t="s">
        <v>88</v>
      </c>
      <c r="E6236" t="s">
        <v>449</v>
      </c>
      <c r="F6236" t="s">
        <v>148</v>
      </c>
      <c r="G6236" t="s">
        <v>71</v>
      </c>
      <c r="H6236" t="s">
        <v>128</v>
      </c>
      <c r="I6236" t="s">
        <v>22</v>
      </c>
      <c r="J6236" t="s">
        <v>147</v>
      </c>
      <c r="K6236">
        <v>43465.376782407409</v>
      </c>
      <c r="L6236">
        <v>43465.384050925924</v>
      </c>
      <c r="M6236">
        <v>0.174444444</v>
      </c>
      <c r="N6236">
        <v>0</v>
      </c>
      <c r="O6236">
        <v>714</v>
      </c>
      <c r="P6236">
        <v>0</v>
      </c>
      <c r="Q6236">
        <v>0</v>
      </c>
      <c r="R6236">
        <v>0</v>
      </c>
      <c r="S6236">
        <v>124.55333299999999</v>
      </c>
      <c r="T6236">
        <v>0</v>
      </c>
      <c r="U6236">
        <v>0</v>
      </c>
    </row>
    <row r="6237" spans="1:21" x14ac:dyDescent="0.3">
      <c r="A6237">
        <v>93363</v>
      </c>
      <c r="B6237">
        <v>1</v>
      </c>
      <c r="C6237" t="s">
        <v>78</v>
      </c>
      <c r="D6237" t="s">
        <v>100</v>
      </c>
      <c r="E6237" t="s">
        <v>5124</v>
      </c>
      <c r="F6237" t="s">
        <v>140</v>
      </c>
      <c r="G6237" t="s">
        <v>72</v>
      </c>
      <c r="H6237" t="s">
        <v>128</v>
      </c>
      <c r="I6237" t="s">
        <v>22</v>
      </c>
      <c r="J6237" t="s">
        <v>129</v>
      </c>
      <c r="K6237">
        <v>43465.366319444445</v>
      </c>
      <c r="L6237">
        <v>43465.388067129628</v>
      </c>
      <c r="M6237">
        <v>0.52194444399999995</v>
      </c>
      <c r="N6237">
        <v>8</v>
      </c>
      <c r="O6237">
        <v>1981</v>
      </c>
      <c r="P6237">
        <v>0</v>
      </c>
      <c r="Q6237">
        <v>6</v>
      </c>
      <c r="R6237">
        <v>4.1755560000000003</v>
      </c>
      <c r="S6237">
        <v>1033.9719439999999</v>
      </c>
      <c r="T6237">
        <v>0</v>
      </c>
      <c r="U6237">
        <v>3.1316670000000002</v>
      </c>
    </row>
    <row r="6238" spans="1:21" x14ac:dyDescent="0.3">
      <c r="A6238">
        <v>93366</v>
      </c>
      <c r="B6238">
        <v>1</v>
      </c>
      <c r="C6238" t="s">
        <v>78</v>
      </c>
      <c r="D6238" t="s">
        <v>80</v>
      </c>
      <c r="E6238" t="s">
        <v>3951</v>
      </c>
      <c r="F6238" t="s">
        <v>202</v>
      </c>
      <c r="G6238" t="s">
        <v>71</v>
      </c>
      <c r="H6238" t="s">
        <v>128</v>
      </c>
      <c r="I6238" t="s">
        <v>22</v>
      </c>
      <c r="J6238" t="s">
        <v>129</v>
      </c>
      <c r="K6238">
        <v>43465.383206018516</v>
      </c>
      <c r="L6238">
        <v>43465.390972222223</v>
      </c>
      <c r="M6238">
        <v>0.186388888</v>
      </c>
      <c r="N6238">
        <v>0</v>
      </c>
      <c r="O6238">
        <v>338</v>
      </c>
      <c r="P6238">
        <v>0</v>
      </c>
      <c r="Q6238">
        <v>0</v>
      </c>
      <c r="R6238">
        <v>0</v>
      </c>
      <c r="S6238">
        <v>62.999443999999997</v>
      </c>
      <c r="T6238">
        <v>0</v>
      </c>
      <c r="U6238">
        <v>0</v>
      </c>
    </row>
    <row r="6239" spans="1:21" x14ac:dyDescent="0.3">
      <c r="A6239">
        <v>93367</v>
      </c>
      <c r="B6239">
        <v>1</v>
      </c>
      <c r="C6239" t="s">
        <v>79</v>
      </c>
      <c r="D6239" t="s">
        <v>114</v>
      </c>
      <c r="E6239" t="s">
        <v>5125</v>
      </c>
      <c r="F6239" t="s">
        <v>140</v>
      </c>
      <c r="G6239" t="s">
        <v>72</v>
      </c>
      <c r="H6239" t="s">
        <v>128</v>
      </c>
      <c r="I6239" t="s">
        <v>22</v>
      </c>
      <c r="J6239" t="s">
        <v>129</v>
      </c>
      <c r="K6239">
        <v>43465.373599537037</v>
      </c>
      <c r="L6239">
        <v>43465.627743055556</v>
      </c>
      <c r="M6239">
        <v>6.0994444440000004</v>
      </c>
      <c r="N6239">
        <v>0</v>
      </c>
      <c r="O6239">
        <v>2</v>
      </c>
      <c r="P6239">
        <v>0</v>
      </c>
      <c r="Q6239">
        <v>263</v>
      </c>
      <c r="R6239">
        <v>0</v>
      </c>
      <c r="S6239">
        <v>12.198888999999999</v>
      </c>
      <c r="T6239">
        <v>0</v>
      </c>
      <c r="U6239">
        <v>1604.1538889999999</v>
      </c>
    </row>
    <row r="6240" spans="1:21" x14ac:dyDescent="0.3">
      <c r="A6240">
        <v>93368</v>
      </c>
      <c r="B6240">
        <v>1</v>
      </c>
      <c r="C6240" t="s">
        <v>79</v>
      </c>
      <c r="D6240" t="s">
        <v>119</v>
      </c>
      <c r="E6240" t="s">
        <v>5126</v>
      </c>
      <c r="F6240" t="s">
        <v>172</v>
      </c>
      <c r="G6240" t="s">
        <v>71</v>
      </c>
      <c r="H6240" t="s">
        <v>128</v>
      </c>
      <c r="I6240" t="s">
        <v>22</v>
      </c>
      <c r="J6240" t="s">
        <v>129</v>
      </c>
      <c r="K6240">
        <v>43465.388773148152</v>
      </c>
      <c r="L6240">
        <v>43465.457905092589</v>
      </c>
      <c r="M6240">
        <v>1.659166666</v>
      </c>
      <c r="N6240">
        <v>1</v>
      </c>
      <c r="O6240">
        <v>419</v>
      </c>
      <c r="P6240">
        <v>0</v>
      </c>
      <c r="Q6240">
        <v>201</v>
      </c>
      <c r="R6240">
        <v>1.6591670000000001</v>
      </c>
      <c r="S6240">
        <v>695.190833</v>
      </c>
      <c r="T6240">
        <v>0</v>
      </c>
      <c r="U6240">
        <v>333.49250000000001</v>
      </c>
    </row>
    <row r="6241" spans="1:21" x14ac:dyDescent="0.3">
      <c r="A6241">
        <v>93371</v>
      </c>
      <c r="B6241">
        <v>1</v>
      </c>
      <c r="C6241" t="s">
        <v>78</v>
      </c>
      <c r="D6241" t="s">
        <v>88</v>
      </c>
      <c r="E6241" t="s">
        <v>449</v>
      </c>
      <c r="F6241" t="s">
        <v>148</v>
      </c>
      <c r="G6241" t="s">
        <v>71</v>
      </c>
      <c r="H6241" t="s">
        <v>128</v>
      </c>
      <c r="I6241" t="s">
        <v>22</v>
      </c>
      <c r="J6241" t="s">
        <v>147</v>
      </c>
      <c r="K6241">
        <v>43465.39371527778</v>
      </c>
      <c r="L6241">
        <v>43465.683368055557</v>
      </c>
      <c r="M6241">
        <v>6.9516666660000004</v>
      </c>
      <c r="N6241">
        <v>0</v>
      </c>
      <c r="O6241">
        <v>714</v>
      </c>
      <c r="P6241">
        <v>0</v>
      </c>
      <c r="Q6241">
        <v>0</v>
      </c>
      <c r="R6241">
        <v>0</v>
      </c>
      <c r="S6241">
        <v>4963.49</v>
      </c>
      <c r="T6241">
        <v>0</v>
      </c>
      <c r="U6241">
        <v>0</v>
      </c>
    </row>
    <row r="6242" spans="1:21" x14ac:dyDescent="0.3">
      <c r="A6242">
        <v>93375</v>
      </c>
      <c r="B6242">
        <v>1</v>
      </c>
      <c r="C6242" t="s">
        <v>78</v>
      </c>
      <c r="D6242" t="s">
        <v>82</v>
      </c>
      <c r="E6242" t="s">
        <v>5127</v>
      </c>
      <c r="F6242" t="s">
        <v>152</v>
      </c>
      <c r="G6242" t="s">
        <v>71</v>
      </c>
      <c r="H6242" t="s">
        <v>128</v>
      </c>
      <c r="I6242" t="s">
        <v>22</v>
      </c>
      <c r="J6242" t="s">
        <v>129</v>
      </c>
      <c r="K6242">
        <v>43465.402002314819</v>
      </c>
      <c r="L6242">
        <v>43465.451585648145</v>
      </c>
      <c r="M6242">
        <v>1.19</v>
      </c>
      <c r="N6242">
        <v>0</v>
      </c>
      <c r="O6242">
        <v>236</v>
      </c>
      <c r="P6242">
        <v>0</v>
      </c>
      <c r="Q6242">
        <v>0</v>
      </c>
      <c r="R6242">
        <v>0</v>
      </c>
      <c r="S6242">
        <v>280.83999999999997</v>
      </c>
      <c r="T6242">
        <v>0</v>
      </c>
      <c r="U6242">
        <v>0</v>
      </c>
    </row>
    <row r="6243" spans="1:21" x14ac:dyDescent="0.3">
      <c r="A6243">
        <v>93376</v>
      </c>
      <c r="B6243">
        <v>1</v>
      </c>
      <c r="C6243" t="s">
        <v>78</v>
      </c>
      <c r="D6243" t="s">
        <v>82</v>
      </c>
      <c r="E6243" t="s">
        <v>5128</v>
      </c>
      <c r="F6243" t="s">
        <v>152</v>
      </c>
      <c r="G6243" t="s">
        <v>71</v>
      </c>
      <c r="H6243" t="s">
        <v>128</v>
      </c>
      <c r="I6243" t="s">
        <v>22</v>
      </c>
      <c r="J6243" t="s">
        <v>129</v>
      </c>
      <c r="K6243">
        <v>43465.403310185182</v>
      </c>
      <c r="L6243">
        <v>43465.450289351851</v>
      </c>
      <c r="M6243">
        <v>1.1274999999999999</v>
      </c>
      <c r="N6243">
        <v>0</v>
      </c>
      <c r="O6243">
        <v>106</v>
      </c>
      <c r="P6243">
        <v>0</v>
      </c>
      <c r="Q6243">
        <v>0</v>
      </c>
      <c r="R6243">
        <v>0</v>
      </c>
      <c r="S6243">
        <v>119.515</v>
      </c>
      <c r="T6243">
        <v>0</v>
      </c>
      <c r="U6243">
        <v>0</v>
      </c>
    </row>
    <row r="6244" spans="1:21" x14ac:dyDescent="0.3">
      <c r="A6244">
        <v>93377</v>
      </c>
      <c r="B6244">
        <v>1</v>
      </c>
      <c r="C6244" t="s">
        <v>78</v>
      </c>
      <c r="D6244" t="s">
        <v>81</v>
      </c>
      <c r="E6244" t="s">
        <v>4276</v>
      </c>
      <c r="F6244" t="s">
        <v>156</v>
      </c>
      <c r="G6244" t="s">
        <v>71</v>
      </c>
      <c r="H6244" t="s">
        <v>128</v>
      </c>
      <c r="I6244" t="s">
        <v>22</v>
      </c>
      <c r="J6244" t="s">
        <v>129</v>
      </c>
      <c r="K6244">
        <v>43465.396828703706</v>
      </c>
      <c r="L6244">
        <v>43465.41814814815</v>
      </c>
      <c r="M6244">
        <v>0.51166666599999999</v>
      </c>
      <c r="N6244">
        <v>0</v>
      </c>
      <c r="O6244">
        <v>16</v>
      </c>
      <c r="P6244">
        <v>0</v>
      </c>
      <c r="Q6244">
        <v>0</v>
      </c>
      <c r="R6244">
        <v>0</v>
      </c>
      <c r="S6244">
        <v>8.1866669999999999</v>
      </c>
      <c r="T6244">
        <v>0</v>
      </c>
      <c r="U6244">
        <v>0</v>
      </c>
    </row>
    <row r="6245" spans="1:21" x14ac:dyDescent="0.3">
      <c r="A6245">
        <v>93378</v>
      </c>
      <c r="B6245">
        <v>1</v>
      </c>
      <c r="C6245" t="s">
        <v>78</v>
      </c>
      <c r="D6245" t="s">
        <v>95</v>
      </c>
      <c r="E6245" t="s">
        <v>5129</v>
      </c>
      <c r="F6245" t="s">
        <v>145</v>
      </c>
      <c r="G6245" t="s">
        <v>72</v>
      </c>
      <c r="H6245" t="s">
        <v>128</v>
      </c>
      <c r="I6245" t="s">
        <v>22</v>
      </c>
      <c r="J6245" t="s">
        <v>129</v>
      </c>
      <c r="K6245">
        <v>43465.396249999998</v>
      </c>
      <c r="L6245">
        <v>43465.44085648148</v>
      </c>
      <c r="M6245">
        <v>1.0705555550000001</v>
      </c>
      <c r="N6245">
        <v>0</v>
      </c>
      <c r="O6245">
        <v>79</v>
      </c>
      <c r="P6245">
        <v>0</v>
      </c>
      <c r="Q6245">
        <v>0</v>
      </c>
      <c r="R6245">
        <v>0</v>
      </c>
      <c r="S6245">
        <v>84.573888999999994</v>
      </c>
      <c r="T6245">
        <v>0</v>
      </c>
      <c r="U6245">
        <v>0</v>
      </c>
    </row>
    <row r="6246" spans="1:21" x14ac:dyDescent="0.3">
      <c r="A6246">
        <v>93379</v>
      </c>
      <c r="B6246">
        <v>1</v>
      </c>
      <c r="C6246" t="s">
        <v>79</v>
      </c>
      <c r="D6246" t="s">
        <v>109</v>
      </c>
      <c r="E6246" t="s">
        <v>5130</v>
      </c>
      <c r="F6246" t="s">
        <v>137</v>
      </c>
      <c r="G6246" t="s">
        <v>71</v>
      </c>
      <c r="H6246" t="s">
        <v>128</v>
      </c>
      <c r="I6246" t="s">
        <v>22</v>
      </c>
      <c r="J6246" t="s">
        <v>129</v>
      </c>
      <c r="K6246">
        <v>43465.397974537038</v>
      </c>
      <c r="L6246">
        <v>43465.454687500001</v>
      </c>
      <c r="M6246">
        <v>1.361111111</v>
      </c>
      <c r="N6246">
        <v>0</v>
      </c>
      <c r="O6246">
        <v>0</v>
      </c>
      <c r="P6246">
        <v>0</v>
      </c>
      <c r="Q6246">
        <v>1</v>
      </c>
      <c r="R6246">
        <v>0</v>
      </c>
      <c r="S6246">
        <v>0</v>
      </c>
      <c r="T6246">
        <v>0</v>
      </c>
      <c r="U6246">
        <v>1.361111</v>
      </c>
    </row>
    <row r="6247" spans="1:21" x14ac:dyDescent="0.3">
      <c r="A6247">
        <v>93380</v>
      </c>
      <c r="B6247">
        <v>1</v>
      </c>
      <c r="C6247" t="s">
        <v>78</v>
      </c>
      <c r="D6247" t="s">
        <v>80</v>
      </c>
      <c r="E6247" t="s">
        <v>5131</v>
      </c>
      <c r="F6247" t="s">
        <v>136</v>
      </c>
      <c r="G6247" t="s">
        <v>71</v>
      </c>
      <c r="H6247" t="s">
        <v>128</v>
      </c>
      <c r="I6247" t="s">
        <v>22</v>
      </c>
      <c r="J6247" t="s">
        <v>129</v>
      </c>
      <c r="K6247">
        <v>43465.396967592591</v>
      </c>
      <c r="L6247">
        <v>43465.429722222223</v>
      </c>
      <c r="M6247">
        <v>0.78611111099999997</v>
      </c>
      <c r="N6247">
        <v>0</v>
      </c>
      <c r="O6247">
        <v>67</v>
      </c>
      <c r="P6247">
        <v>0</v>
      </c>
      <c r="Q6247">
        <v>0</v>
      </c>
      <c r="R6247">
        <v>0</v>
      </c>
      <c r="S6247">
        <v>52.669443999999999</v>
      </c>
      <c r="T6247">
        <v>0</v>
      </c>
      <c r="U6247">
        <v>0</v>
      </c>
    </row>
    <row r="6248" spans="1:21" x14ac:dyDescent="0.3">
      <c r="A6248">
        <v>93383</v>
      </c>
      <c r="B6248">
        <v>1</v>
      </c>
      <c r="C6248" t="s">
        <v>78</v>
      </c>
      <c r="D6248" t="s">
        <v>88</v>
      </c>
      <c r="E6248" t="s">
        <v>5132</v>
      </c>
      <c r="F6248" t="s">
        <v>137</v>
      </c>
      <c r="G6248" t="s">
        <v>71</v>
      </c>
      <c r="H6248" t="s">
        <v>128</v>
      </c>
      <c r="I6248" t="s">
        <v>22</v>
      </c>
      <c r="J6248" t="s">
        <v>129</v>
      </c>
      <c r="K6248">
        <v>43465.393009259256</v>
      </c>
      <c r="L6248">
        <v>43465.492743055554</v>
      </c>
      <c r="M6248">
        <v>2.3936111109999998</v>
      </c>
      <c r="N6248">
        <v>0</v>
      </c>
      <c r="O6248">
        <v>1</v>
      </c>
      <c r="P6248">
        <v>0</v>
      </c>
      <c r="Q6248">
        <v>0</v>
      </c>
      <c r="R6248">
        <v>0</v>
      </c>
      <c r="S6248">
        <v>2.3936109999999999</v>
      </c>
      <c r="T6248">
        <v>0</v>
      </c>
      <c r="U6248">
        <v>0</v>
      </c>
    </row>
    <row r="6249" spans="1:21" x14ac:dyDescent="0.3">
      <c r="A6249">
        <v>93384</v>
      </c>
      <c r="B6249">
        <v>1</v>
      </c>
      <c r="C6249" t="s">
        <v>78</v>
      </c>
      <c r="D6249" t="s">
        <v>125</v>
      </c>
      <c r="E6249" t="s">
        <v>5133</v>
      </c>
      <c r="F6249" t="s">
        <v>151</v>
      </c>
      <c r="G6249" t="s">
        <v>71</v>
      </c>
      <c r="H6249" t="s">
        <v>128</v>
      </c>
      <c r="I6249" t="s">
        <v>22</v>
      </c>
      <c r="J6249" t="s">
        <v>129</v>
      </c>
      <c r="K6249">
        <v>43465.402314814812</v>
      </c>
      <c r="L6249">
        <v>43465.603032407409</v>
      </c>
      <c r="M6249">
        <v>4.8172222219999998</v>
      </c>
      <c r="N6249">
        <v>0</v>
      </c>
      <c r="O6249">
        <v>21</v>
      </c>
      <c r="P6249">
        <v>0</v>
      </c>
      <c r="Q6249">
        <v>0</v>
      </c>
      <c r="R6249">
        <v>0</v>
      </c>
      <c r="S6249">
        <v>101.16166699999999</v>
      </c>
      <c r="T6249">
        <v>0</v>
      </c>
      <c r="U6249">
        <v>0</v>
      </c>
    </row>
    <row r="6250" spans="1:21" x14ac:dyDescent="0.3">
      <c r="A6250">
        <v>93386</v>
      </c>
      <c r="B6250">
        <v>1</v>
      </c>
      <c r="C6250" t="s">
        <v>79</v>
      </c>
      <c r="D6250" t="s">
        <v>117</v>
      </c>
      <c r="E6250" t="s">
        <v>5134</v>
      </c>
      <c r="F6250" t="s">
        <v>150</v>
      </c>
      <c r="G6250" t="s">
        <v>72</v>
      </c>
      <c r="H6250" t="s">
        <v>128</v>
      </c>
      <c r="I6250" t="s">
        <v>22</v>
      </c>
      <c r="J6250" t="s">
        <v>147</v>
      </c>
      <c r="K6250">
        <v>43465.480729166666</v>
      </c>
      <c r="L6250">
        <v>43465.514004629629</v>
      </c>
      <c r="M6250">
        <v>0.79861111100000004</v>
      </c>
      <c r="N6250">
        <v>0</v>
      </c>
      <c r="O6250">
        <v>1</v>
      </c>
      <c r="P6250">
        <v>0</v>
      </c>
      <c r="Q6250">
        <v>48</v>
      </c>
      <c r="R6250">
        <v>0</v>
      </c>
      <c r="S6250">
        <v>0.79861099999999996</v>
      </c>
      <c r="T6250">
        <v>0</v>
      </c>
      <c r="U6250">
        <v>38.333333000000003</v>
      </c>
    </row>
    <row r="6251" spans="1:21" x14ac:dyDescent="0.3">
      <c r="A6251">
        <v>93388</v>
      </c>
      <c r="B6251">
        <v>1</v>
      </c>
      <c r="C6251" t="s">
        <v>78</v>
      </c>
      <c r="D6251" t="s">
        <v>102</v>
      </c>
      <c r="E6251" t="s">
        <v>5135</v>
      </c>
      <c r="F6251" t="s">
        <v>141</v>
      </c>
      <c r="G6251" t="s">
        <v>71</v>
      </c>
      <c r="H6251" t="s">
        <v>128</v>
      </c>
      <c r="I6251" t="s">
        <v>22</v>
      </c>
      <c r="J6251" t="s">
        <v>129</v>
      </c>
      <c r="K6251">
        <v>43465.422222222223</v>
      </c>
      <c r="L6251">
        <v>43465.450787037036</v>
      </c>
      <c r="M6251">
        <v>0.68555555499999998</v>
      </c>
      <c r="N6251">
        <v>0</v>
      </c>
      <c r="O6251">
        <v>154</v>
      </c>
      <c r="P6251">
        <v>0</v>
      </c>
      <c r="Q6251">
        <v>0</v>
      </c>
      <c r="R6251">
        <v>0</v>
      </c>
      <c r="S6251">
        <v>105.57555499999999</v>
      </c>
      <c r="T6251">
        <v>0</v>
      </c>
      <c r="U6251">
        <v>0</v>
      </c>
    </row>
    <row r="6252" spans="1:21" x14ac:dyDescent="0.3">
      <c r="A6252">
        <v>93389</v>
      </c>
      <c r="B6252">
        <v>1</v>
      </c>
      <c r="C6252" t="s">
        <v>78</v>
      </c>
      <c r="D6252" t="s">
        <v>93</v>
      </c>
      <c r="E6252" t="s">
        <v>5136</v>
      </c>
      <c r="F6252" t="s">
        <v>172</v>
      </c>
      <c r="G6252" t="s">
        <v>71</v>
      </c>
      <c r="H6252" t="s">
        <v>128</v>
      </c>
      <c r="I6252" t="s">
        <v>22</v>
      </c>
      <c r="J6252" t="s">
        <v>129</v>
      </c>
      <c r="K6252">
        <v>43465.428831018522</v>
      </c>
      <c r="L6252">
        <v>43465.451388888891</v>
      </c>
      <c r="M6252">
        <v>0.54138888799999996</v>
      </c>
      <c r="N6252">
        <v>0</v>
      </c>
      <c r="O6252">
        <v>242</v>
      </c>
      <c r="P6252">
        <v>0</v>
      </c>
      <c r="Q6252">
        <v>20</v>
      </c>
      <c r="R6252">
        <v>0</v>
      </c>
      <c r="S6252">
        <v>131.016111</v>
      </c>
      <c r="T6252">
        <v>0</v>
      </c>
      <c r="U6252">
        <v>10.827778</v>
      </c>
    </row>
    <row r="6253" spans="1:21" x14ac:dyDescent="0.3">
      <c r="A6253">
        <v>93391</v>
      </c>
      <c r="B6253">
        <v>1</v>
      </c>
      <c r="C6253" t="s">
        <v>78</v>
      </c>
      <c r="D6253" t="s">
        <v>91</v>
      </c>
      <c r="E6253" t="s">
        <v>5137</v>
      </c>
      <c r="F6253" t="s">
        <v>150</v>
      </c>
      <c r="G6253" t="s">
        <v>72</v>
      </c>
      <c r="H6253" t="s">
        <v>128</v>
      </c>
      <c r="I6253" t="s">
        <v>22</v>
      </c>
      <c r="J6253" t="s">
        <v>147</v>
      </c>
      <c r="K6253">
        <v>43465.422962962963</v>
      </c>
      <c r="L6253">
        <v>43465.68472222222</v>
      </c>
      <c r="M6253">
        <v>6.2822222219999997</v>
      </c>
      <c r="N6253">
        <v>0</v>
      </c>
      <c r="O6253">
        <v>830</v>
      </c>
      <c r="P6253">
        <v>14</v>
      </c>
      <c r="Q6253">
        <v>2518</v>
      </c>
      <c r="R6253">
        <v>0</v>
      </c>
      <c r="S6253">
        <v>5214.2444439999999</v>
      </c>
      <c r="T6253">
        <v>87.951110999999997</v>
      </c>
      <c r="U6253">
        <v>15818.635555000001</v>
      </c>
    </row>
    <row r="6254" spans="1:21" x14ac:dyDescent="0.3">
      <c r="A6254">
        <v>93393</v>
      </c>
      <c r="B6254">
        <v>1</v>
      </c>
      <c r="C6254" t="s">
        <v>78</v>
      </c>
      <c r="D6254" t="s">
        <v>94</v>
      </c>
      <c r="E6254" t="s">
        <v>5138</v>
      </c>
      <c r="F6254" t="s">
        <v>148</v>
      </c>
      <c r="G6254" t="s">
        <v>72</v>
      </c>
      <c r="H6254" t="s">
        <v>128</v>
      </c>
      <c r="I6254" t="s">
        <v>22</v>
      </c>
      <c r="J6254" t="s">
        <v>147</v>
      </c>
      <c r="K6254">
        <v>43465.422060185185</v>
      </c>
      <c r="L6254">
        <v>43465.638888888891</v>
      </c>
      <c r="M6254">
        <v>5.2038888879999998</v>
      </c>
      <c r="N6254">
        <v>0</v>
      </c>
      <c r="O6254">
        <v>1208</v>
      </c>
      <c r="P6254">
        <v>0</v>
      </c>
      <c r="Q6254">
        <v>0</v>
      </c>
      <c r="R6254">
        <v>0</v>
      </c>
      <c r="S6254">
        <v>6286.2977769999998</v>
      </c>
      <c r="T6254">
        <v>0</v>
      </c>
      <c r="U6254">
        <v>0</v>
      </c>
    </row>
    <row r="6255" spans="1:21" x14ac:dyDescent="0.3">
      <c r="A6255">
        <v>93394</v>
      </c>
      <c r="B6255">
        <v>1</v>
      </c>
      <c r="C6255" t="s">
        <v>78</v>
      </c>
      <c r="D6255" t="s">
        <v>81</v>
      </c>
      <c r="E6255" t="s">
        <v>5139</v>
      </c>
      <c r="F6255" t="s">
        <v>141</v>
      </c>
      <c r="G6255" t="s">
        <v>71</v>
      </c>
      <c r="H6255" t="s">
        <v>128</v>
      </c>
      <c r="I6255" t="s">
        <v>22</v>
      </c>
      <c r="J6255" t="s">
        <v>129</v>
      </c>
      <c r="K6255">
        <v>43465.438796296294</v>
      </c>
      <c r="L6255">
        <v>43465.448819444442</v>
      </c>
      <c r="M6255">
        <v>0.240555555</v>
      </c>
      <c r="N6255">
        <v>0</v>
      </c>
      <c r="O6255">
        <v>255</v>
      </c>
      <c r="P6255">
        <v>0</v>
      </c>
      <c r="Q6255">
        <v>0</v>
      </c>
      <c r="R6255">
        <v>0</v>
      </c>
      <c r="S6255">
        <v>61.341667000000001</v>
      </c>
      <c r="T6255">
        <v>0</v>
      </c>
      <c r="U6255">
        <v>0</v>
      </c>
    </row>
    <row r="6256" spans="1:21" x14ac:dyDescent="0.3">
      <c r="A6256">
        <v>93395</v>
      </c>
      <c r="B6256">
        <v>1</v>
      </c>
      <c r="C6256" t="s">
        <v>78</v>
      </c>
      <c r="D6256" t="s">
        <v>88</v>
      </c>
      <c r="E6256" t="s">
        <v>5140</v>
      </c>
      <c r="F6256" t="s">
        <v>156</v>
      </c>
      <c r="G6256" t="s">
        <v>71</v>
      </c>
      <c r="H6256" t="s">
        <v>128</v>
      </c>
      <c r="I6256" t="s">
        <v>22</v>
      </c>
      <c r="J6256" t="s">
        <v>129</v>
      </c>
      <c r="K6256">
        <v>43465.427233796298</v>
      </c>
      <c r="L6256">
        <v>43465.464791666665</v>
      </c>
      <c r="M6256">
        <v>0.90138888800000005</v>
      </c>
      <c r="N6256">
        <v>0</v>
      </c>
      <c r="O6256">
        <v>21</v>
      </c>
      <c r="P6256">
        <v>0</v>
      </c>
      <c r="Q6256">
        <v>0</v>
      </c>
      <c r="R6256">
        <v>0</v>
      </c>
      <c r="S6256">
        <v>18.929167</v>
      </c>
      <c r="T6256">
        <v>0</v>
      </c>
      <c r="U6256">
        <v>0</v>
      </c>
    </row>
    <row r="6257" spans="1:21" x14ac:dyDescent="0.3">
      <c r="A6257">
        <v>93397</v>
      </c>
      <c r="B6257">
        <v>1</v>
      </c>
      <c r="C6257" t="s">
        <v>78</v>
      </c>
      <c r="D6257" t="s">
        <v>102</v>
      </c>
      <c r="E6257" t="s">
        <v>5141</v>
      </c>
      <c r="F6257" t="s">
        <v>141</v>
      </c>
      <c r="G6257" t="s">
        <v>71</v>
      </c>
      <c r="H6257" t="s">
        <v>128</v>
      </c>
      <c r="I6257" t="s">
        <v>22</v>
      </c>
      <c r="J6257" t="s">
        <v>129</v>
      </c>
      <c r="K6257">
        <v>43465.426550925928</v>
      </c>
      <c r="L6257">
        <v>43465.440613425926</v>
      </c>
      <c r="M6257">
        <v>0.33750000000000002</v>
      </c>
      <c r="N6257">
        <v>0</v>
      </c>
      <c r="O6257">
        <v>2</v>
      </c>
      <c r="P6257">
        <v>0</v>
      </c>
      <c r="Q6257">
        <v>141</v>
      </c>
      <c r="R6257">
        <v>0</v>
      </c>
      <c r="S6257">
        <v>0.67500000000000004</v>
      </c>
      <c r="T6257">
        <v>0</v>
      </c>
      <c r="U6257">
        <v>47.587499999999999</v>
      </c>
    </row>
    <row r="6258" spans="1:21" x14ac:dyDescent="0.3">
      <c r="A6258">
        <v>93405</v>
      </c>
      <c r="B6258">
        <v>1</v>
      </c>
      <c r="C6258" t="s">
        <v>78</v>
      </c>
      <c r="D6258" t="s">
        <v>99</v>
      </c>
      <c r="E6258" t="s">
        <v>5142</v>
      </c>
      <c r="F6258" t="s">
        <v>156</v>
      </c>
      <c r="G6258" t="s">
        <v>71</v>
      </c>
      <c r="H6258" t="s">
        <v>128</v>
      </c>
      <c r="I6258" t="s">
        <v>22</v>
      </c>
      <c r="J6258" t="s">
        <v>129</v>
      </c>
      <c r="K6258">
        <v>43465.437060185184</v>
      </c>
      <c r="L6258">
        <v>43465.464270833334</v>
      </c>
      <c r="M6258">
        <v>0.65305555500000001</v>
      </c>
      <c r="N6258">
        <v>0</v>
      </c>
      <c r="O6258">
        <v>12</v>
      </c>
      <c r="P6258">
        <v>0</v>
      </c>
      <c r="Q6258">
        <v>0</v>
      </c>
      <c r="R6258">
        <v>0</v>
      </c>
      <c r="S6258">
        <v>7.8366670000000003</v>
      </c>
      <c r="T6258">
        <v>0</v>
      </c>
      <c r="U6258">
        <v>0</v>
      </c>
    </row>
    <row r="6259" spans="1:21" x14ac:dyDescent="0.3">
      <c r="A6259">
        <v>93411</v>
      </c>
      <c r="B6259">
        <v>1</v>
      </c>
      <c r="C6259" t="s">
        <v>78</v>
      </c>
      <c r="D6259" t="s">
        <v>89</v>
      </c>
      <c r="E6259" t="s">
        <v>5143</v>
      </c>
      <c r="F6259" t="s">
        <v>151</v>
      </c>
      <c r="G6259" t="s">
        <v>71</v>
      </c>
      <c r="H6259" t="s">
        <v>128</v>
      </c>
      <c r="I6259" t="s">
        <v>22</v>
      </c>
      <c r="J6259" t="s">
        <v>129</v>
      </c>
      <c r="K6259">
        <v>43465.454965277779</v>
      </c>
      <c r="L6259">
        <v>43465.548182870371</v>
      </c>
      <c r="M6259">
        <v>2.2372222220000002</v>
      </c>
      <c r="N6259">
        <v>0</v>
      </c>
      <c r="O6259">
        <v>55</v>
      </c>
      <c r="P6259">
        <v>0</v>
      </c>
      <c r="Q6259">
        <v>0</v>
      </c>
      <c r="R6259">
        <v>0</v>
      </c>
      <c r="S6259">
        <v>123.047222</v>
      </c>
      <c r="T6259">
        <v>0</v>
      </c>
      <c r="U6259">
        <v>0</v>
      </c>
    </row>
    <row r="6260" spans="1:21" x14ac:dyDescent="0.3">
      <c r="A6260">
        <v>93414</v>
      </c>
      <c r="B6260">
        <v>1</v>
      </c>
      <c r="C6260" t="s">
        <v>79</v>
      </c>
      <c r="D6260" t="s">
        <v>121</v>
      </c>
      <c r="E6260" t="s">
        <v>5144</v>
      </c>
      <c r="F6260" t="s">
        <v>137</v>
      </c>
      <c r="G6260" t="s">
        <v>71</v>
      </c>
      <c r="H6260" t="s">
        <v>128</v>
      </c>
      <c r="I6260" t="s">
        <v>22</v>
      </c>
      <c r="J6260" t="s">
        <v>129</v>
      </c>
      <c r="K6260">
        <v>43465.446273148147</v>
      </c>
      <c r="L6260">
        <v>43465.483113425929</v>
      </c>
      <c r="M6260">
        <v>0.88416666600000005</v>
      </c>
      <c r="N6260">
        <v>0</v>
      </c>
      <c r="O6260">
        <v>1</v>
      </c>
      <c r="P6260">
        <v>0</v>
      </c>
      <c r="Q6260">
        <v>0</v>
      </c>
      <c r="R6260">
        <v>0</v>
      </c>
      <c r="S6260">
        <v>0.88416700000000004</v>
      </c>
      <c r="T6260">
        <v>0</v>
      </c>
      <c r="U6260">
        <v>0</v>
      </c>
    </row>
    <row r="6261" spans="1:21" x14ac:dyDescent="0.3">
      <c r="A6261">
        <v>93415</v>
      </c>
      <c r="B6261">
        <v>1</v>
      </c>
      <c r="C6261" t="s">
        <v>78</v>
      </c>
      <c r="D6261" t="s">
        <v>94</v>
      </c>
      <c r="E6261" t="s">
        <v>1579</v>
      </c>
      <c r="F6261" t="s">
        <v>156</v>
      </c>
      <c r="G6261" t="s">
        <v>71</v>
      </c>
      <c r="H6261" t="s">
        <v>128</v>
      </c>
      <c r="I6261" t="s">
        <v>22</v>
      </c>
      <c r="J6261" t="s">
        <v>129</v>
      </c>
      <c r="K6261">
        <v>43465.455405092594</v>
      </c>
      <c r="L6261">
        <v>43465.533437500002</v>
      </c>
      <c r="M6261">
        <v>1.872777777</v>
      </c>
      <c r="N6261">
        <v>0</v>
      </c>
      <c r="O6261">
        <v>13</v>
      </c>
      <c r="P6261">
        <v>0</v>
      </c>
      <c r="Q6261">
        <v>0</v>
      </c>
      <c r="R6261">
        <v>0</v>
      </c>
      <c r="S6261">
        <v>24.346111000000001</v>
      </c>
      <c r="T6261">
        <v>0</v>
      </c>
      <c r="U6261">
        <v>0</v>
      </c>
    </row>
    <row r="6262" spans="1:21" x14ac:dyDescent="0.3">
      <c r="A6262">
        <v>93419</v>
      </c>
      <c r="B6262">
        <v>1</v>
      </c>
      <c r="C6262" t="s">
        <v>78</v>
      </c>
      <c r="D6262" t="s">
        <v>88</v>
      </c>
      <c r="E6262" t="s">
        <v>5145</v>
      </c>
      <c r="F6262" t="s">
        <v>137</v>
      </c>
      <c r="G6262" t="s">
        <v>71</v>
      </c>
      <c r="H6262" t="s">
        <v>128</v>
      </c>
      <c r="I6262" t="s">
        <v>22</v>
      </c>
      <c r="J6262" t="s">
        <v>129</v>
      </c>
      <c r="K6262">
        <v>43465.453912037039</v>
      </c>
      <c r="L6262">
        <v>43465.615115740744</v>
      </c>
      <c r="M6262">
        <v>3.8688888879999999</v>
      </c>
      <c r="N6262">
        <v>0</v>
      </c>
      <c r="O6262">
        <v>187</v>
      </c>
      <c r="P6262">
        <v>0</v>
      </c>
      <c r="Q6262">
        <v>0</v>
      </c>
      <c r="R6262">
        <v>0</v>
      </c>
      <c r="S6262">
        <v>723.48222199999998</v>
      </c>
      <c r="T6262">
        <v>0</v>
      </c>
      <c r="U6262">
        <v>0</v>
      </c>
    </row>
    <row r="6263" spans="1:21" x14ac:dyDescent="0.3">
      <c r="A6263">
        <v>93422</v>
      </c>
      <c r="B6263">
        <v>1</v>
      </c>
      <c r="C6263" t="s">
        <v>78</v>
      </c>
      <c r="D6263" t="s">
        <v>80</v>
      </c>
      <c r="E6263" t="s">
        <v>5146</v>
      </c>
      <c r="F6263" t="s">
        <v>156</v>
      </c>
      <c r="G6263" t="s">
        <v>71</v>
      </c>
      <c r="H6263" t="s">
        <v>128</v>
      </c>
      <c r="I6263" t="s">
        <v>22</v>
      </c>
      <c r="J6263" t="s">
        <v>129</v>
      </c>
      <c r="K6263">
        <v>43465.458310185182</v>
      </c>
      <c r="L6263">
        <v>43465.505011574074</v>
      </c>
      <c r="M6263">
        <v>1.120833333</v>
      </c>
      <c r="N6263">
        <v>0</v>
      </c>
      <c r="O6263">
        <v>23</v>
      </c>
      <c r="P6263">
        <v>0</v>
      </c>
      <c r="Q6263">
        <v>0</v>
      </c>
      <c r="R6263">
        <v>0</v>
      </c>
      <c r="S6263">
        <v>25.779167000000001</v>
      </c>
      <c r="T6263">
        <v>0</v>
      </c>
      <c r="U6263">
        <v>0</v>
      </c>
    </row>
    <row r="6264" spans="1:21" x14ac:dyDescent="0.3">
      <c r="A6264">
        <v>93425</v>
      </c>
      <c r="B6264">
        <v>1</v>
      </c>
      <c r="C6264" t="s">
        <v>79</v>
      </c>
      <c r="D6264" t="s">
        <v>109</v>
      </c>
      <c r="E6264" t="s">
        <v>5147</v>
      </c>
      <c r="F6264" t="s">
        <v>151</v>
      </c>
      <c r="G6264" t="s">
        <v>71</v>
      </c>
      <c r="H6264" t="s">
        <v>128</v>
      </c>
      <c r="I6264" t="s">
        <v>22</v>
      </c>
      <c r="J6264" t="s">
        <v>129</v>
      </c>
      <c r="K6264">
        <v>43465.476388888892</v>
      </c>
      <c r="L6264">
        <v>43465.512499999997</v>
      </c>
      <c r="M6264">
        <v>0.86666666599999997</v>
      </c>
      <c r="N6264">
        <v>0</v>
      </c>
      <c r="O6264">
        <v>183</v>
      </c>
      <c r="P6264">
        <v>0</v>
      </c>
      <c r="Q6264">
        <v>0</v>
      </c>
      <c r="R6264">
        <v>0</v>
      </c>
      <c r="S6264">
        <v>158.6</v>
      </c>
      <c r="T6264">
        <v>0</v>
      </c>
      <c r="U6264">
        <v>0</v>
      </c>
    </row>
    <row r="6265" spans="1:21" x14ac:dyDescent="0.3">
      <c r="A6265">
        <v>93436</v>
      </c>
      <c r="B6265">
        <v>1</v>
      </c>
      <c r="C6265" t="s">
        <v>79</v>
      </c>
      <c r="D6265" t="s">
        <v>123</v>
      </c>
      <c r="E6265" t="s">
        <v>464</v>
      </c>
      <c r="F6265" t="s">
        <v>140</v>
      </c>
      <c r="G6265" t="s">
        <v>72</v>
      </c>
      <c r="H6265" t="s">
        <v>128</v>
      </c>
      <c r="I6265" t="s">
        <v>22</v>
      </c>
      <c r="J6265" t="s">
        <v>129</v>
      </c>
      <c r="K6265">
        <v>43465.487905092596</v>
      </c>
      <c r="L6265">
        <v>43465.521458333336</v>
      </c>
      <c r="M6265">
        <v>0.80527777700000003</v>
      </c>
      <c r="N6265">
        <v>26</v>
      </c>
      <c r="O6265">
        <v>3153</v>
      </c>
      <c r="P6265">
        <v>3</v>
      </c>
      <c r="Q6265">
        <v>835</v>
      </c>
      <c r="R6265">
        <v>20.937221999999998</v>
      </c>
      <c r="S6265">
        <v>2539.0408309999998</v>
      </c>
      <c r="T6265">
        <v>2.4158330000000001</v>
      </c>
      <c r="U6265">
        <v>672.40694399999995</v>
      </c>
    </row>
    <row r="6266" spans="1:21" x14ac:dyDescent="0.3">
      <c r="A6266">
        <v>93441</v>
      </c>
      <c r="B6266">
        <v>1</v>
      </c>
      <c r="C6266" t="s">
        <v>78</v>
      </c>
      <c r="D6266" t="s">
        <v>91</v>
      </c>
      <c r="E6266" t="s">
        <v>4344</v>
      </c>
      <c r="F6266" t="s">
        <v>136</v>
      </c>
      <c r="G6266" t="s">
        <v>71</v>
      </c>
      <c r="H6266" t="s">
        <v>128</v>
      </c>
      <c r="I6266" t="s">
        <v>22</v>
      </c>
      <c r="J6266" t="s">
        <v>129</v>
      </c>
      <c r="K6266">
        <v>43465.495636574073</v>
      </c>
      <c r="L6266">
        <v>43465.543703703705</v>
      </c>
      <c r="M6266">
        <v>1.153611111</v>
      </c>
      <c r="N6266">
        <v>0</v>
      </c>
      <c r="O6266">
        <v>29</v>
      </c>
      <c r="P6266">
        <v>0</v>
      </c>
      <c r="Q6266">
        <v>0</v>
      </c>
      <c r="R6266">
        <v>0</v>
      </c>
      <c r="S6266">
        <v>33.454721999999997</v>
      </c>
      <c r="T6266">
        <v>0</v>
      </c>
      <c r="U6266">
        <v>0</v>
      </c>
    </row>
    <row r="6267" spans="1:21" x14ac:dyDescent="0.3">
      <c r="A6267">
        <v>93446</v>
      </c>
      <c r="B6267">
        <v>1</v>
      </c>
      <c r="C6267" t="s">
        <v>78</v>
      </c>
      <c r="D6267" t="s">
        <v>87</v>
      </c>
      <c r="E6267" t="s">
        <v>5148</v>
      </c>
      <c r="F6267" t="s">
        <v>136</v>
      </c>
      <c r="G6267" t="s">
        <v>71</v>
      </c>
      <c r="H6267" t="s">
        <v>128</v>
      </c>
      <c r="I6267" t="s">
        <v>22</v>
      </c>
      <c r="J6267" t="s">
        <v>129</v>
      </c>
      <c r="K6267">
        <v>43465.494583333333</v>
      </c>
      <c r="L6267">
        <v>43465.555567129632</v>
      </c>
      <c r="M6267">
        <v>1.4636111110000001</v>
      </c>
      <c r="N6267">
        <v>0</v>
      </c>
      <c r="O6267">
        <v>104</v>
      </c>
      <c r="P6267">
        <v>0</v>
      </c>
      <c r="Q6267">
        <v>2</v>
      </c>
      <c r="R6267">
        <v>0</v>
      </c>
      <c r="S6267">
        <v>152.21555599999999</v>
      </c>
      <c r="T6267">
        <v>0</v>
      </c>
      <c r="U6267">
        <v>2.927222</v>
      </c>
    </row>
    <row r="6268" spans="1:21" x14ac:dyDescent="0.3">
      <c r="A6268">
        <v>93447</v>
      </c>
      <c r="B6268">
        <v>1</v>
      </c>
      <c r="C6268" t="s">
        <v>78</v>
      </c>
      <c r="D6268" t="s">
        <v>102</v>
      </c>
      <c r="E6268" t="s">
        <v>713</v>
      </c>
      <c r="F6268" t="s">
        <v>172</v>
      </c>
      <c r="G6268" t="s">
        <v>71</v>
      </c>
      <c r="H6268" t="s">
        <v>128</v>
      </c>
      <c r="I6268" t="s">
        <v>22</v>
      </c>
      <c r="J6268" t="s">
        <v>129</v>
      </c>
      <c r="K6268">
        <v>43465.482407407406</v>
      </c>
      <c r="L6268">
        <v>43465.520335648151</v>
      </c>
      <c r="M6268">
        <v>0.91027777700000001</v>
      </c>
      <c r="N6268">
        <v>0</v>
      </c>
      <c r="O6268">
        <v>19</v>
      </c>
      <c r="P6268">
        <v>0</v>
      </c>
      <c r="Q6268">
        <v>0</v>
      </c>
      <c r="R6268">
        <v>0</v>
      </c>
      <c r="S6268">
        <v>17.295278</v>
      </c>
      <c r="T6268">
        <v>0</v>
      </c>
      <c r="U6268">
        <v>0</v>
      </c>
    </row>
    <row r="6269" spans="1:21" x14ac:dyDescent="0.3">
      <c r="A6269">
        <v>93449</v>
      </c>
      <c r="B6269">
        <v>1</v>
      </c>
      <c r="C6269" t="s">
        <v>78</v>
      </c>
      <c r="D6269" t="s">
        <v>95</v>
      </c>
      <c r="E6269" t="s">
        <v>5149</v>
      </c>
      <c r="F6269" t="s">
        <v>137</v>
      </c>
      <c r="G6269" t="s">
        <v>71</v>
      </c>
      <c r="H6269" t="s">
        <v>128</v>
      </c>
      <c r="I6269" t="s">
        <v>22</v>
      </c>
      <c r="J6269" t="s">
        <v>129</v>
      </c>
      <c r="K6269">
        <v>43465.449120370373</v>
      </c>
      <c r="L6269">
        <v>43465.50886574074</v>
      </c>
      <c r="M6269">
        <v>1.433888888</v>
      </c>
      <c r="N6269">
        <v>0</v>
      </c>
      <c r="O6269">
        <v>1</v>
      </c>
      <c r="P6269">
        <v>0</v>
      </c>
      <c r="Q6269">
        <v>0</v>
      </c>
      <c r="R6269">
        <v>0</v>
      </c>
      <c r="S6269">
        <v>1.433889</v>
      </c>
      <c r="T6269">
        <v>0</v>
      </c>
      <c r="U6269">
        <v>0</v>
      </c>
    </row>
    <row r="6270" spans="1:21" x14ac:dyDescent="0.3">
      <c r="A6270">
        <v>93452</v>
      </c>
      <c r="B6270">
        <v>1</v>
      </c>
      <c r="C6270" t="s">
        <v>78</v>
      </c>
      <c r="D6270" t="s">
        <v>80</v>
      </c>
      <c r="E6270" t="s">
        <v>707</v>
      </c>
      <c r="F6270" t="s">
        <v>130</v>
      </c>
      <c r="G6270" t="s">
        <v>71</v>
      </c>
      <c r="H6270" t="s">
        <v>128</v>
      </c>
      <c r="I6270" t="s">
        <v>22</v>
      </c>
      <c r="J6270" t="s">
        <v>129</v>
      </c>
      <c r="K6270">
        <v>43465.467569444445</v>
      </c>
      <c r="L6270">
        <v>43465.723668981482</v>
      </c>
      <c r="M6270">
        <v>6.1463888879999997</v>
      </c>
      <c r="N6270">
        <v>0</v>
      </c>
      <c r="O6270">
        <v>2</v>
      </c>
      <c r="P6270">
        <v>0</v>
      </c>
      <c r="Q6270">
        <v>0</v>
      </c>
      <c r="R6270">
        <v>0</v>
      </c>
      <c r="S6270">
        <v>12.292778</v>
      </c>
      <c r="T6270">
        <v>0</v>
      </c>
      <c r="U6270">
        <v>0</v>
      </c>
    </row>
    <row r="6271" spans="1:21" x14ac:dyDescent="0.3">
      <c r="A6271">
        <v>93455</v>
      </c>
      <c r="B6271">
        <v>1</v>
      </c>
      <c r="C6271" t="s">
        <v>79</v>
      </c>
      <c r="D6271" t="s">
        <v>116</v>
      </c>
      <c r="E6271" t="s">
        <v>615</v>
      </c>
      <c r="F6271" t="s">
        <v>140</v>
      </c>
      <c r="G6271" t="s">
        <v>72</v>
      </c>
      <c r="H6271" t="s">
        <v>128</v>
      </c>
      <c r="I6271" t="s">
        <v>22</v>
      </c>
      <c r="J6271" t="s">
        <v>129</v>
      </c>
      <c r="K6271">
        <v>43465.520138888889</v>
      </c>
      <c r="L6271">
        <v>43465.530972222223</v>
      </c>
      <c r="M6271">
        <v>0.26</v>
      </c>
      <c r="N6271">
        <v>2</v>
      </c>
      <c r="O6271">
        <v>1148</v>
      </c>
      <c r="P6271">
        <v>0</v>
      </c>
      <c r="Q6271">
        <v>2</v>
      </c>
      <c r="R6271">
        <v>0.52</v>
      </c>
      <c r="S6271">
        <v>298.48</v>
      </c>
      <c r="T6271">
        <v>0</v>
      </c>
      <c r="U6271">
        <v>0.52</v>
      </c>
    </row>
    <row r="6272" spans="1:21" x14ac:dyDescent="0.3">
      <c r="A6272">
        <v>93460</v>
      </c>
      <c r="B6272">
        <v>1</v>
      </c>
      <c r="C6272" t="s">
        <v>79</v>
      </c>
      <c r="D6272" t="s">
        <v>109</v>
      </c>
      <c r="E6272" t="s">
        <v>5150</v>
      </c>
      <c r="F6272" t="s">
        <v>145</v>
      </c>
      <c r="G6272" t="s">
        <v>72</v>
      </c>
      <c r="H6272" t="s">
        <v>128</v>
      </c>
      <c r="I6272" t="s">
        <v>22</v>
      </c>
      <c r="J6272" t="s">
        <v>129</v>
      </c>
      <c r="K6272">
        <v>43465.514479166668</v>
      </c>
      <c r="L6272">
        <v>43465.64167824074</v>
      </c>
      <c r="M6272">
        <v>3.0527777770000002</v>
      </c>
      <c r="N6272">
        <v>0</v>
      </c>
      <c r="O6272">
        <v>0</v>
      </c>
      <c r="P6272">
        <v>1</v>
      </c>
      <c r="Q6272">
        <v>44</v>
      </c>
      <c r="R6272">
        <v>0</v>
      </c>
      <c r="S6272">
        <v>0</v>
      </c>
      <c r="T6272">
        <v>3.052778</v>
      </c>
      <c r="U6272">
        <v>134.32222200000001</v>
      </c>
    </row>
    <row r="6273" spans="1:21" x14ac:dyDescent="0.3">
      <c r="A6273">
        <v>93461</v>
      </c>
      <c r="B6273">
        <v>1</v>
      </c>
      <c r="C6273" t="s">
        <v>78</v>
      </c>
      <c r="D6273" t="s">
        <v>102</v>
      </c>
      <c r="E6273" t="s">
        <v>713</v>
      </c>
      <c r="F6273" t="s">
        <v>172</v>
      </c>
      <c r="G6273" t="s">
        <v>71</v>
      </c>
      <c r="H6273" t="s">
        <v>128</v>
      </c>
      <c r="I6273" t="s">
        <v>22</v>
      </c>
      <c r="J6273" t="s">
        <v>129</v>
      </c>
      <c r="K6273">
        <v>43465.52449074074</v>
      </c>
      <c r="L6273">
        <v>43465.56013888889</v>
      </c>
      <c r="M6273">
        <v>0.85555555500000002</v>
      </c>
      <c r="N6273">
        <v>0</v>
      </c>
      <c r="O6273">
        <v>19</v>
      </c>
      <c r="P6273">
        <v>0</v>
      </c>
      <c r="Q6273">
        <v>0</v>
      </c>
      <c r="R6273">
        <v>0</v>
      </c>
      <c r="S6273">
        <v>16.255555999999999</v>
      </c>
      <c r="T6273">
        <v>0</v>
      </c>
      <c r="U6273">
        <v>0</v>
      </c>
    </row>
    <row r="6274" spans="1:21" x14ac:dyDescent="0.3">
      <c r="A6274">
        <v>93462</v>
      </c>
      <c r="B6274">
        <v>1</v>
      </c>
      <c r="C6274" t="s">
        <v>79</v>
      </c>
      <c r="D6274" t="s">
        <v>109</v>
      </c>
      <c r="E6274" t="s">
        <v>5151</v>
      </c>
      <c r="F6274" t="s">
        <v>137</v>
      </c>
      <c r="G6274" t="s">
        <v>71</v>
      </c>
      <c r="H6274" t="s">
        <v>128</v>
      </c>
      <c r="I6274" t="s">
        <v>22</v>
      </c>
      <c r="J6274" t="s">
        <v>129</v>
      </c>
      <c r="K6274">
        <v>43465.524641203701</v>
      </c>
      <c r="L6274">
        <v>43465.589814814812</v>
      </c>
      <c r="M6274">
        <v>1.564166666</v>
      </c>
      <c r="N6274">
        <v>0</v>
      </c>
      <c r="O6274">
        <v>1</v>
      </c>
      <c r="P6274">
        <v>0</v>
      </c>
      <c r="Q6274">
        <v>0</v>
      </c>
      <c r="R6274">
        <v>0</v>
      </c>
      <c r="S6274">
        <v>1.5641670000000001</v>
      </c>
      <c r="T6274">
        <v>0</v>
      </c>
      <c r="U6274">
        <v>0</v>
      </c>
    </row>
    <row r="6275" spans="1:21" x14ac:dyDescent="0.3">
      <c r="A6275">
        <v>93463</v>
      </c>
      <c r="B6275">
        <v>1</v>
      </c>
      <c r="C6275" t="s">
        <v>78</v>
      </c>
      <c r="D6275" t="s">
        <v>80</v>
      </c>
      <c r="E6275" t="s">
        <v>3460</v>
      </c>
      <c r="F6275" t="s">
        <v>204</v>
      </c>
      <c r="G6275" t="s">
        <v>71</v>
      </c>
      <c r="H6275" t="s">
        <v>128</v>
      </c>
      <c r="I6275" t="s">
        <v>22</v>
      </c>
      <c r="J6275" t="s">
        <v>129</v>
      </c>
      <c r="K6275">
        <v>43465.525312500002</v>
      </c>
      <c r="L6275">
        <v>43465.620416666665</v>
      </c>
      <c r="M6275">
        <v>2.2825000000000002</v>
      </c>
      <c r="N6275">
        <v>0</v>
      </c>
      <c r="O6275">
        <v>100</v>
      </c>
      <c r="P6275">
        <v>0</v>
      </c>
      <c r="Q6275">
        <v>0</v>
      </c>
      <c r="R6275">
        <v>0</v>
      </c>
      <c r="S6275">
        <v>228.25</v>
      </c>
      <c r="T6275">
        <v>0</v>
      </c>
      <c r="U6275">
        <v>0</v>
      </c>
    </row>
    <row r="6276" spans="1:21" x14ac:dyDescent="0.3">
      <c r="A6276">
        <v>93465</v>
      </c>
      <c r="B6276">
        <v>1</v>
      </c>
      <c r="C6276" t="s">
        <v>78</v>
      </c>
      <c r="D6276" t="s">
        <v>86</v>
      </c>
      <c r="E6276" t="s">
        <v>4729</v>
      </c>
      <c r="F6276" t="s">
        <v>144</v>
      </c>
      <c r="G6276" t="s">
        <v>71</v>
      </c>
      <c r="H6276" t="s">
        <v>128</v>
      </c>
      <c r="I6276" t="s">
        <v>22</v>
      </c>
      <c r="J6276" t="s">
        <v>129</v>
      </c>
      <c r="K6276">
        <v>43465.515370370369</v>
      </c>
      <c r="L6276">
        <v>43465.566412037035</v>
      </c>
      <c r="M6276">
        <v>1.2250000000000001</v>
      </c>
      <c r="N6276">
        <v>0</v>
      </c>
      <c r="O6276">
        <v>10</v>
      </c>
      <c r="P6276">
        <v>0</v>
      </c>
      <c r="Q6276">
        <v>0</v>
      </c>
      <c r="R6276">
        <v>0</v>
      </c>
      <c r="S6276">
        <v>12.25</v>
      </c>
      <c r="T6276">
        <v>0</v>
      </c>
      <c r="U6276">
        <v>0</v>
      </c>
    </row>
    <row r="6277" spans="1:21" x14ac:dyDescent="0.3">
      <c r="A6277">
        <v>93467</v>
      </c>
      <c r="B6277">
        <v>1</v>
      </c>
      <c r="C6277" t="s">
        <v>78</v>
      </c>
      <c r="D6277" t="s">
        <v>101</v>
      </c>
      <c r="E6277" t="s">
        <v>5152</v>
      </c>
      <c r="F6277" t="s">
        <v>136</v>
      </c>
      <c r="G6277" t="s">
        <v>71</v>
      </c>
      <c r="H6277" t="s">
        <v>128</v>
      </c>
      <c r="I6277" t="s">
        <v>22</v>
      </c>
      <c r="J6277" t="s">
        <v>129</v>
      </c>
      <c r="K6277">
        <v>43465.538819444446</v>
      </c>
      <c r="L6277">
        <v>43465.564305555556</v>
      </c>
      <c r="M6277">
        <v>0.61166666599999997</v>
      </c>
      <c r="N6277">
        <v>0</v>
      </c>
      <c r="O6277">
        <v>16</v>
      </c>
      <c r="P6277">
        <v>0</v>
      </c>
      <c r="Q6277">
        <v>0</v>
      </c>
      <c r="R6277">
        <v>0</v>
      </c>
      <c r="S6277">
        <v>9.7866669999999996</v>
      </c>
      <c r="T6277">
        <v>0</v>
      </c>
      <c r="U6277">
        <v>0</v>
      </c>
    </row>
    <row r="6278" spans="1:21" x14ac:dyDescent="0.3">
      <c r="A6278">
        <v>93468</v>
      </c>
      <c r="B6278">
        <v>1</v>
      </c>
      <c r="C6278" t="s">
        <v>79</v>
      </c>
      <c r="D6278" t="s">
        <v>119</v>
      </c>
      <c r="E6278" t="s">
        <v>5153</v>
      </c>
      <c r="F6278" t="s">
        <v>172</v>
      </c>
      <c r="G6278" t="s">
        <v>71</v>
      </c>
      <c r="H6278" t="s">
        <v>128</v>
      </c>
      <c r="I6278" t="s">
        <v>22</v>
      </c>
      <c r="J6278" t="s">
        <v>129</v>
      </c>
      <c r="K6278">
        <v>43465.524594907409</v>
      </c>
      <c r="L6278">
        <v>43465.553414351853</v>
      </c>
      <c r="M6278">
        <v>0.69166666600000004</v>
      </c>
      <c r="N6278">
        <v>0</v>
      </c>
      <c r="O6278">
        <v>677</v>
      </c>
      <c r="P6278">
        <v>0</v>
      </c>
      <c r="Q6278">
        <v>178</v>
      </c>
      <c r="R6278">
        <v>0</v>
      </c>
      <c r="S6278">
        <v>468.25833299999999</v>
      </c>
      <c r="T6278">
        <v>0</v>
      </c>
      <c r="U6278">
        <v>123.11666700000001</v>
      </c>
    </row>
    <row r="6279" spans="1:21" x14ac:dyDescent="0.3">
      <c r="A6279">
        <v>93469</v>
      </c>
      <c r="B6279">
        <v>1</v>
      </c>
      <c r="C6279" t="s">
        <v>78</v>
      </c>
      <c r="D6279" t="s">
        <v>85</v>
      </c>
      <c r="E6279" t="s">
        <v>5154</v>
      </c>
      <c r="F6279" t="s">
        <v>211</v>
      </c>
      <c r="G6279" t="s">
        <v>72</v>
      </c>
      <c r="H6279" t="s">
        <v>128</v>
      </c>
      <c r="I6279" t="s">
        <v>22</v>
      </c>
      <c r="J6279" t="s">
        <v>129</v>
      </c>
      <c r="K6279">
        <v>43465.532175925924</v>
      </c>
      <c r="L6279">
        <v>43465.603136574071</v>
      </c>
      <c r="M6279">
        <v>1.7030555549999999</v>
      </c>
      <c r="N6279">
        <v>0</v>
      </c>
      <c r="O6279">
        <v>1225</v>
      </c>
      <c r="P6279">
        <v>0</v>
      </c>
      <c r="Q6279">
        <v>0</v>
      </c>
      <c r="R6279">
        <v>0</v>
      </c>
      <c r="S6279">
        <v>2086.2430549999999</v>
      </c>
      <c r="T6279">
        <v>0</v>
      </c>
      <c r="U6279">
        <v>0</v>
      </c>
    </row>
    <row r="6280" spans="1:21" x14ac:dyDescent="0.3">
      <c r="A6280">
        <v>93471</v>
      </c>
      <c r="B6280">
        <v>1</v>
      </c>
      <c r="C6280" t="s">
        <v>78</v>
      </c>
      <c r="D6280" t="s">
        <v>88</v>
      </c>
      <c r="E6280" t="s">
        <v>5155</v>
      </c>
      <c r="F6280" t="s">
        <v>137</v>
      </c>
      <c r="G6280" t="s">
        <v>71</v>
      </c>
      <c r="H6280" t="s">
        <v>128</v>
      </c>
      <c r="I6280" t="s">
        <v>22</v>
      </c>
      <c r="J6280" t="s">
        <v>129</v>
      </c>
      <c r="K6280">
        <v>43465.446898148148</v>
      </c>
      <c r="L6280">
        <v>43465.719606481478</v>
      </c>
      <c r="M6280">
        <v>6.5449999999999999</v>
      </c>
      <c r="N6280">
        <v>0</v>
      </c>
      <c r="O6280">
        <v>3</v>
      </c>
      <c r="P6280">
        <v>0</v>
      </c>
      <c r="Q6280">
        <v>0</v>
      </c>
      <c r="R6280">
        <v>0</v>
      </c>
      <c r="S6280">
        <v>19.635000000000002</v>
      </c>
      <c r="T6280">
        <v>0</v>
      </c>
      <c r="U6280">
        <v>0</v>
      </c>
    </row>
    <row r="6281" spans="1:21" x14ac:dyDescent="0.3">
      <c r="A6281">
        <v>93473</v>
      </c>
      <c r="B6281">
        <v>1</v>
      </c>
      <c r="C6281" t="s">
        <v>78</v>
      </c>
      <c r="D6281" t="s">
        <v>82</v>
      </c>
      <c r="E6281" t="s">
        <v>745</v>
      </c>
      <c r="F6281" t="s">
        <v>130</v>
      </c>
      <c r="G6281" t="s">
        <v>71</v>
      </c>
      <c r="H6281" t="s">
        <v>128</v>
      </c>
      <c r="I6281" t="s">
        <v>22</v>
      </c>
      <c r="J6281" t="s">
        <v>129</v>
      </c>
      <c r="K6281">
        <v>43465.528333333335</v>
      </c>
      <c r="L6281">
        <v>43465.579687500001</v>
      </c>
      <c r="M6281">
        <v>1.2324999999999999</v>
      </c>
      <c r="N6281">
        <v>0</v>
      </c>
      <c r="O6281">
        <v>23</v>
      </c>
      <c r="P6281">
        <v>0</v>
      </c>
      <c r="Q6281">
        <v>0</v>
      </c>
      <c r="R6281">
        <v>0</v>
      </c>
      <c r="S6281">
        <v>28.3475</v>
      </c>
      <c r="T6281">
        <v>0</v>
      </c>
      <c r="U6281">
        <v>0</v>
      </c>
    </row>
    <row r="6282" spans="1:21" x14ac:dyDescent="0.3">
      <c r="A6282">
        <v>93478</v>
      </c>
      <c r="B6282">
        <v>1</v>
      </c>
      <c r="C6282" t="s">
        <v>78</v>
      </c>
      <c r="D6282" t="s">
        <v>94</v>
      </c>
      <c r="E6282" t="s">
        <v>496</v>
      </c>
      <c r="F6282" t="s">
        <v>165</v>
      </c>
      <c r="G6282" t="s">
        <v>71</v>
      </c>
      <c r="H6282" t="s">
        <v>128</v>
      </c>
      <c r="I6282" t="s">
        <v>22</v>
      </c>
      <c r="J6282" t="s">
        <v>129</v>
      </c>
      <c r="K6282">
        <v>43465.543194444443</v>
      </c>
      <c r="L6282">
        <v>43465.634155092594</v>
      </c>
      <c r="M6282">
        <v>2.1830555550000001</v>
      </c>
      <c r="N6282">
        <v>0</v>
      </c>
      <c r="O6282">
        <v>5</v>
      </c>
      <c r="P6282">
        <v>0</v>
      </c>
      <c r="Q6282">
        <v>0</v>
      </c>
      <c r="R6282">
        <v>0</v>
      </c>
      <c r="S6282">
        <v>10.915278000000001</v>
      </c>
      <c r="T6282">
        <v>0</v>
      </c>
      <c r="U6282">
        <v>0</v>
      </c>
    </row>
    <row r="6283" spans="1:21" x14ac:dyDescent="0.3">
      <c r="A6283">
        <v>93479</v>
      </c>
      <c r="B6283">
        <v>1</v>
      </c>
      <c r="C6283" t="s">
        <v>79</v>
      </c>
      <c r="D6283" t="s">
        <v>114</v>
      </c>
      <c r="E6283" t="s">
        <v>3879</v>
      </c>
      <c r="F6283" t="s">
        <v>144</v>
      </c>
      <c r="G6283" t="s">
        <v>71</v>
      </c>
      <c r="H6283" t="s">
        <v>128</v>
      </c>
      <c r="I6283" t="s">
        <v>22</v>
      </c>
      <c r="J6283" t="s">
        <v>129</v>
      </c>
      <c r="K6283">
        <v>43465.538576388892</v>
      </c>
      <c r="L6283">
        <v>43465.565370370372</v>
      </c>
      <c r="M6283">
        <v>0.643055555</v>
      </c>
      <c r="N6283">
        <v>0</v>
      </c>
      <c r="O6283">
        <v>7</v>
      </c>
      <c r="P6283">
        <v>0</v>
      </c>
      <c r="Q6283">
        <v>0</v>
      </c>
      <c r="R6283">
        <v>0</v>
      </c>
      <c r="S6283">
        <v>4.5013889999999996</v>
      </c>
      <c r="T6283">
        <v>0</v>
      </c>
      <c r="U6283">
        <v>0</v>
      </c>
    </row>
    <row r="6284" spans="1:21" x14ac:dyDescent="0.3">
      <c r="A6284">
        <v>93482</v>
      </c>
      <c r="B6284">
        <v>1</v>
      </c>
      <c r="C6284" t="s">
        <v>78</v>
      </c>
      <c r="D6284" t="s">
        <v>80</v>
      </c>
      <c r="E6284" t="s">
        <v>5156</v>
      </c>
      <c r="F6284" t="s">
        <v>137</v>
      </c>
      <c r="G6284" t="s">
        <v>71</v>
      </c>
      <c r="H6284" t="s">
        <v>128</v>
      </c>
      <c r="I6284" t="s">
        <v>22</v>
      </c>
      <c r="J6284" t="s">
        <v>129</v>
      </c>
      <c r="K6284">
        <v>43465.515729166669</v>
      </c>
      <c r="L6284">
        <v>43465.578379629631</v>
      </c>
      <c r="M6284">
        <v>1.5036111109999999</v>
      </c>
      <c r="N6284">
        <v>0</v>
      </c>
      <c r="O6284">
        <v>1</v>
      </c>
      <c r="P6284">
        <v>0</v>
      </c>
      <c r="Q6284">
        <v>0</v>
      </c>
      <c r="R6284">
        <v>0</v>
      </c>
      <c r="S6284">
        <v>1.503611</v>
      </c>
      <c r="T6284">
        <v>0</v>
      </c>
      <c r="U6284">
        <v>0</v>
      </c>
    </row>
    <row r="6285" spans="1:21" x14ac:dyDescent="0.3">
      <c r="A6285">
        <v>93484</v>
      </c>
      <c r="B6285">
        <v>1</v>
      </c>
      <c r="C6285" t="s">
        <v>78</v>
      </c>
      <c r="D6285" t="s">
        <v>88</v>
      </c>
      <c r="E6285" t="s">
        <v>5157</v>
      </c>
      <c r="F6285" t="s">
        <v>137</v>
      </c>
      <c r="G6285" t="s">
        <v>71</v>
      </c>
      <c r="H6285" t="s">
        <v>128</v>
      </c>
      <c r="I6285" t="s">
        <v>22</v>
      </c>
      <c r="J6285" t="s">
        <v>129</v>
      </c>
      <c r="K6285">
        <v>43465.551516203705</v>
      </c>
      <c r="L6285">
        <v>43465.782685185186</v>
      </c>
      <c r="M6285">
        <v>5.5480555550000004</v>
      </c>
      <c r="N6285">
        <v>0</v>
      </c>
      <c r="O6285">
        <v>1</v>
      </c>
      <c r="P6285">
        <v>0</v>
      </c>
      <c r="Q6285">
        <v>0</v>
      </c>
      <c r="R6285">
        <v>0</v>
      </c>
      <c r="S6285">
        <v>5.5480559999999999</v>
      </c>
      <c r="T6285">
        <v>0</v>
      </c>
      <c r="U6285">
        <v>0</v>
      </c>
    </row>
    <row r="6286" spans="1:21" x14ac:dyDescent="0.3">
      <c r="A6286">
        <v>93485</v>
      </c>
      <c r="B6286">
        <v>1</v>
      </c>
      <c r="C6286" t="s">
        <v>79</v>
      </c>
      <c r="D6286" t="s">
        <v>108</v>
      </c>
      <c r="E6286" t="s">
        <v>752</v>
      </c>
      <c r="F6286" t="s">
        <v>327</v>
      </c>
      <c r="G6286" t="s">
        <v>72</v>
      </c>
      <c r="H6286" t="s">
        <v>128</v>
      </c>
      <c r="I6286" t="s">
        <v>22</v>
      </c>
      <c r="J6286" t="s">
        <v>129</v>
      </c>
      <c r="K6286">
        <v>43465.553900462961</v>
      </c>
      <c r="L6286">
        <v>43465.633414351854</v>
      </c>
      <c r="M6286">
        <v>1.9083333330000001</v>
      </c>
      <c r="N6286">
        <v>0</v>
      </c>
      <c r="O6286">
        <v>68</v>
      </c>
      <c r="P6286">
        <v>0</v>
      </c>
      <c r="Q6286">
        <v>0</v>
      </c>
      <c r="R6286">
        <v>0</v>
      </c>
      <c r="S6286">
        <v>129.76666700000001</v>
      </c>
      <c r="T6286">
        <v>0</v>
      </c>
      <c r="U6286">
        <v>0</v>
      </c>
    </row>
    <row r="6287" spans="1:21" x14ac:dyDescent="0.3">
      <c r="A6287">
        <v>93487</v>
      </c>
      <c r="B6287">
        <v>1</v>
      </c>
      <c r="C6287" t="s">
        <v>78</v>
      </c>
      <c r="D6287" t="s">
        <v>104</v>
      </c>
      <c r="E6287" t="s">
        <v>3459</v>
      </c>
      <c r="F6287" t="s">
        <v>140</v>
      </c>
      <c r="G6287" t="s">
        <v>72</v>
      </c>
      <c r="H6287" t="s">
        <v>128</v>
      </c>
      <c r="I6287" t="s">
        <v>22</v>
      </c>
      <c r="J6287" t="s">
        <v>129</v>
      </c>
      <c r="K6287">
        <v>43465.525439814817</v>
      </c>
      <c r="L6287">
        <v>43465.563194444447</v>
      </c>
      <c r="M6287">
        <v>0.90611111099999997</v>
      </c>
      <c r="N6287">
        <v>0</v>
      </c>
      <c r="O6287">
        <v>9</v>
      </c>
      <c r="P6287">
        <v>4</v>
      </c>
      <c r="Q6287">
        <v>650</v>
      </c>
      <c r="R6287">
        <v>0</v>
      </c>
      <c r="S6287">
        <v>8.1549999999999994</v>
      </c>
      <c r="T6287">
        <v>3.624444</v>
      </c>
      <c r="U6287">
        <v>588.97222199999999</v>
      </c>
    </row>
    <row r="6288" spans="1:21" x14ac:dyDescent="0.3">
      <c r="A6288">
        <v>93488</v>
      </c>
      <c r="B6288">
        <v>1</v>
      </c>
      <c r="C6288" t="s">
        <v>78</v>
      </c>
      <c r="D6288" t="s">
        <v>81</v>
      </c>
      <c r="E6288" t="s">
        <v>3932</v>
      </c>
      <c r="F6288" t="s">
        <v>137</v>
      </c>
      <c r="G6288" t="s">
        <v>71</v>
      </c>
      <c r="H6288" t="s">
        <v>128</v>
      </c>
      <c r="I6288" t="s">
        <v>22</v>
      </c>
      <c r="J6288" t="s">
        <v>129</v>
      </c>
      <c r="K6288">
        <v>43465.552106481482</v>
      </c>
      <c r="L6288">
        <v>43465.621874999997</v>
      </c>
      <c r="M6288">
        <v>1.6744444439999999</v>
      </c>
      <c r="N6288">
        <v>0</v>
      </c>
      <c r="O6288">
        <v>2</v>
      </c>
      <c r="P6288">
        <v>0</v>
      </c>
      <c r="Q6288">
        <v>0</v>
      </c>
      <c r="R6288">
        <v>0</v>
      </c>
      <c r="S6288">
        <v>3.3488889999999998</v>
      </c>
      <c r="T6288">
        <v>0</v>
      </c>
      <c r="U6288">
        <v>0</v>
      </c>
    </row>
    <row r="6289" spans="1:21" x14ac:dyDescent="0.3">
      <c r="A6289">
        <v>93495</v>
      </c>
      <c r="B6289">
        <v>1</v>
      </c>
      <c r="C6289" t="s">
        <v>78</v>
      </c>
      <c r="D6289" t="s">
        <v>102</v>
      </c>
      <c r="E6289" t="s">
        <v>5158</v>
      </c>
      <c r="F6289" t="s">
        <v>130</v>
      </c>
      <c r="G6289" t="s">
        <v>71</v>
      </c>
      <c r="H6289" t="s">
        <v>128</v>
      </c>
      <c r="I6289" t="s">
        <v>22</v>
      </c>
      <c r="J6289" t="s">
        <v>129</v>
      </c>
      <c r="K6289">
        <v>43465.566331018519</v>
      </c>
      <c r="L6289">
        <v>43465.609456018516</v>
      </c>
      <c r="M6289">
        <v>1.0349999999999999</v>
      </c>
      <c r="N6289">
        <v>0</v>
      </c>
      <c r="O6289">
        <v>2</v>
      </c>
      <c r="P6289">
        <v>0</v>
      </c>
      <c r="Q6289">
        <v>0</v>
      </c>
      <c r="R6289">
        <v>0</v>
      </c>
      <c r="S6289">
        <v>2.0699999999999998</v>
      </c>
      <c r="T6289">
        <v>0</v>
      </c>
      <c r="U6289">
        <v>0</v>
      </c>
    </row>
    <row r="6290" spans="1:21" x14ac:dyDescent="0.3">
      <c r="A6290">
        <v>93499</v>
      </c>
      <c r="B6290">
        <v>1</v>
      </c>
      <c r="C6290" t="s">
        <v>79</v>
      </c>
      <c r="D6290" t="s">
        <v>110</v>
      </c>
      <c r="E6290" t="s">
        <v>469</v>
      </c>
      <c r="F6290" t="s">
        <v>150</v>
      </c>
      <c r="G6290" t="s">
        <v>72</v>
      </c>
      <c r="H6290" t="s">
        <v>128</v>
      </c>
      <c r="I6290" t="s">
        <v>22</v>
      </c>
      <c r="J6290" t="s">
        <v>147</v>
      </c>
      <c r="K6290">
        <v>43465.583182870367</v>
      </c>
      <c r="L6290">
        <v>43465.646291168981</v>
      </c>
      <c r="M6290">
        <v>1.5145988880000001</v>
      </c>
      <c r="N6290">
        <v>0</v>
      </c>
      <c r="O6290">
        <v>0</v>
      </c>
      <c r="P6290">
        <v>0</v>
      </c>
      <c r="Q6290">
        <v>116</v>
      </c>
      <c r="R6290">
        <v>0</v>
      </c>
      <c r="S6290">
        <v>0</v>
      </c>
      <c r="T6290">
        <v>0</v>
      </c>
      <c r="U6290">
        <v>175.69347099999999</v>
      </c>
    </row>
    <row r="6291" spans="1:21" x14ac:dyDescent="0.3">
      <c r="A6291">
        <v>93502</v>
      </c>
      <c r="B6291">
        <v>1</v>
      </c>
      <c r="C6291" t="s">
        <v>78</v>
      </c>
      <c r="D6291" t="s">
        <v>91</v>
      </c>
      <c r="E6291" t="s">
        <v>5159</v>
      </c>
      <c r="F6291" t="s">
        <v>137</v>
      </c>
      <c r="G6291" t="s">
        <v>71</v>
      </c>
      <c r="H6291" t="s">
        <v>128</v>
      </c>
      <c r="I6291" t="s">
        <v>22</v>
      </c>
      <c r="J6291" t="s">
        <v>129</v>
      </c>
      <c r="K6291">
        <v>43465.461759259262</v>
      </c>
      <c r="L6291">
        <v>43465.803472222222</v>
      </c>
      <c r="M6291">
        <v>8.2011111109999995</v>
      </c>
      <c r="N6291">
        <v>0</v>
      </c>
      <c r="O6291">
        <v>1</v>
      </c>
      <c r="P6291">
        <v>0</v>
      </c>
      <c r="Q6291">
        <v>0</v>
      </c>
      <c r="R6291">
        <v>0</v>
      </c>
      <c r="S6291">
        <v>8.2011109999999992</v>
      </c>
      <c r="T6291">
        <v>0</v>
      </c>
      <c r="U6291">
        <v>0</v>
      </c>
    </row>
    <row r="6292" spans="1:21" x14ac:dyDescent="0.3">
      <c r="A6292">
        <v>93506</v>
      </c>
      <c r="B6292">
        <v>1</v>
      </c>
      <c r="C6292" t="s">
        <v>78</v>
      </c>
      <c r="D6292" t="s">
        <v>81</v>
      </c>
      <c r="E6292" t="s">
        <v>5160</v>
      </c>
      <c r="F6292" t="s">
        <v>137</v>
      </c>
      <c r="G6292" t="s">
        <v>71</v>
      </c>
      <c r="H6292" t="s">
        <v>128</v>
      </c>
      <c r="I6292" t="s">
        <v>22</v>
      </c>
      <c r="J6292" t="s">
        <v>129</v>
      </c>
      <c r="K6292">
        <v>43465.576087962967</v>
      </c>
      <c r="L6292">
        <v>43465.632650462961</v>
      </c>
      <c r="M6292">
        <v>1.3574999999999999</v>
      </c>
      <c r="N6292">
        <v>0</v>
      </c>
      <c r="O6292">
        <v>2</v>
      </c>
      <c r="P6292">
        <v>0</v>
      </c>
      <c r="Q6292">
        <v>0</v>
      </c>
      <c r="R6292">
        <v>0</v>
      </c>
      <c r="S6292">
        <v>2.7149999999999999</v>
      </c>
      <c r="T6292">
        <v>0</v>
      </c>
      <c r="U6292">
        <v>0</v>
      </c>
    </row>
    <row r="6293" spans="1:21" x14ac:dyDescent="0.3">
      <c r="A6293">
        <v>93510</v>
      </c>
      <c r="B6293">
        <v>1</v>
      </c>
      <c r="C6293" t="s">
        <v>78</v>
      </c>
      <c r="D6293" t="s">
        <v>80</v>
      </c>
      <c r="E6293" t="s">
        <v>706</v>
      </c>
      <c r="F6293" t="s">
        <v>137</v>
      </c>
      <c r="G6293" t="s">
        <v>71</v>
      </c>
      <c r="H6293" t="s">
        <v>128</v>
      </c>
      <c r="I6293" t="s">
        <v>22</v>
      </c>
      <c r="J6293" t="s">
        <v>129</v>
      </c>
      <c r="K6293">
        <v>43465.589212962965</v>
      </c>
      <c r="L6293">
        <v>43465.710821759261</v>
      </c>
      <c r="M6293">
        <v>2.9186111110000001</v>
      </c>
      <c r="N6293">
        <v>0</v>
      </c>
      <c r="O6293">
        <v>1</v>
      </c>
      <c r="P6293">
        <v>0</v>
      </c>
      <c r="Q6293">
        <v>0</v>
      </c>
      <c r="R6293">
        <v>0</v>
      </c>
      <c r="S6293">
        <v>2.9186109999999998</v>
      </c>
      <c r="T6293">
        <v>0</v>
      </c>
      <c r="U6293">
        <v>0</v>
      </c>
    </row>
    <row r="6294" spans="1:21" x14ac:dyDescent="0.3">
      <c r="A6294">
        <v>93514</v>
      </c>
      <c r="B6294">
        <v>1</v>
      </c>
      <c r="C6294" t="s">
        <v>78</v>
      </c>
      <c r="D6294" t="s">
        <v>91</v>
      </c>
      <c r="E6294" t="s">
        <v>5161</v>
      </c>
      <c r="F6294" t="s">
        <v>137</v>
      </c>
      <c r="G6294" t="s">
        <v>71</v>
      </c>
      <c r="H6294" t="s">
        <v>128</v>
      </c>
      <c r="I6294" t="s">
        <v>22</v>
      </c>
      <c r="J6294" t="s">
        <v>129</v>
      </c>
      <c r="K6294">
        <v>43465.600370370368</v>
      </c>
      <c r="L6294">
        <v>43465.63453703704</v>
      </c>
      <c r="M6294">
        <v>0.82</v>
      </c>
      <c r="N6294">
        <v>0</v>
      </c>
      <c r="O6294">
        <v>10</v>
      </c>
      <c r="P6294">
        <v>0</v>
      </c>
      <c r="Q6294">
        <v>0</v>
      </c>
      <c r="R6294">
        <v>0</v>
      </c>
      <c r="S6294">
        <v>8.1999999999999993</v>
      </c>
      <c r="T6294">
        <v>0</v>
      </c>
      <c r="U6294">
        <v>0</v>
      </c>
    </row>
    <row r="6295" spans="1:21" x14ac:dyDescent="0.3">
      <c r="A6295">
        <v>93515</v>
      </c>
      <c r="B6295">
        <v>1</v>
      </c>
      <c r="C6295" t="s">
        <v>79</v>
      </c>
      <c r="D6295" t="s">
        <v>119</v>
      </c>
      <c r="E6295" t="s">
        <v>5162</v>
      </c>
      <c r="F6295" t="s">
        <v>136</v>
      </c>
      <c r="G6295" t="s">
        <v>71</v>
      </c>
      <c r="H6295" t="s">
        <v>128</v>
      </c>
      <c r="I6295" t="s">
        <v>22</v>
      </c>
      <c r="J6295" t="s">
        <v>129</v>
      </c>
      <c r="K6295">
        <v>43465.588078703702</v>
      </c>
      <c r="L6295">
        <v>43465.637280092589</v>
      </c>
      <c r="M6295">
        <v>1.180833333</v>
      </c>
      <c r="N6295">
        <v>0</v>
      </c>
      <c r="O6295">
        <v>35</v>
      </c>
      <c r="P6295">
        <v>0</v>
      </c>
      <c r="Q6295">
        <v>97</v>
      </c>
      <c r="R6295">
        <v>0</v>
      </c>
      <c r="S6295">
        <v>41.329166999999998</v>
      </c>
      <c r="T6295">
        <v>0</v>
      </c>
      <c r="U6295">
        <v>114.54083300000001</v>
      </c>
    </row>
    <row r="6296" spans="1:21" x14ac:dyDescent="0.3">
      <c r="A6296">
        <v>93517</v>
      </c>
      <c r="B6296">
        <v>1</v>
      </c>
      <c r="C6296" t="s">
        <v>78</v>
      </c>
      <c r="D6296" t="s">
        <v>94</v>
      </c>
      <c r="E6296" t="s">
        <v>2469</v>
      </c>
      <c r="F6296" t="s">
        <v>137</v>
      </c>
      <c r="G6296" t="s">
        <v>71</v>
      </c>
      <c r="H6296" t="s">
        <v>128</v>
      </c>
      <c r="I6296" t="s">
        <v>22</v>
      </c>
      <c r="J6296" t="s">
        <v>129</v>
      </c>
      <c r="K6296">
        <v>43465.610972222225</v>
      </c>
      <c r="L6296">
        <v>43465.711261574077</v>
      </c>
      <c r="M6296">
        <v>2.4069444440000001</v>
      </c>
      <c r="N6296">
        <v>0</v>
      </c>
      <c r="O6296">
        <v>185</v>
      </c>
      <c r="P6296">
        <v>0</v>
      </c>
      <c r="Q6296">
        <v>0</v>
      </c>
      <c r="R6296">
        <v>0</v>
      </c>
      <c r="S6296">
        <v>445.28472199999999</v>
      </c>
      <c r="T6296">
        <v>0</v>
      </c>
      <c r="U6296">
        <v>0</v>
      </c>
    </row>
    <row r="6297" spans="1:21" x14ac:dyDescent="0.3">
      <c r="A6297">
        <v>93518</v>
      </c>
      <c r="B6297">
        <v>1</v>
      </c>
      <c r="C6297" t="s">
        <v>79</v>
      </c>
      <c r="D6297" t="s">
        <v>112</v>
      </c>
      <c r="E6297" t="s">
        <v>5163</v>
      </c>
      <c r="F6297" t="s">
        <v>140</v>
      </c>
      <c r="G6297" t="s">
        <v>72</v>
      </c>
      <c r="H6297" t="s">
        <v>128</v>
      </c>
      <c r="I6297" t="s">
        <v>22</v>
      </c>
      <c r="J6297" t="s">
        <v>129</v>
      </c>
      <c r="K6297">
        <v>43465.604351851849</v>
      </c>
      <c r="L6297">
        <v>43465.632695138891</v>
      </c>
      <c r="M6297">
        <v>0.68023888799999999</v>
      </c>
      <c r="N6297">
        <v>0</v>
      </c>
      <c r="O6297">
        <v>45</v>
      </c>
      <c r="P6297">
        <v>0</v>
      </c>
      <c r="Q6297">
        <v>0</v>
      </c>
      <c r="R6297">
        <v>0</v>
      </c>
      <c r="S6297">
        <v>30.610749999999999</v>
      </c>
      <c r="T6297">
        <v>0</v>
      </c>
      <c r="U6297">
        <v>0</v>
      </c>
    </row>
    <row r="6298" spans="1:21" x14ac:dyDescent="0.3">
      <c r="A6298">
        <v>93520</v>
      </c>
      <c r="B6298">
        <v>1</v>
      </c>
      <c r="C6298" t="s">
        <v>79</v>
      </c>
      <c r="D6298" t="s">
        <v>116</v>
      </c>
      <c r="E6298" t="s">
        <v>5164</v>
      </c>
      <c r="F6298" t="s">
        <v>151</v>
      </c>
      <c r="G6298" t="s">
        <v>71</v>
      </c>
      <c r="H6298" t="s">
        <v>128</v>
      </c>
      <c r="I6298" t="s">
        <v>22</v>
      </c>
      <c r="J6298" t="s">
        <v>129</v>
      </c>
      <c r="K6298">
        <v>43465.598217592589</v>
      </c>
      <c r="L6298">
        <v>43465.726446759261</v>
      </c>
      <c r="M6298">
        <v>3.0775000000000001</v>
      </c>
      <c r="N6298">
        <v>0</v>
      </c>
      <c r="O6298">
        <v>56</v>
      </c>
      <c r="P6298">
        <v>0</v>
      </c>
      <c r="Q6298">
        <v>0</v>
      </c>
      <c r="R6298">
        <v>0</v>
      </c>
      <c r="S6298">
        <v>172.34</v>
      </c>
      <c r="T6298">
        <v>0</v>
      </c>
      <c r="U6298">
        <v>0</v>
      </c>
    </row>
    <row r="6299" spans="1:21" x14ac:dyDescent="0.3">
      <c r="A6299">
        <v>93521</v>
      </c>
      <c r="B6299">
        <v>1</v>
      </c>
      <c r="C6299" t="s">
        <v>79</v>
      </c>
      <c r="D6299" t="s">
        <v>124</v>
      </c>
      <c r="E6299" t="s">
        <v>5165</v>
      </c>
      <c r="F6299" t="s">
        <v>130</v>
      </c>
      <c r="G6299" t="s">
        <v>71</v>
      </c>
      <c r="H6299" t="s">
        <v>128</v>
      </c>
      <c r="I6299" t="s">
        <v>22</v>
      </c>
      <c r="J6299" t="s">
        <v>129</v>
      </c>
      <c r="K6299">
        <v>43465.591435185182</v>
      </c>
      <c r="L6299">
        <v>43465.625324074077</v>
      </c>
      <c r="M6299">
        <v>0.81333333299999999</v>
      </c>
      <c r="N6299">
        <v>0</v>
      </c>
      <c r="O6299">
        <v>1</v>
      </c>
      <c r="P6299">
        <v>0</v>
      </c>
      <c r="Q6299">
        <v>0</v>
      </c>
      <c r="R6299">
        <v>0</v>
      </c>
      <c r="S6299">
        <v>0.81333299999999997</v>
      </c>
      <c r="T6299">
        <v>0</v>
      </c>
      <c r="U6299">
        <v>0</v>
      </c>
    </row>
    <row r="6300" spans="1:21" x14ac:dyDescent="0.3">
      <c r="A6300">
        <v>93523</v>
      </c>
      <c r="B6300">
        <v>1</v>
      </c>
      <c r="C6300" t="s">
        <v>78</v>
      </c>
      <c r="D6300" t="s">
        <v>100</v>
      </c>
      <c r="E6300" t="s">
        <v>1146</v>
      </c>
      <c r="F6300" t="s">
        <v>137</v>
      </c>
      <c r="G6300" t="s">
        <v>71</v>
      </c>
      <c r="H6300" t="s">
        <v>128</v>
      </c>
      <c r="I6300" t="s">
        <v>22</v>
      </c>
      <c r="J6300" t="s">
        <v>129</v>
      </c>
      <c r="K6300">
        <v>43465.624201388891</v>
      </c>
      <c r="L6300">
        <v>43465.659826388888</v>
      </c>
      <c r="M6300">
        <v>0.85499999999999998</v>
      </c>
      <c r="N6300">
        <v>0</v>
      </c>
      <c r="O6300">
        <v>2</v>
      </c>
      <c r="P6300">
        <v>0</v>
      </c>
      <c r="Q6300">
        <v>0</v>
      </c>
      <c r="R6300">
        <v>0</v>
      </c>
      <c r="S6300">
        <v>1.71</v>
      </c>
      <c r="T6300">
        <v>0</v>
      </c>
      <c r="U6300">
        <v>0</v>
      </c>
    </row>
    <row r="6301" spans="1:21" x14ac:dyDescent="0.3">
      <c r="A6301">
        <v>93527</v>
      </c>
      <c r="B6301">
        <v>1</v>
      </c>
      <c r="C6301" t="s">
        <v>78</v>
      </c>
      <c r="D6301" t="s">
        <v>88</v>
      </c>
      <c r="E6301" t="s">
        <v>3041</v>
      </c>
      <c r="F6301" t="s">
        <v>144</v>
      </c>
      <c r="G6301" t="s">
        <v>71</v>
      </c>
      <c r="H6301" t="s">
        <v>128</v>
      </c>
      <c r="I6301" t="s">
        <v>22</v>
      </c>
      <c r="J6301" t="s">
        <v>129</v>
      </c>
      <c r="K6301">
        <v>43465.600381944445</v>
      </c>
      <c r="L6301">
        <v>43465.746377314812</v>
      </c>
      <c r="M6301">
        <v>3.5038888880000001</v>
      </c>
      <c r="N6301">
        <v>0</v>
      </c>
      <c r="O6301">
        <v>3</v>
      </c>
      <c r="P6301">
        <v>0</v>
      </c>
      <c r="Q6301">
        <v>0</v>
      </c>
      <c r="R6301">
        <v>0</v>
      </c>
      <c r="S6301">
        <v>10.511666999999999</v>
      </c>
      <c r="T6301">
        <v>0</v>
      </c>
      <c r="U6301">
        <v>0</v>
      </c>
    </row>
    <row r="6302" spans="1:21" x14ac:dyDescent="0.3">
      <c r="A6302">
        <v>93531</v>
      </c>
      <c r="B6302">
        <v>1</v>
      </c>
      <c r="C6302" t="s">
        <v>78</v>
      </c>
      <c r="D6302" t="s">
        <v>85</v>
      </c>
      <c r="E6302" t="s">
        <v>5166</v>
      </c>
      <c r="F6302" t="s">
        <v>144</v>
      </c>
      <c r="G6302" t="s">
        <v>71</v>
      </c>
      <c r="H6302" t="s">
        <v>128</v>
      </c>
      <c r="I6302" t="s">
        <v>22</v>
      </c>
      <c r="J6302" t="s">
        <v>129</v>
      </c>
      <c r="K6302">
        <v>43465.627418981479</v>
      </c>
      <c r="L6302">
        <v>43465.745289351849</v>
      </c>
      <c r="M6302">
        <v>2.8288888879999998</v>
      </c>
      <c r="N6302">
        <v>0</v>
      </c>
      <c r="O6302">
        <v>2</v>
      </c>
      <c r="P6302">
        <v>0</v>
      </c>
      <c r="Q6302">
        <v>0</v>
      </c>
      <c r="R6302">
        <v>0</v>
      </c>
      <c r="S6302">
        <v>5.6577780000000004</v>
      </c>
      <c r="T6302">
        <v>0</v>
      </c>
      <c r="U6302">
        <v>0</v>
      </c>
    </row>
    <row r="6303" spans="1:21" x14ac:dyDescent="0.3">
      <c r="A6303">
        <v>93532</v>
      </c>
      <c r="B6303">
        <v>1</v>
      </c>
      <c r="C6303" t="s">
        <v>78</v>
      </c>
      <c r="D6303" t="s">
        <v>82</v>
      </c>
      <c r="E6303" t="s">
        <v>397</v>
      </c>
      <c r="F6303" t="s">
        <v>151</v>
      </c>
      <c r="G6303" t="s">
        <v>71</v>
      </c>
      <c r="H6303" t="s">
        <v>128</v>
      </c>
      <c r="I6303" t="s">
        <v>22</v>
      </c>
      <c r="J6303" t="s">
        <v>129</v>
      </c>
      <c r="K6303">
        <v>43465.626296296294</v>
      </c>
      <c r="L6303">
        <v>43465.694803240738</v>
      </c>
      <c r="M6303">
        <v>1.6441666660000001</v>
      </c>
      <c r="N6303">
        <v>0</v>
      </c>
      <c r="O6303">
        <v>287</v>
      </c>
      <c r="P6303">
        <v>0</v>
      </c>
      <c r="Q6303">
        <v>0</v>
      </c>
      <c r="R6303">
        <v>0</v>
      </c>
      <c r="S6303">
        <v>471.875833</v>
      </c>
      <c r="T6303">
        <v>0</v>
      </c>
      <c r="U6303">
        <v>0</v>
      </c>
    </row>
    <row r="6304" spans="1:21" x14ac:dyDescent="0.3">
      <c r="A6304">
        <v>93537</v>
      </c>
      <c r="B6304">
        <v>1</v>
      </c>
      <c r="C6304" t="s">
        <v>78</v>
      </c>
      <c r="D6304" t="s">
        <v>100</v>
      </c>
      <c r="E6304" t="s">
        <v>5167</v>
      </c>
      <c r="F6304" t="s">
        <v>137</v>
      </c>
      <c r="G6304" t="s">
        <v>71</v>
      </c>
      <c r="H6304" t="s">
        <v>128</v>
      </c>
      <c r="I6304" t="s">
        <v>22</v>
      </c>
      <c r="J6304" t="s">
        <v>129</v>
      </c>
      <c r="K6304">
        <v>43465.635960648149</v>
      </c>
      <c r="L6304">
        <v>43465.692002314812</v>
      </c>
      <c r="M6304">
        <v>1.345</v>
      </c>
      <c r="N6304">
        <v>0</v>
      </c>
      <c r="O6304">
        <v>1</v>
      </c>
      <c r="P6304">
        <v>0</v>
      </c>
      <c r="Q6304">
        <v>0</v>
      </c>
      <c r="R6304">
        <v>0</v>
      </c>
      <c r="S6304">
        <v>1.345</v>
      </c>
      <c r="T6304">
        <v>0</v>
      </c>
      <c r="U6304">
        <v>0</v>
      </c>
    </row>
    <row r="6305" spans="1:21" x14ac:dyDescent="0.3">
      <c r="A6305">
        <v>93538</v>
      </c>
      <c r="B6305">
        <v>1</v>
      </c>
      <c r="C6305" t="s">
        <v>78</v>
      </c>
      <c r="D6305" t="s">
        <v>81</v>
      </c>
      <c r="E6305" t="s">
        <v>5168</v>
      </c>
      <c r="F6305" t="s">
        <v>154</v>
      </c>
      <c r="G6305" t="s">
        <v>72</v>
      </c>
      <c r="H6305" t="s">
        <v>128</v>
      </c>
      <c r="I6305" t="s">
        <v>24</v>
      </c>
      <c r="J6305" t="s">
        <v>129</v>
      </c>
      <c r="K6305">
        <v>43465.637696759259</v>
      </c>
      <c r="L6305">
        <v>43465.672916666663</v>
      </c>
      <c r="M6305">
        <v>0.84527777699999995</v>
      </c>
      <c r="N6305">
        <v>0</v>
      </c>
      <c r="O6305">
        <v>4</v>
      </c>
      <c r="P6305">
        <v>0</v>
      </c>
      <c r="Q6305">
        <v>0</v>
      </c>
      <c r="R6305">
        <v>0</v>
      </c>
      <c r="S6305">
        <v>3.3811110000000002</v>
      </c>
      <c r="T6305">
        <v>0</v>
      </c>
      <c r="U6305">
        <v>0</v>
      </c>
    </row>
    <row r="6306" spans="1:21" x14ac:dyDescent="0.3">
      <c r="A6306">
        <v>93541</v>
      </c>
      <c r="B6306">
        <v>1</v>
      </c>
      <c r="C6306" t="s">
        <v>78</v>
      </c>
      <c r="D6306" t="s">
        <v>81</v>
      </c>
      <c r="E6306" t="s">
        <v>5112</v>
      </c>
      <c r="F6306" t="s">
        <v>144</v>
      </c>
      <c r="G6306" t="s">
        <v>71</v>
      </c>
      <c r="H6306" t="s">
        <v>128</v>
      </c>
      <c r="I6306" t="s">
        <v>22</v>
      </c>
      <c r="J6306" t="s">
        <v>129</v>
      </c>
      <c r="K6306">
        <v>43465.636782407411</v>
      </c>
      <c r="L6306">
        <v>43465.70275462963</v>
      </c>
      <c r="M6306">
        <v>1.5833333329999999</v>
      </c>
      <c r="N6306">
        <v>0</v>
      </c>
      <c r="O6306">
        <v>16</v>
      </c>
      <c r="P6306">
        <v>0</v>
      </c>
      <c r="Q6306">
        <v>0</v>
      </c>
      <c r="R6306">
        <v>0</v>
      </c>
      <c r="S6306">
        <v>25.333333</v>
      </c>
      <c r="T6306">
        <v>0</v>
      </c>
      <c r="U6306">
        <v>0</v>
      </c>
    </row>
    <row r="6307" spans="1:21" x14ac:dyDescent="0.3">
      <c r="A6307">
        <v>93544</v>
      </c>
      <c r="B6307">
        <v>1</v>
      </c>
      <c r="C6307" t="s">
        <v>78</v>
      </c>
      <c r="D6307" t="s">
        <v>125</v>
      </c>
      <c r="E6307" t="s">
        <v>5169</v>
      </c>
      <c r="F6307" t="s">
        <v>137</v>
      </c>
      <c r="G6307" t="s">
        <v>71</v>
      </c>
      <c r="H6307" t="s">
        <v>128</v>
      </c>
      <c r="I6307" t="s">
        <v>22</v>
      </c>
      <c r="J6307" t="s">
        <v>129</v>
      </c>
      <c r="K6307">
        <v>43465.648692129631</v>
      </c>
      <c r="L6307">
        <v>43465.694652777776</v>
      </c>
      <c r="M6307">
        <v>1.1030555550000001</v>
      </c>
      <c r="N6307">
        <v>0</v>
      </c>
      <c r="O6307">
        <v>1</v>
      </c>
      <c r="P6307">
        <v>0</v>
      </c>
      <c r="Q6307">
        <v>0</v>
      </c>
      <c r="R6307">
        <v>0</v>
      </c>
      <c r="S6307">
        <v>1.103056</v>
      </c>
      <c r="T6307">
        <v>0</v>
      </c>
      <c r="U6307">
        <v>0</v>
      </c>
    </row>
    <row r="6308" spans="1:21" x14ac:dyDescent="0.3">
      <c r="A6308">
        <v>93546</v>
      </c>
      <c r="B6308">
        <v>1</v>
      </c>
      <c r="C6308" t="s">
        <v>79</v>
      </c>
      <c r="D6308" t="s">
        <v>124</v>
      </c>
      <c r="E6308" t="s">
        <v>5170</v>
      </c>
      <c r="F6308" t="s">
        <v>144</v>
      </c>
      <c r="G6308" t="s">
        <v>71</v>
      </c>
      <c r="H6308" t="s">
        <v>128</v>
      </c>
      <c r="I6308" t="s">
        <v>22</v>
      </c>
      <c r="J6308" t="s">
        <v>129</v>
      </c>
      <c r="K6308">
        <v>43465.636134259257</v>
      </c>
      <c r="L6308">
        <v>43465.884027777778</v>
      </c>
      <c r="M6308">
        <v>5.9494444440000001</v>
      </c>
      <c r="N6308">
        <v>0</v>
      </c>
      <c r="O6308">
        <v>389</v>
      </c>
      <c r="P6308">
        <v>0</v>
      </c>
      <c r="Q6308">
        <v>0</v>
      </c>
      <c r="R6308">
        <v>0</v>
      </c>
      <c r="S6308">
        <v>2314.333889</v>
      </c>
      <c r="T6308">
        <v>0</v>
      </c>
      <c r="U6308">
        <v>0</v>
      </c>
    </row>
    <row r="6309" spans="1:21" x14ac:dyDescent="0.3">
      <c r="A6309">
        <v>93547</v>
      </c>
      <c r="B6309">
        <v>1</v>
      </c>
      <c r="C6309" t="s">
        <v>79</v>
      </c>
      <c r="D6309" t="s">
        <v>119</v>
      </c>
      <c r="E6309" t="s">
        <v>5171</v>
      </c>
      <c r="F6309" t="s">
        <v>171</v>
      </c>
      <c r="G6309" t="s">
        <v>72</v>
      </c>
      <c r="H6309" t="s">
        <v>128</v>
      </c>
      <c r="I6309" t="s">
        <v>22</v>
      </c>
      <c r="J6309" t="s">
        <v>129</v>
      </c>
      <c r="K6309">
        <v>43465.647847222222</v>
      </c>
      <c r="L6309">
        <v>43465.694108796299</v>
      </c>
      <c r="M6309">
        <v>1.1102777770000001</v>
      </c>
      <c r="N6309">
        <v>0</v>
      </c>
      <c r="O6309">
        <v>23</v>
      </c>
      <c r="P6309">
        <v>0</v>
      </c>
      <c r="Q6309">
        <v>0</v>
      </c>
      <c r="R6309">
        <v>0</v>
      </c>
      <c r="S6309">
        <v>25.536389</v>
      </c>
      <c r="T6309">
        <v>0</v>
      </c>
      <c r="U6309">
        <v>0</v>
      </c>
    </row>
    <row r="6310" spans="1:21" x14ac:dyDescent="0.3">
      <c r="A6310">
        <v>93550</v>
      </c>
      <c r="B6310">
        <v>1</v>
      </c>
      <c r="C6310" t="s">
        <v>78</v>
      </c>
      <c r="D6310" t="s">
        <v>94</v>
      </c>
      <c r="E6310" t="s">
        <v>3513</v>
      </c>
      <c r="F6310" t="s">
        <v>137</v>
      </c>
      <c r="G6310" t="s">
        <v>71</v>
      </c>
      <c r="H6310" t="s">
        <v>128</v>
      </c>
      <c r="I6310" t="s">
        <v>22</v>
      </c>
      <c r="J6310" t="s">
        <v>129</v>
      </c>
      <c r="K6310">
        <v>43465.653877314813</v>
      </c>
      <c r="L6310">
        <v>43465.751388888886</v>
      </c>
      <c r="M6310">
        <v>2.3402777769999998</v>
      </c>
      <c r="N6310">
        <v>0</v>
      </c>
      <c r="O6310">
        <v>4</v>
      </c>
      <c r="P6310">
        <v>0</v>
      </c>
      <c r="Q6310">
        <v>0</v>
      </c>
      <c r="R6310">
        <v>0</v>
      </c>
      <c r="S6310">
        <v>9.3611109999999993</v>
      </c>
      <c r="T6310">
        <v>0</v>
      </c>
      <c r="U6310">
        <v>0</v>
      </c>
    </row>
    <row r="6311" spans="1:21" x14ac:dyDescent="0.3">
      <c r="A6311">
        <v>93553</v>
      </c>
      <c r="B6311">
        <v>1</v>
      </c>
      <c r="C6311" t="s">
        <v>79</v>
      </c>
      <c r="D6311" t="s">
        <v>111</v>
      </c>
      <c r="E6311" t="s">
        <v>5172</v>
      </c>
      <c r="F6311" t="s">
        <v>137</v>
      </c>
      <c r="G6311" t="s">
        <v>71</v>
      </c>
      <c r="H6311" t="s">
        <v>128</v>
      </c>
      <c r="I6311" t="s">
        <v>22</v>
      </c>
      <c r="J6311" t="s">
        <v>129</v>
      </c>
      <c r="K6311">
        <v>43465.657442129632</v>
      </c>
      <c r="L6311">
        <v>43465.733159722222</v>
      </c>
      <c r="M6311">
        <v>1.8172222220000001</v>
      </c>
      <c r="N6311">
        <v>0</v>
      </c>
      <c r="O6311">
        <v>0</v>
      </c>
      <c r="P6311">
        <v>0</v>
      </c>
      <c r="Q6311">
        <v>1</v>
      </c>
      <c r="R6311">
        <v>0</v>
      </c>
      <c r="S6311">
        <v>0</v>
      </c>
      <c r="T6311">
        <v>0</v>
      </c>
      <c r="U6311">
        <v>1.8172219999999999</v>
      </c>
    </row>
    <row r="6312" spans="1:21" x14ac:dyDescent="0.3">
      <c r="A6312">
        <v>93555</v>
      </c>
      <c r="B6312">
        <v>1</v>
      </c>
      <c r="C6312" t="s">
        <v>78</v>
      </c>
      <c r="D6312" t="s">
        <v>80</v>
      </c>
      <c r="E6312" t="s">
        <v>5173</v>
      </c>
      <c r="F6312" t="s">
        <v>130</v>
      </c>
      <c r="G6312" t="s">
        <v>71</v>
      </c>
      <c r="H6312" t="s">
        <v>128</v>
      </c>
      <c r="I6312" t="s">
        <v>22</v>
      </c>
      <c r="J6312" t="s">
        <v>129</v>
      </c>
      <c r="K6312">
        <v>43465.654733796298</v>
      </c>
      <c r="L6312">
        <v>43465.760613425926</v>
      </c>
      <c r="M6312">
        <v>2.5411111110000002</v>
      </c>
      <c r="N6312">
        <v>0</v>
      </c>
      <c r="O6312">
        <v>11</v>
      </c>
      <c r="P6312">
        <v>0</v>
      </c>
      <c r="Q6312">
        <v>0</v>
      </c>
      <c r="R6312">
        <v>0</v>
      </c>
      <c r="S6312">
        <v>27.952221999999999</v>
      </c>
      <c r="T6312">
        <v>0</v>
      </c>
      <c r="U6312">
        <v>0</v>
      </c>
    </row>
    <row r="6313" spans="1:21" x14ac:dyDescent="0.3">
      <c r="A6313">
        <v>93557</v>
      </c>
      <c r="B6313">
        <v>1</v>
      </c>
      <c r="C6313" t="s">
        <v>78</v>
      </c>
      <c r="D6313" t="s">
        <v>91</v>
      </c>
      <c r="E6313" t="s">
        <v>608</v>
      </c>
      <c r="F6313" t="s">
        <v>140</v>
      </c>
      <c r="G6313" t="s">
        <v>72</v>
      </c>
      <c r="H6313" t="s">
        <v>128</v>
      </c>
      <c r="I6313" t="s">
        <v>22</v>
      </c>
      <c r="J6313" t="s">
        <v>129</v>
      </c>
      <c r="K6313">
        <v>43465.661550925928</v>
      </c>
      <c r="L6313">
        <v>43465.670613425929</v>
      </c>
      <c r="M6313">
        <v>0.2175</v>
      </c>
      <c r="N6313">
        <v>0</v>
      </c>
      <c r="O6313">
        <v>26</v>
      </c>
      <c r="P6313">
        <v>3</v>
      </c>
      <c r="Q6313">
        <v>214</v>
      </c>
      <c r="R6313">
        <v>0</v>
      </c>
      <c r="S6313">
        <v>5.6550000000000002</v>
      </c>
      <c r="T6313">
        <v>0.65249999999999997</v>
      </c>
      <c r="U6313">
        <v>46.545000000000002</v>
      </c>
    </row>
    <row r="6314" spans="1:21" x14ac:dyDescent="0.3">
      <c r="A6314">
        <v>93561</v>
      </c>
      <c r="B6314">
        <v>1</v>
      </c>
      <c r="C6314" t="s">
        <v>79</v>
      </c>
      <c r="D6314" t="s">
        <v>123</v>
      </c>
      <c r="E6314" t="s">
        <v>5174</v>
      </c>
      <c r="F6314" t="s">
        <v>202</v>
      </c>
      <c r="G6314" t="s">
        <v>71</v>
      </c>
      <c r="H6314" t="s">
        <v>128</v>
      </c>
      <c r="I6314" t="s">
        <v>22</v>
      </c>
      <c r="J6314" t="s">
        <v>129</v>
      </c>
      <c r="K6314">
        <v>43465.659525462965</v>
      </c>
      <c r="L6314">
        <v>43465.768958333334</v>
      </c>
      <c r="M6314">
        <v>2.6263888880000001</v>
      </c>
      <c r="N6314">
        <v>0</v>
      </c>
      <c r="O6314">
        <v>222</v>
      </c>
      <c r="P6314">
        <v>0</v>
      </c>
      <c r="Q6314">
        <v>0</v>
      </c>
      <c r="R6314">
        <v>0</v>
      </c>
      <c r="S6314">
        <v>583.05833299999995</v>
      </c>
      <c r="T6314">
        <v>0</v>
      </c>
      <c r="U6314">
        <v>0</v>
      </c>
    </row>
    <row r="6315" spans="1:21" x14ac:dyDescent="0.3">
      <c r="A6315">
        <v>93568</v>
      </c>
      <c r="B6315">
        <v>1</v>
      </c>
      <c r="C6315" t="s">
        <v>78</v>
      </c>
      <c r="D6315" t="s">
        <v>80</v>
      </c>
      <c r="E6315" t="s">
        <v>5175</v>
      </c>
      <c r="F6315" t="s">
        <v>137</v>
      </c>
      <c r="G6315" t="s">
        <v>71</v>
      </c>
      <c r="H6315" t="s">
        <v>128</v>
      </c>
      <c r="I6315" t="s">
        <v>22</v>
      </c>
      <c r="J6315" t="s">
        <v>129</v>
      </c>
      <c r="K6315">
        <v>43465.678715277776</v>
      </c>
      <c r="L6315">
        <v>43465.753576388888</v>
      </c>
      <c r="M6315">
        <v>1.7966666659999999</v>
      </c>
      <c r="N6315">
        <v>0</v>
      </c>
      <c r="O6315">
        <v>1</v>
      </c>
      <c r="P6315">
        <v>0</v>
      </c>
      <c r="Q6315">
        <v>0</v>
      </c>
      <c r="R6315">
        <v>0</v>
      </c>
      <c r="S6315">
        <v>1.796667</v>
      </c>
      <c r="T6315">
        <v>0</v>
      </c>
      <c r="U6315">
        <v>0</v>
      </c>
    </row>
    <row r="6316" spans="1:21" x14ac:dyDescent="0.3">
      <c r="A6316">
        <v>93569</v>
      </c>
      <c r="B6316">
        <v>1</v>
      </c>
      <c r="C6316" t="s">
        <v>78</v>
      </c>
      <c r="D6316" t="s">
        <v>125</v>
      </c>
      <c r="E6316" t="s">
        <v>5176</v>
      </c>
      <c r="F6316" t="s">
        <v>141</v>
      </c>
      <c r="G6316" t="s">
        <v>71</v>
      </c>
      <c r="H6316" t="s">
        <v>128</v>
      </c>
      <c r="I6316" t="s">
        <v>22</v>
      </c>
      <c r="J6316" t="s">
        <v>129</v>
      </c>
      <c r="K6316">
        <v>43465.690069444448</v>
      </c>
      <c r="L6316">
        <v>43465.694444444445</v>
      </c>
      <c r="M6316">
        <v>0.105</v>
      </c>
      <c r="N6316">
        <v>0</v>
      </c>
      <c r="O6316">
        <v>613</v>
      </c>
      <c r="P6316">
        <v>0</v>
      </c>
      <c r="Q6316">
        <v>0</v>
      </c>
      <c r="R6316">
        <v>0</v>
      </c>
      <c r="S6316">
        <v>64.364999999999995</v>
      </c>
      <c r="T6316">
        <v>0</v>
      </c>
      <c r="U6316">
        <v>0</v>
      </c>
    </row>
    <row r="6317" spans="1:21" x14ac:dyDescent="0.3">
      <c r="A6317">
        <v>93572</v>
      </c>
      <c r="B6317">
        <v>1</v>
      </c>
      <c r="C6317" t="s">
        <v>78</v>
      </c>
      <c r="D6317" t="s">
        <v>125</v>
      </c>
      <c r="E6317" t="s">
        <v>5111</v>
      </c>
      <c r="F6317" t="s">
        <v>137</v>
      </c>
      <c r="G6317" t="s">
        <v>71</v>
      </c>
      <c r="H6317" t="s">
        <v>128</v>
      </c>
      <c r="I6317" t="s">
        <v>22</v>
      </c>
      <c r="J6317" t="s">
        <v>129</v>
      </c>
      <c r="K6317">
        <v>43465.691608796296</v>
      </c>
      <c r="L6317">
        <v>43465.742615740739</v>
      </c>
      <c r="M6317">
        <v>1.2241666659999999</v>
      </c>
      <c r="N6317">
        <v>0</v>
      </c>
      <c r="O6317">
        <v>1</v>
      </c>
      <c r="P6317">
        <v>0</v>
      </c>
      <c r="Q6317">
        <v>0</v>
      </c>
      <c r="R6317">
        <v>0</v>
      </c>
      <c r="S6317">
        <v>1.224167</v>
      </c>
      <c r="T6317">
        <v>0</v>
      </c>
      <c r="U6317">
        <v>0</v>
      </c>
    </row>
    <row r="6318" spans="1:21" x14ac:dyDescent="0.3">
      <c r="A6318">
        <v>93575</v>
      </c>
      <c r="B6318">
        <v>1</v>
      </c>
      <c r="C6318" t="s">
        <v>79</v>
      </c>
      <c r="D6318" t="s">
        <v>109</v>
      </c>
      <c r="E6318" t="s">
        <v>5177</v>
      </c>
      <c r="F6318" t="s">
        <v>151</v>
      </c>
      <c r="G6318" t="s">
        <v>71</v>
      </c>
      <c r="H6318" t="s">
        <v>128</v>
      </c>
      <c r="I6318" t="s">
        <v>22</v>
      </c>
      <c r="J6318" t="s">
        <v>129</v>
      </c>
      <c r="K6318">
        <v>43465.696527777778</v>
      </c>
      <c r="L6318">
        <v>43465.708101851851</v>
      </c>
      <c r="M6318">
        <v>0.277777777</v>
      </c>
      <c r="N6318">
        <v>0</v>
      </c>
      <c r="O6318">
        <v>17</v>
      </c>
      <c r="P6318">
        <v>0</v>
      </c>
      <c r="Q6318">
        <v>0</v>
      </c>
      <c r="R6318">
        <v>0</v>
      </c>
      <c r="S6318">
        <v>4.7222220000000004</v>
      </c>
      <c r="T6318">
        <v>0</v>
      </c>
      <c r="U6318">
        <v>0</v>
      </c>
    </row>
    <row r="6319" spans="1:21" x14ac:dyDescent="0.3">
      <c r="A6319">
        <v>93581</v>
      </c>
      <c r="B6319">
        <v>1</v>
      </c>
      <c r="C6319" t="s">
        <v>78</v>
      </c>
      <c r="D6319" t="s">
        <v>103</v>
      </c>
      <c r="E6319" t="s">
        <v>5178</v>
      </c>
      <c r="F6319" t="s">
        <v>184</v>
      </c>
      <c r="G6319" t="s">
        <v>71</v>
      </c>
      <c r="H6319" t="s">
        <v>128</v>
      </c>
      <c r="I6319" t="s">
        <v>22</v>
      </c>
      <c r="J6319" t="s">
        <v>129</v>
      </c>
      <c r="K6319">
        <v>43465.700914351852</v>
      </c>
      <c r="L6319">
        <v>43465.738113425927</v>
      </c>
      <c r="M6319">
        <v>0.89277777700000005</v>
      </c>
      <c r="N6319">
        <v>0</v>
      </c>
      <c r="O6319">
        <v>1</v>
      </c>
      <c r="P6319">
        <v>0</v>
      </c>
      <c r="Q6319">
        <v>0</v>
      </c>
      <c r="R6319">
        <v>0</v>
      </c>
      <c r="S6319">
        <v>0.89277799999999996</v>
      </c>
      <c r="T6319">
        <v>0</v>
      </c>
      <c r="U6319">
        <v>0</v>
      </c>
    </row>
    <row r="6320" spans="1:21" x14ac:dyDescent="0.3">
      <c r="A6320">
        <v>93582</v>
      </c>
      <c r="B6320">
        <v>1</v>
      </c>
      <c r="C6320" t="s">
        <v>78</v>
      </c>
      <c r="D6320" t="s">
        <v>102</v>
      </c>
      <c r="E6320" t="s">
        <v>5179</v>
      </c>
      <c r="F6320" t="s">
        <v>127</v>
      </c>
      <c r="G6320" t="s">
        <v>72</v>
      </c>
      <c r="H6320" t="s">
        <v>128</v>
      </c>
      <c r="I6320" t="s">
        <v>22</v>
      </c>
      <c r="J6320" t="s">
        <v>129</v>
      </c>
      <c r="K6320">
        <v>43465.692430555559</v>
      </c>
      <c r="L6320">
        <v>43465.731990740744</v>
      </c>
      <c r="M6320">
        <v>0.94944444400000005</v>
      </c>
      <c r="N6320">
        <v>1</v>
      </c>
      <c r="O6320">
        <v>55</v>
      </c>
      <c r="P6320">
        <v>2</v>
      </c>
      <c r="Q6320">
        <v>736</v>
      </c>
      <c r="R6320">
        <v>0.94944399999999995</v>
      </c>
      <c r="S6320">
        <v>52.219444000000003</v>
      </c>
      <c r="T6320">
        <v>1.898889</v>
      </c>
      <c r="U6320">
        <v>698.791111</v>
      </c>
    </row>
    <row r="6321" spans="1:21" x14ac:dyDescent="0.3">
      <c r="A6321">
        <v>93586</v>
      </c>
      <c r="B6321">
        <v>1</v>
      </c>
      <c r="C6321" t="s">
        <v>78</v>
      </c>
      <c r="D6321" t="s">
        <v>84</v>
      </c>
      <c r="E6321" t="s">
        <v>5180</v>
      </c>
      <c r="F6321" t="s">
        <v>137</v>
      </c>
      <c r="G6321" t="s">
        <v>71</v>
      </c>
      <c r="H6321" t="s">
        <v>128</v>
      </c>
      <c r="I6321" t="s">
        <v>22</v>
      </c>
      <c r="J6321" t="s">
        <v>129</v>
      </c>
      <c r="K6321">
        <v>43465.707349537035</v>
      </c>
      <c r="L6321">
        <v>43465.728993055556</v>
      </c>
      <c r="M6321">
        <v>0.51944444400000001</v>
      </c>
      <c r="N6321">
        <v>0</v>
      </c>
      <c r="O6321">
        <v>1</v>
      </c>
      <c r="P6321">
        <v>0</v>
      </c>
      <c r="Q6321">
        <v>0</v>
      </c>
      <c r="R6321">
        <v>0</v>
      </c>
      <c r="S6321">
        <v>0.51944400000000002</v>
      </c>
      <c r="T6321">
        <v>0</v>
      </c>
      <c r="U6321">
        <v>0</v>
      </c>
    </row>
    <row r="6322" spans="1:21" x14ac:dyDescent="0.3">
      <c r="A6322">
        <v>93588</v>
      </c>
      <c r="B6322">
        <v>1</v>
      </c>
      <c r="C6322" t="s">
        <v>78</v>
      </c>
      <c r="D6322" t="s">
        <v>94</v>
      </c>
      <c r="E6322" t="s">
        <v>5181</v>
      </c>
      <c r="F6322" t="s">
        <v>137</v>
      </c>
      <c r="G6322" t="s">
        <v>71</v>
      </c>
      <c r="H6322" t="s">
        <v>128</v>
      </c>
      <c r="I6322" t="s">
        <v>22</v>
      </c>
      <c r="J6322" t="s">
        <v>129</v>
      </c>
      <c r="K6322">
        <v>43465.708993055552</v>
      </c>
      <c r="L6322">
        <v>43465.723541666666</v>
      </c>
      <c r="M6322">
        <v>0.34916666600000001</v>
      </c>
      <c r="N6322">
        <v>0</v>
      </c>
      <c r="O6322">
        <v>75</v>
      </c>
      <c r="P6322">
        <v>0</v>
      </c>
      <c r="Q6322">
        <v>0</v>
      </c>
      <c r="R6322">
        <v>0</v>
      </c>
      <c r="S6322">
        <v>26.1875</v>
      </c>
      <c r="T6322">
        <v>0</v>
      </c>
      <c r="U6322">
        <v>0</v>
      </c>
    </row>
    <row r="6323" spans="1:21" x14ac:dyDescent="0.3">
      <c r="A6323">
        <v>93590</v>
      </c>
      <c r="B6323">
        <v>1</v>
      </c>
      <c r="C6323" t="s">
        <v>78</v>
      </c>
      <c r="D6323" t="s">
        <v>98</v>
      </c>
      <c r="E6323" t="s">
        <v>5182</v>
      </c>
      <c r="F6323" t="s">
        <v>136</v>
      </c>
      <c r="G6323" t="s">
        <v>71</v>
      </c>
      <c r="H6323" t="s">
        <v>128</v>
      </c>
      <c r="I6323" t="s">
        <v>22</v>
      </c>
      <c r="J6323" t="s">
        <v>129</v>
      </c>
      <c r="K6323">
        <v>43465.714259259257</v>
      </c>
      <c r="L6323">
        <v>43465.764999999999</v>
      </c>
      <c r="M6323">
        <v>1.217777777</v>
      </c>
      <c r="N6323">
        <v>0</v>
      </c>
      <c r="O6323">
        <v>1</v>
      </c>
      <c r="P6323">
        <v>0</v>
      </c>
      <c r="Q6323">
        <v>0</v>
      </c>
      <c r="R6323">
        <v>0</v>
      </c>
      <c r="S6323">
        <v>1.217778</v>
      </c>
      <c r="T6323">
        <v>0</v>
      </c>
      <c r="U6323">
        <v>0</v>
      </c>
    </row>
    <row r="6324" spans="1:21" x14ac:dyDescent="0.3">
      <c r="A6324">
        <v>93592</v>
      </c>
      <c r="B6324">
        <v>1</v>
      </c>
      <c r="C6324" t="s">
        <v>79</v>
      </c>
      <c r="D6324" t="s">
        <v>114</v>
      </c>
      <c r="E6324" t="s">
        <v>5183</v>
      </c>
      <c r="F6324" t="s">
        <v>145</v>
      </c>
      <c r="G6324" t="s">
        <v>72</v>
      </c>
      <c r="H6324" t="s">
        <v>128</v>
      </c>
      <c r="I6324" t="s">
        <v>22</v>
      </c>
      <c r="J6324" t="s">
        <v>129</v>
      </c>
      <c r="K6324">
        <v>43465.702013888891</v>
      </c>
      <c r="L6324">
        <v>43465.739652777775</v>
      </c>
      <c r="M6324">
        <v>0.90333333299999996</v>
      </c>
      <c r="N6324">
        <v>0</v>
      </c>
      <c r="O6324">
        <v>1</v>
      </c>
      <c r="P6324">
        <v>0</v>
      </c>
      <c r="Q6324">
        <v>238</v>
      </c>
      <c r="R6324">
        <v>0</v>
      </c>
      <c r="S6324">
        <v>0.90333300000000005</v>
      </c>
      <c r="T6324">
        <v>0</v>
      </c>
      <c r="U6324">
        <v>214.99333300000001</v>
      </c>
    </row>
    <row r="6325" spans="1:21" x14ac:dyDescent="0.3">
      <c r="A6325">
        <v>93593</v>
      </c>
      <c r="B6325">
        <v>1</v>
      </c>
      <c r="C6325" t="s">
        <v>78</v>
      </c>
      <c r="D6325" t="s">
        <v>80</v>
      </c>
      <c r="E6325" t="s">
        <v>5184</v>
      </c>
      <c r="F6325" t="s">
        <v>137</v>
      </c>
      <c r="G6325" t="s">
        <v>71</v>
      </c>
      <c r="H6325" t="s">
        <v>128</v>
      </c>
      <c r="I6325" t="s">
        <v>22</v>
      </c>
      <c r="J6325" t="s">
        <v>129</v>
      </c>
      <c r="K6325">
        <v>43465.747187499997</v>
      </c>
      <c r="L6325">
        <v>43465.772141203706</v>
      </c>
      <c r="M6325">
        <v>0.59888888799999995</v>
      </c>
      <c r="N6325">
        <v>0</v>
      </c>
      <c r="O6325">
        <v>5</v>
      </c>
      <c r="P6325">
        <v>0</v>
      </c>
      <c r="Q6325">
        <v>0</v>
      </c>
      <c r="R6325">
        <v>0</v>
      </c>
      <c r="S6325">
        <v>2.9944440000000001</v>
      </c>
      <c r="T6325">
        <v>0</v>
      </c>
      <c r="U6325">
        <v>0</v>
      </c>
    </row>
    <row r="6326" spans="1:21" x14ac:dyDescent="0.3">
      <c r="A6326">
        <v>93604</v>
      </c>
      <c r="B6326">
        <v>1</v>
      </c>
      <c r="C6326" t="s">
        <v>78</v>
      </c>
      <c r="D6326" t="s">
        <v>89</v>
      </c>
      <c r="E6326" t="s">
        <v>5185</v>
      </c>
      <c r="F6326" t="s">
        <v>327</v>
      </c>
      <c r="G6326" t="s">
        <v>72</v>
      </c>
      <c r="H6326" t="s">
        <v>128</v>
      </c>
      <c r="I6326" t="s">
        <v>22</v>
      </c>
      <c r="J6326" t="s">
        <v>129</v>
      </c>
      <c r="K6326">
        <v>43465.731168981481</v>
      </c>
      <c r="L6326">
        <v>43465.762094907404</v>
      </c>
      <c r="M6326">
        <v>0.74222222199999999</v>
      </c>
      <c r="N6326">
        <v>8</v>
      </c>
      <c r="O6326">
        <v>8712</v>
      </c>
      <c r="P6326">
        <v>5</v>
      </c>
      <c r="Q6326">
        <v>941</v>
      </c>
      <c r="R6326">
        <v>5.9377779999999998</v>
      </c>
      <c r="S6326">
        <v>6466.239998</v>
      </c>
      <c r="T6326">
        <v>3.7111109999999998</v>
      </c>
      <c r="U6326">
        <v>698.43111099999999</v>
      </c>
    </row>
    <row r="6327" spans="1:21" x14ac:dyDescent="0.3">
      <c r="A6327">
        <v>93606</v>
      </c>
      <c r="B6327">
        <v>1</v>
      </c>
      <c r="C6327" t="s">
        <v>79</v>
      </c>
      <c r="D6327" t="s">
        <v>118</v>
      </c>
      <c r="E6327" t="s">
        <v>317</v>
      </c>
      <c r="F6327" t="s">
        <v>151</v>
      </c>
      <c r="G6327" t="s">
        <v>71</v>
      </c>
      <c r="H6327" t="s">
        <v>128</v>
      </c>
      <c r="I6327" t="s">
        <v>22</v>
      </c>
      <c r="J6327" t="s">
        <v>129</v>
      </c>
      <c r="K6327">
        <v>43465.737083333333</v>
      </c>
      <c r="L6327">
        <v>43465.784814814819</v>
      </c>
      <c r="M6327">
        <v>1.1455555550000001</v>
      </c>
      <c r="N6327">
        <v>0</v>
      </c>
      <c r="O6327">
        <v>210</v>
      </c>
      <c r="P6327">
        <v>0</v>
      </c>
      <c r="Q6327">
        <v>0</v>
      </c>
      <c r="R6327">
        <v>0</v>
      </c>
      <c r="S6327">
        <v>240.566667</v>
      </c>
      <c r="T6327">
        <v>0</v>
      </c>
      <c r="U6327">
        <v>0</v>
      </c>
    </row>
    <row r="6328" spans="1:21" x14ac:dyDescent="0.3">
      <c r="A6328">
        <v>93608</v>
      </c>
      <c r="B6328">
        <v>1</v>
      </c>
      <c r="C6328" t="s">
        <v>78</v>
      </c>
      <c r="D6328" t="s">
        <v>91</v>
      </c>
      <c r="E6328" t="s">
        <v>5186</v>
      </c>
      <c r="F6328" t="s">
        <v>948</v>
      </c>
      <c r="G6328" t="s">
        <v>72</v>
      </c>
      <c r="H6328" t="s">
        <v>128</v>
      </c>
      <c r="I6328" t="s">
        <v>22</v>
      </c>
      <c r="J6328" t="s">
        <v>129</v>
      </c>
      <c r="K6328">
        <v>43465.735023148147</v>
      </c>
      <c r="L6328">
        <v>43465.771249999998</v>
      </c>
      <c r="M6328">
        <v>0.86944444399999998</v>
      </c>
      <c r="N6328">
        <v>0</v>
      </c>
      <c r="O6328">
        <v>1</v>
      </c>
      <c r="P6328">
        <v>0</v>
      </c>
      <c r="Q6328">
        <v>165</v>
      </c>
      <c r="R6328">
        <v>0</v>
      </c>
      <c r="S6328">
        <v>0.86944399999999999</v>
      </c>
      <c r="T6328">
        <v>0</v>
      </c>
      <c r="U6328">
        <v>143.45833300000001</v>
      </c>
    </row>
    <row r="6329" spans="1:21" x14ac:dyDescent="0.3">
      <c r="A6329">
        <v>93612</v>
      </c>
      <c r="B6329">
        <v>1</v>
      </c>
      <c r="C6329" t="s">
        <v>78</v>
      </c>
      <c r="D6329" t="s">
        <v>80</v>
      </c>
      <c r="E6329" t="s">
        <v>2102</v>
      </c>
      <c r="F6329" t="s">
        <v>151</v>
      </c>
      <c r="G6329" t="s">
        <v>71</v>
      </c>
      <c r="H6329" t="s">
        <v>128</v>
      </c>
      <c r="I6329" t="s">
        <v>22</v>
      </c>
      <c r="J6329" t="s">
        <v>129</v>
      </c>
      <c r="K6329">
        <v>43465.741249999999</v>
      </c>
      <c r="L6329">
        <v>43465.987708333334</v>
      </c>
      <c r="M6329">
        <v>5.915</v>
      </c>
      <c r="N6329">
        <v>0</v>
      </c>
      <c r="O6329">
        <v>500</v>
      </c>
      <c r="P6329">
        <v>0</v>
      </c>
      <c r="Q6329">
        <v>0</v>
      </c>
      <c r="R6329">
        <v>0</v>
      </c>
      <c r="S6329">
        <v>2957.5</v>
      </c>
      <c r="T6329">
        <v>0</v>
      </c>
      <c r="U6329">
        <v>0</v>
      </c>
    </row>
    <row r="6330" spans="1:21" x14ac:dyDescent="0.3">
      <c r="A6330">
        <v>93616</v>
      </c>
      <c r="B6330">
        <v>1</v>
      </c>
      <c r="C6330" t="s">
        <v>78</v>
      </c>
      <c r="D6330" t="s">
        <v>88</v>
      </c>
      <c r="E6330" t="s">
        <v>5187</v>
      </c>
      <c r="F6330" t="s">
        <v>137</v>
      </c>
      <c r="G6330" t="s">
        <v>71</v>
      </c>
      <c r="H6330" t="s">
        <v>128</v>
      </c>
      <c r="I6330" t="s">
        <v>22</v>
      </c>
      <c r="J6330" t="s">
        <v>129</v>
      </c>
      <c r="K6330">
        <v>43465.73841435185</v>
      </c>
      <c r="L6330">
        <v>43465.790138888886</v>
      </c>
      <c r="M6330">
        <v>1.2413888879999999</v>
      </c>
      <c r="N6330">
        <v>0</v>
      </c>
      <c r="O6330">
        <v>11</v>
      </c>
      <c r="P6330">
        <v>0</v>
      </c>
      <c r="Q6330">
        <v>0</v>
      </c>
      <c r="R6330">
        <v>0</v>
      </c>
      <c r="S6330">
        <v>13.655277999999999</v>
      </c>
      <c r="T6330">
        <v>0</v>
      </c>
      <c r="U6330">
        <v>0</v>
      </c>
    </row>
    <row r="6331" spans="1:21" x14ac:dyDescent="0.3">
      <c r="A6331">
        <v>93617</v>
      </c>
      <c r="B6331">
        <v>1</v>
      </c>
      <c r="C6331" t="s">
        <v>78</v>
      </c>
      <c r="D6331" t="s">
        <v>91</v>
      </c>
      <c r="E6331" t="s">
        <v>5188</v>
      </c>
      <c r="F6331" t="s">
        <v>137</v>
      </c>
      <c r="G6331" t="s">
        <v>71</v>
      </c>
      <c r="H6331" t="s">
        <v>128</v>
      </c>
      <c r="I6331" t="s">
        <v>22</v>
      </c>
      <c r="J6331" t="s">
        <v>129</v>
      </c>
      <c r="K6331">
        <v>43465.74527777778</v>
      </c>
      <c r="L6331">
        <v>43465.786238425928</v>
      </c>
      <c r="M6331">
        <v>0.98305555499999997</v>
      </c>
      <c r="N6331">
        <v>0</v>
      </c>
      <c r="O6331">
        <v>1</v>
      </c>
      <c r="P6331">
        <v>0</v>
      </c>
      <c r="Q6331">
        <v>0</v>
      </c>
      <c r="R6331">
        <v>0</v>
      </c>
      <c r="S6331">
        <v>0.98305600000000004</v>
      </c>
      <c r="T6331">
        <v>0</v>
      </c>
      <c r="U6331">
        <v>0</v>
      </c>
    </row>
    <row r="6332" spans="1:21" x14ac:dyDescent="0.3">
      <c r="A6332">
        <v>93618</v>
      </c>
      <c r="B6332">
        <v>1</v>
      </c>
      <c r="C6332" t="s">
        <v>78</v>
      </c>
      <c r="D6332" t="s">
        <v>104</v>
      </c>
      <c r="E6332" t="s">
        <v>5189</v>
      </c>
      <c r="F6332" t="s">
        <v>136</v>
      </c>
      <c r="G6332" t="s">
        <v>71</v>
      </c>
      <c r="H6332" t="s">
        <v>128</v>
      </c>
      <c r="I6332" t="s">
        <v>22</v>
      </c>
      <c r="J6332" t="s">
        <v>129</v>
      </c>
      <c r="K6332">
        <v>43465.642847222225</v>
      </c>
      <c r="L6332">
        <v>43465.841064814813</v>
      </c>
      <c r="M6332">
        <v>4.7572222220000002</v>
      </c>
      <c r="N6332">
        <v>0</v>
      </c>
      <c r="O6332">
        <v>0</v>
      </c>
      <c r="P6332">
        <v>0</v>
      </c>
      <c r="Q6332">
        <v>3</v>
      </c>
      <c r="R6332">
        <v>0</v>
      </c>
      <c r="S6332">
        <v>0</v>
      </c>
      <c r="T6332">
        <v>0</v>
      </c>
      <c r="U6332">
        <v>14.271667000000001</v>
      </c>
    </row>
    <row r="6333" spans="1:21" x14ac:dyDescent="0.3">
      <c r="A6333">
        <v>93620</v>
      </c>
      <c r="B6333">
        <v>1</v>
      </c>
      <c r="C6333" t="s">
        <v>78</v>
      </c>
      <c r="D6333" t="s">
        <v>85</v>
      </c>
      <c r="E6333" t="s">
        <v>682</v>
      </c>
      <c r="F6333" t="s">
        <v>156</v>
      </c>
      <c r="G6333" t="s">
        <v>71</v>
      </c>
      <c r="H6333" t="s">
        <v>128</v>
      </c>
      <c r="I6333" t="s">
        <v>22</v>
      </c>
      <c r="J6333" t="s">
        <v>129</v>
      </c>
      <c r="K6333">
        <v>43465.747766203705</v>
      </c>
      <c r="L6333">
        <v>43465.833425925928</v>
      </c>
      <c r="M6333">
        <v>2.0558333329999998</v>
      </c>
      <c r="N6333">
        <v>0</v>
      </c>
      <c r="O6333">
        <v>88</v>
      </c>
      <c r="P6333">
        <v>0</v>
      </c>
      <c r="Q6333">
        <v>0</v>
      </c>
      <c r="R6333">
        <v>0</v>
      </c>
      <c r="S6333">
        <v>180.91333299999999</v>
      </c>
      <c r="T6333">
        <v>0</v>
      </c>
      <c r="U6333">
        <v>0</v>
      </c>
    </row>
    <row r="6334" spans="1:21" x14ac:dyDescent="0.3">
      <c r="A6334">
        <v>93624</v>
      </c>
      <c r="B6334">
        <v>1</v>
      </c>
      <c r="C6334" t="s">
        <v>78</v>
      </c>
      <c r="D6334" t="s">
        <v>82</v>
      </c>
      <c r="E6334" t="s">
        <v>5190</v>
      </c>
      <c r="F6334" t="s">
        <v>151</v>
      </c>
      <c r="G6334" t="s">
        <v>71</v>
      </c>
      <c r="H6334" t="s">
        <v>128</v>
      </c>
      <c r="I6334" t="s">
        <v>22</v>
      </c>
      <c r="J6334" t="s">
        <v>129</v>
      </c>
      <c r="K6334">
        <v>43465.746446759258</v>
      </c>
      <c r="L6334">
        <v>43465.834386574075</v>
      </c>
      <c r="M6334">
        <v>2.1105555549999999</v>
      </c>
      <c r="N6334">
        <v>0</v>
      </c>
      <c r="O6334">
        <v>311</v>
      </c>
      <c r="P6334">
        <v>0</v>
      </c>
      <c r="Q6334">
        <v>0</v>
      </c>
      <c r="R6334">
        <v>0</v>
      </c>
      <c r="S6334">
        <v>656.38277800000003</v>
      </c>
      <c r="T6334">
        <v>0</v>
      </c>
      <c r="U6334">
        <v>0</v>
      </c>
    </row>
    <row r="6335" spans="1:21" x14ac:dyDescent="0.3">
      <c r="A6335">
        <v>93625</v>
      </c>
      <c r="B6335">
        <v>1</v>
      </c>
      <c r="C6335" t="s">
        <v>79</v>
      </c>
      <c r="D6335" t="s">
        <v>114</v>
      </c>
      <c r="E6335" t="s">
        <v>2628</v>
      </c>
      <c r="F6335" t="s">
        <v>136</v>
      </c>
      <c r="G6335" t="s">
        <v>71</v>
      </c>
      <c r="H6335" t="s">
        <v>128</v>
      </c>
      <c r="I6335" t="s">
        <v>22</v>
      </c>
      <c r="J6335" t="s">
        <v>129</v>
      </c>
      <c r="K6335">
        <v>43465.752500000002</v>
      </c>
      <c r="L6335">
        <v>43465.77103009259</v>
      </c>
      <c r="M6335">
        <v>0.444722222</v>
      </c>
      <c r="N6335">
        <v>0</v>
      </c>
      <c r="O6335">
        <v>66</v>
      </c>
      <c r="P6335">
        <v>0</v>
      </c>
      <c r="Q6335">
        <v>0</v>
      </c>
      <c r="R6335">
        <v>0</v>
      </c>
      <c r="S6335">
        <v>29.351666999999999</v>
      </c>
      <c r="T6335">
        <v>0</v>
      </c>
      <c r="U6335">
        <v>0</v>
      </c>
    </row>
    <row r="6336" spans="1:21" x14ac:dyDescent="0.3">
      <c r="A6336">
        <v>93627</v>
      </c>
      <c r="B6336">
        <v>1</v>
      </c>
      <c r="C6336" t="s">
        <v>79</v>
      </c>
      <c r="D6336" t="s">
        <v>119</v>
      </c>
      <c r="E6336" t="s">
        <v>5191</v>
      </c>
      <c r="F6336" t="s">
        <v>145</v>
      </c>
      <c r="G6336" t="s">
        <v>72</v>
      </c>
      <c r="H6336" t="s">
        <v>128</v>
      </c>
      <c r="I6336" t="s">
        <v>22</v>
      </c>
      <c r="J6336" t="s">
        <v>129</v>
      </c>
      <c r="K6336">
        <v>43465.743981481479</v>
      </c>
      <c r="L6336">
        <v>43465.842893518522</v>
      </c>
      <c r="M6336">
        <v>2.3738888880000002</v>
      </c>
      <c r="N6336">
        <v>3</v>
      </c>
      <c r="O6336">
        <v>214</v>
      </c>
      <c r="P6336">
        <v>0</v>
      </c>
      <c r="Q6336">
        <v>56</v>
      </c>
      <c r="R6336">
        <v>7.1216670000000004</v>
      </c>
      <c r="S6336">
        <v>508.01222200000001</v>
      </c>
      <c r="T6336">
        <v>0</v>
      </c>
      <c r="U6336">
        <v>132.93777800000001</v>
      </c>
    </row>
    <row r="6337" spans="1:21" x14ac:dyDescent="0.3">
      <c r="A6337">
        <v>93628</v>
      </c>
      <c r="B6337">
        <v>1</v>
      </c>
      <c r="C6337" t="s">
        <v>79</v>
      </c>
      <c r="D6337" t="s">
        <v>114</v>
      </c>
      <c r="E6337" t="s">
        <v>5192</v>
      </c>
      <c r="F6337" t="s">
        <v>136</v>
      </c>
      <c r="G6337" t="s">
        <v>71</v>
      </c>
      <c r="H6337" t="s">
        <v>128</v>
      </c>
      <c r="I6337" t="s">
        <v>22</v>
      </c>
      <c r="J6337" t="s">
        <v>129</v>
      </c>
      <c r="K6337">
        <v>43465.757511574076</v>
      </c>
      <c r="L6337">
        <v>43465.813599537039</v>
      </c>
      <c r="M6337">
        <v>1.3461111109999999</v>
      </c>
      <c r="N6337">
        <v>0</v>
      </c>
      <c r="O6337">
        <v>0</v>
      </c>
      <c r="P6337">
        <v>0</v>
      </c>
      <c r="Q6337">
        <v>5</v>
      </c>
      <c r="R6337">
        <v>0</v>
      </c>
      <c r="S6337">
        <v>0</v>
      </c>
      <c r="T6337">
        <v>0</v>
      </c>
      <c r="U6337">
        <v>6.730556</v>
      </c>
    </row>
    <row r="6338" spans="1:21" x14ac:dyDescent="0.3">
      <c r="A6338">
        <v>93630</v>
      </c>
      <c r="B6338">
        <v>1</v>
      </c>
      <c r="C6338" t="s">
        <v>79</v>
      </c>
      <c r="D6338" t="s">
        <v>123</v>
      </c>
      <c r="E6338" t="s">
        <v>538</v>
      </c>
      <c r="F6338" t="s">
        <v>140</v>
      </c>
      <c r="G6338" t="s">
        <v>72</v>
      </c>
      <c r="H6338" t="s">
        <v>128</v>
      </c>
      <c r="I6338" t="s">
        <v>22</v>
      </c>
      <c r="J6338" t="s">
        <v>129</v>
      </c>
      <c r="K6338">
        <v>43465.750798611109</v>
      </c>
      <c r="L6338">
        <v>43465.792534722219</v>
      </c>
      <c r="M6338">
        <v>1.001666666</v>
      </c>
      <c r="N6338">
        <v>0</v>
      </c>
      <c r="O6338">
        <v>0</v>
      </c>
      <c r="P6338">
        <v>0</v>
      </c>
      <c r="Q6338">
        <v>6</v>
      </c>
      <c r="R6338">
        <v>0</v>
      </c>
      <c r="S6338">
        <v>0</v>
      </c>
      <c r="T6338">
        <v>0</v>
      </c>
      <c r="U6338">
        <v>6.01</v>
      </c>
    </row>
    <row r="6339" spans="1:21" x14ac:dyDescent="0.3">
      <c r="A6339">
        <v>93632</v>
      </c>
      <c r="B6339">
        <v>1</v>
      </c>
      <c r="C6339" t="s">
        <v>79</v>
      </c>
      <c r="D6339" t="s">
        <v>116</v>
      </c>
      <c r="E6339" t="s">
        <v>5193</v>
      </c>
      <c r="F6339" t="s">
        <v>136</v>
      </c>
      <c r="G6339" t="s">
        <v>71</v>
      </c>
      <c r="H6339" t="s">
        <v>128</v>
      </c>
      <c r="I6339" t="s">
        <v>22</v>
      </c>
      <c r="J6339" t="s">
        <v>129</v>
      </c>
      <c r="K6339">
        <v>43465.75582175926</v>
      </c>
      <c r="L6339">
        <v>43465.774016203701</v>
      </c>
      <c r="M6339">
        <v>0.43666666599999998</v>
      </c>
      <c r="N6339">
        <v>0</v>
      </c>
      <c r="O6339">
        <v>80</v>
      </c>
      <c r="P6339">
        <v>0</v>
      </c>
      <c r="Q6339">
        <v>0</v>
      </c>
      <c r="R6339">
        <v>0</v>
      </c>
      <c r="S6339">
        <v>34.933332999999998</v>
      </c>
      <c r="T6339">
        <v>0</v>
      </c>
      <c r="U6339">
        <v>0</v>
      </c>
    </row>
    <row r="6340" spans="1:21" x14ac:dyDescent="0.3">
      <c r="A6340">
        <v>93634</v>
      </c>
      <c r="B6340">
        <v>1</v>
      </c>
      <c r="C6340" t="s">
        <v>78</v>
      </c>
      <c r="D6340" t="s">
        <v>80</v>
      </c>
      <c r="E6340" t="s">
        <v>4603</v>
      </c>
      <c r="F6340" t="s">
        <v>136</v>
      </c>
      <c r="G6340" t="s">
        <v>71</v>
      </c>
      <c r="H6340" t="s">
        <v>128</v>
      </c>
      <c r="I6340" t="s">
        <v>22</v>
      </c>
      <c r="J6340" t="s">
        <v>129</v>
      </c>
      <c r="K6340">
        <v>43465.755856481483</v>
      </c>
      <c r="L6340">
        <v>43465.795046296298</v>
      </c>
      <c r="M6340">
        <v>0.94055555499999999</v>
      </c>
      <c r="N6340">
        <v>0</v>
      </c>
      <c r="O6340">
        <v>161</v>
      </c>
      <c r="P6340">
        <v>0</v>
      </c>
      <c r="Q6340">
        <v>0</v>
      </c>
      <c r="R6340">
        <v>0</v>
      </c>
      <c r="S6340">
        <v>151.42944399999999</v>
      </c>
      <c r="T6340">
        <v>0</v>
      </c>
      <c r="U6340">
        <v>0</v>
      </c>
    </row>
    <row r="6341" spans="1:21" x14ac:dyDescent="0.3">
      <c r="A6341">
        <v>93637</v>
      </c>
      <c r="B6341">
        <v>1</v>
      </c>
      <c r="C6341" t="s">
        <v>78</v>
      </c>
      <c r="D6341" t="s">
        <v>94</v>
      </c>
      <c r="E6341" t="s">
        <v>5194</v>
      </c>
      <c r="F6341" t="s">
        <v>136</v>
      </c>
      <c r="G6341" t="s">
        <v>71</v>
      </c>
      <c r="H6341" t="s">
        <v>128</v>
      </c>
      <c r="I6341" t="s">
        <v>22</v>
      </c>
      <c r="J6341" t="s">
        <v>129</v>
      </c>
      <c r="K6341">
        <v>43465.770324074074</v>
      </c>
      <c r="L6341">
        <v>43465.814849537041</v>
      </c>
      <c r="M6341">
        <v>1.0686111110000001</v>
      </c>
      <c r="N6341">
        <v>0</v>
      </c>
      <c r="O6341">
        <v>59</v>
      </c>
      <c r="P6341">
        <v>0</v>
      </c>
      <c r="Q6341">
        <v>0</v>
      </c>
      <c r="R6341">
        <v>0</v>
      </c>
      <c r="S6341">
        <v>63.048056000000003</v>
      </c>
      <c r="T6341">
        <v>0</v>
      </c>
      <c r="U6341">
        <v>0</v>
      </c>
    </row>
    <row r="6342" spans="1:21" x14ac:dyDescent="0.3">
      <c r="A6342">
        <v>93639</v>
      </c>
      <c r="B6342">
        <v>1</v>
      </c>
      <c r="C6342" t="s">
        <v>78</v>
      </c>
      <c r="D6342" t="s">
        <v>92</v>
      </c>
      <c r="E6342" t="s">
        <v>5195</v>
      </c>
      <c r="F6342" t="s">
        <v>285</v>
      </c>
      <c r="G6342" t="s">
        <v>71</v>
      </c>
      <c r="H6342" t="s">
        <v>128</v>
      </c>
      <c r="I6342" t="s">
        <v>22</v>
      </c>
      <c r="J6342" t="s">
        <v>129</v>
      </c>
      <c r="K6342">
        <v>43465.756273148145</v>
      </c>
      <c r="L6342">
        <v>43465.831909722219</v>
      </c>
      <c r="M6342">
        <v>1.8152777769999999</v>
      </c>
      <c r="N6342">
        <v>0</v>
      </c>
      <c r="O6342">
        <v>66</v>
      </c>
      <c r="P6342">
        <v>0</v>
      </c>
      <c r="Q6342">
        <v>0</v>
      </c>
      <c r="R6342">
        <v>0</v>
      </c>
      <c r="S6342">
        <v>119.808333</v>
      </c>
      <c r="T6342">
        <v>0</v>
      </c>
      <c r="U6342">
        <v>0</v>
      </c>
    </row>
    <row r="6343" spans="1:21" x14ac:dyDescent="0.3">
      <c r="A6343">
        <v>93641</v>
      </c>
      <c r="B6343">
        <v>1</v>
      </c>
      <c r="C6343" t="s">
        <v>79</v>
      </c>
      <c r="D6343" t="s">
        <v>111</v>
      </c>
      <c r="E6343" t="s">
        <v>187</v>
      </c>
      <c r="F6343" t="s">
        <v>140</v>
      </c>
      <c r="G6343" t="s">
        <v>72</v>
      </c>
      <c r="H6343" t="s">
        <v>128</v>
      </c>
      <c r="I6343" t="s">
        <v>22</v>
      </c>
      <c r="J6343" t="s">
        <v>129</v>
      </c>
      <c r="K6343">
        <v>43465.76972222222</v>
      </c>
      <c r="L6343">
        <v>43465.802602465279</v>
      </c>
      <c r="M6343">
        <v>0.78912583300000005</v>
      </c>
      <c r="N6343">
        <v>0</v>
      </c>
      <c r="O6343">
        <v>5</v>
      </c>
      <c r="P6343">
        <v>4</v>
      </c>
      <c r="Q6343">
        <v>1167</v>
      </c>
      <c r="R6343">
        <v>0</v>
      </c>
      <c r="S6343">
        <v>3.9456289999999998</v>
      </c>
      <c r="T6343">
        <v>3.1565029999999998</v>
      </c>
      <c r="U6343">
        <v>920.90984700000001</v>
      </c>
    </row>
    <row r="6344" spans="1:21" x14ac:dyDescent="0.3">
      <c r="A6344">
        <v>93646</v>
      </c>
      <c r="B6344">
        <v>1</v>
      </c>
      <c r="C6344" t="s">
        <v>78</v>
      </c>
      <c r="D6344" t="s">
        <v>98</v>
      </c>
      <c r="E6344" t="s">
        <v>5196</v>
      </c>
      <c r="F6344" t="s">
        <v>136</v>
      </c>
      <c r="G6344" t="s">
        <v>71</v>
      </c>
      <c r="H6344" t="s">
        <v>128</v>
      </c>
      <c r="I6344" t="s">
        <v>22</v>
      </c>
      <c r="J6344" t="s">
        <v>129</v>
      </c>
      <c r="K6344">
        <v>43465.766550925924</v>
      </c>
      <c r="L6344">
        <v>43465.805821759262</v>
      </c>
      <c r="M6344">
        <v>0.9425</v>
      </c>
      <c r="N6344">
        <v>0</v>
      </c>
      <c r="O6344">
        <v>105</v>
      </c>
      <c r="P6344">
        <v>0</v>
      </c>
      <c r="Q6344">
        <v>0</v>
      </c>
      <c r="R6344">
        <v>0</v>
      </c>
      <c r="S6344">
        <v>98.962500000000006</v>
      </c>
      <c r="T6344">
        <v>0</v>
      </c>
      <c r="U6344">
        <v>0</v>
      </c>
    </row>
    <row r="6345" spans="1:21" x14ac:dyDescent="0.3">
      <c r="A6345">
        <v>93647</v>
      </c>
      <c r="B6345">
        <v>1</v>
      </c>
      <c r="C6345" t="s">
        <v>78</v>
      </c>
      <c r="D6345" t="s">
        <v>82</v>
      </c>
      <c r="E6345" t="s">
        <v>559</v>
      </c>
      <c r="F6345" t="s">
        <v>137</v>
      </c>
      <c r="G6345" t="s">
        <v>71</v>
      </c>
      <c r="H6345" t="s">
        <v>128</v>
      </c>
      <c r="I6345" t="s">
        <v>22</v>
      </c>
      <c r="J6345" t="s">
        <v>129</v>
      </c>
      <c r="K6345">
        <v>43465.770208333335</v>
      </c>
      <c r="L6345">
        <v>43465.825439814813</v>
      </c>
      <c r="M6345">
        <v>1.325555555</v>
      </c>
      <c r="N6345">
        <v>0</v>
      </c>
      <c r="O6345">
        <v>8</v>
      </c>
      <c r="P6345">
        <v>0</v>
      </c>
      <c r="Q6345">
        <v>0</v>
      </c>
      <c r="R6345">
        <v>0</v>
      </c>
      <c r="S6345">
        <v>10.604444000000001</v>
      </c>
      <c r="T6345">
        <v>0</v>
      </c>
      <c r="U6345">
        <v>0</v>
      </c>
    </row>
    <row r="6346" spans="1:21" x14ac:dyDescent="0.3">
      <c r="A6346">
        <v>93651</v>
      </c>
      <c r="B6346">
        <v>1</v>
      </c>
      <c r="C6346" t="s">
        <v>79</v>
      </c>
      <c r="D6346" t="s">
        <v>119</v>
      </c>
      <c r="E6346" t="s">
        <v>5197</v>
      </c>
      <c r="F6346" t="s">
        <v>151</v>
      </c>
      <c r="G6346" t="s">
        <v>71</v>
      </c>
      <c r="H6346" t="s">
        <v>128</v>
      </c>
      <c r="I6346" t="s">
        <v>22</v>
      </c>
      <c r="J6346" t="s">
        <v>129</v>
      </c>
      <c r="K6346">
        <v>43465.778541666667</v>
      </c>
      <c r="L6346">
        <v>43465.837187500001</v>
      </c>
      <c r="M6346">
        <v>1.4075</v>
      </c>
      <c r="N6346">
        <v>0</v>
      </c>
      <c r="O6346">
        <v>140</v>
      </c>
      <c r="P6346">
        <v>0</v>
      </c>
      <c r="Q6346">
        <v>64</v>
      </c>
      <c r="R6346">
        <v>0</v>
      </c>
      <c r="S6346">
        <v>197.05</v>
      </c>
      <c r="T6346">
        <v>0</v>
      </c>
      <c r="U6346">
        <v>90.08</v>
      </c>
    </row>
    <row r="6347" spans="1:21" x14ac:dyDescent="0.3">
      <c r="A6347">
        <v>93655</v>
      </c>
      <c r="B6347">
        <v>1</v>
      </c>
      <c r="C6347" t="s">
        <v>78</v>
      </c>
      <c r="D6347" t="s">
        <v>81</v>
      </c>
      <c r="E6347" t="s">
        <v>5198</v>
      </c>
      <c r="F6347" t="s">
        <v>137</v>
      </c>
      <c r="G6347" t="s">
        <v>71</v>
      </c>
      <c r="H6347" t="s">
        <v>128</v>
      </c>
      <c r="I6347" t="s">
        <v>22</v>
      </c>
      <c r="J6347" t="s">
        <v>129</v>
      </c>
      <c r="K6347">
        <v>43465.770682870367</v>
      </c>
      <c r="L6347">
        <v>43465.834189814814</v>
      </c>
      <c r="M6347">
        <v>1.5241666659999999</v>
      </c>
      <c r="N6347">
        <v>0</v>
      </c>
      <c r="O6347">
        <v>2</v>
      </c>
      <c r="P6347">
        <v>0</v>
      </c>
      <c r="Q6347">
        <v>0</v>
      </c>
      <c r="R6347">
        <v>0</v>
      </c>
      <c r="S6347">
        <v>3.048333</v>
      </c>
      <c r="T6347">
        <v>0</v>
      </c>
      <c r="U6347">
        <v>0</v>
      </c>
    </row>
    <row r="6348" spans="1:21" x14ac:dyDescent="0.3">
      <c r="A6348">
        <v>93656</v>
      </c>
      <c r="B6348">
        <v>1</v>
      </c>
      <c r="C6348" t="s">
        <v>78</v>
      </c>
      <c r="D6348" t="s">
        <v>107</v>
      </c>
      <c r="E6348" t="s">
        <v>4267</v>
      </c>
      <c r="F6348" t="s">
        <v>171</v>
      </c>
      <c r="G6348" t="s">
        <v>72</v>
      </c>
      <c r="H6348" t="s">
        <v>128</v>
      </c>
      <c r="I6348" t="s">
        <v>22</v>
      </c>
      <c r="J6348" t="s">
        <v>129</v>
      </c>
      <c r="K6348">
        <v>43465.781828703701</v>
      </c>
      <c r="L6348">
        <v>43465.805891203701</v>
      </c>
      <c r="M6348">
        <v>0.57750000000000001</v>
      </c>
      <c r="N6348">
        <v>0</v>
      </c>
      <c r="O6348">
        <v>0</v>
      </c>
      <c r="P6348">
        <v>0</v>
      </c>
      <c r="Q6348">
        <v>77</v>
      </c>
      <c r="R6348">
        <v>0</v>
      </c>
      <c r="S6348">
        <v>0</v>
      </c>
      <c r="T6348">
        <v>0</v>
      </c>
      <c r="U6348">
        <v>44.467500000000001</v>
      </c>
    </row>
    <row r="6349" spans="1:21" x14ac:dyDescent="0.3">
      <c r="A6349">
        <v>93657</v>
      </c>
      <c r="B6349">
        <v>1</v>
      </c>
      <c r="C6349" t="s">
        <v>79</v>
      </c>
      <c r="D6349" t="s">
        <v>114</v>
      </c>
      <c r="E6349" t="s">
        <v>5199</v>
      </c>
      <c r="F6349" t="s">
        <v>136</v>
      </c>
      <c r="G6349" t="s">
        <v>71</v>
      </c>
      <c r="H6349" t="s">
        <v>128</v>
      </c>
      <c r="I6349" t="s">
        <v>22</v>
      </c>
      <c r="J6349" t="s">
        <v>129</v>
      </c>
      <c r="K6349">
        <v>43465.778090277774</v>
      </c>
      <c r="L6349">
        <v>43465.800347222219</v>
      </c>
      <c r="M6349">
        <v>0.53416666599999996</v>
      </c>
      <c r="N6349">
        <v>0</v>
      </c>
      <c r="O6349">
        <v>83</v>
      </c>
      <c r="P6349">
        <v>0</v>
      </c>
      <c r="Q6349">
        <v>0</v>
      </c>
      <c r="R6349">
        <v>0</v>
      </c>
      <c r="S6349">
        <v>44.335833000000001</v>
      </c>
      <c r="T6349">
        <v>0</v>
      </c>
      <c r="U6349">
        <v>0</v>
      </c>
    </row>
    <row r="6350" spans="1:21" x14ac:dyDescent="0.3">
      <c r="A6350">
        <v>93660</v>
      </c>
      <c r="B6350">
        <v>1</v>
      </c>
      <c r="C6350" t="s">
        <v>78</v>
      </c>
      <c r="D6350" t="s">
        <v>83</v>
      </c>
      <c r="E6350" t="s">
        <v>5200</v>
      </c>
      <c r="F6350" t="s">
        <v>202</v>
      </c>
      <c r="G6350" t="s">
        <v>71</v>
      </c>
      <c r="H6350" t="s">
        <v>128</v>
      </c>
      <c r="I6350" t="s">
        <v>22</v>
      </c>
      <c r="J6350" t="s">
        <v>129</v>
      </c>
      <c r="K6350">
        <v>43465.791863425926</v>
      </c>
      <c r="L6350">
        <v>43465.871666666666</v>
      </c>
      <c r="M6350">
        <v>1.915277777</v>
      </c>
      <c r="N6350">
        <v>0</v>
      </c>
      <c r="O6350">
        <v>1177</v>
      </c>
      <c r="P6350">
        <v>0</v>
      </c>
      <c r="Q6350">
        <v>0</v>
      </c>
      <c r="R6350">
        <v>0</v>
      </c>
      <c r="S6350">
        <v>2254.2819439999998</v>
      </c>
      <c r="T6350">
        <v>0</v>
      </c>
      <c r="U6350">
        <v>0</v>
      </c>
    </row>
    <row r="6351" spans="1:21" x14ac:dyDescent="0.3">
      <c r="A6351">
        <v>93662</v>
      </c>
      <c r="B6351">
        <v>1</v>
      </c>
      <c r="C6351" t="s">
        <v>78</v>
      </c>
      <c r="D6351" t="s">
        <v>80</v>
      </c>
      <c r="E6351" t="s">
        <v>5201</v>
      </c>
      <c r="F6351" t="s">
        <v>181</v>
      </c>
      <c r="G6351" t="s">
        <v>71</v>
      </c>
      <c r="H6351" t="s">
        <v>128</v>
      </c>
      <c r="I6351" t="s">
        <v>22</v>
      </c>
      <c r="J6351" t="s">
        <v>129</v>
      </c>
      <c r="K6351">
        <v>43465.762777777782</v>
      </c>
      <c r="L6351">
        <v>43465.885358796295</v>
      </c>
      <c r="M6351">
        <v>2.9419444440000002</v>
      </c>
      <c r="N6351">
        <v>0</v>
      </c>
      <c r="O6351">
        <v>779</v>
      </c>
      <c r="P6351">
        <v>0</v>
      </c>
      <c r="Q6351">
        <v>0</v>
      </c>
      <c r="R6351">
        <v>0</v>
      </c>
      <c r="S6351">
        <v>2291.7747220000001</v>
      </c>
      <c r="T6351">
        <v>0</v>
      </c>
      <c r="U6351">
        <v>0</v>
      </c>
    </row>
    <row r="6352" spans="1:21" x14ac:dyDescent="0.3">
      <c r="A6352">
        <v>93663</v>
      </c>
      <c r="B6352">
        <v>1</v>
      </c>
      <c r="C6352" t="s">
        <v>78</v>
      </c>
      <c r="D6352" t="s">
        <v>80</v>
      </c>
      <c r="E6352" t="s">
        <v>5202</v>
      </c>
      <c r="F6352" t="s">
        <v>136</v>
      </c>
      <c r="G6352" t="s">
        <v>71</v>
      </c>
      <c r="H6352" t="s">
        <v>128</v>
      </c>
      <c r="I6352" t="s">
        <v>22</v>
      </c>
      <c r="J6352" t="s">
        <v>129</v>
      </c>
      <c r="K6352">
        <v>43465.773564814815</v>
      </c>
      <c r="L6352">
        <v>43465.861111111109</v>
      </c>
      <c r="M6352">
        <v>2.1011111109999998</v>
      </c>
      <c r="N6352">
        <v>0</v>
      </c>
      <c r="O6352">
        <v>145</v>
      </c>
      <c r="P6352">
        <v>0</v>
      </c>
      <c r="Q6352">
        <v>0</v>
      </c>
      <c r="R6352">
        <v>0</v>
      </c>
      <c r="S6352">
        <v>304.66111100000001</v>
      </c>
      <c r="T6352">
        <v>0</v>
      </c>
      <c r="U6352">
        <v>0</v>
      </c>
    </row>
    <row r="6353" spans="1:21" x14ac:dyDescent="0.3">
      <c r="A6353">
        <v>93665</v>
      </c>
      <c r="B6353">
        <v>1</v>
      </c>
      <c r="C6353" t="s">
        <v>78</v>
      </c>
      <c r="D6353" t="s">
        <v>88</v>
      </c>
      <c r="E6353" t="s">
        <v>5203</v>
      </c>
      <c r="F6353" t="s">
        <v>136</v>
      </c>
      <c r="G6353" t="s">
        <v>71</v>
      </c>
      <c r="H6353" t="s">
        <v>128</v>
      </c>
      <c r="I6353" t="s">
        <v>22</v>
      </c>
      <c r="J6353" t="s">
        <v>129</v>
      </c>
      <c r="K6353">
        <v>43465.778217592589</v>
      </c>
      <c r="L6353">
        <v>43465.831620370373</v>
      </c>
      <c r="M6353">
        <v>1.281666666</v>
      </c>
      <c r="N6353">
        <v>0</v>
      </c>
      <c r="O6353">
        <v>146</v>
      </c>
      <c r="P6353">
        <v>0</v>
      </c>
      <c r="Q6353">
        <v>0</v>
      </c>
      <c r="R6353">
        <v>0</v>
      </c>
      <c r="S6353">
        <v>187.123333</v>
      </c>
      <c r="T6353">
        <v>0</v>
      </c>
      <c r="U6353">
        <v>0</v>
      </c>
    </row>
    <row r="6354" spans="1:21" x14ac:dyDescent="0.3">
      <c r="A6354">
        <v>93668</v>
      </c>
      <c r="B6354">
        <v>1</v>
      </c>
      <c r="C6354" t="s">
        <v>78</v>
      </c>
      <c r="D6354" t="s">
        <v>80</v>
      </c>
      <c r="E6354" t="s">
        <v>5204</v>
      </c>
      <c r="F6354" t="s">
        <v>172</v>
      </c>
      <c r="G6354" t="s">
        <v>71</v>
      </c>
      <c r="H6354" t="s">
        <v>128</v>
      </c>
      <c r="I6354" t="s">
        <v>22</v>
      </c>
      <c r="J6354" t="s">
        <v>129</v>
      </c>
      <c r="K6354">
        <v>43465.775590277779</v>
      </c>
      <c r="L6354">
        <v>43465.845833333333</v>
      </c>
      <c r="M6354">
        <v>1.6858333329999999</v>
      </c>
      <c r="N6354">
        <v>0</v>
      </c>
      <c r="O6354">
        <v>440</v>
      </c>
      <c r="P6354">
        <v>0</v>
      </c>
      <c r="Q6354">
        <v>0</v>
      </c>
      <c r="R6354">
        <v>0</v>
      </c>
      <c r="S6354">
        <v>741.76666699999998</v>
      </c>
      <c r="T6354">
        <v>0</v>
      </c>
      <c r="U6354">
        <v>0</v>
      </c>
    </row>
    <row r="6355" spans="1:21" x14ac:dyDescent="0.3">
      <c r="A6355">
        <v>93670</v>
      </c>
      <c r="B6355">
        <v>1</v>
      </c>
      <c r="C6355" t="s">
        <v>78</v>
      </c>
      <c r="D6355" t="s">
        <v>80</v>
      </c>
      <c r="E6355" t="s">
        <v>1859</v>
      </c>
      <c r="F6355" t="s">
        <v>136</v>
      </c>
      <c r="G6355" t="s">
        <v>71</v>
      </c>
      <c r="H6355" t="s">
        <v>128</v>
      </c>
      <c r="I6355" t="s">
        <v>22</v>
      </c>
      <c r="J6355" t="s">
        <v>129</v>
      </c>
      <c r="K6355">
        <v>43465.772256944445</v>
      </c>
      <c r="L6355">
        <v>43465.824999999997</v>
      </c>
      <c r="M6355">
        <v>1.265833333</v>
      </c>
      <c r="N6355">
        <v>0</v>
      </c>
      <c r="O6355">
        <v>92</v>
      </c>
      <c r="P6355">
        <v>0</v>
      </c>
      <c r="Q6355">
        <v>0</v>
      </c>
      <c r="R6355">
        <v>0</v>
      </c>
      <c r="S6355">
        <v>116.456667</v>
      </c>
      <c r="T6355">
        <v>0</v>
      </c>
      <c r="U6355">
        <v>0</v>
      </c>
    </row>
    <row r="6356" spans="1:21" x14ac:dyDescent="0.3">
      <c r="A6356">
        <v>93671</v>
      </c>
      <c r="B6356">
        <v>1</v>
      </c>
      <c r="C6356" t="s">
        <v>78</v>
      </c>
      <c r="D6356" t="s">
        <v>95</v>
      </c>
      <c r="E6356" t="s">
        <v>5205</v>
      </c>
      <c r="F6356" t="s">
        <v>136</v>
      </c>
      <c r="G6356" t="s">
        <v>71</v>
      </c>
      <c r="H6356" t="s">
        <v>128</v>
      </c>
      <c r="I6356" t="s">
        <v>22</v>
      </c>
      <c r="J6356" t="s">
        <v>129</v>
      </c>
      <c r="K6356">
        <v>43465.811249999999</v>
      </c>
      <c r="L6356">
        <v>43465.846724537041</v>
      </c>
      <c r="M6356">
        <v>0.85138888800000001</v>
      </c>
      <c r="N6356">
        <v>0</v>
      </c>
      <c r="O6356">
        <v>282</v>
      </c>
      <c r="P6356">
        <v>0</v>
      </c>
      <c r="Q6356">
        <v>0</v>
      </c>
      <c r="R6356">
        <v>0</v>
      </c>
      <c r="S6356">
        <v>240.091666</v>
      </c>
      <c r="T6356">
        <v>0</v>
      </c>
      <c r="U6356">
        <v>0</v>
      </c>
    </row>
    <row r="6357" spans="1:21" x14ac:dyDescent="0.3">
      <c r="A6357">
        <v>93672</v>
      </c>
      <c r="B6357">
        <v>1</v>
      </c>
      <c r="C6357" t="s">
        <v>79</v>
      </c>
      <c r="D6357" t="s">
        <v>111</v>
      </c>
      <c r="E6357" t="s">
        <v>4075</v>
      </c>
      <c r="F6357" t="s">
        <v>145</v>
      </c>
      <c r="G6357" t="s">
        <v>72</v>
      </c>
      <c r="H6357" t="s">
        <v>128</v>
      </c>
      <c r="I6357" t="s">
        <v>22</v>
      </c>
      <c r="J6357" t="s">
        <v>129</v>
      </c>
      <c r="K6357">
        <v>43465.807523148149</v>
      </c>
      <c r="L6357">
        <v>43465.833442511575</v>
      </c>
      <c r="M6357">
        <v>0.62206472199999996</v>
      </c>
      <c r="N6357">
        <v>0</v>
      </c>
      <c r="O6357">
        <v>0</v>
      </c>
      <c r="P6357">
        <v>0</v>
      </c>
      <c r="Q6357">
        <v>51</v>
      </c>
      <c r="R6357">
        <v>0</v>
      </c>
      <c r="S6357">
        <v>0</v>
      </c>
      <c r="T6357">
        <v>0</v>
      </c>
      <c r="U6357">
        <v>31.725301000000002</v>
      </c>
    </row>
    <row r="6358" spans="1:21" x14ac:dyDescent="0.3">
      <c r="A6358">
        <v>93674</v>
      </c>
      <c r="B6358">
        <v>1</v>
      </c>
      <c r="C6358" t="s">
        <v>78</v>
      </c>
      <c r="D6358" t="s">
        <v>95</v>
      </c>
      <c r="E6358" t="s">
        <v>820</v>
      </c>
      <c r="F6358" t="s">
        <v>202</v>
      </c>
      <c r="G6358" t="s">
        <v>71</v>
      </c>
      <c r="H6358" t="s">
        <v>128</v>
      </c>
      <c r="I6358" t="s">
        <v>22</v>
      </c>
      <c r="J6358" t="s">
        <v>129</v>
      </c>
      <c r="K6358">
        <v>43465.815729166665</v>
      </c>
      <c r="L6358">
        <v>43465.853981481479</v>
      </c>
      <c r="M6358">
        <v>0.91805555500000002</v>
      </c>
      <c r="N6358">
        <v>0</v>
      </c>
      <c r="O6358">
        <v>25</v>
      </c>
      <c r="P6358">
        <v>0</v>
      </c>
      <c r="Q6358">
        <v>0</v>
      </c>
      <c r="R6358">
        <v>0</v>
      </c>
      <c r="S6358">
        <v>22.951388999999999</v>
      </c>
      <c r="T6358">
        <v>0</v>
      </c>
      <c r="U6358">
        <v>0</v>
      </c>
    </row>
    <row r="6359" spans="1:21" x14ac:dyDescent="0.3">
      <c r="A6359">
        <v>93676</v>
      </c>
      <c r="B6359">
        <v>1</v>
      </c>
      <c r="C6359" t="s">
        <v>78</v>
      </c>
      <c r="D6359" t="s">
        <v>104</v>
      </c>
      <c r="E6359" t="s">
        <v>5206</v>
      </c>
      <c r="F6359" t="s">
        <v>202</v>
      </c>
      <c r="G6359" t="s">
        <v>71</v>
      </c>
      <c r="H6359" t="s">
        <v>128</v>
      </c>
      <c r="I6359" t="s">
        <v>22</v>
      </c>
      <c r="J6359" t="s">
        <v>129</v>
      </c>
      <c r="K6359">
        <v>43465.824016203704</v>
      </c>
      <c r="L6359">
        <v>43465.918043981481</v>
      </c>
      <c r="M6359">
        <v>2.2566666660000001</v>
      </c>
      <c r="N6359">
        <v>0</v>
      </c>
      <c r="O6359">
        <v>401</v>
      </c>
      <c r="P6359">
        <v>0</v>
      </c>
      <c r="Q6359">
        <v>0</v>
      </c>
      <c r="R6359">
        <v>0</v>
      </c>
      <c r="S6359">
        <v>904.92333299999996</v>
      </c>
      <c r="T6359">
        <v>0</v>
      </c>
      <c r="U6359">
        <v>0</v>
      </c>
    </row>
    <row r="6360" spans="1:21" x14ac:dyDescent="0.3">
      <c r="A6360">
        <v>93682</v>
      </c>
      <c r="B6360">
        <v>1</v>
      </c>
      <c r="C6360" t="s">
        <v>78</v>
      </c>
      <c r="D6360" t="s">
        <v>81</v>
      </c>
      <c r="E6360" t="s">
        <v>4778</v>
      </c>
      <c r="F6360" t="s">
        <v>136</v>
      </c>
      <c r="G6360" t="s">
        <v>71</v>
      </c>
      <c r="H6360" t="s">
        <v>128</v>
      </c>
      <c r="I6360" t="s">
        <v>22</v>
      </c>
      <c r="J6360" t="s">
        <v>129</v>
      </c>
      <c r="K6360">
        <v>43465.829814814817</v>
      </c>
      <c r="L6360">
        <v>43465.86001157407</v>
      </c>
      <c r="M6360">
        <v>0.72472222200000003</v>
      </c>
      <c r="N6360">
        <v>0</v>
      </c>
      <c r="O6360">
        <v>149</v>
      </c>
      <c r="P6360">
        <v>0</v>
      </c>
      <c r="Q6360">
        <v>0</v>
      </c>
      <c r="R6360">
        <v>0</v>
      </c>
      <c r="S6360">
        <v>107.983611</v>
      </c>
      <c r="T6360">
        <v>0</v>
      </c>
      <c r="U6360">
        <v>0</v>
      </c>
    </row>
    <row r="6361" spans="1:21" x14ac:dyDescent="0.3">
      <c r="A6361">
        <v>93685</v>
      </c>
      <c r="B6361">
        <v>1</v>
      </c>
      <c r="C6361" t="s">
        <v>78</v>
      </c>
      <c r="D6361" t="s">
        <v>85</v>
      </c>
      <c r="E6361" t="s">
        <v>5154</v>
      </c>
      <c r="F6361" t="s">
        <v>127</v>
      </c>
      <c r="G6361" t="s">
        <v>72</v>
      </c>
      <c r="H6361" t="s">
        <v>138</v>
      </c>
      <c r="I6361" t="s">
        <v>22</v>
      </c>
      <c r="J6361" t="s">
        <v>129</v>
      </c>
      <c r="K6361">
        <v>43465.836122685185</v>
      </c>
      <c r="L6361">
        <v>43465.836805555555</v>
      </c>
      <c r="M6361">
        <v>1.6388888000000001E-2</v>
      </c>
      <c r="N6361">
        <v>0</v>
      </c>
      <c r="O6361">
        <v>1225</v>
      </c>
      <c r="P6361">
        <v>0</v>
      </c>
      <c r="Q6361">
        <v>0</v>
      </c>
      <c r="R6361">
        <v>0</v>
      </c>
      <c r="S6361">
        <v>20.076388000000001</v>
      </c>
      <c r="T6361">
        <v>0</v>
      </c>
      <c r="U6361">
        <v>0</v>
      </c>
    </row>
    <row r="6362" spans="1:21" x14ac:dyDescent="0.3">
      <c r="A6362">
        <v>93686</v>
      </c>
      <c r="B6362">
        <v>1</v>
      </c>
      <c r="C6362" t="s">
        <v>78</v>
      </c>
      <c r="D6362" t="s">
        <v>101</v>
      </c>
      <c r="E6362" t="s">
        <v>5207</v>
      </c>
      <c r="F6362" t="s">
        <v>2705</v>
      </c>
      <c r="G6362" t="s">
        <v>72</v>
      </c>
      <c r="H6362" t="s">
        <v>128</v>
      </c>
      <c r="I6362" t="s">
        <v>22</v>
      </c>
      <c r="J6362" t="s">
        <v>129</v>
      </c>
      <c r="K6362">
        <v>43465.843055555553</v>
      </c>
      <c r="L6362">
        <v>43465.867083333331</v>
      </c>
      <c r="M6362">
        <v>0.57666666600000005</v>
      </c>
      <c r="N6362">
        <v>1</v>
      </c>
      <c r="O6362">
        <v>250</v>
      </c>
      <c r="P6362">
        <v>0</v>
      </c>
      <c r="Q6362">
        <v>13</v>
      </c>
      <c r="R6362">
        <v>0.57666700000000004</v>
      </c>
      <c r="S6362">
        <v>144.16666699999999</v>
      </c>
      <c r="T6362">
        <v>0</v>
      </c>
      <c r="U6362">
        <v>7.4966670000000004</v>
      </c>
    </row>
    <row r="6363" spans="1:21" x14ac:dyDescent="0.3">
      <c r="A6363">
        <v>93687</v>
      </c>
      <c r="B6363">
        <v>1</v>
      </c>
      <c r="C6363" t="s">
        <v>78</v>
      </c>
      <c r="D6363" t="s">
        <v>82</v>
      </c>
      <c r="E6363" t="s">
        <v>5208</v>
      </c>
      <c r="F6363" t="s">
        <v>136</v>
      </c>
      <c r="G6363" t="s">
        <v>71</v>
      </c>
      <c r="H6363" t="s">
        <v>128</v>
      </c>
      <c r="I6363" t="s">
        <v>22</v>
      </c>
      <c r="J6363" t="s">
        <v>129</v>
      </c>
      <c r="K6363">
        <v>43465.819062499999</v>
      </c>
      <c r="L6363">
        <v>43465.898032407407</v>
      </c>
      <c r="M6363">
        <v>1.895277777</v>
      </c>
      <c r="N6363">
        <v>0</v>
      </c>
      <c r="O6363">
        <v>102</v>
      </c>
      <c r="P6363">
        <v>0</v>
      </c>
      <c r="Q6363">
        <v>0</v>
      </c>
      <c r="R6363">
        <v>0</v>
      </c>
      <c r="S6363">
        <v>193.318333</v>
      </c>
      <c r="T6363">
        <v>0</v>
      </c>
      <c r="U6363">
        <v>0</v>
      </c>
    </row>
    <row r="6364" spans="1:21" x14ac:dyDescent="0.3">
      <c r="A6364">
        <v>93689</v>
      </c>
      <c r="B6364">
        <v>1</v>
      </c>
      <c r="C6364" t="s">
        <v>78</v>
      </c>
      <c r="D6364" t="s">
        <v>80</v>
      </c>
      <c r="E6364" t="s">
        <v>5209</v>
      </c>
      <c r="F6364" t="s">
        <v>136</v>
      </c>
      <c r="G6364" t="s">
        <v>71</v>
      </c>
      <c r="H6364" t="s">
        <v>128</v>
      </c>
      <c r="I6364" t="s">
        <v>22</v>
      </c>
      <c r="J6364" t="s">
        <v>129</v>
      </c>
      <c r="K6364">
        <v>43465.831226851849</v>
      </c>
      <c r="L6364">
        <v>43465.883530092593</v>
      </c>
      <c r="M6364">
        <v>1.2552777770000001</v>
      </c>
      <c r="N6364">
        <v>0</v>
      </c>
      <c r="O6364">
        <v>366</v>
      </c>
      <c r="P6364">
        <v>0</v>
      </c>
      <c r="Q6364">
        <v>0</v>
      </c>
      <c r="R6364">
        <v>0</v>
      </c>
      <c r="S6364">
        <v>459.43166600000001</v>
      </c>
      <c r="T6364">
        <v>0</v>
      </c>
      <c r="U6364">
        <v>0</v>
      </c>
    </row>
    <row r="6365" spans="1:21" x14ac:dyDescent="0.3">
      <c r="A6365">
        <v>93691</v>
      </c>
      <c r="B6365">
        <v>1</v>
      </c>
      <c r="C6365" t="s">
        <v>78</v>
      </c>
      <c r="D6365" t="s">
        <v>91</v>
      </c>
      <c r="E6365" t="s">
        <v>2363</v>
      </c>
      <c r="F6365" t="s">
        <v>145</v>
      </c>
      <c r="G6365" t="s">
        <v>72</v>
      </c>
      <c r="H6365" t="s">
        <v>128</v>
      </c>
      <c r="I6365" t="s">
        <v>22</v>
      </c>
      <c r="J6365" t="s">
        <v>129</v>
      </c>
      <c r="K6365">
        <v>43465.848946759259</v>
      </c>
      <c r="L6365">
        <v>43465.945520833331</v>
      </c>
      <c r="M6365">
        <v>2.3177777769999999</v>
      </c>
      <c r="N6365">
        <v>0</v>
      </c>
      <c r="O6365">
        <v>0</v>
      </c>
      <c r="P6365">
        <v>0</v>
      </c>
      <c r="Q6365">
        <v>107</v>
      </c>
      <c r="R6365">
        <v>0</v>
      </c>
      <c r="S6365">
        <v>0</v>
      </c>
      <c r="T6365">
        <v>0</v>
      </c>
      <c r="U6365">
        <v>248.00222199999999</v>
      </c>
    </row>
    <row r="6366" spans="1:21" x14ac:dyDescent="0.3">
      <c r="A6366">
        <v>93693</v>
      </c>
      <c r="B6366">
        <v>1</v>
      </c>
      <c r="C6366" t="s">
        <v>78</v>
      </c>
      <c r="D6366" t="s">
        <v>80</v>
      </c>
      <c r="E6366" t="s">
        <v>2368</v>
      </c>
      <c r="F6366" t="s">
        <v>137</v>
      </c>
      <c r="G6366" t="s">
        <v>71</v>
      </c>
      <c r="H6366" t="s">
        <v>128</v>
      </c>
      <c r="I6366" t="s">
        <v>22</v>
      </c>
      <c r="J6366" t="s">
        <v>129</v>
      </c>
      <c r="K6366">
        <v>43465.85291666667</v>
      </c>
      <c r="L6366">
        <v>43465.914849537039</v>
      </c>
      <c r="M6366">
        <v>1.486388888</v>
      </c>
      <c r="N6366">
        <v>0</v>
      </c>
      <c r="O6366">
        <v>3</v>
      </c>
      <c r="P6366">
        <v>0</v>
      </c>
      <c r="Q6366">
        <v>0</v>
      </c>
      <c r="R6366">
        <v>0</v>
      </c>
      <c r="S6366">
        <v>4.4591669999999999</v>
      </c>
      <c r="T6366">
        <v>0</v>
      </c>
      <c r="U6366">
        <v>0</v>
      </c>
    </row>
    <row r="6367" spans="1:21" x14ac:dyDescent="0.3">
      <c r="A6367">
        <v>93696</v>
      </c>
      <c r="B6367">
        <v>1</v>
      </c>
      <c r="C6367" t="s">
        <v>78</v>
      </c>
      <c r="D6367" t="s">
        <v>94</v>
      </c>
      <c r="E6367" t="s">
        <v>5210</v>
      </c>
      <c r="F6367" t="s">
        <v>136</v>
      </c>
      <c r="G6367" t="s">
        <v>71</v>
      </c>
      <c r="H6367" t="s">
        <v>128</v>
      </c>
      <c r="I6367" t="s">
        <v>22</v>
      </c>
      <c r="J6367" t="s">
        <v>129</v>
      </c>
      <c r="K6367">
        <v>43465.856006944443</v>
      </c>
      <c r="L6367">
        <v>43465.890115740738</v>
      </c>
      <c r="M6367">
        <v>0.81861111099999995</v>
      </c>
      <c r="N6367">
        <v>0</v>
      </c>
      <c r="O6367">
        <v>235</v>
      </c>
      <c r="P6367">
        <v>0</v>
      </c>
      <c r="Q6367">
        <v>0</v>
      </c>
      <c r="R6367">
        <v>0</v>
      </c>
      <c r="S6367">
        <v>192.37361100000001</v>
      </c>
      <c r="T6367">
        <v>0</v>
      </c>
      <c r="U6367">
        <v>0</v>
      </c>
    </row>
    <row r="6368" spans="1:21" x14ac:dyDescent="0.3">
      <c r="A6368">
        <v>93699</v>
      </c>
      <c r="B6368">
        <v>1</v>
      </c>
      <c r="C6368" t="s">
        <v>78</v>
      </c>
      <c r="D6368" t="s">
        <v>85</v>
      </c>
      <c r="E6368" t="s">
        <v>5211</v>
      </c>
      <c r="F6368" t="s">
        <v>149</v>
      </c>
      <c r="G6368" t="s">
        <v>71</v>
      </c>
      <c r="H6368" t="s">
        <v>128</v>
      </c>
      <c r="I6368" t="s">
        <v>22</v>
      </c>
      <c r="J6368" t="s">
        <v>129</v>
      </c>
      <c r="K6368">
        <v>43465.784618055557</v>
      </c>
      <c r="L6368">
        <v>43465.91238425926</v>
      </c>
      <c r="M6368">
        <v>3.0663888880000001</v>
      </c>
      <c r="N6368">
        <v>0</v>
      </c>
      <c r="O6368">
        <v>3</v>
      </c>
      <c r="P6368">
        <v>0</v>
      </c>
      <c r="Q6368">
        <v>0</v>
      </c>
      <c r="R6368">
        <v>0</v>
      </c>
      <c r="S6368">
        <v>9.1991669999999992</v>
      </c>
      <c r="T6368">
        <v>0</v>
      </c>
      <c r="U6368">
        <v>0</v>
      </c>
    </row>
    <row r="6369" spans="1:21" x14ac:dyDescent="0.3">
      <c r="A6369">
        <v>93700</v>
      </c>
      <c r="B6369">
        <v>1</v>
      </c>
      <c r="C6369" t="s">
        <v>79</v>
      </c>
      <c r="D6369" t="s">
        <v>115</v>
      </c>
      <c r="E6369" t="s">
        <v>5212</v>
      </c>
      <c r="F6369" t="s">
        <v>136</v>
      </c>
      <c r="G6369" t="s">
        <v>71</v>
      </c>
      <c r="H6369" t="s">
        <v>128</v>
      </c>
      <c r="I6369" t="s">
        <v>22</v>
      </c>
      <c r="J6369" t="s">
        <v>129</v>
      </c>
      <c r="K6369">
        <v>43465.88486111111</v>
      </c>
      <c r="L6369">
        <v>43465.938425925924</v>
      </c>
      <c r="M6369">
        <v>1.285555555</v>
      </c>
      <c r="N6369">
        <v>0</v>
      </c>
      <c r="O6369">
        <v>0</v>
      </c>
      <c r="P6369">
        <v>0</v>
      </c>
      <c r="Q6369">
        <v>27</v>
      </c>
      <c r="R6369">
        <v>0</v>
      </c>
      <c r="S6369">
        <v>0</v>
      </c>
      <c r="T6369">
        <v>0</v>
      </c>
      <c r="U6369">
        <v>34.71</v>
      </c>
    </row>
    <row r="6370" spans="1:21" x14ac:dyDescent="0.3">
      <c r="A6370">
        <v>93702</v>
      </c>
      <c r="B6370">
        <v>1</v>
      </c>
      <c r="C6370" t="s">
        <v>78</v>
      </c>
      <c r="D6370" t="s">
        <v>95</v>
      </c>
      <c r="E6370" t="s">
        <v>5213</v>
      </c>
      <c r="F6370" t="s">
        <v>202</v>
      </c>
      <c r="G6370" t="s">
        <v>71</v>
      </c>
      <c r="H6370" t="s">
        <v>128</v>
      </c>
      <c r="I6370" t="s">
        <v>22</v>
      </c>
      <c r="J6370" t="s">
        <v>129</v>
      </c>
      <c r="K6370">
        <v>43465.898981481485</v>
      </c>
      <c r="L6370">
        <v>43465.936990740738</v>
      </c>
      <c r="M6370">
        <v>0.91222222200000003</v>
      </c>
      <c r="N6370">
        <v>0</v>
      </c>
      <c r="O6370">
        <v>232</v>
      </c>
      <c r="P6370">
        <v>0</v>
      </c>
      <c r="Q6370">
        <v>0</v>
      </c>
      <c r="R6370">
        <v>0</v>
      </c>
      <c r="S6370">
        <v>211.63555600000001</v>
      </c>
      <c r="T6370">
        <v>0</v>
      </c>
      <c r="U6370">
        <v>0</v>
      </c>
    </row>
    <row r="6371" spans="1:21" x14ac:dyDescent="0.3">
      <c r="A6371">
        <v>93705</v>
      </c>
      <c r="B6371">
        <v>1</v>
      </c>
      <c r="C6371" t="s">
        <v>79</v>
      </c>
      <c r="D6371" t="s">
        <v>114</v>
      </c>
      <c r="E6371" t="s">
        <v>5214</v>
      </c>
      <c r="F6371" t="s">
        <v>137</v>
      </c>
      <c r="G6371" t="s">
        <v>71</v>
      </c>
      <c r="H6371" t="s">
        <v>128</v>
      </c>
      <c r="I6371" t="s">
        <v>22</v>
      </c>
      <c r="J6371" t="s">
        <v>129</v>
      </c>
      <c r="K6371">
        <v>43465.917361111111</v>
      </c>
      <c r="L6371">
        <v>43465.941365740742</v>
      </c>
      <c r="M6371">
        <v>0.57611111100000001</v>
      </c>
      <c r="N6371">
        <v>0</v>
      </c>
      <c r="O6371">
        <v>0</v>
      </c>
      <c r="P6371">
        <v>0</v>
      </c>
      <c r="Q6371">
        <v>9</v>
      </c>
      <c r="R6371">
        <v>0</v>
      </c>
      <c r="S6371">
        <v>0</v>
      </c>
      <c r="T6371">
        <v>0</v>
      </c>
      <c r="U6371">
        <v>5.1849999999999996</v>
      </c>
    </row>
    <row r="6372" spans="1:21" x14ac:dyDescent="0.3">
      <c r="A6372">
        <v>93710</v>
      </c>
      <c r="B6372">
        <v>1</v>
      </c>
      <c r="C6372" t="s">
        <v>78</v>
      </c>
      <c r="D6372" t="s">
        <v>91</v>
      </c>
      <c r="E6372" t="s">
        <v>1971</v>
      </c>
      <c r="F6372" t="s">
        <v>145</v>
      </c>
      <c r="G6372" t="s">
        <v>72</v>
      </c>
      <c r="H6372" t="s">
        <v>128</v>
      </c>
      <c r="I6372" t="s">
        <v>22</v>
      </c>
      <c r="J6372" t="s">
        <v>129</v>
      </c>
      <c r="K6372">
        <v>43465.957361111112</v>
      </c>
      <c r="L6372">
        <v>43466.115277777775</v>
      </c>
      <c r="M6372">
        <v>3.79</v>
      </c>
      <c r="N6372">
        <v>0</v>
      </c>
      <c r="O6372">
        <v>0</v>
      </c>
      <c r="P6372">
        <v>0</v>
      </c>
      <c r="Q6372">
        <v>114</v>
      </c>
      <c r="R6372">
        <v>0</v>
      </c>
      <c r="S6372">
        <v>0</v>
      </c>
      <c r="T6372">
        <v>0</v>
      </c>
      <c r="U6372">
        <v>432.06</v>
      </c>
    </row>
    <row r="6373" spans="1:21" x14ac:dyDescent="0.3">
      <c r="A6373">
        <v>93714</v>
      </c>
      <c r="B6373">
        <v>1</v>
      </c>
      <c r="C6373" t="s">
        <v>79</v>
      </c>
      <c r="D6373" t="s">
        <v>109</v>
      </c>
      <c r="E6373" t="s">
        <v>5215</v>
      </c>
      <c r="F6373" t="s">
        <v>137</v>
      </c>
      <c r="G6373" t="s">
        <v>71</v>
      </c>
      <c r="H6373" t="s">
        <v>128</v>
      </c>
      <c r="I6373" t="s">
        <v>22</v>
      </c>
      <c r="J6373" t="s">
        <v>129</v>
      </c>
      <c r="K6373">
        <v>43465.982372685183</v>
      </c>
      <c r="L6373">
        <v>43466.032766203702</v>
      </c>
      <c r="M6373">
        <v>1.2094444440000001</v>
      </c>
      <c r="N6373">
        <v>0</v>
      </c>
      <c r="O6373">
        <v>1</v>
      </c>
      <c r="P6373">
        <v>0</v>
      </c>
      <c r="Q6373">
        <v>0</v>
      </c>
      <c r="R6373">
        <v>0</v>
      </c>
      <c r="S6373">
        <v>1.209444</v>
      </c>
      <c r="T6373">
        <v>0</v>
      </c>
      <c r="U6373">
        <v>0</v>
      </c>
    </row>
    <row r="6374" spans="1:21" x14ac:dyDescent="0.3">
      <c r="A6374">
        <v>93717</v>
      </c>
      <c r="B6374">
        <v>1</v>
      </c>
      <c r="C6374" t="s">
        <v>78</v>
      </c>
      <c r="D6374" t="s">
        <v>101</v>
      </c>
      <c r="E6374" t="s">
        <v>5216</v>
      </c>
      <c r="F6374" t="s">
        <v>140</v>
      </c>
      <c r="G6374" t="s">
        <v>72</v>
      </c>
      <c r="H6374" t="s">
        <v>128</v>
      </c>
      <c r="I6374" t="s">
        <v>22</v>
      </c>
      <c r="J6374" t="s">
        <v>129</v>
      </c>
      <c r="K6374">
        <v>43465.99019675926</v>
      </c>
      <c r="L6374">
        <v>43466.014980092594</v>
      </c>
      <c r="M6374">
        <v>0.5948</v>
      </c>
      <c r="N6374">
        <v>1</v>
      </c>
      <c r="O6374">
        <v>266</v>
      </c>
      <c r="P6374">
        <v>0</v>
      </c>
      <c r="Q6374">
        <v>0</v>
      </c>
      <c r="R6374">
        <v>0.5948</v>
      </c>
      <c r="S6374">
        <v>158.21680000000001</v>
      </c>
      <c r="T6374">
        <v>0</v>
      </c>
      <c r="U6374">
        <v>0</v>
      </c>
    </row>
  </sheetData>
  <dataValidations count="12">
    <dataValidation type="decimal" allowBlank="1" showErrorMessage="1" errorTitle="İstenen Aralıkta Değil!" error="İstenen Aralık: Minimum=0.0 Maksimum=9.9999999999E8" sqref="R2:U5936">
      <formula1>0</formula1>
      <formula2>999999999.99</formula2>
    </dataValidation>
    <dataValidation type="decimal" allowBlank="1" showErrorMessage="1" errorTitle="İstenen Aralıkta Değil!" error="İstenen Aralık: Minimum=0.0 Maksimum=9999999.0" sqref="Q2:Q5936 O2:O5936">
      <formula1>0</formula1>
      <formula2>9999999</formula2>
    </dataValidation>
    <dataValidation type="decimal" allowBlank="1" showErrorMessage="1" errorTitle="İstenen Aralıkta Değil!" error="İstenen Aralık: Minimum=0.0 Maksimum=99999.0" sqref="P2:P5936 N2:N5936">
      <formula1>0</formula1>
      <formula2>99999</formula2>
    </dataValidation>
    <dataValidation type="decimal" allowBlank="1" showErrorMessage="1" errorTitle="İstenen Aralıkta Değil!" error="İstenen Aralık: Minimum=0.0 Maksimum=999.999" sqref="M2:M5936">
      <formula1>0</formula1>
      <formula2>999.999</formula2>
    </dataValidation>
    <dataValidation type="list" allowBlank="1" sqref="J2:J5936">
      <formula1>$DC$1:$DC$2</formula1>
    </dataValidation>
    <dataValidation type="list" allowBlank="1" sqref="I2:I5936">
      <formula1>$DB$1:$DB$4</formula1>
    </dataValidation>
    <dataValidation type="list" allowBlank="1" sqref="H2:H5936">
      <formula1>$DA$1:$DA$3</formula1>
    </dataValidation>
    <dataValidation type="list" allowBlank="1" sqref="G2:G593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2:F5936 A2:A5936">
      <formula1>0</formula1>
      <formula2>2147483647</formula2>
    </dataValidation>
    <dataValidation type="list" allowBlank="1" sqref="D2:D5936">
      <formula1>$CY$1:$CY$1004</formula1>
    </dataValidation>
    <dataValidation type="list" allowBlank="1" sqref="C2:C5936">
      <formula1>$CX$1:$CX$81</formula1>
    </dataValidation>
    <dataValidation type="list" allowBlank="1" sqref="B2:B5936">
      <formula1>$CW$1:$CW$100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27" sqref="O27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85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91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0</v>
      </c>
      <c r="D17" s="20">
        <f t="shared" si="1"/>
        <v>6.4339595322627927</v>
      </c>
      <c r="E17" s="20">
        <f t="shared" si="2"/>
        <v>6.405064660581397</v>
      </c>
      <c r="F17" s="20">
        <f t="shared" si="3"/>
        <v>0</v>
      </c>
      <c r="G17" s="20">
        <v>0</v>
      </c>
      <c r="H17" s="20">
        <f t="shared" si="4"/>
        <v>0</v>
      </c>
      <c r="I17" s="20">
        <f t="shared" si="5"/>
        <v>6.4042340071652051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11.313087522881993</v>
      </c>
      <c r="E21" s="20">
        <f t="shared" si="2"/>
        <v>11.262280518166639</v>
      </c>
      <c r="F21" s="20">
        <f t="shared" si="3"/>
        <v>0</v>
      </c>
      <c r="G21" s="20">
        <v>0</v>
      </c>
      <c r="H21" s="20">
        <f t="shared" si="4"/>
        <v>0</v>
      </c>
      <c r="I21" s="20">
        <f t="shared" si="5"/>
        <v>11.260819947152562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74" t="s">
        <v>60</v>
      </c>
      <c r="B25" s="75"/>
      <c r="C25" s="20">
        <f t="shared" ref="C25:I25" si="6">SUM(C15:C24)</f>
        <v>0</v>
      </c>
      <c r="D25" s="20">
        <f t="shared" si="6"/>
        <v>17.747047055144787</v>
      </c>
      <c r="E25" s="20">
        <f t="shared" si="6"/>
        <v>17.667345178748036</v>
      </c>
      <c r="F25" s="20">
        <f t="shared" si="6"/>
        <v>0</v>
      </c>
      <c r="G25" s="20">
        <f t="shared" si="6"/>
        <v>0</v>
      </c>
      <c r="H25" s="20">
        <f t="shared" si="6"/>
        <v>0</v>
      </c>
      <c r="I25" s="20">
        <f t="shared" si="6"/>
        <v>17.665053954317766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0.25630842643562096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0.25515734690899661</v>
      </c>
      <c r="F29" s="20">
        <f>(SUMIFS(OGİD2,KAYNAK,A29,SEBEP,B29,SÜRE,"Uzun",BİLDİRİM,"Bildirimli",İL,$B$10,İLÇE,$B$11)/VLOOKUP($B$11,ABONE,6,FALSE))*60</f>
        <v>0</v>
      </c>
      <c r="G29" s="20"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0.25512425632629243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3.6470484114523956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3.6306695400379385</v>
      </c>
      <c r="F31" s="20">
        <f>(SUMIFS(OGİD2,KAYNAK,A31,SEBEP,B31,SÜRE,"Uzun",BİLDİRİM,"Bildirimli",İL,$B$10,İLÇE,$B$11)/VLOOKUP($B$11,ABONE,6,FALSE))*60</f>
        <v>0</v>
      </c>
      <c r="G31" s="20"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54.816667500000001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3.6373076969215559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0</v>
      </c>
      <c r="D33" s="20">
        <f t="shared" ref="D33:I33" si="7">SUM(D28:D32)</f>
        <v>3.9033568378880164</v>
      </c>
      <c r="E33" s="20">
        <f t="shared" si="7"/>
        <v>3.8858268869469352</v>
      </c>
      <c r="F33" s="20">
        <f t="shared" si="7"/>
        <v>0</v>
      </c>
      <c r="G33" s="20">
        <f t="shared" si="7"/>
        <v>0</v>
      </c>
      <c r="H33" s="20">
        <f t="shared" si="7"/>
        <v>54.816667500000001</v>
      </c>
      <c r="I33" s="20">
        <f t="shared" si="7"/>
        <v>3.8924319532478484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22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1">(SUMIFS(OGİD1,KAYNAK,A36,SEBEP,B36,SÜRE,"Uzun",BİLDİRİM,"Bildirimsiz",İL,$B$10,İLÇE,$B$11)/VLOOKUP($B$11,ABONE,6,FALSE))</f>
        <v>0</v>
      </c>
      <c r="G36" s="20"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f t="shared" si="11"/>
        <v>0</v>
      </c>
      <c r="G37" s="20"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8"/>
        <v>0</v>
      </c>
      <c r="D38" s="20">
        <f t="shared" si="9"/>
        <v>6.76850916908244E-2</v>
      </c>
      <c r="E38" s="20">
        <f t="shared" si="10"/>
        <v>6.7381118370920409E-2</v>
      </c>
      <c r="F38" s="20">
        <f t="shared" si="11"/>
        <v>0</v>
      </c>
      <c r="G38" s="20">
        <v>0</v>
      </c>
      <c r="H38" s="20">
        <f t="shared" si="12"/>
        <v>0</v>
      </c>
      <c r="I38" s="20">
        <f t="shared" si="13"/>
        <v>6.7372379917972999E-2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f t="shared" si="11"/>
        <v>0</v>
      </c>
      <c r="G39" s="20"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f t="shared" si="11"/>
        <v>0</v>
      </c>
      <c r="G40" s="20"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f t="shared" si="11"/>
        <v>0</v>
      </c>
      <c r="G41" s="20"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8"/>
        <v>0</v>
      </c>
      <c r="D42" s="20">
        <f t="shared" si="9"/>
        <v>5.7033972834761082E-2</v>
      </c>
      <c r="E42" s="20">
        <f t="shared" si="10"/>
        <v>5.6777833622464698E-2</v>
      </c>
      <c r="F42" s="20">
        <f t="shared" si="11"/>
        <v>0</v>
      </c>
      <c r="G42" s="20">
        <v>0</v>
      </c>
      <c r="H42" s="20">
        <f t="shared" si="12"/>
        <v>0</v>
      </c>
      <c r="I42" s="20">
        <f t="shared" si="13"/>
        <v>5.6770470277368E-2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f t="shared" si="11"/>
        <v>0</v>
      </c>
      <c r="G43" s="20"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f t="shared" si="11"/>
        <v>0</v>
      </c>
      <c r="G44" s="20"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f t="shared" si="11"/>
        <v>0</v>
      </c>
      <c r="G45" s="20"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74" t="s">
        <v>60</v>
      </c>
      <c r="B46" s="75"/>
      <c r="C46" s="20">
        <f>SUM(C36:C45)</f>
        <v>0</v>
      </c>
      <c r="D46" s="20">
        <f t="shared" ref="D46:I46" si="14">SUM(D36:D45)</f>
        <v>0.12471906452558548</v>
      </c>
      <c r="E46" s="20">
        <f t="shared" si="14"/>
        <v>0.12415895199338511</v>
      </c>
      <c r="F46" s="20">
        <f t="shared" si="14"/>
        <v>0</v>
      </c>
      <c r="G46" s="20">
        <f t="shared" si="14"/>
        <v>0</v>
      </c>
      <c r="H46" s="20">
        <f t="shared" si="14"/>
        <v>0</v>
      </c>
      <c r="I46" s="20">
        <f t="shared" si="14"/>
        <v>0.12414285019534099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2.0031920784339273E-3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1.9941957554435057E-3</v>
      </c>
      <c r="F50" s="20">
        <f>(SUMIFS(OGİD1,KAYNAK,A50,SEBEP,B50,SÜRE,"Uzun",BİLDİRİM,"Bildirimli",İL,$B$10,İLÇE,$B$11)/VLOOKUP($B$11,ABONE,6,FALSE))</f>
        <v>0</v>
      </c>
      <c r="G50" s="20"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1.9939371342422227E-3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2.2670271326666883E-2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2.256845928111675E-2</v>
      </c>
      <c r="F52" s="20">
        <f>(SUMIFS(OGİD1,KAYNAK,A52,SEBEP,B52,SÜRE,"Uzun",BİLDİRİM,"Bildirimli",İL,$B$10,İLÇE,$B$11)/VLOOKUP($B$11,ABONE,6,FALSE))</f>
        <v>0</v>
      </c>
      <c r="G52" s="20"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0.25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2.2597954188078525E-2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0</v>
      </c>
      <c r="D54" s="20">
        <f t="shared" ref="D54:I54" si="15">SUM(D49:D53)</f>
        <v>2.467346340510081E-2</v>
      </c>
      <c r="E54" s="20">
        <f t="shared" si="15"/>
        <v>2.4562655036560258E-2</v>
      </c>
      <c r="F54" s="20">
        <f t="shared" si="15"/>
        <v>0</v>
      </c>
      <c r="G54" s="20">
        <f t="shared" si="15"/>
        <v>0</v>
      </c>
      <c r="H54" s="20">
        <f t="shared" si="15"/>
        <v>0.25</v>
      </c>
      <c r="I54" s="20">
        <f t="shared" si="15"/>
        <v>2.4591891322320748E-2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1.9950490212045209E-2</v>
      </c>
      <c r="E58" s="20">
        <f>((SUMIFS(OGİİ1,KAYNAK,A58,SÜRE,"Kısa",İL,$B$10,İLÇE,$B$11)+SUMIFS(AGİİ1,KAYNAK,A58,SÜRE,"Kısa",İL,$B$10,İLÇE,$B$11))/VLOOKUP($B$11,ABONE,5,FALSE))</f>
        <v>1.98608926863276E-2</v>
      </c>
      <c r="F58" s="20">
        <f>(SUMIFS(OGİD1,KAYNAK,A58,SÜRE,"Kısa",İL,$B$10,İLÇE,$B$11)/VLOOKUP($B$11,ABONE,6,FALSE))</f>
        <v>0</v>
      </c>
      <c r="G58" s="20"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1.985831698737173E-2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6">SUM(D57:D58)</f>
        <v>1.9950490212045209E-2</v>
      </c>
      <c r="E59" s="20">
        <f t="shared" si="16"/>
        <v>1.98608926863276E-2</v>
      </c>
      <c r="F59" s="20">
        <f t="shared" si="16"/>
        <v>0</v>
      </c>
      <c r="G59" s="20">
        <f t="shared" si="16"/>
        <v>0</v>
      </c>
      <c r="H59" s="20">
        <f t="shared" si="16"/>
        <v>0</v>
      </c>
      <c r="I59" s="20">
        <f t="shared" si="16"/>
        <v>1.985831698737173E-2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277</v>
      </c>
      <c r="D63" s="31">
        <f>VLOOKUP($B$11,ABONE,4,FALSE)</f>
        <v>61402</v>
      </c>
      <c r="E63" s="31">
        <f>VLOOKUP($B$11,ABONE,5,FALSE)</f>
        <v>61679</v>
      </c>
      <c r="F63" s="31">
        <f>VLOOKUP($B$11,ABONE,6,FALSE)</f>
        <v>8</v>
      </c>
      <c r="G63" s="31">
        <f>VLOOKUP($B$11,ABONE,7,FALSE)</f>
        <v>0</v>
      </c>
      <c r="H63" s="31">
        <f>VLOOKUP($B$11,ABONE,8,FALSE)</f>
        <v>8</v>
      </c>
      <c r="I63" s="31">
        <f>VLOOKUP($B$11,ABONE,9,FALSE)</f>
        <v>61687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0" sqref="N20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86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91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0.39357096151825305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0.39295569073873948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0.35714142857142855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0.39295043084185677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0</v>
      </c>
      <c r="D17" s="20">
        <f t="shared" si="1"/>
        <v>13.91310729366764</v>
      </c>
      <c r="E17" s="20">
        <f t="shared" si="2"/>
        <v>13.891356887242816</v>
      </c>
      <c r="F17" s="20">
        <f t="shared" si="3"/>
        <v>0</v>
      </c>
      <c r="G17" s="20">
        <v>0</v>
      </c>
      <c r="H17" s="20">
        <f t="shared" si="4"/>
        <v>391.31071714285713</v>
      </c>
      <c r="I17" s="20">
        <f t="shared" si="5"/>
        <v>13.946786953265145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20.005834958281667</v>
      </c>
      <c r="E21" s="20">
        <f t="shared" si="2"/>
        <v>19.97455977064557</v>
      </c>
      <c r="F21" s="20">
        <f t="shared" si="3"/>
        <v>0</v>
      </c>
      <c r="G21" s="20">
        <v>0</v>
      </c>
      <c r="H21" s="20">
        <f t="shared" si="4"/>
        <v>183.88214142857143</v>
      </c>
      <c r="I21" s="20">
        <f t="shared" si="5"/>
        <v>19.998632219040125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74" t="s">
        <v>60</v>
      </c>
      <c r="B25" s="75"/>
      <c r="C25" s="20">
        <f t="shared" ref="C25:I25" si="6">SUM(C15:C24)</f>
        <v>0</v>
      </c>
      <c r="D25" s="20">
        <f t="shared" si="6"/>
        <v>34.312513213467561</v>
      </c>
      <c r="E25" s="20">
        <f t="shared" si="6"/>
        <v>34.258872348627122</v>
      </c>
      <c r="F25" s="20">
        <f t="shared" si="6"/>
        <v>0</v>
      </c>
      <c r="G25" s="20">
        <f t="shared" si="6"/>
        <v>0</v>
      </c>
      <c r="H25" s="20">
        <f t="shared" si="6"/>
        <v>575.54999999999995</v>
      </c>
      <c r="I25" s="20">
        <f t="shared" si="6"/>
        <v>34.338369603147129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1.0880311409395973</v>
      </c>
      <c r="D29" s="20">
        <f>(SUMIFS(AGİİ2,KAYNAK,A29,SEBEP,B29,SÜRE,"Uzun",BİLDİRİM,"Bildirimli",İL,$B$10,İLÇE,$B$11)/VLOOKUP($B$11,ABONE,4,FALSE))*60</f>
        <v>2.2895343519472061E-2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2.4560473817292861E-2</v>
      </c>
      <c r="F29" s="20">
        <f>(SUMIFS(OGİD2,KAYNAK,A29,SEBEP,B29,SÜRE,"Uzun",BİLDİRİM,"Bildirimli",İL,$B$10,İLÇE,$B$11)/VLOOKUP($B$11,ABONE,6,FALSE))*60</f>
        <v>18.759522857142858</v>
      </c>
      <c r="G29" s="20"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4971.2738100000006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0.7546678904799371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0.82837797629305809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0.82708297027625355</v>
      </c>
      <c r="F31" s="20">
        <f>(SUMIFS(OGİD2,KAYNAK,A31,SEBEP,B31,SÜRE,"Uzun",BİLDİRİM,"Bildirimli",İL,$B$10,İLÇE,$B$11)/VLOOKUP($B$11,ABONE,6,FALSE))*60</f>
        <v>0</v>
      </c>
      <c r="G31" s="20"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174.28571571428571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0.85255814319433509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1.0880311409395973</v>
      </c>
      <c r="D33" s="20">
        <f t="shared" ref="D33:I33" si="7">SUM(D28:D32)</f>
        <v>0.85127331981253018</v>
      </c>
      <c r="E33" s="20">
        <f t="shared" si="7"/>
        <v>0.85164344409354642</v>
      </c>
      <c r="F33" s="20">
        <f t="shared" si="7"/>
        <v>18.759522857142858</v>
      </c>
      <c r="G33" s="20">
        <f t="shared" si="7"/>
        <v>0</v>
      </c>
      <c r="H33" s="20">
        <f t="shared" si="7"/>
        <v>5145.5595257142859</v>
      </c>
      <c r="I33" s="20">
        <f t="shared" si="7"/>
        <v>1.6072260336742721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22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7.6227906096971484E-2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7.6108738760478856E-2</v>
      </c>
      <c r="F36" s="20">
        <f t="shared" ref="F36:F45" si="11">(SUMIFS(OGİD1,KAYNAK,A36,SEBEP,B36,SÜRE,"Uzun",BİLDİRİM,"Bildirimsiz",İL,$B$10,İLÇE,$B$11)/VLOOKUP($B$11,ABONE,6,FALSE))</f>
        <v>0</v>
      </c>
      <c r="G36" s="20"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7.1428571428571425E-2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7.6108051403094679E-2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f t="shared" si="11"/>
        <v>0</v>
      </c>
      <c r="G37" s="20"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8"/>
        <v>0</v>
      </c>
      <c r="D38" s="20">
        <f t="shared" si="9"/>
        <v>0.15121582144133161</v>
      </c>
      <c r="E38" s="20">
        <f t="shared" si="10"/>
        <v>0.15097942524997116</v>
      </c>
      <c r="F38" s="20">
        <f t="shared" si="11"/>
        <v>0</v>
      </c>
      <c r="G38" s="20">
        <v>0</v>
      </c>
      <c r="H38" s="20">
        <f t="shared" si="12"/>
        <v>4.3571428571428568</v>
      </c>
      <c r="I38" s="20">
        <f t="shared" si="13"/>
        <v>0.15159716758457908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f t="shared" si="11"/>
        <v>0</v>
      </c>
      <c r="G39" s="20"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f t="shared" si="11"/>
        <v>0</v>
      </c>
      <c r="G40" s="20"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f t="shared" si="11"/>
        <v>0</v>
      </c>
      <c r="G41" s="20"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8"/>
        <v>0</v>
      </c>
      <c r="D42" s="20">
        <f t="shared" si="9"/>
        <v>0.1221180723397995</v>
      </c>
      <c r="E42" s="20">
        <f t="shared" si="10"/>
        <v>0.12192716475537976</v>
      </c>
      <c r="F42" s="20">
        <f t="shared" si="11"/>
        <v>0</v>
      </c>
      <c r="G42" s="20">
        <v>0</v>
      </c>
      <c r="H42" s="20">
        <f t="shared" si="12"/>
        <v>2.8571428571428572</v>
      </c>
      <c r="I42" s="20">
        <f t="shared" si="13"/>
        <v>0.12232887490165224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f t="shared" si="11"/>
        <v>0</v>
      </c>
      <c r="G43" s="20"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f t="shared" si="11"/>
        <v>0</v>
      </c>
      <c r="G44" s="20"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f t="shared" si="11"/>
        <v>0</v>
      </c>
      <c r="G45" s="20"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74" t="s">
        <v>60</v>
      </c>
      <c r="B46" s="75"/>
      <c r="C46" s="20">
        <f>SUM(C36:C45)</f>
        <v>0</v>
      </c>
      <c r="D46" s="20">
        <f t="shared" ref="D46:I46" si="14">SUM(D36:D45)</f>
        <v>0.3495617998781026</v>
      </c>
      <c r="E46" s="20">
        <f t="shared" si="14"/>
        <v>0.34901532876582975</v>
      </c>
      <c r="F46" s="20">
        <f t="shared" si="14"/>
        <v>0</v>
      </c>
      <c r="G46" s="20">
        <f t="shared" si="14"/>
        <v>0</v>
      </c>
      <c r="H46" s="20">
        <f t="shared" si="14"/>
        <v>7.2857142857142847</v>
      </c>
      <c r="I46" s="20">
        <f t="shared" si="14"/>
        <v>0.35003409388932599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6.7114093959731542E-3</v>
      </c>
      <c r="D50" s="20">
        <f>(SUMIFS(AGİİ1,KAYNAK,A50,SEBEP,B50,SÜRE,"Uzun",BİLDİRİM,"Bildirimli",İL,$B$10,İLÇE,$B$11)/VLOOKUP($B$11,ABONE,4,FALSE))</f>
        <v>1.6813433933713038E-4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1.7836346276925015E-4</v>
      </c>
      <c r="F50" s="20">
        <f>(SUMIFS(OGİD1,KAYNAK,A50,SEBEP,B50,SÜRE,"Uzun",BİLDİRİM,"Bildirimli",İL,$B$10,İLÇE,$B$11)/VLOOKUP($B$11,ABONE,6,FALSE))</f>
        <v>0.14285714285714285</v>
      </c>
      <c r="G50" s="20"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37.857142857142854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5.7382638342512457E-3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2.0554422983964187E-2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2.0522290186861959E-2</v>
      </c>
      <c r="F52" s="20">
        <f>(SUMIFS(OGİD1,KAYNAK,A52,SEBEP,B52,SÜRE,"Uzun",BİLDİRİM,"Bildirimli",İL,$B$10,İLÇE,$B$11)/VLOOKUP($B$11,ABONE,6,FALSE))</f>
        <v>0</v>
      </c>
      <c r="G52" s="20"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4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2.1106740099659061E-2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6.7114093959731542E-3</v>
      </c>
      <c r="D54" s="20">
        <f t="shared" ref="D54:I54" si="15">SUM(D49:D53)</f>
        <v>2.0722557323301319E-2</v>
      </c>
      <c r="E54" s="20">
        <f t="shared" si="15"/>
        <v>2.0700653649631209E-2</v>
      </c>
      <c r="F54" s="20">
        <f t="shared" si="15"/>
        <v>0.14285714285714285</v>
      </c>
      <c r="G54" s="20">
        <f t="shared" si="15"/>
        <v>0</v>
      </c>
      <c r="H54" s="20">
        <f t="shared" si="15"/>
        <v>41.857142857142854</v>
      </c>
      <c r="I54" s="20">
        <f t="shared" si="15"/>
        <v>2.6845003933910306E-2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1.3422818791946308E-2</v>
      </c>
      <c r="D58" s="20">
        <f>(SUMIFS(AGİİ1,KAYNAK,A58,SÜRE,"Kısa",İL,$B$10,İLÇE,$B$11)/VLOOKUP($B$11,ABONE,4,FALSE))</f>
        <v>7.3138437611651713E-3</v>
      </c>
      <c r="E58" s="20">
        <f>((SUMIFS(OGİİ1,KAYNAK,A58,SÜRE,"Kısa",İL,$B$10,İLÇE,$B$11)+SUMIFS(AGİİ1,KAYNAK,A58,SÜRE,"Kısa",İL,$B$10,İLÇE,$B$11))/VLOOKUP($B$11,ABONE,5,FALSE))</f>
        <v>7.3233939419374465E-3</v>
      </c>
      <c r="F58" s="20">
        <f>(SUMIFS(OGİD1,KAYNAK,A58,SÜRE,"Kısa",İL,$B$10,İLÇE,$B$11)/VLOOKUP($B$11,ABONE,6,FALSE))</f>
        <v>0</v>
      </c>
      <c r="G58" s="20"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7.3223183844741673E-3</v>
      </c>
    </row>
    <row r="59" spans="1:9" ht="15" thickBot="1" x14ac:dyDescent="0.35">
      <c r="A59" s="74" t="s">
        <v>60</v>
      </c>
      <c r="B59" s="75"/>
      <c r="C59" s="20">
        <f>SUM(C57:C58)</f>
        <v>1.3422818791946308E-2</v>
      </c>
      <c r="D59" s="20">
        <f t="shared" ref="D59:I59" si="16">SUM(D57:D58)</f>
        <v>7.3138437611651713E-3</v>
      </c>
      <c r="E59" s="20">
        <f t="shared" si="16"/>
        <v>7.3233939419374465E-3</v>
      </c>
      <c r="F59" s="20">
        <f t="shared" si="16"/>
        <v>0</v>
      </c>
      <c r="G59" s="20">
        <f t="shared" si="16"/>
        <v>0</v>
      </c>
      <c r="H59" s="20">
        <f t="shared" si="16"/>
        <v>0</v>
      </c>
      <c r="I59" s="20">
        <f t="shared" si="16"/>
        <v>7.3223183844741673E-3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149</v>
      </c>
      <c r="D63" s="31">
        <f>VLOOKUP($B$11,ABONE,4,FALSE)</f>
        <v>95162</v>
      </c>
      <c r="E63" s="31">
        <f>VLOOKUP($B$11,ABONE,5,FALSE)</f>
        <v>95311</v>
      </c>
      <c r="F63" s="31">
        <f>VLOOKUP($B$11,ABONE,6,FALSE)</f>
        <v>14</v>
      </c>
      <c r="G63" s="31">
        <f>VLOOKUP($B$11,ABONE,7,FALSE)</f>
        <v>0</v>
      </c>
      <c r="H63" s="31">
        <f>VLOOKUP($B$11,ABONE,8,FALSE)</f>
        <v>14</v>
      </c>
      <c r="I63" s="31">
        <f>VLOOKUP($B$11,ABONE,9,FALSE)</f>
        <v>95325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87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91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0</v>
      </c>
      <c r="D17" s="20">
        <f t="shared" si="1"/>
        <v>101.66757311634348</v>
      </c>
      <c r="E17" s="20">
        <f t="shared" si="2"/>
        <v>101.1234929550151</v>
      </c>
      <c r="F17" s="20">
        <f t="shared" si="3"/>
        <v>131.19171</v>
      </c>
      <c r="G17" s="20">
        <f t="shared" si="4"/>
        <v>464.01701072164951</v>
      </c>
      <c r="H17" s="20">
        <f t="shared" si="5"/>
        <v>460.62083418367348</v>
      </c>
      <c r="I17" s="20">
        <f t="shared" si="6"/>
        <v>104.81857286905446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0.61468676752610274</v>
      </c>
      <c r="E18" s="20">
        <f t="shared" si="2"/>
        <v>0.61139723414401526</v>
      </c>
      <c r="F18" s="20">
        <f t="shared" si="3"/>
        <v>0</v>
      </c>
      <c r="G18" s="20">
        <f t="shared" si="4"/>
        <v>207.07457041237114</v>
      </c>
      <c r="H18" s="20">
        <f t="shared" si="5"/>
        <v>204.96156459183672</v>
      </c>
      <c r="I18" s="20">
        <f t="shared" si="6"/>
        <v>2.7118027510619331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10.202758548902619</v>
      </c>
      <c r="E21" s="20">
        <f t="shared" si="2"/>
        <v>10.148157869972975</v>
      </c>
      <c r="F21" s="20">
        <f t="shared" si="3"/>
        <v>0</v>
      </c>
      <c r="G21" s="20">
        <f t="shared" si="4"/>
        <v>12.052319381443299</v>
      </c>
      <c r="H21" s="20">
        <f t="shared" si="5"/>
        <v>11.929336530612245</v>
      </c>
      <c r="I21" s="20">
        <f t="shared" si="6"/>
        <v>10.166465647910218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0</v>
      </c>
      <c r="D25" s="20">
        <f t="shared" si="7"/>
        <v>112.48501843277221</v>
      </c>
      <c r="E25" s="20">
        <f t="shared" si="7"/>
        <v>111.88304805913209</v>
      </c>
      <c r="F25" s="20">
        <f t="shared" si="7"/>
        <v>131.19171</v>
      </c>
      <c r="G25" s="20">
        <f t="shared" si="7"/>
        <v>683.143900515464</v>
      </c>
      <c r="H25" s="20">
        <f t="shared" si="7"/>
        <v>677.51173530612243</v>
      </c>
      <c r="I25" s="20">
        <f t="shared" si="7"/>
        <v>117.69684126802662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37.752224047517586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37.550190739151176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57.7172681443299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57.128316428571431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37.751423768419954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3.0623348636266785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3.0459465935463363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6.7499996907216486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6.6811221428571423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3.0833106088415758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0</v>
      </c>
      <c r="D33" s="20">
        <f t="shared" ref="D33:I33" si="8">SUM(D28:D32)</f>
        <v>40.814558911144267</v>
      </c>
      <c r="E33" s="20">
        <f t="shared" si="8"/>
        <v>40.596137332697509</v>
      </c>
      <c r="F33" s="20">
        <f t="shared" si="8"/>
        <v>0</v>
      </c>
      <c r="G33" s="20">
        <f t="shared" si="8"/>
        <v>64.467267835051544</v>
      </c>
      <c r="H33" s="20">
        <f t="shared" si="8"/>
        <v>63.809438571428572</v>
      </c>
      <c r="I33" s="20">
        <f t="shared" si="8"/>
        <v>40.834734377261533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22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9"/>
        <v>0</v>
      </c>
      <c r="D38" s="20">
        <f t="shared" si="10"/>
        <v>1.4443319838056681</v>
      </c>
      <c r="E38" s="20">
        <f t="shared" si="11"/>
        <v>1.4366025539129974</v>
      </c>
      <c r="F38" s="20">
        <f t="shared" si="12"/>
        <v>3.5</v>
      </c>
      <c r="G38" s="20">
        <f t="shared" si="13"/>
        <v>5.2061855670103094</v>
      </c>
      <c r="H38" s="20">
        <f t="shared" si="14"/>
        <v>5.1887755102040813</v>
      </c>
      <c r="I38" s="20">
        <f t="shared" si="15"/>
        <v>1.4751691226598143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1.4383123801406351E-3</v>
      </c>
      <c r="E39" s="20">
        <f t="shared" si="11"/>
        <v>1.4306151645207439E-3</v>
      </c>
      <c r="F39" s="20">
        <f t="shared" si="12"/>
        <v>0</v>
      </c>
      <c r="G39" s="20">
        <f t="shared" si="13"/>
        <v>0.4845360824742268</v>
      </c>
      <c r="H39" s="20">
        <f t="shared" si="14"/>
        <v>0.47959183673469385</v>
      </c>
      <c r="I39" s="20">
        <f t="shared" si="15"/>
        <v>6.3453773139650746E-3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9"/>
        <v>0</v>
      </c>
      <c r="D42" s="20">
        <f t="shared" si="10"/>
        <v>0.10819305348391221</v>
      </c>
      <c r="E42" s="20">
        <f t="shared" si="11"/>
        <v>0.1076140518200604</v>
      </c>
      <c r="F42" s="20">
        <f t="shared" si="12"/>
        <v>0</v>
      </c>
      <c r="G42" s="20">
        <f t="shared" si="13"/>
        <v>0.13917525773195877</v>
      </c>
      <c r="H42" s="20">
        <f t="shared" si="14"/>
        <v>0.13775510204081631</v>
      </c>
      <c r="I42" s="20">
        <f t="shared" si="15"/>
        <v>0.10792385547223242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74" t="s">
        <v>60</v>
      </c>
      <c r="B46" s="75"/>
      <c r="C46" s="20">
        <f>SUM(C36:C45)</f>
        <v>0</v>
      </c>
      <c r="D46" s="20">
        <f t="shared" ref="D46:I46" si="16">SUM(D36:D45)</f>
        <v>1.5539633496697209</v>
      </c>
      <c r="E46" s="20">
        <f t="shared" si="16"/>
        <v>1.5456472208975784</v>
      </c>
      <c r="F46" s="20">
        <f t="shared" si="16"/>
        <v>3.5</v>
      </c>
      <c r="G46" s="20">
        <f t="shared" si="16"/>
        <v>5.8298969072164954</v>
      </c>
      <c r="H46" s="20">
        <f t="shared" si="16"/>
        <v>5.8061224489795915</v>
      </c>
      <c r="I46" s="20">
        <f t="shared" si="16"/>
        <v>1.5894383554460116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0.22027487747709354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0.21909606315901023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0.33505154639175255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0.33163265306122447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0.22025276626986209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2.3918602173449818E-2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2.379060032851163E-2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5.6701030927835051E-2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5.6122448979591837E-2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2.4122922020032512E-2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0</v>
      </c>
      <c r="D54" s="20">
        <f t="shared" ref="D54:I54" si="17">SUM(D49:D53)</f>
        <v>0.24419347965054336</v>
      </c>
      <c r="E54" s="20">
        <f t="shared" si="17"/>
        <v>0.24288666348752186</v>
      </c>
      <c r="F54" s="20">
        <f t="shared" si="17"/>
        <v>0</v>
      </c>
      <c r="G54" s="20">
        <f t="shared" si="17"/>
        <v>0.39175257731958762</v>
      </c>
      <c r="H54" s="20">
        <f t="shared" si="17"/>
        <v>0.38775510204081631</v>
      </c>
      <c r="I54" s="20">
        <f t="shared" si="17"/>
        <v>0.24437568828989462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0.20216279565310036</v>
      </c>
      <c r="E58" s="20">
        <f>((SUMIFS(OGİİ1,KAYNAK,A58,SÜRE,"Kısa",İL,$B$10,İLÇE,$B$11)+SUMIFS(AGİİ1,KAYNAK,A58,SÜRE,"Kısa",İL,$B$10,İLÇE,$B$11))/VLOOKUP($B$11,ABONE,5,FALSE))</f>
        <v>0.20108090923541566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0.32989690721649484</v>
      </c>
      <c r="H58" s="20">
        <f>((SUMIFS(OGİD1,KAYNAK,A58,SÜRE,"Kısa",İL,$B$10,İLÇE,$B$11)+SUMIFS(AGİD1,KAYNAK,A58,SÜRE,"Kısa",İL,$B$10,İLÇE,$B$11))/VLOOKUP($B$11,ABONE,8,FALSE))</f>
        <v>0.32653061224489793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0.20237033929414233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0.20216279565310036</v>
      </c>
      <c r="E59" s="20">
        <f t="shared" si="18"/>
        <v>0.20108090923541566</v>
      </c>
      <c r="F59" s="20">
        <f t="shared" si="18"/>
        <v>0</v>
      </c>
      <c r="G59" s="20">
        <f t="shared" si="18"/>
        <v>0.32989690721649484</v>
      </c>
      <c r="H59" s="20">
        <f t="shared" si="18"/>
        <v>0.32653061224489793</v>
      </c>
      <c r="I59" s="20">
        <f t="shared" si="18"/>
        <v>0.20237033929414233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101</v>
      </c>
      <c r="D63" s="31">
        <f>VLOOKUP($B$11,ABONE,4,FALSE)</f>
        <v>18772</v>
      </c>
      <c r="E63" s="31">
        <f>VLOOKUP($B$11,ABONE,5,FALSE)</f>
        <v>18873</v>
      </c>
      <c r="F63" s="31">
        <f>VLOOKUP($B$11,ABONE,6,FALSE)</f>
        <v>2</v>
      </c>
      <c r="G63" s="31">
        <f>VLOOKUP($B$11,ABONE,7,FALSE)</f>
        <v>194</v>
      </c>
      <c r="H63" s="31">
        <f>VLOOKUP($B$11,ABONE,8,FALSE)</f>
        <v>196</v>
      </c>
      <c r="I63" s="31">
        <f>VLOOKUP($B$11,ABONE,9,FALSE)</f>
        <v>19069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F57" sqref="F57:H58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88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91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v>0</v>
      </c>
      <c r="H15" s="20">
        <v>0</v>
      </c>
      <c r="I15" s="20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v>0</v>
      </c>
      <c r="H16" s="20">
        <v>0</v>
      </c>
      <c r="I16" s="20">
        <f t="shared" si="3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750.78366000000005</v>
      </c>
      <c r="D17" s="20">
        <f t="shared" si="1"/>
        <v>48.914211449938627</v>
      </c>
      <c r="E17" s="20">
        <f t="shared" si="2"/>
        <v>48.920889433692977</v>
      </c>
      <c r="F17" s="20">
        <v>0</v>
      </c>
      <c r="G17" s="20">
        <v>0</v>
      </c>
      <c r="H17" s="20">
        <v>0</v>
      </c>
      <c r="I17" s="20">
        <f t="shared" si="3"/>
        <v>48.940094586972656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v>0</v>
      </c>
      <c r="H18" s="20">
        <v>0</v>
      </c>
      <c r="I18" s="20">
        <f t="shared" si="3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v>0</v>
      </c>
      <c r="H19" s="20">
        <v>0</v>
      </c>
      <c r="I19" s="20">
        <f t="shared" si="3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v>0</v>
      </c>
      <c r="H20" s="20">
        <v>0</v>
      </c>
      <c r="I20" s="20">
        <f t="shared" si="3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6460.3000199999997</v>
      </c>
      <c r="D21" s="20">
        <f t="shared" si="1"/>
        <v>43.084320627967379</v>
      </c>
      <c r="E21" s="20">
        <f t="shared" si="2"/>
        <v>43.145377655420447</v>
      </c>
      <c r="F21" s="20">
        <v>0</v>
      </c>
      <c r="G21" s="20">
        <v>0</v>
      </c>
      <c r="H21" s="20">
        <v>0</v>
      </c>
      <c r="I21" s="20">
        <f t="shared" si="3"/>
        <v>43.39852158531712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v>0</v>
      </c>
      <c r="H22" s="20">
        <v>0</v>
      </c>
      <c r="I22" s="20">
        <f t="shared" si="3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v>0</v>
      </c>
      <c r="H23" s="20">
        <v>0</v>
      </c>
      <c r="I23" s="20">
        <f t="shared" si="3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1.9933226134860753E-4</v>
      </c>
      <c r="E24" s="20">
        <f t="shared" si="2"/>
        <v>1.9933036478849119E-4</v>
      </c>
      <c r="F24" s="20">
        <v>0</v>
      </c>
      <c r="G24" s="20">
        <v>0</v>
      </c>
      <c r="H24" s="20">
        <v>0</v>
      </c>
      <c r="I24" s="20">
        <f t="shared" si="3"/>
        <v>1.9933036478849119E-4</v>
      </c>
    </row>
    <row r="25" spans="1:9" ht="15" thickBot="1" x14ac:dyDescent="0.35">
      <c r="A25" s="74" t="s">
        <v>60</v>
      </c>
      <c r="B25" s="75"/>
      <c r="C25" s="20">
        <f t="shared" ref="C25:I25" si="4">SUM(C15:C24)</f>
        <v>7211.0836799999997</v>
      </c>
      <c r="D25" s="20">
        <f t="shared" si="4"/>
        <v>91.998731410167352</v>
      </c>
      <c r="E25" s="20">
        <f t="shared" si="4"/>
        <v>92.066466419478218</v>
      </c>
      <c r="F25" s="20">
        <f t="shared" si="4"/>
        <v>0</v>
      </c>
      <c r="G25" s="20">
        <f t="shared" si="4"/>
        <v>0</v>
      </c>
      <c r="H25" s="20">
        <f t="shared" si="4"/>
        <v>0</v>
      </c>
      <c r="I25" s="20">
        <f t="shared" si="4"/>
        <v>92.338815502654569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v>0</v>
      </c>
      <c r="H28" s="20"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2.5309419817128287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2.5309179008962719</v>
      </c>
      <c r="F29" s="20">
        <v>0</v>
      </c>
      <c r="G29" s="20">
        <v>0</v>
      </c>
      <c r="H29" s="20"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2.5309179008962719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v>0</v>
      </c>
      <c r="H30" s="20"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4.9624511974196253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4.9624039818462071</v>
      </c>
      <c r="F31" s="20">
        <v>0</v>
      </c>
      <c r="G31" s="20">
        <v>0</v>
      </c>
      <c r="H31" s="20"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4.9624039818462071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v>0</v>
      </c>
      <c r="H32" s="20"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0</v>
      </c>
      <c r="D33" s="20">
        <f t="shared" ref="D33:I33" si="5">SUM(D28:D32)</f>
        <v>7.493393179132454</v>
      </c>
      <c r="E33" s="20">
        <f t="shared" si="5"/>
        <v>7.493321882742479</v>
      </c>
      <c r="F33" s="20">
        <f t="shared" si="5"/>
        <v>0</v>
      </c>
      <c r="G33" s="20">
        <f t="shared" si="5"/>
        <v>0</v>
      </c>
      <c r="H33" s="20">
        <f t="shared" si="5"/>
        <v>0</v>
      </c>
      <c r="I33" s="20">
        <f t="shared" si="5"/>
        <v>7.493321882742479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22" t="s">
        <v>22</v>
      </c>
      <c r="C36" s="20">
        <f t="shared" ref="C36:C45" si="6">(SUMIFS(OGİİ1,KAYNAK,A36,SEBEP,B36,SÜRE,"Uzun",BİLDİRİM,"Bildirimsiz",İL,$B$10,İLÇE,$B$11)/VLOOKUP($B$11,ABONE,3,FALSE))</f>
        <v>0</v>
      </c>
      <c r="D36" s="20">
        <f t="shared" ref="D36:D45" si="7">(SUMIFS(AGİİ1,KAYNAK,A36,SEBEP,B36,SÜRE,"Uzun",BİLDİRİM,"Bildirimsiz",İL,$B$10,İLÇE,$B$11)/VLOOKUP($B$11,ABONE,4,FALSE))</f>
        <v>0</v>
      </c>
      <c r="E36" s="20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v>0</v>
      </c>
      <c r="H36" s="20">
        <v>0</v>
      </c>
      <c r="I36" s="20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6"/>
        <v>0</v>
      </c>
      <c r="D37" s="20">
        <f t="shared" si="7"/>
        <v>0</v>
      </c>
      <c r="E37" s="20">
        <f t="shared" si="8"/>
        <v>0</v>
      </c>
      <c r="F37" s="20">
        <v>0</v>
      </c>
      <c r="G37" s="20">
        <v>0</v>
      </c>
      <c r="H37" s="20">
        <v>0</v>
      </c>
      <c r="I37" s="20">
        <f t="shared" si="9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6"/>
        <v>12</v>
      </c>
      <c r="D38" s="20">
        <f t="shared" si="7"/>
        <v>0.83501584190445377</v>
      </c>
      <c r="E38" s="20">
        <f t="shared" si="8"/>
        <v>0.83512207189206678</v>
      </c>
      <c r="F38" s="20">
        <v>0</v>
      </c>
      <c r="G38" s="20">
        <v>0</v>
      </c>
      <c r="H38" s="20">
        <v>0</v>
      </c>
      <c r="I38" s="20">
        <f t="shared" si="9"/>
        <v>0.83580712070179441</v>
      </c>
    </row>
    <row r="39" spans="1:9" ht="15" thickBot="1" x14ac:dyDescent="0.35">
      <c r="A39" s="18" t="s">
        <v>72</v>
      </c>
      <c r="B39" s="19" t="s">
        <v>24</v>
      </c>
      <c r="C39" s="20">
        <f t="shared" si="6"/>
        <v>0</v>
      </c>
      <c r="D39" s="20">
        <f t="shared" si="7"/>
        <v>0</v>
      </c>
      <c r="E39" s="20">
        <f t="shared" si="8"/>
        <v>0</v>
      </c>
      <c r="F39" s="20">
        <v>0</v>
      </c>
      <c r="G39" s="20">
        <v>0</v>
      </c>
      <c r="H39" s="20">
        <v>0</v>
      </c>
      <c r="I39" s="20">
        <f t="shared" si="9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6"/>
        <v>0</v>
      </c>
      <c r="D40" s="20">
        <f t="shared" si="7"/>
        <v>0</v>
      </c>
      <c r="E40" s="20">
        <f t="shared" si="8"/>
        <v>0</v>
      </c>
      <c r="F40" s="20">
        <v>0</v>
      </c>
      <c r="G40" s="20">
        <v>0</v>
      </c>
      <c r="H40" s="20">
        <v>0</v>
      </c>
      <c r="I40" s="20">
        <f t="shared" si="9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6"/>
        <v>0</v>
      </c>
      <c r="D41" s="20">
        <f t="shared" si="7"/>
        <v>0</v>
      </c>
      <c r="E41" s="20">
        <f t="shared" si="8"/>
        <v>0</v>
      </c>
      <c r="F41" s="20">
        <v>0</v>
      </c>
      <c r="G41" s="20">
        <v>0</v>
      </c>
      <c r="H41" s="20">
        <v>0</v>
      </c>
      <c r="I41" s="20">
        <f t="shared" si="9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6"/>
        <v>42</v>
      </c>
      <c r="D42" s="20">
        <f t="shared" si="7"/>
        <v>0.29698099922931276</v>
      </c>
      <c r="E42" s="20">
        <f t="shared" si="8"/>
        <v>0.29737778538943122</v>
      </c>
      <c r="F42" s="20">
        <v>0</v>
      </c>
      <c r="G42" s="20">
        <v>0</v>
      </c>
      <c r="H42" s="20">
        <v>0</v>
      </c>
      <c r="I42" s="20">
        <f t="shared" si="9"/>
        <v>0.29964225228825331</v>
      </c>
    </row>
    <row r="43" spans="1:9" ht="15" thickBot="1" x14ac:dyDescent="0.35">
      <c r="A43" s="18" t="s">
        <v>71</v>
      </c>
      <c r="B43" s="19" t="s">
        <v>24</v>
      </c>
      <c r="C43" s="20">
        <f t="shared" si="6"/>
        <v>0</v>
      </c>
      <c r="D43" s="20">
        <f t="shared" si="7"/>
        <v>0</v>
      </c>
      <c r="E43" s="20">
        <f t="shared" si="8"/>
        <v>0</v>
      </c>
      <c r="F43" s="20">
        <v>0</v>
      </c>
      <c r="G43" s="20">
        <v>0</v>
      </c>
      <c r="H43" s="20">
        <v>0</v>
      </c>
      <c r="I43" s="20">
        <f t="shared" si="9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6"/>
        <v>0</v>
      </c>
      <c r="D44" s="20">
        <f t="shared" si="7"/>
        <v>0</v>
      </c>
      <c r="E44" s="20">
        <f t="shared" si="8"/>
        <v>0</v>
      </c>
      <c r="F44" s="20">
        <v>0</v>
      </c>
      <c r="G44" s="20">
        <v>0</v>
      </c>
      <c r="H44" s="20">
        <v>0</v>
      </c>
      <c r="I44" s="20">
        <f t="shared" si="9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6"/>
        <v>0</v>
      </c>
      <c r="D45" s="20">
        <f t="shared" si="7"/>
        <v>9.5146573296162743E-6</v>
      </c>
      <c r="E45" s="20">
        <f t="shared" si="8"/>
        <v>9.5145668017735161E-6</v>
      </c>
      <c r="F45" s="20">
        <v>0</v>
      </c>
      <c r="G45" s="20">
        <v>0</v>
      </c>
      <c r="H45" s="20">
        <v>0</v>
      </c>
      <c r="I45" s="20">
        <f t="shared" si="9"/>
        <v>9.5145668017735161E-6</v>
      </c>
    </row>
    <row r="46" spans="1:9" ht="15" thickBot="1" x14ac:dyDescent="0.35">
      <c r="A46" s="74" t="s">
        <v>60</v>
      </c>
      <c r="B46" s="75"/>
      <c r="C46" s="20">
        <f>SUM(C36:C45)</f>
        <v>54</v>
      </c>
      <c r="D46" s="20">
        <f t="shared" ref="D46:I46" si="10">SUM(D36:D45)</f>
        <v>1.1320063557910962</v>
      </c>
      <c r="E46" s="20">
        <f t="shared" si="10"/>
        <v>1.1325093718482997</v>
      </c>
      <c r="F46" s="20">
        <f t="shared" si="10"/>
        <v>0</v>
      </c>
      <c r="G46" s="20">
        <f t="shared" si="10"/>
        <v>0</v>
      </c>
      <c r="H46" s="20">
        <f t="shared" si="10"/>
        <v>0</v>
      </c>
      <c r="I46" s="20">
        <f t="shared" si="10"/>
        <v>1.1354588875568494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v>0</v>
      </c>
      <c r="H49" s="20"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3.7183280844140396E-2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3.7182927061330896E-2</v>
      </c>
      <c r="F50" s="20">
        <v>0</v>
      </c>
      <c r="G50" s="20">
        <v>0</v>
      </c>
      <c r="H50" s="20"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3.7182927061330896E-2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v>0</v>
      </c>
      <c r="H51" s="20"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2.3387027716196801E-2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2.3386805198759301E-2</v>
      </c>
      <c r="F52" s="20">
        <v>0</v>
      </c>
      <c r="G52" s="20">
        <v>0</v>
      </c>
      <c r="H52" s="20"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2.3386805198759301E-2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v>0</v>
      </c>
      <c r="H53" s="20"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0</v>
      </c>
      <c r="D54" s="20">
        <f t="shared" ref="D54:I54" si="11">SUM(D49:D53)</f>
        <v>6.0570308560337197E-2</v>
      </c>
      <c r="E54" s="20">
        <f t="shared" si="11"/>
        <v>6.0569732260090201E-2</v>
      </c>
      <c r="F54" s="20">
        <f t="shared" si="11"/>
        <v>0</v>
      </c>
      <c r="G54" s="20">
        <f t="shared" si="11"/>
        <v>0</v>
      </c>
      <c r="H54" s="20">
        <f t="shared" si="11"/>
        <v>0</v>
      </c>
      <c r="I54" s="20">
        <f t="shared" si="11"/>
        <v>6.0569732260090201E-2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v>0</v>
      </c>
      <c r="H57" s="20"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5.7982321766681576E-2</v>
      </c>
      <c r="E58" s="20">
        <f>((SUMIFS(OGİİ1,KAYNAK,A58,SÜRE,"Kısa",İL,$B$10,İLÇE,$B$11)+SUMIFS(AGİİ1,KAYNAK,A58,SÜRE,"Kısa",İL,$B$10,İLÇE,$B$11))/VLOOKUP($B$11,ABONE,5,FALSE))</f>
        <v>5.7981770090007802E-2</v>
      </c>
      <c r="F58" s="20">
        <v>0</v>
      </c>
      <c r="G58" s="20">
        <v>0</v>
      </c>
      <c r="H58" s="20"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5.800079922361135E-2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2">SUM(D57:D58)</f>
        <v>5.7982321766681576E-2</v>
      </c>
      <c r="E59" s="20">
        <f t="shared" si="12"/>
        <v>5.7981770090007802E-2</v>
      </c>
      <c r="F59" s="20">
        <f t="shared" si="12"/>
        <v>0</v>
      </c>
      <c r="G59" s="20">
        <f t="shared" si="12"/>
        <v>0</v>
      </c>
      <c r="H59" s="20">
        <f t="shared" si="12"/>
        <v>0</v>
      </c>
      <c r="I59" s="20">
        <f t="shared" si="12"/>
        <v>5.800079922361135E-2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1</v>
      </c>
      <c r="D63" s="31">
        <f>VLOOKUP($B$11,ABONE,4,FALSE)</f>
        <v>105101</v>
      </c>
      <c r="E63" s="31">
        <f>VLOOKUP($B$11,ABONE,5,FALSE)</f>
        <v>105102</v>
      </c>
      <c r="F63" s="31">
        <f>VLOOKUP($B$11,ABONE,6,FALSE)</f>
        <v>0</v>
      </c>
      <c r="G63" s="31">
        <f>VLOOKUP($B$11,ABONE,7,FALSE)</f>
        <v>0</v>
      </c>
      <c r="H63" s="31">
        <f>VLOOKUP($B$11,ABONE,8,FALSE)</f>
        <v>0</v>
      </c>
      <c r="I63" s="31">
        <f>VLOOKUP($B$11,ABONE,9,FALSE)</f>
        <v>105102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89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91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2.955426889952153</v>
      </c>
      <c r="D17" s="20">
        <f t="shared" si="1"/>
        <v>108.78396924878915</v>
      </c>
      <c r="E17" s="20">
        <f t="shared" si="2"/>
        <v>106.64198151365484</v>
      </c>
      <c r="F17" s="20">
        <f t="shared" si="3"/>
        <v>4.9684931506849317</v>
      </c>
      <c r="G17" s="20">
        <f t="shared" si="4"/>
        <v>16.412354953445064</v>
      </c>
      <c r="H17" s="20">
        <f t="shared" si="5"/>
        <v>16.158818713201818</v>
      </c>
      <c r="I17" s="20">
        <f t="shared" si="6"/>
        <v>94.191903364930866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16.490386641296826</v>
      </c>
      <c r="E21" s="20">
        <f t="shared" si="2"/>
        <v>16.15661840499709</v>
      </c>
      <c r="F21" s="20">
        <f t="shared" si="3"/>
        <v>0</v>
      </c>
      <c r="G21" s="20">
        <f t="shared" si="4"/>
        <v>6.1238826629422727</v>
      </c>
      <c r="H21" s="20">
        <f t="shared" si="5"/>
        <v>5.9882093899848261</v>
      </c>
      <c r="I21" s="20">
        <f t="shared" si="6"/>
        <v>14.757490843947046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2.955426889952153</v>
      </c>
      <c r="D25" s="20">
        <f t="shared" si="7"/>
        <v>125.27435589008597</v>
      </c>
      <c r="E25" s="20">
        <f t="shared" si="7"/>
        <v>122.79859991865193</v>
      </c>
      <c r="F25" s="20">
        <f t="shared" si="7"/>
        <v>4.9684931506849317</v>
      </c>
      <c r="G25" s="20">
        <f t="shared" si="7"/>
        <v>22.536237616387336</v>
      </c>
      <c r="H25" s="20">
        <f t="shared" si="7"/>
        <v>22.147028103186642</v>
      </c>
      <c r="I25" s="20">
        <f t="shared" si="7"/>
        <v>108.94939420887792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6.2696450528812883E-2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6.1427463683904705E-2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6.5621769087523277E-2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6.416793323216996E-2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6.180454002589051E-2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48.702891169318974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47.717136350958747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41.151471997327434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0</v>
      </c>
      <c r="D33" s="20">
        <f t="shared" ref="D33:I33" si="8">SUM(D28:D32)</f>
        <v>48.765587619847786</v>
      </c>
      <c r="E33" s="20">
        <f t="shared" si="8"/>
        <v>47.778563814642652</v>
      </c>
      <c r="F33" s="20">
        <f t="shared" si="8"/>
        <v>0</v>
      </c>
      <c r="G33" s="20">
        <f t="shared" si="8"/>
        <v>6.5621769087523277E-2</v>
      </c>
      <c r="H33" s="20">
        <f t="shared" si="8"/>
        <v>6.416793323216996E-2</v>
      </c>
      <c r="I33" s="20">
        <f t="shared" si="8"/>
        <v>41.213276537353323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22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9"/>
        <v>4.5454545454545456E-2</v>
      </c>
      <c r="D38" s="20">
        <f t="shared" si="10"/>
        <v>1.4817139468221805</v>
      </c>
      <c r="E38" s="20">
        <f t="shared" si="11"/>
        <v>1.4526438117373619</v>
      </c>
      <c r="F38" s="20">
        <f t="shared" si="12"/>
        <v>0.13698630136986301</v>
      </c>
      <c r="G38" s="20">
        <f t="shared" si="13"/>
        <v>0.34357541899441341</v>
      </c>
      <c r="H38" s="20">
        <f t="shared" si="14"/>
        <v>0.33899848254931714</v>
      </c>
      <c r="I38" s="20">
        <f t="shared" si="15"/>
        <v>1.2994111997327431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9"/>
        <v>0</v>
      </c>
      <c r="D42" s="20">
        <f t="shared" si="10"/>
        <v>9.3061184145497675E-2</v>
      </c>
      <c r="E42" s="20">
        <f t="shared" si="11"/>
        <v>9.1177609916715086E-2</v>
      </c>
      <c r="F42" s="20">
        <f t="shared" si="12"/>
        <v>0</v>
      </c>
      <c r="G42" s="20">
        <f t="shared" si="13"/>
        <v>0.11266294227188083</v>
      </c>
      <c r="H42" s="20">
        <f t="shared" si="14"/>
        <v>0.11016691957511381</v>
      </c>
      <c r="I42" s="20">
        <f t="shared" si="15"/>
        <v>9.3790453919071287E-2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74" t="s">
        <v>60</v>
      </c>
      <c r="B46" s="75"/>
      <c r="C46" s="20">
        <f>SUM(C36:C45)</f>
        <v>4.5454545454545456E-2</v>
      </c>
      <c r="D46" s="20">
        <f t="shared" ref="D46:I46" si="16">SUM(D36:D45)</f>
        <v>1.5747751309676781</v>
      </c>
      <c r="E46" s="20">
        <f t="shared" si="16"/>
        <v>1.5438214216540769</v>
      </c>
      <c r="F46" s="20">
        <f t="shared" si="16"/>
        <v>0.13698630136986301</v>
      </c>
      <c r="G46" s="20">
        <f t="shared" si="16"/>
        <v>0.45623836126629425</v>
      </c>
      <c r="H46" s="20">
        <f t="shared" si="16"/>
        <v>0.44916540212443096</v>
      </c>
      <c r="I46" s="20">
        <f t="shared" si="16"/>
        <v>1.3932016536518144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5.9306118414549766E-4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5.8105752469494478E-4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6.207324643078833E-4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6.0698027314112291E-4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5.8462437883659746E-4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0.11337352970248098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0.11107883013751695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9.5794880360796766E-2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0</v>
      </c>
      <c r="D54" s="20">
        <f t="shared" ref="D54:I54" si="17">SUM(D49:D53)</f>
        <v>0.11396659088662647</v>
      </c>
      <c r="E54" s="20">
        <f t="shared" si="17"/>
        <v>0.1116598876622119</v>
      </c>
      <c r="F54" s="20">
        <f t="shared" si="17"/>
        <v>0</v>
      </c>
      <c r="G54" s="20">
        <f t="shared" si="17"/>
        <v>6.207324643078833E-4</v>
      </c>
      <c r="H54" s="20">
        <f t="shared" si="17"/>
        <v>6.0698027314112291E-4</v>
      </c>
      <c r="I54" s="20">
        <f t="shared" si="17"/>
        <v>9.6379504739633359E-2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418</v>
      </c>
      <c r="D63" s="31">
        <f>VLOOKUP($B$11,ABONE,4,FALSE)</f>
        <v>20234</v>
      </c>
      <c r="E63" s="31">
        <f>VLOOKUP($B$11,ABONE,5,FALSE)</f>
        <v>20652</v>
      </c>
      <c r="F63" s="31">
        <f>VLOOKUP($B$11,ABONE,6,FALSE)</f>
        <v>73</v>
      </c>
      <c r="G63" s="31">
        <f>VLOOKUP($B$11,ABONE,7,FALSE)</f>
        <v>3222</v>
      </c>
      <c r="H63" s="31">
        <f>VLOOKUP($B$11,ABONE,8,FALSE)</f>
        <v>3295</v>
      </c>
      <c r="I63" s="31">
        <f>VLOOKUP($B$11,ABONE,9,FALSE)</f>
        <v>23947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90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91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5.1507649180327864</v>
      </c>
      <c r="D17" s="20">
        <f t="shared" si="1"/>
        <v>26.926731166777888</v>
      </c>
      <c r="E17" s="20">
        <f t="shared" si="2"/>
        <v>26.757589910611969</v>
      </c>
      <c r="F17" s="20">
        <f t="shared" si="3"/>
        <v>0</v>
      </c>
      <c r="G17" s="20">
        <f t="shared" si="4"/>
        <v>3.7843625584472864</v>
      </c>
      <c r="H17" s="20">
        <f t="shared" si="5"/>
        <v>3.7398212380122056</v>
      </c>
      <c r="I17" s="20">
        <f t="shared" si="6"/>
        <v>25.487101680421553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0.11530465581848981</v>
      </c>
      <c r="E18" s="20">
        <f t="shared" si="2"/>
        <v>0.11440904576361831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0.1080941267053247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0.31677600000000006</v>
      </c>
      <c r="D21" s="20">
        <f t="shared" si="1"/>
        <v>14.182735740465066</v>
      </c>
      <c r="E21" s="20">
        <f t="shared" si="2"/>
        <v>14.075034166093662</v>
      </c>
      <c r="F21" s="20">
        <f t="shared" si="3"/>
        <v>0</v>
      </c>
      <c r="G21" s="20">
        <f t="shared" si="4"/>
        <v>0.62762829289810307</v>
      </c>
      <c r="H21" s="20">
        <f t="shared" si="5"/>
        <v>0.62024121185701819</v>
      </c>
      <c r="I21" s="20">
        <f t="shared" si="6"/>
        <v>13.332383723683259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5.4675409180327863</v>
      </c>
      <c r="D25" s="20">
        <f t="shared" si="7"/>
        <v>41.224771563061445</v>
      </c>
      <c r="E25" s="20">
        <f t="shared" si="7"/>
        <v>40.94703312246925</v>
      </c>
      <c r="F25" s="20">
        <f t="shared" si="7"/>
        <v>0</v>
      </c>
      <c r="G25" s="20">
        <f t="shared" si="7"/>
        <v>4.4119908513453892</v>
      </c>
      <c r="H25" s="20">
        <f t="shared" si="7"/>
        <v>4.3600624498692238</v>
      </c>
      <c r="I25" s="20">
        <f t="shared" si="7"/>
        <v>38.927579530810135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3.1748634098360653</v>
      </c>
      <c r="D29" s="20">
        <f>(SUMIFS(AGİİ2,KAYNAK,A29,SEBEP,B29,SÜRE,"Uzun",BİLDİRİM,"Bildirimli",İL,$B$10,İLÇE,$B$11)/VLOOKUP($B$11,ABONE,4,FALSE))*60</f>
        <v>27.326068132026077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27.138477599511042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0.57503306572562851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0.56826502179598948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25.671908757248382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4.3173006190647296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4.2837666926426774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0.39830906043228942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0.3936210287707062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4.0690463020620298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3.1748634098360653</v>
      </c>
      <c r="D33" s="20">
        <f t="shared" ref="D33:I33" si="8">SUM(D28:D32)</f>
        <v>31.643368751090804</v>
      </c>
      <c r="E33" s="20">
        <f t="shared" si="8"/>
        <v>31.422244292153721</v>
      </c>
      <c r="F33" s="20">
        <f t="shared" si="8"/>
        <v>0</v>
      </c>
      <c r="G33" s="20">
        <f t="shared" si="8"/>
        <v>0.97334212615791793</v>
      </c>
      <c r="H33" s="20">
        <f t="shared" si="8"/>
        <v>0.96188605056669574</v>
      </c>
      <c r="I33" s="20">
        <f t="shared" si="8"/>
        <v>29.740955059310412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22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9"/>
        <v>8.8524590163934422E-2</v>
      </c>
      <c r="D38" s="20">
        <f t="shared" si="10"/>
        <v>0.38132026076690106</v>
      </c>
      <c r="E38" s="20">
        <f t="shared" si="11"/>
        <v>0.379046018285074</v>
      </c>
      <c r="F38" s="20">
        <f t="shared" si="12"/>
        <v>0</v>
      </c>
      <c r="G38" s="20">
        <f t="shared" si="13"/>
        <v>0.16850463167181298</v>
      </c>
      <c r="H38" s="20">
        <f t="shared" si="14"/>
        <v>0.16652136006974716</v>
      </c>
      <c r="I38" s="20">
        <f t="shared" si="15"/>
        <v>0.36731551213878394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6.4165083927929776E-4</v>
      </c>
      <c r="E39" s="20">
        <f t="shared" si="11"/>
        <v>6.3666692133343525E-4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6.0152546858834E-4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9"/>
        <v>3.2786885245901639E-3</v>
      </c>
      <c r="D42" s="20">
        <f t="shared" si="10"/>
        <v>0.14005954519788513</v>
      </c>
      <c r="E42" s="20">
        <f t="shared" si="11"/>
        <v>0.13899712226551558</v>
      </c>
      <c r="F42" s="20">
        <f t="shared" si="12"/>
        <v>0</v>
      </c>
      <c r="G42" s="20">
        <f t="shared" si="13"/>
        <v>7.4988972209969126E-3</v>
      </c>
      <c r="H42" s="20">
        <f t="shared" si="14"/>
        <v>7.4106364428945075E-3</v>
      </c>
      <c r="I42" s="20">
        <f t="shared" si="15"/>
        <v>0.13173407762084646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74" t="s">
        <v>60</v>
      </c>
      <c r="B46" s="75"/>
      <c r="C46" s="20">
        <f>SUM(C36:C45)</f>
        <v>9.1803278688524587E-2</v>
      </c>
      <c r="D46" s="20">
        <f t="shared" ref="D46:I46" si="16">SUM(D36:D45)</f>
        <v>0.52202145680406553</v>
      </c>
      <c r="E46" s="20">
        <f t="shared" si="16"/>
        <v>0.51867980747192299</v>
      </c>
      <c r="F46" s="20">
        <f t="shared" si="16"/>
        <v>0</v>
      </c>
      <c r="G46" s="20">
        <f t="shared" si="16"/>
        <v>0.1760035288928099</v>
      </c>
      <c r="H46" s="20">
        <f t="shared" si="16"/>
        <v>0.17393199651264166</v>
      </c>
      <c r="I46" s="20">
        <f t="shared" si="16"/>
        <v>0.4996511152282187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1.6393442622950821E-2</v>
      </c>
      <c r="D50" s="20">
        <f>(SUMIFS(AGİİ1,KAYNAK,A50,SEBEP,B50,SÜRE,"Uzun",BİLDİRİM,"Bildirimli",İL,$B$10,İLÇE,$B$11)/VLOOKUP($B$11,ABONE,4,FALSE))</f>
        <v>9.2320722755505361E-2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9.1730970025721337E-2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3.0877812086457872E-3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3.051438535309503E-3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8.6836216645412773E-2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1.8376880036959087E-2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1.8234140626989585E-2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1.7644464049404499E-3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1.7436791630340018E-3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1.7323933495344192E-2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1.6393442622950821E-2</v>
      </c>
      <c r="D54" s="20">
        <f t="shared" ref="D54:I54" si="17">SUM(D49:D53)</f>
        <v>0.11069760279246445</v>
      </c>
      <c r="E54" s="20">
        <f t="shared" si="17"/>
        <v>0.10996511065271092</v>
      </c>
      <c r="F54" s="20">
        <f t="shared" si="17"/>
        <v>0</v>
      </c>
      <c r="G54" s="20">
        <f t="shared" si="17"/>
        <v>4.8522276135862371E-3</v>
      </c>
      <c r="H54" s="20">
        <f t="shared" si="17"/>
        <v>4.7951176983435043E-3</v>
      </c>
      <c r="I54" s="20">
        <f t="shared" si="17"/>
        <v>0.10416015014075697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305</v>
      </c>
      <c r="D63" s="31">
        <f>VLOOKUP($B$11,ABONE,4,FALSE)</f>
        <v>38962</v>
      </c>
      <c r="E63" s="31">
        <f>VLOOKUP($B$11,ABONE,5,FALSE)</f>
        <v>39267</v>
      </c>
      <c r="F63" s="31">
        <f>VLOOKUP($B$11,ABONE,6,FALSE)</f>
        <v>27</v>
      </c>
      <c r="G63" s="31">
        <f>VLOOKUP($B$11,ABONE,7,FALSE)</f>
        <v>2267</v>
      </c>
      <c r="H63" s="31">
        <f>VLOOKUP($B$11,ABONE,8,FALSE)</f>
        <v>2294</v>
      </c>
      <c r="I63" s="31">
        <f>VLOOKUP($B$11,ABONE,9,FALSE)</f>
        <v>41561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91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2.9590463157894744</v>
      </c>
      <c r="D17" s="20">
        <f t="shared" si="1"/>
        <v>15.03001954830752</v>
      </c>
      <c r="E17" s="20">
        <f t="shared" si="2"/>
        <v>14.890220264679982</v>
      </c>
      <c r="F17" s="20">
        <f t="shared" si="3"/>
        <v>8.8529149732620347</v>
      </c>
      <c r="G17" s="20">
        <f t="shared" si="4"/>
        <v>90.003354680290045</v>
      </c>
      <c r="H17" s="20">
        <f t="shared" si="5"/>
        <v>87.109362138452724</v>
      </c>
      <c r="I17" s="20">
        <f t="shared" si="6"/>
        <v>27.575906548304964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3.7680071708921483</v>
      </c>
      <c r="E21" s="20">
        <f t="shared" si="2"/>
        <v>3.7243682121232649</v>
      </c>
      <c r="F21" s="20">
        <f t="shared" si="3"/>
        <v>0</v>
      </c>
      <c r="G21" s="20">
        <f t="shared" si="4"/>
        <v>6.1059118773895884</v>
      </c>
      <c r="H21" s="20">
        <f t="shared" si="5"/>
        <v>5.8881624295976129</v>
      </c>
      <c r="I21" s="20">
        <f t="shared" si="6"/>
        <v>4.1044504716601917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0.78332234673698087</v>
      </c>
      <c r="H24" s="20">
        <f t="shared" si="5"/>
        <v>0.75538745152882847</v>
      </c>
      <c r="I24" s="20">
        <f t="shared" si="6"/>
        <v>0.13268792710706151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2.9590463157894744</v>
      </c>
      <c r="D25" s="20">
        <f t="shared" si="7"/>
        <v>18.798026719199669</v>
      </c>
      <c r="E25" s="20">
        <f t="shared" si="7"/>
        <v>18.614588476803249</v>
      </c>
      <c r="F25" s="20">
        <f t="shared" si="7"/>
        <v>8.8529149732620347</v>
      </c>
      <c r="G25" s="20">
        <f t="shared" si="7"/>
        <v>96.892588904416613</v>
      </c>
      <c r="H25" s="20">
        <f t="shared" si="7"/>
        <v>93.752912019579171</v>
      </c>
      <c r="I25" s="20">
        <f t="shared" si="7"/>
        <v>31.813044947072218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5.8092520000000007</v>
      </c>
      <c r="D29" s="20">
        <f>(SUMIFS(AGİİ2,KAYNAK,A29,SEBEP,B29,SÜRE,"Uzun",BİLDİRİM,"Bildirimli",İL,$B$10,İLÇE,$B$11)/VLOOKUP($B$11,ABONE,4,FALSE))*60</f>
        <v>49.571477243524726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49.064647543785973</v>
      </c>
      <c r="F29" s="20">
        <f>(SUMIFS(OGİD2,KAYNAK,A29,SEBEP,B29,SÜRE,"Uzun",BİLDİRİM,"Bildirimli",İL,$B$10,İLÇE,$B$11)/VLOOKUP($B$11,ABONE,6,FALSE))*60</f>
        <v>95.123518074866311</v>
      </c>
      <c r="G29" s="20">
        <f>(SUMIFS(AGİD2,KAYNAK,A29,SEBEP,B29,SÜRE,"Uzun",BİLDİRİM,"Bildirimli",İL,$B$10,İLÇE,$B$11)/VLOOKUP($B$11,ABONE,7,FALSE))*60</f>
        <v>500.95427273434404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486.48150855126812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125.89930564049308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31.83135489735507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31.462701887707407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2.9948275135135134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2.888025769499714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26.443404129706543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5.8092520000000007</v>
      </c>
      <c r="D33" s="20">
        <f t="shared" ref="D33:I33" si="8">SUM(D28:D32)</f>
        <v>81.402832140879795</v>
      </c>
      <c r="E33" s="20">
        <f t="shared" si="8"/>
        <v>80.527349431493377</v>
      </c>
      <c r="F33" s="20">
        <f t="shared" si="8"/>
        <v>95.123518074866311</v>
      </c>
      <c r="G33" s="20">
        <f t="shared" si="8"/>
        <v>503.94910024785759</v>
      </c>
      <c r="H33" s="20">
        <f t="shared" si="8"/>
        <v>489.36953432076785</v>
      </c>
      <c r="I33" s="20">
        <f t="shared" si="8"/>
        <v>152.34270977019963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4.2105263157894736E-2</v>
      </c>
      <c r="D38" s="20">
        <f t="shared" si="10"/>
        <v>0.26505413183500071</v>
      </c>
      <c r="E38" s="20">
        <f t="shared" si="11"/>
        <v>0.26247206230951575</v>
      </c>
      <c r="F38" s="20">
        <f t="shared" si="12"/>
        <v>0.12834224598930483</v>
      </c>
      <c r="G38" s="20">
        <f t="shared" si="13"/>
        <v>1.1076466710613051</v>
      </c>
      <c r="H38" s="20">
        <f t="shared" si="14"/>
        <v>1.0727226495454834</v>
      </c>
      <c r="I38" s="20">
        <f t="shared" si="15"/>
        <v>0.40479699852606188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3.2561326572564067E-2</v>
      </c>
      <c r="E42" s="20">
        <f t="shared" si="11"/>
        <v>3.2184219437859804E-2</v>
      </c>
      <c r="F42" s="20">
        <f t="shared" si="12"/>
        <v>0</v>
      </c>
      <c r="G42" s="20">
        <f t="shared" si="13"/>
        <v>5.2274225444957155E-2</v>
      </c>
      <c r="H42" s="20">
        <f t="shared" si="14"/>
        <v>5.0410018434937386E-2</v>
      </c>
      <c r="I42" s="20">
        <f t="shared" si="15"/>
        <v>3.5385680468087009E-2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4.4825313117996049E-3</v>
      </c>
      <c r="H45" s="20">
        <f t="shared" si="14"/>
        <v>4.3226749729832811E-3</v>
      </c>
      <c r="I45" s="20">
        <f t="shared" si="15"/>
        <v>7.5930144267274111E-4</v>
      </c>
    </row>
    <row r="46" spans="1:9" ht="15" thickBot="1" x14ac:dyDescent="0.35">
      <c r="A46" s="74" t="s">
        <v>60</v>
      </c>
      <c r="B46" s="75"/>
      <c r="C46" s="20">
        <f>SUM(C36:C45)</f>
        <v>4.2105263157894736E-2</v>
      </c>
      <c r="D46" s="20">
        <f t="shared" ref="D46:I46" si="16">SUM(D36:D45)</f>
        <v>0.29761545840756476</v>
      </c>
      <c r="E46" s="20">
        <f t="shared" si="16"/>
        <v>0.29465628174737557</v>
      </c>
      <c r="F46" s="20">
        <f t="shared" si="16"/>
        <v>0.12834224598930483</v>
      </c>
      <c r="G46" s="20">
        <f t="shared" si="16"/>
        <v>1.1644034278180617</v>
      </c>
      <c r="H46" s="20">
        <f t="shared" si="16"/>
        <v>1.127455342953404</v>
      </c>
      <c r="I46" s="20">
        <f t="shared" si="16"/>
        <v>0.44094198043682159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3.3918128654970757E-2</v>
      </c>
      <c r="D50" s="20">
        <f>(SUMIFS(AGİİ1,KAYNAK,A50,SEBEP,B50,SÜRE,"Uzun",BİLDİRİM,"Bildirimli",İL,$B$10,İLÇE,$B$11)/VLOOKUP($B$11,ABONE,4,FALSE))</f>
        <v>0.23774153761819927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0.23538096850660345</v>
      </c>
      <c r="F50" s="20">
        <f>(SUMIFS(OGİD1,KAYNAK,A50,SEBEP,B50,SÜRE,"Uzun",BİLDİRİM,"Bildirimli",İL,$B$10,İLÇE,$B$11)/VLOOKUP($B$11,ABONE,6,FALSE))</f>
        <v>0.32976827094474154</v>
      </c>
      <c r="G50" s="20">
        <f>(SUMIFS(AGİD1,KAYNAK,A50,SEBEP,B50,SÜRE,"Uzun",BİLDİRİM,"Bildirimli",İL,$B$10,İLÇE,$B$11)/VLOOKUP($B$11,ABONE,7,FALSE))</f>
        <v>1.8258404746209624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1.7724874451719534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0.50538210728482735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7.9005070576949429E-2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7.8090077886894677E-2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7.1852340145023069E-3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6.928993706693789E-3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6.5590245209701192E-2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3.3918128654970757E-2</v>
      </c>
      <c r="D54" s="20">
        <f t="shared" ref="D54:I54" si="17">SUM(D49:D53)</f>
        <v>0.31674660819514872</v>
      </c>
      <c r="E54" s="20">
        <f t="shared" si="17"/>
        <v>0.3134710463934981</v>
      </c>
      <c r="F54" s="20">
        <f t="shared" si="17"/>
        <v>0.32976827094474154</v>
      </c>
      <c r="G54" s="20">
        <f t="shared" si="17"/>
        <v>1.8330257086354647</v>
      </c>
      <c r="H54" s="20">
        <f t="shared" si="17"/>
        <v>1.7794164388786473</v>
      </c>
      <c r="I54" s="20">
        <f t="shared" si="17"/>
        <v>0.57097235249452849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855</v>
      </c>
      <c r="D63" s="31">
        <f>VLOOKUP($B$11,ABONE,4,FALSE)</f>
        <v>72970</v>
      </c>
      <c r="E63" s="31">
        <f>VLOOKUP($B$11,ABONE,5,FALSE)</f>
        <v>73825</v>
      </c>
      <c r="F63" s="31">
        <f>VLOOKUP($B$11,ABONE,6,FALSE)</f>
        <v>561</v>
      </c>
      <c r="G63" s="31">
        <f>VLOOKUP($B$11,ABONE,7,FALSE)</f>
        <v>15170</v>
      </c>
      <c r="H63" s="31">
        <f>VLOOKUP($B$11,ABONE,8,FALSE)</f>
        <v>15731</v>
      </c>
      <c r="I63" s="31">
        <f>VLOOKUP($B$11,ABONE,9,FALSE)</f>
        <v>89556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92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91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12.210902155688624</v>
      </c>
      <c r="D17" s="20">
        <f t="shared" si="1"/>
        <v>74.302628664602096</v>
      </c>
      <c r="E17" s="20">
        <f t="shared" si="2"/>
        <v>73.452353489678359</v>
      </c>
      <c r="F17" s="20">
        <f t="shared" si="3"/>
        <v>0</v>
      </c>
      <c r="G17" s="20">
        <f t="shared" si="4"/>
        <v>41.95927411661706</v>
      </c>
      <c r="H17" s="20">
        <f t="shared" si="5"/>
        <v>41.074633952691123</v>
      </c>
      <c r="I17" s="20">
        <f t="shared" si="6"/>
        <v>64.903029419609865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5.7035928143712576E-2</v>
      </c>
      <c r="D21" s="20">
        <f t="shared" si="1"/>
        <v>17.717653366034128</v>
      </c>
      <c r="E21" s="20">
        <f t="shared" si="2"/>
        <v>17.475811410180196</v>
      </c>
      <c r="F21" s="20">
        <f t="shared" si="3"/>
        <v>0</v>
      </c>
      <c r="G21" s="20">
        <f t="shared" si="4"/>
        <v>7.8384297355979697</v>
      </c>
      <c r="H21" s="20">
        <f t="shared" si="5"/>
        <v>7.6731697326019894</v>
      </c>
      <c r="I21" s="20">
        <f t="shared" si="6"/>
        <v>14.887427742558424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12.267938083832336</v>
      </c>
      <c r="D25" s="20">
        <f t="shared" si="7"/>
        <v>92.020282030636224</v>
      </c>
      <c r="E25" s="20">
        <f t="shared" si="7"/>
        <v>90.928164899858558</v>
      </c>
      <c r="F25" s="20">
        <f t="shared" si="7"/>
        <v>0</v>
      </c>
      <c r="G25" s="20">
        <f t="shared" si="7"/>
        <v>49.797703852215029</v>
      </c>
      <c r="H25" s="20">
        <f t="shared" si="7"/>
        <v>48.747803685293114</v>
      </c>
      <c r="I25" s="20">
        <f t="shared" si="7"/>
        <v>79.790457162168295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1.0299152694610778</v>
      </c>
      <c r="D29" s="20">
        <f>(SUMIFS(AGİİ2,KAYNAK,A29,SEBEP,B29,SÜRE,"Uzun",BİLDİRİM,"Bildirimli",İL,$B$10,İLÇE,$B$11)/VLOOKUP($B$11,ABONE,4,FALSE))*60</f>
        <v>1.9677287635358427E-2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3.3511341300916341E-2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15.345111766765891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15.021586098731571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3.9911065678982545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7.3368939787583397E-3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7.2364236075521211E-3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1.2568143337419018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1.2303165341103874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0.33019024425569149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1.0299152694610778</v>
      </c>
      <c r="D33" s="20">
        <f t="shared" ref="D33:I33" si="8">SUM(D28:D32)</f>
        <v>2.7014181614116766E-2</v>
      </c>
      <c r="E33" s="20">
        <f t="shared" si="8"/>
        <v>4.0747764908468459E-2</v>
      </c>
      <c r="F33" s="20">
        <f t="shared" si="8"/>
        <v>0</v>
      </c>
      <c r="G33" s="20">
        <f t="shared" si="8"/>
        <v>16.601926100507793</v>
      </c>
      <c r="H33" s="20">
        <f t="shared" si="8"/>
        <v>16.251902632841958</v>
      </c>
      <c r="I33" s="20">
        <f t="shared" si="8"/>
        <v>4.3212968121539461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22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9"/>
        <v>9.730538922155689E-2</v>
      </c>
      <c r="D38" s="20">
        <f t="shared" si="10"/>
        <v>0.50400099765136241</v>
      </c>
      <c r="E38" s="20">
        <f t="shared" si="11"/>
        <v>0.4984317664664521</v>
      </c>
      <c r="F38" s="20">
        <f t="shared" si="12"/>
        <v>0</v>
      </c>
      <c r="G38" s="20">
        <f t="shared" si="13"/>
        <v>0.40932702970874918</v>
      </c>
      <c r="H38" s="20">
        <f t="shared" si="14"/>
        <v>0.40069706319277798</v>
      </c>
      <c r="I38" s="20">
        <f t="shared" si="15"/>
        <v>0.47262495662537907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9"/>
        <v>1.4970059880239522E-3</v>
      </c>
      <c r="D42" s="20">
        <f t="shared" si="10"/>
        <v>0.17712468563589881</v>
      </c>
      <c r="E42" s="20">
        <f t="shared" si="11"/>
        <v>0.17471966544351283</v>
      </c>
      <c r="F42" s="20">
        <f t="shared" si="12"/>
        <v>0</v>
      </c>
      <c r="G42" s="20">
        <f t="shared" si="13"/>
        <v>7.3834121286406346E-2</v>
      </c>
      <c r="H42" s="20">
        <f t="shared" si="14"/>
        <v>7.2277454005256536E-2</v>
      </c>
      <c r="I42" s="20">
        <f t="shared" si="15"/>
        <v>0.14766983992879018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74" t="s">
        <v>60</v>
      </c>
      <c r="B46" s="75"/>
      <c r="C46" s="20">
        <f>SUM(C36:C45)</f>
        <v>9.880239520958084E-2</v>
      </c>
      <c r="D46" s="20">
        <f t="shared" ref="D46:I46" si="16">SUM(D36:D45)</f>
        <v>0.6811256832872612</v>
      </c>
      <c r="E46" s="20">
        <f t="shared" si="16"/>
        <v>0.67315143190996496</v>
      </c>
      <c r="F46" s="20">
        <f t="shared" si="16"/>
        <v>0</v>
      </c>
      <c r="G46" s="20">
        <f t="shared" si="16"/>
        <v>0.48316115099515555</v>
      </c>
      <c r="H46" s="20">
        <f t="shared" si="16"/>
        <v>0.47297451719803452</v>
      </c>
      <c r="I46" s="20">
        <f t="shared" si="16"/>
        <v>0.62029479655416919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1.9461077844311378E-2</v>
      </c>
      <c r="D50" s="20">
        <f>(SUMIFS(AGİİ1,KAYNAK,A50,SEBEP,B50,SÜRE,"Uzun",BİLDİRİM,"Bildirimli",İL,$B$10,İLÇE,$B$11)/VLOOKUP($B$11,ABONE,4,FALSE))</f>
        <v>2.7019724398811131E-4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5.3299440355876265E-4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0.19354462149069049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0.18946406125014284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5.0420168067226892E-2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2.0784403383700872E-5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2.04997847522601E-5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3.56038055215082E-3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3.4853159638898413E-3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9.3538312991264729E-4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1.9461077844311378E-2</v>
      </c>
      <c r="D54" s="20">
        <f t="shared" ref="D54:I54" si="17">SUM(D49:D53)</f>
        <v>2.9098164737181219E-4</v>
      </c>
      <c r="E54" s="20">
        <f t="shared" si="17"/>
        <v>5.5349418831102278E-4</v>
      </c>
      <c r="F54" s="20">
        <f t="shared" si="17"/>
        <v>0</v>
      </c>
      <c r="G54" s="20">
        <f t="shared" si="17"/>
        <v>0.19710500204284132</v>
      </c>
      <c r="H54" s="20">
        <f t="shared" si="17"/>
        <v>0.19294937721403269</v>
      </c>
      <c r="I54" s="20">
        <f t="shared" si="17"/>
        <v>5.135555119713954E-2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668</v>
      </c>
      <c r="D63" s="31">
        <f>VLOOKUP($B$11,ABONE,4,FALSE)</f>
        <v>48113</v>
      </c>
      <c r="E63" s="31">
        <f>VLOOKUP($B$11,ABONE,5,FALSE)</f>
        <v>48781</v>
      </c>
      <c r="F63" s="31">
        <f>VLOOKUP($B$11,ABONE,6,FALSE)</f>
        <v>369</v>
      </c>
      <c r="G63" s="31">
        <f>VLOOKUP($B$11,ABONE,7,FALSE)</f>
        <v>17133</v>
      </c>
      <c r="H63" s="31">
        <f>VLOOKUP($B$11,ABONE,8,FALSE)</f>
        <v>17502</v>
      </c>
      <c r="I63" s="31">
        <f>VLOOKUP($B$11,ABONE,9,FALSE)</f>
        <v>66283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93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9.5602861180679763</v>
      </c>
      <c r="D17" s="20">
        <f t="shared" si="1"/>
        <v>68.653901942293814</v>
      </c>
      <c r="E17" s="20">
        <f t="shared" si="2"/>
        <v>67.870174422168958</v>
      </c>
      <c r="F17" s="20">
        <f t="shared" si="3"/>
        <v>21.463172903225804</v>
      </c>
      <c r="G17" s="20">
        <f t="shared" si="4"/>
        <v>376.8776012056029</v>
      </c>
      <c r="H17" s="20">
        <f t="shared" si="5"/>
        <v>371.45009023152721</v>
      </c>
      <c r="I17" s="20">
        <f t="shared" si="6"/>
        <v>94.54321340128547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0.44326175313059035</v>
      </c>
      <c r="D18" s="20">
        <f t="shared" si="1"/>
        <v>11.129099943736476</v>
      </c>
      <c r="E18" s="20">
        <f t="shared" si="2"/>
        <v>10.987379296780469</v>
      </c>
      <c r="F18" s="20">
        <f t="shared" si="3"/>
        <v>0</v>
      </c>
      <c r="G18" s="20">
        <f t="shared" si="4"/>
        <v>0.12395363681840921</v>
      </c>
      <c r="H18" s="20">
        <f t="shared" si="5"/>
        <v>0.12206074876847289</v>
      </c>
      <c r="I18" s="20">
        <f t="shared" si="6"/>
        <v>10.032734242679997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13.626655442654483</v>
      </c>
      <c r="E21" s="20">
        <f t="shared" si="2"/>
        <v>13.445932284514459</v>
      </c>
      <c r="F21" s="20">
        <f t="shared" si="3"/>
        <v>0</v>
      </c>
      <c r="G21" s="20">
        <f t="shared" si="4"/>
        <v>20.77941469734867</v>
      </c>
      <c r="H21" s="20">
        <f t="shared" si="5"/>
        <v>20.46209358620689</v>
      </c>
      <c r="I21" s="20">
        <f t="shared" si="6"/>
        <v>14.062383947282996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0.7147186828564559</v>
      </c>
      <c r="E22" s="20">
        <f t="shared" si="2"/>
        <v>0.70523974518968424</v>
      </c>
      <c r="F22" s="20">
        <f t="shared" si="3"/>
        <v>0</v>
      </c>
      <c r="G22" s="20">
        <f t="shared" si="4"/>
        <v>5.3489249624812406E-2</v>
      </c>
      <c r="H22" s="20">
        <f t="shared" si="5"/>
        <v>5.2672418719211821E-2</v>
      </c>
      <c r="I22" s="20">
        <f t="shared" si="6"/>
        <v>0.64790408881386752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10.003547871198567</v>
      </c>
      <c r="D25" s="20">
        <f t="shared" si="7"/>
        <v>94.12437601154123</v>
      </c>
      <c r="E25" s="20">
        <f t="shared" si="7"/>
        <v>93.008725748653575</v>
      </c>
      <c r="F25" s="20">
        <f t="shared" si="7"/>
        <v>21.463172903225804</v>
      </c>
      <c r="G25" s="20">
        <f t="shared" si="7"/>
        <v>397.83445878939477</v>
      </c>
      <c r="H25" s="20">
        <f t="shared" si="7"/>
        <v>392.08691698522182</v>
      </c>
      <c r="I25" s="20">
        <f t="shared" si="7"/>
        <v>119.28623568006233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6.1567084078711982</v>
      </c>
      <c r="D29" s="20">
        <f>(SUMIFS(AGİİ2,KAYNAK,A29,SEBEP,B29,SÜRE,"Uzun",BİLDİRİM,"Bildirimli",İL,$B$10,İLÇE,$B$11)/VLOOKUP($B$11,ABONE,4,FALSE))*60</f>
        <v>85.358261590286119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84.307853081686389</v>
      </c>
      <c r="F29" s="20">
        <f>(SUMIFS(OGİD2,KAYNAK,A29,SEBEP,B29,SÜRE,"Uzun",BİLDİRİM,"Bildirimli",İL,$B$10,İLÇE,$B$11)/VLOOKUP($B$11,ABONE,6,FALSE))*60</f>
        <v>7.9483867741935468</v>
      </c>
      <c r="G29" s="20">
        <f>(SUMIFS(AGİD2,KAYNAK,A29,SEBEP,B29,SÜRE,"Uzun",BİLDİRİM,"Bildirimli",İL,$B$10,İLÇE,$B$11)/VLOOKUP($B$11,ABONE,7,FALSE))*60</f>
        <v>214.95328491745869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211.7921263743842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95.508834482892937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0.63499639288290455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0.62657476998268047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0.5715228630786211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6.1567084078711982</v>
      </c>
      <c r="D33" s="20">
        <f t="shared" ref="D33:I33" si="8">SUM(D28:D32)</f>
        <v>85.99325798316903</v>
      </c>
      <c r="E33" s="20">
        <f t="shared" si="8"/>
        <v>84.934427851669071</v>
      </c>
      <c r="F33" s="20">
        <f t="shared" si="8"/>
        <v>7.9483867741935468</v>
      </c>
      <c r="G33" s="20">
        <f t="shared" si="8"/>
        <v>214.95328491745869</v>
      </c>
      <c r="H33" s="20">
        <f t="shared" si="8"/>
        <v>211.7921263743842</v>
      </c>
      <c r="I33" s="20">
        <f t="shared" si="8"/>
        <v>96.080357345971564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0.17710196779964221</v>
      </c>
      <c r="D38" s="20">
        <f t="shared" si="10"/>
        <v>1.4989420533782158</v>
      </c>
      <c r="E38" s="20">
        <f t="shared" si="11"/>
        <v>1.4814111841324824</v>
      </c>
      <c r="F38" s="20">
        <f t="shared" si="12"/>
        <v>0.532258064516129</v>
      </c>
      <c r="G38" s="20">
        <f t="shared" si="13"/>
        <v>3.6705852926463232</v>
      </c>
      <c r="H38" s="20">
        <f t="shared" si="14"/>
        <v>3.6226600985221675</v>
      </c>
      <c r="I38" s="20">
        <f t="shared" si="15"/>
        <v>1.6695448938518471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1.7889087656529517E-3</v>
      </c>
      <c r="D39" s="20">
        <f t="shared" si="10"/>
        <v>4.491464294301515E-2</v>
      </c>
      <c r="E39" s="20">
        <f t="shared" si="11"/>
        <v>4.4342689031768252E-2</v>
      </c>
      <c r="F39" s="20">
        <f t="shared" si="12"/>
        <v>0</v>
      </c>
      <c r="G39" s="20">
        <f t="shared" si="13"/>
        <v>5.0025012506253123E-4</v>
      </c>
      <c r="H39" s="20">
        <f t="shared" si="14"/>
        <v>4.9261083743842361E-4</v>
      </c>
      <c r="I39" s="20">
        <f t="shared" si="15"/>
        <v>4.0489947845657771E-2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0.1270016830968983</v>
      </c>
      <c r="E42" s="20">
        <f t="shared" si="11"/>
        <v>0.12531732662696624</v>
      </c>
      <c r="F42" s="20">
        <f t="shared" si="12"/>
        <v>0</v>
      </c>
      <c r="G42" s="20">
        <f t="shared" si="13"/>
        <v>0.26688344172086043</v>
      </c>
      <c r="H42" s="20">
        <f t="shared" si="14"/>
        <v>0.26280788177339903</v>
      </c>
      <c r="I42" s="20">
        <f t="shared" si="15"/>
        <v>0.13739747668203164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3.342149555181534E-3</v>
      </c>
      <c r="E43" s="20">
        <f t="shared" si="11"/>
        <v>3.2978243849201643E-3</v>
      </c>
      <c r="F43" s="20">
        <f t="shared" si="12"/>
        <v>0</v>
      </c>
      <c r="G43" s="20">
        <f t="shared" si="13"/>
        <v>2.5012506253126561E-4</v>
      </c>
      <c r="H43" s="20">
        <f t="shared" si="14"/>
        <v>2.463054187192118E-4</v>
      </c>
      <c r="I43" s="20">
        <f t="shared" si="15"/>
        <v>3.029712826505659E-3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74" t="s">
        <v>60</v>
      </c>
      <c r="B46" s="75"/>
      <c r="C46" s="20">
        <f>SUM(C36:C45)</f>
        <v>0.17889087656529518</v>
      </c>
      <c r="D46" s="20">
        <f t="shared" ref="D46:I46" si="16">SUM(D36:D45)</f>
        <v>1.6742005289733108</v>
      </c>
      <c r="E46" s="20">
        <f t="shared" si="16"/>
        <v>1.6543690241761371</v>
      </c>
      <c r="F46" s="20">
        <f t="shared" si="16"/>
        <v>0.532258064516129</v>
      </c>
      <c r="G46" s="20">
        <f t="shared" si="16"/>
        <v>3.9382191095547774</v>
      </c>
      <c r="H46" s="20">
        <f t="shared" si="16"/>
        <v>3.8862068965517245</v>
      </c>
      <c r="I46" s="20">
        <f t="shared" si="16"/>
        <v>1.850462031206042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6.6189624329159216E-2</v>
      </c>
      <c r="D50" s="20">
        <f>(SUMIFS(AGİİ1,KAYNAK,A50,SEBEP,B50,SÜRE,"Uzun",BİLDİRİM,"Bildirimli",İL,$B$10,İLÇE,$B$11)/VLOOKUP($B$11,ABONE,4,FALSE))</f>
        <v>0.44541957201250298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0.44039004484092148</v>
      </c>
      <c r="F50" s="20">
        <f>(SUMIFS(OGİD1,KAYNAK,A50,SEBEP,B50,SÜRE,"Uzun",BİLDİRİM,"Bildirimli",İL,$B$10,İLÇE,$B$11)/VLOOKUP($B$11,ABONE,6,FALSE))</f>
        <v>6.4516129032258063E-2</v>
      </c>
      <c r="G50" s="20">
        <f>(SUMIFS(AGİD1,KAYNAK,A50,SEBEP,B50,SÜRE,"Uzun",BİLDİRİM,"Bildirimli",İL,$B$10,İLÇE,$B$11)/VLOOKUP($B$11,ABONE,7,FALSE))</f>
        <v>2.4837418709354679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2.4467980295566503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0.6166764050293233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2.0437605193556144E-3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2.0166551994116114E-3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1.8394685018070073E-3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6.6189624329159216E-2</v>
      </c>
      <c r="D54" s="20">
        <f t="shared" ref="D54:I54" si="17">SUM(D49:D53)</f>
        <v>0.4474633325318586</v>
      </c>
      <c r="E54" s="20">
        <f t="shared" si="17"/>
        <v>0.44240670004033311</v>
      </c>
      <c r="F54" s="20">
        <f t="shared" si="17"/>
        <v>6.4516129032258063E-2</v>
      </c>
      <c r="G54" s="20">
        <f t="shared" si="17"/>
        <v>2.4837418709354679</v>
      </c>
      <c r="H54" s="20">
        <f t="shared" si="17"/>
        <v>2.4467980295566503</v>
      </c>
      <c r="I54" s="20">
        <f t="shared" si="17"/>
        <v>0.61851587353113036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1.0733452593917709E-2</v>
      </c>
      <c r="D58" s="20">
        <f>(SUMIFS(AGİİ1,KAYNAK,A58,SÜRE,"Kısa",İL,$B$10,İLÇE,$B$11)/VLOOKUP($B$11,ABONE,4,FALSE))</f>
        <v>6.520798268814619E-2</v>
      </c>
      <c r="E58" s="20">
        <f>((SUMIFS(OGİİ1,KAYNAK,A58,SÜRE,"Kısa",İL,$B$10,İLÇE,$B$11)+SUMIFS(AGİİ1,KAYNAK,A58,SÜRE,"Kısa",İL,$B$10,İLÇE,$B$11))/VLOOKUP($B$11,ABONE,5,FALSE))</f>
        <v>6.4485515670597168E-2</v>
      </c>
      <c r="F58" s="20">
        <f>(SUMIFS(OGİD1,KAYNAK,A58,SÜRE,"Kısa",İL,$B$10,İLÇE,$B$11)/VLOOKUP($B$11,ABONE,6,FALSE))</f>
        <v>0.11290322580645161</v>
      </c>
      <c r="G58" s="20">
        <f>(SUMIFS(AGİD1,KAYNAK,A58,SÜRE,"Kısa",İL,$B$10,İLÇE,$B$11)/VLOOKUP($B$11,ABONE,7,FALSE))</f>
        <v>0.34317158579289647</v>
      </c>
      <c r="H58" s="20">
        <f>((SUMIFS(OGİD1,KAYNAK,A58,SÜRE,"Kısa",İL,$B$10,İLÇE,$B$11)+SUMIFS(AGİD1,KAYNAK,A58,SÜRE,"Kısa",İL,$B$10,İLÇE,$B$11))/VLOOKUP($B$11,ABONE,8,FALSE))</f>
        <v>0.33965517241379312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8.8662381787097747E-2</v>
      </c>
    </row>
    <row r="59" spans="1:9" ht="15" thickBot="1" x14ac:dyDescent="0.35">
      <c r="A59" s="74" t="s">
        <v>60</v>
      </c>
      <c r="B59" s="75"/>
      <c r="C59" s="20">
        <f>SUM(C57:C58)</f>
        <v>1.0733452593917709E-2</v>
      </c>
      <c r="D59" s="20">
        <f t="shared" ref="D59:I59" si="18">SUM(D57:D58)</f>
        <v>6.520798268814619E-2</v>
      </c>
      <c r="E59" s="20">
        <f t="shared" si="18"/>
        <v>6.4485515670597168E-2</v>
      </c>
      <c r="F59" s="20">
        <f t="shared" si="18"/>
        <v>0.11290322580645161</v>
      </c>
      <c r="G59" s="20">
        <f t="shared" si="18"/>
        <v>0.34317158579289647</v>
      </c>
      <c r="H59" s="20">
        <f t="shared" si="18"/>
        <v>0.33965517241379312</v>
      </c>
      <c r="I59" s="20">
        <f t="shared" si="18"/>
        <v>8.8662381787097747E-2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559</v>
      </c>
      <c r="D63" s="31">
        <f>VLOOKUP($B$11,ABONE,4,FALSE)</f>
        <v>41590</v>
      </c>
      <c r="E63" s="31">
        <f>VLOOKUP($B$11,ABONE,5,FALSE)</f>
        <v>42149</v>
      </c>
      <c r="F63" s="31">
        <f>VLOOKUP($B$11,ABONE,6,FALSE)</f>
        <v>62</v>
      </c>
      <c r="G63" s="31">
        <f>VLOOKUP($B$11,ABONE,7,FALSE)</f>
        <v>3998</v>
      </c>
      <c r="H63" s="31">
        <f>VLOOKUP($B$11,ABONE,8,FALSE)</f>
        <v>4060</v>
      </c>
      <c r="I63" s="31">
        <f>VLOOKUP($B$11,ABONE,9,FALSE)</f>
        <v>46209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94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21.648656352201261</v>
      </c>
      <c r="D17" s="20">
        <f t="shared" si="1"/>
        <v>69.882843077617977</v>
      </c>
      <c r="E17" s="20">
        <f t="shared" si="2"/>
        <v>69.470703228660994</v>
      </c>
      <c r="F17" s="20">
        <f t="shared" si="3"/>
        <v>4.3966659999999997</v>
      </c>
      <c r="G17" s="20">
        <f t="shared" si="4"/>
        <v>350.4461641777778</v>
      </c>
      <c r="H17" s="20">
        <f t="shared" si="5"/>
        <v>342.92334900000003</v>
      </c>
      <c r="I17" s="20">
        <f t="shared" si="6"/>
        <v>76.067410704658684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0.20207896690033966</v>
      </c>
      <c r="E18" s="20">
        <f t="shared" si="2"/>
        <v>0.20035229126735335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0.19551903959444103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1.6130329559748426</v>
      </c>
      <c r="D21" s="20">
        <f t="shared" si="1"/>
        <v>22.857553115921071</v>
      </c>
      <c r="E21" s="20">
        <f t="shared" si="2"/>
        <v>22.676028062337654</v>
      </c>
      <c r="F21" s="20">
        <f t="shared" si="3"/>
        <v>0</v>
      </c>
      <c r="G21" s="20">
        <f t="shared" si="4"/>
        <v>27.247098844444444</v>
      </c>
      <c r="H21" s="20">
        <f t="shared" si="5"/>
        <v>26.65477060869565</v>
      </c>
      <c r="I21" s="20">
        <f t="shared" si="6"/>
        <v>22.772010314133372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23.261689308176102</v>
      </c>
      <c r="D25" s="20">
        <f t="shared" si="7"/>
        <v>92.942475160439386</v>
      </c>
      <c r="E25" s="20">
        <f t="shared" si="7"/>
        <v>92.347083582265995</v>
      </c>
      <c r="F25" s="20">
        <f t="shared" si="7"/>
        <v>4.3966659999999997</v>
      </c>
      <c r="G25" s="20">
        <f t="shared" si="7"/>
        <v>377.69326302222225</v>
      </c>
      <c r="H25" s="20">
        <f t="shared" si="7"/>
        <v>369.57811960869566</v>
      </c>
      <c r="I25" s="20">
        <f t="shared" si="7"/>
        <v>99.034940058386496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0.67742842767295608</v>
      </c>
      <c r="D29" s="20">
        <f>(SUMIFS(AGİİ2,KAYNAK,A29,SEBEP,B29,SÜRE,"Uzun",BİLDİRİM,"Bildirimli",İL,$B$10,İLÇE,$B$11)/VLOOKUP($B$11,ABONE,4,FALSE))*60</f>
        <v>10.581535314735854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10.496909090192567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11.128703688888889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10.886775347826088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10.50631413233109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1.1517928976656788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1.1419513354231974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1.1144031693033825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0.67742842767295608</v>
      </c>
      <c r="D33" s="20">
        <f t="shared" ref="D33:I33" si="8">SUM(D28:D32)</f>
        <v>11.733328212401533</v>
      </c>
      <c r="E33" s="20">
        <f t="shared" si="8"/>
        <v>11.638860425615764</v>
      </c>
      <c r="F33" s="20">
        <f t="shared" si="8"/>
        <v>0</v>
      </c>
      <c r="G33" s="20">
        <f t="shared" si="8"/>
        <v>11.128703688888889</v>
      </c>
      <c r="H33" s="20">
        <f t="shared" si="8"/>
        <v>10.886775347826088</v>
      </c>
      <c r="I33" s="20">
        <f t="shared" si="8"/>
        <v>11.620717301634473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0.22641509433962265</v>
      </c>
      <c r="D38" s="20">
        <f t="shared" si="10"/>
        <v>0.66248102912481033</v>
      </c>
      <c r="E38" s="20">
        <f t="shared" si="11"/>
        <v>0.65875503806538294</v>
      </c>
      <c r="F38" s="20">
        <f t="shared" si="12"/>
        <v>6.6666666666666666E-2</v>
      </c>
      <c r="G38" s="20">
        <f t="shared" si="13"/>
        <v>4.3533333333333335</v>
      </c>
      <c r="H38" s="20">
        <f t="shared" si="14"/>
        <v>4.2601449275362322</v>
      </c>
      <c r="I38" s="20">
        <f t="shared" si="15"/>
        <v>0.74563412289135567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1.7164125171641252E-3</v>
      </c>
      <c r="E39" s="20">
        <f t="shared" si="11"/>
        <v>1.7017465293327361E-3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1.6606939952801328E-3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1.4675052410901468E-2</v>
      </c>
      <c r="D42" s="20">
        <f t="shared" si="10"/>
        <v>0.17397195923971959</v>
      </c>
      <c r="E42" s="20">
        <f t="shared" si="11"/>
        <v>0.17261083743842365</v>
      </c>
      <c r="F42" s="20">
        <f t="shared" si="12"/>
        <v>0</v>
      </c>
      <c r="G42" s="20">
        <f t="shared" si="13"/>
        <v>0.18592592592592594</v>
      </c>
      <c r="H42" s="20">
        <f t="shared" si="14"/>
        <v>0.18188405797101448</v>
      </c>
      <c r="I42" s="20">
        <f t="shared" si="15"/>
        <v>0.17283454243510182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74" t="s">
        <v>60</v>
      </c>
      <c r="B46" s="75"/>
      <c r="C46" s="20">
        <f>SUM(C36:C45)</f>
        <v>0.24109014675052412</v>
      </c>
      <c r="D46" s="20">
        <f t="shared" ref="D46:I46" si="16">SUM(D36:D45)</f>
        <v>0.838169400881694</v>
      </c>
      <c r="E46" s="20">
        <f t="shared" si="16"/>
        <v>0.83306762203313933</v>
      </c>
      <c r="F46" s="20">
        <f t="shared" si="16"/>
        <v>6.6666666666666666E-2</v>
      </c>
      <c r="G46" s="20">
        <f t="shared" si="16"/>
        <v>4.5392592592592598</v>
      </c>
      <c r="H46" s="20">
        <f t="shared" si="16"/>
        <v>4.442028985507247</v>
      </c>
      <c r="I46" s="20">
        <f t="shared" si="16"/>
        <v>0.92012935932173767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4.1928721174004195E-3</v>
      </c>
      <c r="D50" s="20">
        <f>(SUMIFS(AGİİ1,KAYNAK,A50,SEBEP,B50,SÜRE,"Uzun",BİLDİRİM,"Bildirimli",İL,$B$10,İLÇE,$B$11)/VLOOKUP($B$11,ABONE,4,FALSE))</f>
        <v>5.0516730505167307E-2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5.0120913569189428E-2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7.2592592592592597E-2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7.101449275362319E-2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5.0624945371908051E-2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4.2097275420972758E-3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4.1737572772055529E-3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4.0730705357923261E-3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4.1928721174004195E-3</v>
      </c>
      <c r="D54" s="20">
        <f t="shared" ref="D54:I54" si="17">SUM(D49:D53)</f>
        <v>5.472645804726458E-2</v>
      </c>
      <c r="E54" s="20">
        <f t="shared" si="17"/>
        <v>5.4294670846394978E-2</v>
      </c>
      <c r="F54" s="20">
        <f t="shared" si="17"/>
        <v>0</v>
      </c>
      <c r="G54" s="20">
        <f t="shared" si="17"/>
        <v>7.2592592592592597E-2</v>
      </c>
      <c r="H54" s="20">
        <f t="shared" si="17"/>
        <v>7.101449275362319E-2</v>
      </c>
      <c r="I54" s="20">
        <f t="shared" si="17"/>
        <v>5.4698015907700376E-2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477</v>
      </c>
      <c r="D63" s="31">
        <f>VLOOKUP($B$11,ABONE,4,FALSE)</f>
        <v>55348</v>
      </c>
      <c r="E63" s="31">
        <f>VLOOKUP($B$11,ABONE,5,FALSE)</f>
        <v>55825</v>
      </c>
      <c r="F63" s="31">
        <f>VLOOKUP($B$11,ABONE,6,FALSE)</f>
        <v>30</v>
      </c>
      <c r="G63" s="31">
        <f>VLOOKUP($B$11,ABONE,7,FALSE)</f>
        <v>1350</v>
      </c>
      <c r="H63" s="31">
        <f>VLOOKUP($B$11,ABONE,8,FALSE)</f>
        <v>1380</v>
      </c>
      <c r="I63" s="31">
        <f>VLOOKUP($B$11,ABONE,9,FALSE)</f>
        <v>57205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68"/>
  <sheetViews>
    <sheetView topLeftCell="A16" workbookViewId="0">
      <selection activeCell="B6" sqref="B6:C6"/>
    </sheetView>
  </sheetViews>
  <sheetFormatPr defaultRowHeight="14.4" x14ac:dyDescent="0.3"/>
  <cols>
    <col min="1" max="1" width="15.88671875" customWidth="1"/>
    <col min="2" max="2" width="23.88671875" customWidth="1"/>
    <col min="3" max="3" width="22.5546875" customWidth="1"/>
    <col min="4" max="4" width="21.5546875" customWidth="1"/>
    <col min="5" max="5" width="18.88671875" customWidth="1"/>
    <col min="6" max="6" width="20.109375" customWidth="1"/>
    <col min="7" max="7" width="17.109375" customWidth="1"/>
    <col min="8" max="8" width="16.109375" customWidth="1"/>
    <col min="9" max="9" width="16.44140625" customWidth="1"/>
    <col min="10" max="10" width="9.109375" customWidth="1"/>
  </cols>
  <sheetData>
    <row r="1" spans="1:70" ht="12.75" customHeight="1" x14ac:dyDescent="0.3">
      <c r="A1" s="95" t="s">
        <v>37</v>
      </c>
      <c r="B1" s="95"/>
      <c r="C1" s="95"/>
      <c r="D1" s="96"/>
      <c r="E1" s="96"/>
      <c r="F1" s="96"/>
    </row>
    <row r="2" spans="1:70" x14ac:dyDescent="0.3">
      <c r="A2" s="97" t="s">
        <v>38</v>
      </c>
      <c r="B2" s="98" t="s">
        <v>763</v>
      </c>
      <c r="C2" s="98"/>
      <c r="D2" s="99"/>
      <c r="E2" s="99"/>
      <c r="F2" s="99"/>
      <c r="BL2" s="100"/>
      <c r="BM2" s="100"/>
      <c r="BN2" s="100"/>
      <c r="BO2" s="100"/>
      <c r="BP2" s="100"/>
      <c r="BQ2" s="100"/>
      <c r="BR2" s="100"/>
    </row>
    <row r="3" spans="1:70" x14ac:dyDescent="0.3">
      <c r="A3" s="97" t="s">
        <v>40</v>
      </c>
      <c r="B3" s="101" t="s">
        <v>764</v>
      </c>
      <c r="C3" s="101"/>
      <c r="D3" s="102"/>
      <c r="E3" s="102"/>
      <c r="F3" s="102"/>
      <c r="BL3" s="100"/>
      <c r="BM3" s="100"/>
      <c r="BN3" s="100"/>
      <c r="BO3" s="100"/>
      <c r="BP3" s="100"/>
      <c r="BQ3" s="100"/>
      <c r="BR3" s="100"/>
    </row>
    <row r="4" spans="1:70" x14ac:dyDescent="0.3">
      <c r="A4" s="97" t="s">
        <v>42</v>
      </c>
      <c r="B4" s="98">
        <v>1</v>
      </c>
      <c r="C4" s="98"/>
      <c r="D4" s="99"/>
      <c r="E4" s="99"/>
      <c r="F4" s="99"/>
      <c r="BL4" s="100"/>
      <c r="BM4" s="100"/>
      <c r="BN4" s="100"/>
      <c r="BO4" s="100"/>
      <c r="BP4" s="100"/>
      <c r="BQ4" s="100"/>
      <c r="BR4" s="100"/>
    </row>
    <row r="5" spans="1:70" x14ac:dyDescent="0.3">
      <c r="A5" s="97" t="s">
        <v>43</v>
      </c>
      <c r="B5" s="103" t="s">
        <v>765</v>
      </c>
      <c r="C5" s="103"/>
      <c r="D5" s="99"/>
      <c r="E5" s="99"/>
      <c r="F5" s="99"/>
      <c r="BL5" s="100"/>
      <c r="BM5" s="100"/>
      <c r="BN5" s="100"/>
      <c r="BO5" s="100"/>
      <c r="BP5" s="100"/>
      <c r="BQ5" s="100"/>
      <c r="BR5" s="100"/>
    </row>
    <row r="6" spans="1:70" x14ac:dyDescent="0.3">
      <c r="A6" s="97" t="s">
        <v>44</v>
      </c>
      <c r="B6" s="104">
        <v>3900432392</v>
      </c>
      <c r="C6" s="104"/>
      <c r="D6" s="99"/>
      <c r="E6" s="99"/>
      <c r="F6" s="99"/>
      <c r="BL6" s="100"/>
      <c r="BM6" s="100"/>
      <c r="BN6" s="100"/>
      <c r="BO6" s="100"/>
      <c r="BP6" s="100"/>
      <c r="BQ6" s="100"/>
      <c r="BR6" s="100"/>
    </row>
    <row r="7" spans="1:70" ht="25.5" customHeight="1" x14ac:dyDescent="0.3">
      <c r="A7" s="105" t="s">
        <v>47</v>
      </c>
      <c r="B7" s="103" t="s">
        <v>766</v>
      </c>
      <c r="C7" s="103"/>
      <c r="D7" s="99"/>
      <c r="E7" s="99"/>
      <c r="F7" s="99"/>
      <c r="BL7" s="100"/>
      <c r="BM7" s="100"/>
      <c r="BN7" s="100"/>
      <c r="BO7" s="100"/>
      <c r="BP7" s="100"/>
      <c r="BQ7" s="100"/>
      <c r="BR7" s="100"/>
    </row>
    <row r="8" spans="1:70" x14ac:dyDescent="0.3">
      <c r="A8" s="97" t="s">
        <v>50</v>
      </c>
      <c r="B8" s="104">
        <v>2018</v>
      </c>
      <c r="C8" s="104"/>
      <c r="D8" s="106"/>
      <c r="E8" s="106"/>
      <c r="F8" s="106"/>
      <c r="BL8" s="100"/>
      <c r="BM8" s="100"/>
      <c r="BN8" s="100"/>
      <c r="BO8" s="100"/>
      <c r="BP8" s="100"/>
      <c r="BQ8" s="100"/>
      <c r="BR8" s="100"/>
    </row>
    <row r="9" spans="1:70" ht="12.75" customHeight="1" x14ac:dyDescent="0.3">
      <c r="A9" s="97" t="s">
        <v>51</v>
      </c>
      <c r="B9" s="104" t="s">
        <v>5217</v>
      </c>
      <c r="C9" s="104"/>
      <c r="D9" s="106"/>
      <c r="E9" s="106"/>
      <c r="F9" s="106"/>
    </row>
    <row r="10" spans="1:70" ht="12.75" customHeight="1" x14ac:dyDescent="0.3">
      <c r="A10" s="97" t="s">
        <v>52</v>
      </c>
      <c r="B10" s="104" t="s">
        <v>767</v>
      </c>
      <c r="C10" s="104"/>
      <c r="D10" s="106"/>
      <c r="E10" s="106"/>
      <c r="F10" s="106"/>
    </row>
    <row r="11" spans="1:70" ht="12.75" customHeight="1" x14ac:dyDescent="0.3">
      <c r="A11" s="99"/>
      <c r="B11" s="107"/>
      <c r="C11" s="107"/>
      <c r="D11" s="106"/>
      <c r="E11" s="106"/>
      <c r="F11" s="106"/>
    </row>
    <row r="12" spans="1:70" ht="23.25" customHeight="1" thickBot="1" x14ac:dyDescent="0.35">
      <c r="A12" s="108" t="s">
        <v>53</v>
      </c>
      <c r="H12" s="109"/>
    </row>
    <row r="13" spans="1:70" ht="13.5" customHeight="1" thickBot="1" x14ac:dyDescent="0.35">
      <c r="A13" s="110" t="s">
        <v>768</v>
      </c>
      <c r="B13" s="110"/>
      <c r="C13" s="111" t="s">
        <v>27</v>
      </c>
      <c r="D13" s="111"/>
      <c r="E13" s="111"/>
      <c r="F13" s="111" t="s">
        <v>28</v>
      </c>
      <c r="G13" s="111"/>
      <c r="H13" s="111"/>
      <c r="I13" s="112" t="s">
        <v>55</v>
      </c>
    </row>
    <row r="14" spans="1:70" ht="13.5" customHeight="1" thickBot="1" x14ac:dyDescent="0.35">
      <c r="A14" s="113" t="s">
        <v>56</v>
      </c>
      <c r="B14" s="114" t="s">
        <v>57</v>
      </c>
      <c r="C14" s="115" t="s">
        <v>58</v>
      </c>
      <c r="D14" s="115" t="s">
        <v>59</v>
      </c>
      <c r="E14" s="115" t="s">
        <v>36</v>
      </c>
      <c r="F14" s="115" t="s">
        <v>58</v>
      </c>
      <c r="G14" s="115" t="s">
        <v>59</v>
      </c>
      <c r="H14" s="115" t="s">
        <v>36</v>
      </c>
      <c r="I14" s="112"/>
    </row>
    <row r="15" spans="1:70" ht="15.75" customHeight="1" thickBot="1" x14ac:dyDescent="0.35">
      <c r="A15" s="113" t="s">
        <v>769</v>
      </c>
      <c r="B15" s="116" t="s">
        <v>770</v>
      </c>
      <c r="C15" s="117">
        <v>7.9025431637890803E-2</v>
      </c>
      <c r="D15" s="117">
        <v>0.34401377400098943</v>
      </c>
      <c r="E15" s="117">
        <v>0.34339096814737552</v>
      </c>
      <c r="F15" s="117">
        <v>3.2863537626066719E-3</v>
      </c>
      <c r="G15" s="117">
        <v>6.7212805482414428E-2</v>
      </c>
      <c r="H15" s="117">
        <v>6.2618669076447031E-2</v>
      </c>
      <c r="I15" s="117">
        <v>0.30521366834847041</v>
      </c>
    </row>
    <row r="16" spans="1:70" ht="15.75" customHeight="1" thickBot="1" x14ac:dyDescent="0.35">
      <c r="A16" s="113" t="s">
        <v>769</v>
      </c>
      <c r="B16" s="118" t="s">
        <v>771</v>
      </c>
      <c r="C16" s="117">
        <v>0</v>
      </c>
      <c r="D16" s="117">
        <v>0</v>
      </c>
      <c r="E16" s="117">
        <v>0</v>
      </c>
      <c r="F16" s="117">
        <v>0</v>
      </c>
      <c r="G16" s="117">
        <v>0</v>
      </c>
      <c r="H16" s="117">
        <v>0</v>
      </c>
      <c r="I16" s="117">
        <v>0</v>
      </c>
    </row>
    <row r="17" spans="1:9" ht="15" thickBot="1" x14ac:dyDescent="0.35">
      <c r="A17" s="113" t="s">
        <v>5218</v>
      </c>
      <c r="B17" s="118" t="s">
        <v>770</v>
      </c>
      <c r="C17" s="117">
        <v>30.06255514699021</v>
      </c>
      <c r="D17" s="117">
        <v>37.449945425405389</v>
      </c>
      <c r="E17" s="117">
        <v>37.432582737419573</v>
      </c>
      <c r="F17" s="117">
        <v>3.3930150077579513</v>
      </c>
      <c r="G17" s="117">
        <v>51.18611105643604</v>
      </c>
      <c r="H17" s="117">
        <v>47.751413891113842</v>
      </c>
      <c r="I17" s="117">
        <v>38.835659578804673</v>
      </c>
    </row>
    <row r="18" spans="1:9" ht="15" thickBot="1" x14ac:dyDescent="0.35">
      <c r="A18" s="113" t="s">
        <v>5218</v>
      </c>
      <c r="B18" s="118" t="s">
        <v>24</v>
      </c>
      <c r="C18" s="117">
        <v>0.62481771348576765</v>
      </c>
      <c r="D18" s="117">
        <v>2.0450780892431162</v>
      </c>
      <c r="E18" s="117">
        <v>2.0417400311693559</v>
      </c>
      <c r="F18" s="117">
        <v>7.2181283941039568E-3</v>
      </c>
      <c r="G18" s="117">
        <v>0.36089710416186938</v>
      </c>
      <c r="H18" s="117">
        <v>0.33547962180696361</v>
      </c>
      <c r="I18" s="117">
        <v>1.8097356083727358</v>
      </c>
    </row>
    <row r="19" spans="1:9" ht="15" thickBot="1" x14ac:dyDescent="0.35">
      <c r="A19" s="113" t="s">
        <v>5218</v>
      </c>
      <c r="B19" s="118" t="s">
        <v>771</v>
      </c>
      <c r="C19" s="117">
        <v>0</v>
      </c>
      <c r="D19" s="117">
        <v>0</v>
      </c>
      <c r="E19" s="117">
        <v>0</v>
      </c>
      <c r="F19" s="117">
        <v>0</v>
      </c>
      <c r="G19" s="117">
        <v>0</v>
      </c>
      <c r="H19" s="117">
        <v>0</v>
      </c>
      <c r="I19" s="117">
        <v>0</v>
      </c>
    </row>
    <row r="20" spans="1:9" ht="15" thickBot="1" x14ac:dyDescent="0.35">
      <c r="A20" s="113" t="s">
        <v>5218</v>
      </c>
      <c r="B20" s="118" t="s">
        <v>26</v>
      </c>
      <c r="C20" s="117">
        <v>0</v>
      </c>
      <c r="D20" s="117">
        <v>2.6166688022865935E-2</v>
      </c>
      <c r="E20" s="117">
        <v>2.6105188085453604E-2</v>
      </c>
      <c r="F20" s="117">
        <v>0</v>
      </c>
      <c r="G20" s="117">
        <v>0</v>
      </c>
      <c r="H20" s="117">
        <v>0</v>
      </c>
      <c r="I20" s="117">
        <v>2.2555601480425298E-2</v>
      </c>
    </row>
    <row r="21" spans="1:9" ht="15" thickBot="1" x14ac:dyDescent="0.35">
      <c r="A21" s="113" t="s">
        <v>5219</v>
      </c>
      <c r="B21" s="118" t="s">
        <v>770</v>
      </c>
      <c r="C21" s="117">
        <v>1.8482248996733555</v>
      </c>
      <c r="D21" s="117">
        <v>14.237116431176821</v>
      </c>
      <c r="E21" s="117">
        <v>14.20799864396853</v>
      </c>
      <c r="F21" s="117">
        <v>7.6252583397982937E-2</v>
      </c>
      <c r="G21" s="117">
        <v>5.7975416706046055</v>
      </c>
      <c r="H21" s="117">
        <v>5.3863756856723368</v>
      </c>
      <c r="I21" s="117">
        <v>13.0085008818809</v>
      </c>
    </row>
    <row r="22" spans="1:9" ht="15" thickBot="1" x14ac:dyDescent="0.35">
      <c r="A22" s="113" t="s">
        <v>5219</v>
      </c>
      <c r="B22" s="118" t="s">
        <v>24</v>
      </c>
      <c r="C22" s="117">
        <v>0</v>
      </c>
      <c r="D22" s="117">
        <v>2.3812461474193372E-2</v>
      </c>
      <c r="E22" s="117">
        <v>2.3756494708777103E-2</v>
      </c>
      <c r="F22" s="117">
        <v>0</v>
      </c>
      <c r="G22" s="117">
        <v>7.5215502137500872E-3</v>
      </c>
      <c r="H22" s="117">
        <v>6.9810067182694184E-3</v>
      </c>
      <c r="I22" s="117">
        <v>2.1475490363242446E-2</v>
      </c>
    </row>
    <row r="23" spans="1:9" ht="15" thickBot="1" x14ac:dyDescent="0.35">
      <c r="A23" s="113" t="s">
        <v>5219</v>
      </c>
      <c r="B23" s="118" t="s">
        <v>771</v>
      </c>
      <c r="C23" s="117">
        <v>0</v>
      </c>
      <c r="D23" s="117">
        <v>0</v>
      </c>
      <c r="E23" s="117">
        <v>0</v>
      </c>
      <c r="F23" s="117">
        <v>0</v>
      </c>
      <c r="G23" s="117">
        <v>0</v>
      </c>
      <c r="H23" s="117">
        <v>0</v>
      </c>
      <c r="I23" s="117">
        <v>0</v>
      </c>
    </row>
    <row r="24" spans="1:9" ht="15" thickBot="1" x14ac:dyDescent="0.35">
      <c r="A24" s="113" t="s">
        <v>5219</v>
      </c>
      <c r="B24" s="118" t="s">
        <v>26</v>
      </c>
      <c r="C24" s="117">
        <v>0</v>
      </c>
      <c r="D24" s="117">
        <v>1.5081423250700816E-2</v>
      </c>
      <c r="E24" s="117">
        <v>1.5045977168063362E-2</v>
      </c>
      <c r="F24" s="117">
        <v>0</v>
      </c>
      <c r="G24" s="117">
        <v>3.5999369262036583E-2</v>
      </c>
      <c r="H24" s="117">
        <v>3.3412239701905835E-2</v>
      </c>
      <c r="I24" s="117">
        <v>1.7543283039262475E-2</v>
      </c>
    </row>
    <row r="25" spans="1:9" ht="15" thickBot="1" x14ac:dyDescent="0.35">
      <c r="A25" s="119" t="s">
        <v>60</v>
      </c>
      <c r="B25" s="119"/>
      <c r="C25" s="120">
        <v>32.614623191787224</v>
      </c>
      <c r="D25" s="120">
        <v>54.141214292574077</v>
      </c>
      <c r="E25" s="120">
        <v>54.090620040667126</v>
      </c>
      <c r="F25" s="120">
        <v>3.4797720733126458</v>
      </c>
      <c r="G25" s="120">
        <v>57.455283556160701</v>
      </c>
      <c r="H25" s="120">
        <v>53.576281114089738</v>
      </c>
      <c r="I25" s="121">
        <v>54.020684112289693</v>
      </c>
    </row>
    <row r="26" spans="1:9" ht="15" thickBot="1" x14ac:dyDescent="0.35">
      <c r="A26" s="110" t="s">
        <v>773</v>
      </c>
      <c r="B26" s="110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13" t="s">
        <v>56</v>
      </c>
      <c r="B27" s="114" t="s">
        <v>57</v>
      </c>
      <c r="C27" s="115" t="s">
        <v>58</v>
      </c>
      <c r="D27" s="115" t="s">
        <v>59</v>
      </c>
      <c r="E27" s="124" t="s">
        <v>36</v>
      </c>
      <c r="F27" s="115" t="s">
        <v>23</v>
      </c>
      <c r="G27" s="115" t="s">
        <v>21</v>
      </c>
      <c r="H27" s="124" t="s">
        <v>36</v>
      </c>
      <c r="I27" s="123"/>
    </row>
    <row r="28" spans="1:9" ht="15" thickBot="1" x14ac:dyDescent="0.35">
      <c r="A28" s="113" t="s">
        <v>769</v>
      </c>
      <c r="B28" s="114" t="s">
        <v>770</v>
      </c>
      <c r="C28" s="117">
        <v>2.0857942323845076</v>
      </c>
      <c r="D28" s="117">
        <v>2.7817900351124063</v>
      </c>
      <c r="E28" s="117">
        <v>2.7801542263211059</v>
      </c>
      <c r="F28" s="117">
        <v>5.2744850659425913E-2</v>
      </c>
      <c r="G28" s="117">
        <v>0.71912359680826565</v>
      </c>
      <c r="H28" s="117">
        <v>0.67123364240779804</v>
      </c>
      <c r="I28" s="117">
        <v>2.493399109628482</v>
      </c>
    </row>
    <row r="29" spans="1:9" ht="15" thickBot="1" x14ac:dyDescent="0.35">
      <c r="A29" s="113" t="s">
        <v>5218</v>
      </c>
      <c r="B29" s="114" t="s">
        <v>770</v>
      </c>
      <c r="C29" s="117">
        <v>14.358719477368174</v>
      </c>
      <c r="D29" s="117">
        <v>13.174989037080191</v>
      </c>
      <c r="E29" s="117">
        <v>13.177771175497067</v>
      </c>
      <c r="F29" s="117">
        <v>4.7676301532195495</v>
      </c>
      <c r="G29" s="117">
        <v>52.863093483475652</v>
      </c>
      <c r="H29" s="117">
        <v>49.40666640042928</v>
      </c>
      <c r="I29" s="117">
        <v>18.10390312997438</v>
      </c>
    </row>
    <row r="30" spans="1:9" ht="15" thickBot="1" x14ac:dyDescent="0.35">
      <c r="A30" s="113" t="s">
        <v>5218</v>
      </c>
      <c r="B30" s="114" t="s">
        <v>26</v>
      </c>
      <c r="C30" s="117">
        <v>0</v>
      </c>
      <c r="D30" s="117">
        <v>0</v>
      </c>
      <c r="E30" s="117">
        <v>0</v>
      </c>
      <c r="F30" s="117">
        <v>0</v>
      </c>
      <c r="G30" s="117">
        <v>0</v>
      </c>
      <c r="H30" s="117">
        <v>0</v>
      </c>
      <c r="I30" s="117">
        <v>0</v>
      </c>
    </row>
    <row r="31" spans="1:9" ht="15" thickBot="1" x14ac:dyDescent="0.35">
      <c r="A31" s="113" t="s">
        <v>5219</v>
      </c>
      <c r="B31" s="114" t="s">
        <v>770</v>
      </c>
      <c r="C31" s="117">
        <v>0.31890133457769476</v>
      </c>
      <c r="D31" s="117">
        <v>5.3487912696311772</v>
      </c>
      <c r="E31" s="117">
        <v>5.3369694480874506</v>
      </c>
      <c r="F31" s="117">
        <v>5.985475174553917E-3</v>
      </c>
      <c r="G31" s="117">
        <v>2.7840468431064345</v>
      </c>
      <c r="H31" s="117">
        <v>2.5843987705938649</v>
      </c>
      <c r="I31" s="117">
        <v>4.962695645721352</v>
      </c>
    </row>
    <row r="32" spans="1:9" ht="15" thickBot="1" x14ac:dyDescent="0.35">
      <c r="A32" s="113" t="s">
        <v>5219</v>
      </c>
      <c r="B32" s="114" t="s">
        <v>26</v>
      </c>
      <c r="C32" s="117">
        <v>0</v>
      </c>
      <c r="D32" s="117">
        <v>4.0084098279558073E-3</v>
      </c>
      <c r="E32" s="117">
        <v>3.9989888055731952E-3</v>
      </c>
      <c r="F32" s="117">
        <v>0</v>
      </c>
      <c r="G32" s="117">
        <v>0</v>
      </c>
      <c r="H32" s="117">
        <v>0</v>
      </c>
      <c r="I32" s="117">
        <v>3.4552364659441847E-3</v>
      </c>
    </row>
    <row r="33" spans="1:9" ht="15" thickBot="1" x14ac:dyDescent="0.35">
      <c r="A33" s="119" t="s">
        <v>60</v>
      </c>
      <c r="B33" s="119"/>
      <c r="C33" s="120">
        <v>16.763415044330376</v>
      </c>
      <c r="D33" s="120">
        <v>21.309578751651735</v>
      </c>
      <c r="E33" s="120">
        <v>21.298893838711194</v>
      </c>
      <c r="F33" s="120">
        <v>4.8263604790535295</v>
      </c>
      <c r="G33" s="120">
        <v>56.366263923390349</v>
      </c>
      <c r="H33" s="120">
        <v>52.662298813430951</v>
      </c>
      <c r="I33" s="121">
        <v>25.563453121790154</v>
      </c>
    </row>
    <row r="34" spans="1:9" ht="15" thickBot="1" x14ac:dyDescent="0.35">
      <c r="A34" s="110" t="s">
        <v>774</v>
      </c>
      <c r="B34" s="110"/>
      <c r="C34" s="125" t="s">
        <v>27</v>
      </c>
      <c r="D34" s="125"/>
      <c r="E34" s="125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13" t="s">
        <v>56</v>
      </c>
      <c r="B35" s="114" t="s">
        <v>57</v>
      </c>
      <c r="C35" s="115" t="s">
        <v>58</v>
      </c>
      <c r="D35" s="115" t="s">
        <v>59</v>
      </c>
      <c r="E35" s="124" t="s">
        <v>36</v>
      </c>
      <c r="F35" s="115" t="s">
        <v>23</v>
      </c>
      <c r="G35" s="115" t="s">
        <v>21</v>
      </c>
      <c r="H35" s="124" t="s">
        <v>36</v>
      </c>
      <c r="I35" s="123"/>
    </row>
    <row r="36" spans="1:9" ht="15" thickBot="1" x14ac:dyDescent="0.35">
      <c r="A36" s="113" t="s">
        <v>769</v>
      </c>
      <c r="B36" s="114" t="s">
        <v>770</v>
      </c>
      <c r="C36" s="117">
        <v>6.221807435059885E-3</v>
      </c>
      <c r="D36" s="117">
        <v>1.9959691456420969E-2</v>
      </c>
      <c r="E36" s="117">
        <v>1.9927403113060384E-2</v>
      </c>
      <c r="F36" s="117">
        <v>1.6162399793121282E-4</v>
      </c>
      <c r="G36" s="117">
        <v>3.3414094490553949E-3</v>
      </c>
      <c r="H36" s="117">
        <v>3.1128910859808396E-3</v>
      </c>
      <c r="I36" s="117">
        <v>1.7641092573330297E-2</v>
      </c>
    </row>
    <row r="37" spans="1:9" ht="15" thickBot="1" x14ac:dyDescent="0.35">
      <c r="A37" s="113" t="s">
        <v>769</v>
      </c>
      <c r="B37" s="114" t="s">
        <v>771</v>
      </c>
      <c r="C37" s="117">
        <v>0</v>
      </c>
      <c r="D37" s="117">
        <v>0</v>
      </c>
      <c r="E37" s="117">
        <v>0</v>
      </c>
      <c r="F37" s="117">
        <v>0</v>
      </c>
      <c r="G37" s="117">
        <v>0</v>
      </c>
      <c r="H37" s="117">
        <v>0</v>
      </c>
      <c r="I37" s="117">
        <v>0</v>
      </c>
    </row>
    <row r="38" spans="1:9" ht="15" thickBot="1" x14ac:dyDescent="0.35">
      <c r="A38" s="113" t="s">
        <v>5218</v>
      </c>
      <c r="B38" s="114" t="s">
        <v>770</v>
      </c>
      <c r="C38" s="117">
        <v>0.40270648623425104</v>
      </c>
      <c r="D38" s="117">
        <v>0.54964949889151504</v>
      </c>
      <c r="E38" s="117">
        <v>0.54930413664797451</v>
      </c>
      <c r="F38" s="117">
        <v>4.2022239462115335E-2</v>
      </c>
      <c r="G38" s="117">
        <v>0.58452639588318334</v>
      </c>
      <c r="H38" s="117">
        <v>0.54553880892424056</v>
      </c>
      <c r="I38" s="117">
        <v>0.54879215578011198</v>
      </c>
    </row>
    <row r="39" spans="1:9" ht="15" thickBot="1" x14ac:dyDescent="0.35">
      <c r="A39" s="113" t="s">
        <v>5218</v>
      </c>
      <c r="B39" s="114" t="s">
        <v>24</v>
      </c>
      <c r="C39" s="117">
        <v>5.9107170633068903E-3</v>
      </c>
      <c r="D39" s="117">
        <v>1.8758863299071071E-2</v>
      </c>
      <c r="E39" s="117">
        <v>1.8728666119027747E-2</v>
      </c>
      <c r="F39" s="117">
        <v>6.464959917248513E-5</v>
      </c>
      <c r="G39" s="117">
        <v>3.0360521810518307E-3</v>
      </c>
      <c r="H39" s="117">
        <v>2.8225094548259104E-3</v>
      </c>
      <c r="I39" s="117">
        <v>1.6565866891230057E-2</v>
      </c>
    </row>
    <row r="40" spans="1:9" ht="15" thickBot="1" x14ac:dyDescent="0.35">
      <c r="A40" s="113" t="s">
        <v>5218</v>
      </c>
      <c r="B40" s="114" t="s">
        <v>771</v>
      </c>
      <c r="C40" s="117">
        <v>0</v>
      </c>
      <c r="D40" s="117">
        <v>0</v>
      </c>
      <c r="E40" s="117">
        <v>0</v>
      </c>
      <c r="F40" s="117">
        <v>0</v>
      </c>
      <c r="G40" s="117">
        <v>0</v>
      </c>
      <c r="H40" s="117">
        <v>0</v>
      </c>
      <c r="I40" s="117">
        <v>0</v>
      </c>
    </row>
    <row r="41" spans="1:9" ht="15" thickBot="1" x14ac:dyDescent="0.35">
      <c r="A41" s="113" t="s">
        <v>5218</v>
      </c>
      <c r="B41" s="114" t="s">
        <v>26</v>
      </c>
      <c r="C41" s="117">
        <v>0</v>
      </c>
      <c r="D41" s="117">
        <v>2.9864966379010243E-4</v>
      </c>
      <c r="E41" s="117">
        <v>2.9794774325605334E-4</v>
      </c>
      <c r="F41" s="117">
        <v>0</v>
      </c>
      <c r="G41" s="117">
        <v>0</v>
      </c>
      <c r="H41" s="117">
        <v>0</v>
      </c>
      <c r="I41" s="117">
        <v>2.5743505608451705E-4</v>
      </c>
    </row>
    <row r="42" spans="1:9" ht="15" thickBot="1" x14ac:dyDescent="0.35">
      <c r="A42" s="113" t="s">
        <v>5219</v>
      </c>
      <c r="B42" s="114" t="s">
        <v>770</v>
      </c>
      <c r="C42" s="117">
        <v>1.6176699331155699E-2</v>
      </c>
      <c r="D42" s="117">
        <v>0.12987449385294711</v>
      </c>
      <c r="E42" s="117">
        <v>0.12960726831638322</v>
      </c>
      <c r="F42" s="117">
        <v>9.0509438841479182E-4</v>
      </c>
      <c r="G42" s="117">
        <v>5.3908072444760369E-2</v>
      </c>
      <c r="H42" s="117">
        <v>5.0098962059897598E-2</v>
      </c>
      <c r="I42" s="117">
        <v>0.11879632843911914</v>
      </c>
    </row>
    <row r="43" spans="1:9" ht="15" thickBot="1" x14ac:dyDescent="0.35">
      <c r="A43" s="113" t="s">
        <v>5219</v>
      </c>
      <c r="B43" s="114" t="s">
        <v>24</v>
      </c>
      <c r="C43" s="117">
        <v>0</v>
      </c>
      <c r="D43" s="117">
        <v>1.3338463511607029E-4</v>
      </c>
      <c r="E43" s="117">
        <v>1.33071139319268E-4</v>
      </c>
      <c r="F43" s="117">
        <v>0</v>
      </c>
      <c r="G43" s="117">
        <v>7.508785278776168E-5</v>
      </c>
      <c r="H43" s="117">
        <v>6.9691591477182967E-5</v>
      </c>
      <c r="I43" s="117">
        <v>1.2445326637705486E-4</v>
      </c>
    </row>
    <row r="44" spans="1:9" ht="15" thickBot="1" x14ac:dyDescent="0.35">
      <c r="A44" s="113" t="s">
        <v>5219</v>
      </c>
      <c r="B44" s="114" t="s">
        <v>771</v>
      </c>
      <c r="C44" s="117">
        <v>0</v>
      </c>
      <c r="D44" s="117">
        <v>0</v>
      </c>
      <c r="E44" s="117">
        <v>0</v>
      </c>
      <c r="F44" s="117">
        <v>0</v>
      </c>
      <c r="G44" s="117">
        <v>0</v>
      </c>
      <c r="H44" s="117">
        <v>0</v>
      </c>
      <c r="I44" s="117">
        <v>0</v>
      </c>
    </row>
    <row r="45" spans="1:9" ht="15" thickBot="1" x14ac:dyDescent="0.35">
      <c r="A45" s="113" t="s">
        <v>5219</v>
      </c>
      <c r="B45" s="114" t="s">
        <v>26</v>
      </c>
      <c r="C45" s="117">
        <v>0</v>
      </c>
      <c r="D45" s="117">
        <v>1.0663441983180345E-4</v>
      </c>
      <c r="E45" s="117">
        <v>1.0638379544479943E-4</v>
      </c>
      <c r="F45" s="117">
        <v>0</v>
      </c>
      <c r="G45" s="117">
        <v>2.1525184465825015E-4</v>
      </c>
      <c r="H45" s="117">
        <v>1.9978256223459118E-4</v>
      </c>
      <c r="I45" s="117">
        <v>1.1908345539124285E-4</v>
      </c>
    </row>
    <row r="46" spans="1:9" ht="15" thickBot="1" x14ac:dyDescent="0.35">
      <c r="A46" s="119" t="s">
        <v>60</v>
      </c>
      <c r="B46" s="119"/>
      <c r="C46" s="120">
        <v>0.43101571006377354</v>
      </c>
      <c r="D46" s="120">
        <v>0.71878121621869218</v>
      </c>
      <c r="E46" s="120">
        <v>0.718104876874466</v>
      </c>
      <c r="F46" s="120">
        <v>4.3153607447633822E-2</v>
      </c>
      <c r="G46" s="120">
        <v>0.64510226965549688</v>
      </c>
      <c r="H46" s="120">
        <v>0.60184264567865675</v>
      </c>
      <c r="I46" s="121">
        <v>0.70229641546164423</v>
      </c>
    </row>
    <row r="47" spans="1:9" ht="15" thickBot="1" x14ac:dyDescent="0.35">
      <c r="A47" s="110" t="s">
        <v>63</v>
      </c>
      <c r="B47" s="110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13" t="s">
        <v>56</v>
      </c>
      <c r="B48" s="114" t="s">
        <v>57</v>
      </c>
      <c r="C48" s="115" t="s">
        <v>58</v>
      </c>
      <c r="D48" s="115" t="s">
        <v>59</v>
      </c>
      <c r="E48" s="124" t="s">
        <v>36</v>
      </c>
      <c r="F48" s="115" t="s">
        <v>23</v>
      </c>
      <c r="G48" s="115" t="s">
        <v>21</v>
      </c>
      <c r="H48" s="124" t="s">
        <v>36</v>
      </c>
      <c r="I48" s="123"/>
    </row>
    <row r="49" spans="1:9" ht="15" thickBot="1" x14ac:dyDescent="0.35">
      <c r="A49" s="113" t="s">
        <v>769</v>
      </c>
      <c r="B49" s="114" t="s">
        <v>770</v>
      </c>
      <c r="C49" s="117">
        <v>1.1043708197231295E-2</v>
      </c>
      <c r="D49" s="117">
        <v>1.9433115300756702E-2</v>
      </c>
      <c r="E49" s="117">
        <v>1.9413397558437056E-2</v>
      </c>
      <c r="F49" s="117">
        <v>1.5515903801396431E-3</v>
      </c>
      <c r="G49" s="117">
        <v>1.0224462621266882E-2</v>
      </c>
      <c r="H49" s="117">
        <v>9.6011782525065748E-3</v>
      </c>
      <c r="I49" s="117">
        <v>1.8079205975525665E-2</v>
      </c>
    </row>
    <row r="50" spans="1:9" ht="15" thickBot="1" x14ac:dyDescent="0.35">
      <c r="A50" s="113" t="s">
        <v>5218</v>
      </c>
      <c r="B50" s="114" t="s">
        <v>770</v>
      </c>
      <c r="C50" s="117">
        <v>8.6794213719085397E-2</v>
      </c>
      <c r="D50" s="117">
        <v>6.690521995639348E-2</v>
      </c>
      <c r="E50" s="117">
        <v>6.6951965340086322E-2</v>
      </c>
      <c r="F50" s="117">
        <v>1.9136281355055598E-2</v>
      </c>
      <c r="G50" s="117">
        <v>0.28734118919135387</v>
      </c>
      <c r="H50" s="117">
        <v>0.26806638356393508</v>
      </c>
      <c r="I50" s="117">
        <v>9.4297987236906897E-2</v>
      </c>
    </row>
    <row r="51" spans="1:9" ht="15" thickBot="1" x14ac:dyDescent="0.35">
      <c r="A51" s="113" t="s">
        <v>5218</v>
      </c>
      <c r="B51" s="114" t="s">
        <v>26</v>
      </c>
      <c r="C51" s="117">
        <v>0</v>
      </c>
      <c r="D51" s="117">
        <v>0</v>
      </c>
      <c r="E51" s="117">
        <v>0</v>
      </c>
      <c r="F51" s="117">
        <v>0</v>
      </c>
      <c r="G51" s="117">
        <v>0</v>
      </c>
      <c r="H51" s="117">
        <v>0</v>
      </c>
      <c r="I51" s="117">
        <v>0</v>
      </c>
    </row>
    <row r="52" spans="1:9" ht="15" thickBot="1" x14ac:dyDescent="0.35">
      <c r="A52" s="113" t="s">
        <v>5219</v>
      </c>
      <c r="B52" s="114" t="s">
        <v>770</v>
      </c>
      <c r="C52" s="117">
        <v>2.9553585316534452E-3</v>
      </c>
      <c r="D52" s="117">
        <v>2.4713534509609923E-2</v>
      </c>
      <c r="E52" s="117">
        <v>2.4662395960486645E-2</v>
      </c>
      <c r="F52" s="117">
        <v>3.2324799586242565E-5</v>
      </c>
      <c r="G52" s="117">
        <v>9.9866844207723033E-3</v>
      </c>
      <c r="H52" s="117">
        <v>9.2713047195145757E-3</v>
      </c>
      <c r="I52" s="117">
        <v>2.2569631444602344E-2</v>
      </c>
    </row>
    <row r="53" spans="1:9" ht="15" thickBot="1" x14ac:dyDescent="0.35">
      <c r="A53" s="113" t="s">
        <v>5219</v>
      </c>
      <c r="B53" s="114" t="s">
        <v>26</v>
      </c>
      <c r="C53" s="117">
        <v>0</v>
      </c>
      <c r="D53" s="117">
        <v>2.7483097894794702E-5</v>
      </c>
      <c r="E53" s="117">
        <v>2.7418503980618408E-5</v>
      </c>
      <c r="F53" s="117">
        <v>0</v>
      </c>
      <c r="G53" s="117">
        <v>0</v>
      </c>
      <c r="H53" s="117">
        <v>0</v>
      </c>
      <c r="I53" s="117">
        <v>75</v>
      </c>
    </row>
    <row r="54" spans="1:9" ht="15" thickBot="1" x14ac:dyDescent="0.35">
      <c r="A54" s="119" t="s">
        <v>60</v>
      </c>
      <c r="B54" s="119"/>
      <c r="C54" s="120">
        <v>0.10079328044797013</v>
      </c>
      <c r="D54" s="120">
        <v>0.11107935286465491</v>
      </c>
      <c r="E54" s="120">
        <v>0.11105517736299066</v>
      </c>
      <c r="F54" s="120">
        <v>2.0720196534781483E-2</v>
      </c>
      <c r="G54" s="120">
        <v>0.30755233623339306</v>
      </c>
      <c r="H54" s="120">
        <v>0.28693886653595624</v>
      </c>
      <c r="I54" s="121">
        <v>0.13497051499961937</v>
      </c>
    </row>
    <row r="55" spans="1:9" ht="15" thickBot="1" x14ac:dyDescent="0.35">
      <c r="A55" s="110" t="s">
        <v>64</v>
      </c>
      <c r="B55" s="110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26" t="s">
        <v>56</v>
      </c>
      <c r="B56" s="126"/>
      <c r="C56" s="115" t="s">
        <v>58</v>
      </c>
      <c r="D56" s="115" t="s">
        <v>59</v>
      </c>
      <c r="E56" s="124" t="s">
        <v>36</v>
      </c>
      <c r="F56" s="115" t="s">
        <v>23</v>
      </c>
      <c r="G56" s="115" t="s">
        <v>21</v>
      </c>
      <c r="H56" s="124" t="s">
        <v>36</v>
      </c>
      <c r="I56" s="123"/>
    </row>
    <row r="57" spans="1:9" x14ac:dyDescent="0.3">
      <c r="A57" s="126" t="s">
        <v>769</v>
      </c>
      <c r="B57" s="126"/>
      <c r="C57" s="117">
        <v>4.6663555762949138E-4</v>
      </c>
      <c r="D57" s="117">
        <v>2.8926876637534581E-3</v>
      </c>
      <c r="E57" s="117">
        <v>2.8869856791325808E-3</v>
      </c>
      <c r="F57" s="117">
        <v>0</v>
      </c>
      <c r="G57" s="117">
        <v>0</v>
      </c>
      <c r="H57" s="117">
        <v>0</v>
      </c>
      <c r="I57" s="117">
        <v>2.4944351385269093E-3</v>
      </c>
    </row>
    <row r="58" spans="1:9" ht="15" thickBot="1" x14ac:dyDescent="0.35">
      <c r="A58" s="126" t="s">
        <v>772</v>
      </c>
      <c r="B58" s="126"/>
      <c r="C58" s="117">
        <v>3.282003421994089E-2</v>
      </c>
      <c r="D58" s="117">
        <v>6.8548709210502212E-2</v>
      </c>
      <c r="E58" s="117">
        <v>6.8464735599710308E-2</v>
      </c>
      <c r="F58" s="117">
        <v>2.2627359710369795E-4</v>
      </c>
      <c r="G58" s="117">
        <v>3.7994453510607411E-3</v>
      </c>
      <c r="H58" s="117">
        <v>3.5426559000901344E-3</v>
      </c>
      <c r="I58" s="117">
        <v>5.9637120808428201E-2</v>
      </c>
    </row>
    <row r="59" spans="1:9" ht="15" thickBot="1" x14ac:dyDescent="0.35">
      <c r="A59" s="119" t="s">
        <v>60</v>
      </c>
      <c r="B59" s="119"/>
      <c r="C59" s="127">
        <v>3.3286669777570381E-2</v>
      </c>
      <c r="D59" s="127">
        <v>7.1441396874255672E-2</v>
      </c>
      <c r="E59" s="127">
        <v>7.13517212788429E-2</v>
      </c>
      <c r="F59" s="127">
        <v>2.2627359710369795E-4</v>
      </c>
      <c r="G59" s="127">
        <v>3.7994453510607411E-3</v>
      </c>
      <c r="H59" s="127">
        <v>3.5426559000901344E-3</v>
      </c>
      <c r="I59" s="128">
        <v>6.213155594695511E-2</v>
      </c>
    </row>
    <row r="60" spans="1:9" ht="15" thickBot="1" x14ac:dyDescent="0.35">
      <c r="C60" s="127"/>
      <c r="D60" s="127"/>
      <c r="E60" s="127"/>
      <c r="F60" s="127"/>
      <c r="G60" s="127"/>
      <c r="H60" s="127"/>
      <c r="I60" s="128"/>
    </row>
    <row r="61" spans="1:9" ht="15" thickBot="1" x14ac:dyDescent="0.35"/>
    <row r="62" spans="1:9" ht="15" thickBot="1" x14ac:dyDescent="0.35">
      <c r="A62" s="129"/>
      <c r="B62" s="130" t="s">
        <v>27</v>
      </c>
      <c r="C62" s="130"/>
      <c r="D62" s="130"/>
      <c r="E62" s="130" t="s">
        <v>775</v>
      </c>
      <c r="F62" s="130"/>
      <c r="G62" s="130"/>
      <c r="H62" s="131" t="s">
        <v>776</v>
      </c>
    </row>
    <row r="63" spans="1:9" ht="15" thickBot="1" x14ac:dyDescent="0.35">
      <c r="A63" s="132"/>
      <c r="B63" s="133" t="s">
        <v>58</v>
      </c>
      <c r="C63" s="133" t="s">
        <v>59</v>
      </c>
      <c r="D63" s="133" t="s">
        <v>777</v>
      </c>
      <c r="E63" s="133" t="s">
        <v>23</v>
      </c>
      <c r="F63" s="133" t="s">
        <v>21</v>
      </c>
      <c r="G63" s="133" t="s">
        <v>777</v>
      </c>
      <c r="H63" s="131"/>
    </row>
    <row r="64" spans="1:9" ht="27" thickBot="1" x14ac:dyDescent="0.35">
      <c r="A64" s="132" t="s">
        <v>5220</v>
      </c>
      <c r="B64" s="134">
        <v>6429</v>
      </c>
      <c r="C64" s="134">
        <v>2728950</v>
      </c>
      <c r="D64" s="134">
        <v>2735379</v>
      </c>
      <c r="E64" s="134">
        <v>30936</v>
      </c>
      <c r="F64" s="134">
        <v>399532</v>
      </c>
      <c r="G64" s="134">
        <v>430468</v>
      </c>
      <c r="H64" s="129">
        <v>3165847</v>
      </c>
    </row>
    <row r="65" spans="1:8" x14ac:dyDescent="0.3">
      <c r="A65" s="135"/>
      <c r="B65" s="135"/>
      <c r="C65" s="135"/>
      <c r="D65" s="135"/>
      <c r="E65" s="135"/>
      <c r="F65" s="135"/>
      <c r="G65" s="135"/>
      <c r="H65" s="135"/>
    </row>
    <row r="66" spans="1:8" x14ac:dyDescent="0.3">
      <c r="A66" s="135" t="s">
        <v>5221</v>
      </c>
      <c r="B66" s="135"/>
      <c r="C66" s="135"/>
      <c r="D66" s="135"/>
      <c r="E66" s="135"/>
      <c r="F66" s="135"/>
      <c r="G66" s="135"/>
      <c r="H66" s="135"/>
    </row>
    <row r="67" spans="1:8" x14ac:dyDescent="0.3">
      <c r="A67" s="135" t="s">
        <v>778</v>
      </c>
      <c r="B67" s="135"/>
      <c r="C67" s="135"/>
      <c r="D67" s="135"/>
      <c r="E67" s="135"/>
      <c r="F67" s="135"/>
      <c r="G67" s="135"/>
      <c r="H67" s="135"/>
    </row>
    <row r="68" spans="1:8" x14ac:dyDescent="0.3">
      <c r="B68" s="135"/>
      <c r="C68" s="135"/>
      <c r="D68" s="135"/>
      <c r="E68" s="135"/>
      <c r="F68" s="135"/>
      <c r="G68" s="135"/>
      <c r="H68" s="135"/>
    </row>
  </sheetData>
  <mergeCells count="41">
    <mergeCell ref="A57:B57"/>
    <mergeCell ref="A58:B58"/>
    <mergeCell ref="A59:B59"/>
    <mergeCell ref="B62:D62"/>
    <mergeCell ref="E62:G62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F13:H13"/>
    <mergeCell ref="I13:I14"/>
    <mergeCell ref="A25:B25"/>
    <mergeCell ref="A26:B26"/>
    <mergeCell ref="C26:E26"/>
    <mergeCell ref="F26:H26"/>
    <mergeCell ref="I26:I27"/>
    <mergeCell ref="B7:C7"/>
    <mergeCell ref="B8:C8"/>
    <mergeCell ref="B9:C9"/>
    <mergeCell ref="B10:C10"/>
    <mergeCell ref="A13:B13"/>
    <mergeCell ref="C13:E13"/>
    <mergeCell ref="A1:C1"/>
    <mergeCell ref="B2:C2"/>
    <mergeCell ref="B3:C3"/>
    <mergeCell ref="B4:C4"/>
    <mergeCell ref="B5:C5"/>
    <mergeCell ref="B6:C6"/>
  </mergeCells>
  <dataValidations count="5">
    <dataValidation type="decimal" allowBlank="1" showErrorMessage="1" errorTitle="İstenen Aralıkta Değil!" error="İstenen Aralık: Minimum=0.0 Maksimum=9223372036854775807" sqref="BL2:BR8">
      <formula1>0</formula1>
      <formula2>9223372036854770000</formula2>
    </dataValidation>
    <dataValidation type="decimal" allowBlank="1" showErrorMessage="1" errorTitle="İstenen Aralıkta Değil!" error="İstenen Aralık: Minimum=-9223372036854775808 Maksimum=9223372036854775807" sqref="C49:I53 C36:I45 C28:I32 C15:I24 G57 C57:F58 H57:I58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57:B58 A49:B53 A36:B45 A28:B32 A15:B24">
      <formula1>0</formula1>
      <formula2>2147483647</formula2>
    </dataValidation>
    <dataValidation type="textLength" allowBlank="1" showInputMessage="1" showErrorMessage="1" sqref="B6:C6">
      <formula1>10</formula1>
      <formula2>10</formula2>
    </dataValidation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95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26.065269221556893</v>
      </c>
      <c r="D17" s="20">
        <f t="shared" si="1"/>
        <v>119.9846211145997</v>
      </c>
      <c r="E17" s="20">
        <f t="shared" si="2"/>
        <v>118.91075491430269</v>
      </c>
      <c r="F17" s="20">
        <f t="shared" si="3"/>
        <v>0</v>
      </c>
      <c r="G17" s="20">
        <f t="shared" si="4"/>
        <v>49.34219835123185</v>
      </c>
      <c r="H17" s="20">
        <f t="shared" si="5"/>
        <v>48.635554165628896</v>
      </c>
      <c r="I17" s="20">
        <f t="shared" si="6"/>
        <v>114.11107929277681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1.4568925748502994</v>
      </c>
      <c r="D18" s="20">
        <f t="shared" si="1"/>
        <v>6.1843584162895935</v>
      </c>
      <c r="E18" s="20">
        <f t="shared" si="2"/>
        <v>6.1303049578930553</v>
      </c>
      <c r="F18" s="20">
        <f t="shared" si="3"/>
        <v>0</v>
      </c>
      <c r="G18" s="20">
        <f t="shared" si="4"/>
        <v>0.59707051800379018</v>
      </c>
      <c r="H18" s="20">
        <f t="shared" si="5"/>
        <v>0.58851969489414691</v>
      </c>
      <c r="I18" s="20">
        <f t="shared" si="6"/>
        <v>5.7518105339258758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1.6485267171483977</v>
      </c>
      <c r="E20" s="20">
        <f t="shared" si="2"/>
        <v>1.6296775972795947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1.5183734138510281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0.54807053892215563</v>
      </c>
      <c r="D21" s="20">
        <f t="shared" si="1"/>
        <v>40.426334372518248</v>
      </c>
      <c r="E21" s="20">
        <f t="shared" si="2"/>
        <v>39.970369560216369</v>
      </c>
      <c r="F21" s="20">
        <f t="shared" si="3"/>
        <v>0</v>
      </c>
      <c r="G21" s="20">
        <f t="shared" si="4"/>
        <v>1.0418877574226151</v>
      </c>
      <c r="H21" s="20">
        <f t="shared" si="5"/>
        <v>1.0269665753424657</v>
      </c>
      <c r="I21" s="20">
        <f t="shared" si="6"/>
        <v>37.310601961768278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28.070232335329347</v>
      </c>
      <c r="D25" s="20">
        <f t="shared" si="7"/>
        <v>168.24384062055594</v>
      </c>
      <c r="E25" s="20">
        <f t="shared" si="7"/>
        <v>166.64110702969171</v>
      </c>
      <c r="F25" s="20">
        <f t="shared" si="7"/>
        <v>0</v>
      </c>
      <c r="G25" s="20">
        <f t="shared" si="7"/>
        <v>50.981156626658255</v>
      </c>
      <c r="H25" s="20">
        <f t="shared" si="7"/>
        <v>50.251040435865505</v>
      </c>
      <c r="I25" s="20">
        <f t="shared" si="7"/>
        <v>158.69186520232199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23.983017724550898</v>
      </c>
      <c r="D28" s="20">
        <f>(SUMIFS(AGİİ2,KAYNAK,A28,SEBEP,B28,SÜRE,"Uzun",BİLDİRİM,"Bildirimli",İL,$B$10,İLÇE,$B$11)/VLOOKUP($B$11,ABONE,4,FALSE))*60</f>
        <v>146.43279091421186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145.03271020654086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39.314687548957671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38.751650305105855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137.77389618958514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13.453492934131738</v>
      </c>
      <c r="D29" s="20">
        <f>(SUMIFS(AGİİ2,KAYNAK,A29,SEBEP,B29,SÜRE,"Uzun",BİLDİRİM,"Bildirimli",İL,$B$10,İLÇE,$B$11)/VLOOKUP($B$11,ABONE,4,FALSE))*60</f>
        <v>72.550499423769523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71.874789077298786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7.4206201326595069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7.3143472415940227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67.465421683216761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6.7324406528765355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6.6554624762078651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0.15709622236260265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0.15484640099626401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6.2114815530842682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37.436510658682636</v>
      </c>
      <c r="D33" s="20">
        <f t="shared" ref="D33:I33" si="8">SUM(D28:D32)</f>
        <v>225.71573099085791</v>
      </c>
      <c r="E33" s="20">
        <f t="shared" si="8"/>
        <v>223.5629617600475</v>
      </c>
      <c r="F33" s="20">
        <f t="shared" si="8"/>
        <v>0</v>
      </c>
      <c r="G33" s="20">
        <f t="shared" si="8"/>
        <v>46.892403903979783</v>
      </c>
      <c r="H33" s="20">
        <f t="shared" si="8"/>
        <v>46.220843947696139</v>
      </c>
      <c r="I33" s="20">
        <f t="shared" si="8"/>
        <v>211.45079942588617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0.31137724550898205</v>
      </c>
      <c r="D38" s="20">
        <f t="shared" si="10"/>
        <v>1.369332348323945</v>
      </c>
      <c r="E38" s="20">
        <f t="shared" si="11"/>
        <v>1.3572357760686491</v>
      </c>
      <c r="F38" s="20">
        <f t="shared" si="12"/>
        <v>0</v>
      </c>
      <c r="G38" s="20">
        <f t="shared" si="13"/>
        <v>0.39134554643082753</v>
      </c>
      <c r="H38" s="20">
        <f t="shared" si="14"/>
        <v>0.3857409713574097</v>
      </c>
      <c r="I38" s="20">
        <f t="shared" si="15"/>
        <v>1.2908843479555168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2.3952095808383235E-2</v>
      </c>
      <c r="D39" s="20">
        <f t="shared" si="10"/>
        <v>7.5722596731000097E-2</v>
      </c>
      <c r="E39" s="20">
        <f t="shared" si="11"/>
        <v>7.5130657050916316E-2</v>
      </c>
      <c r="F39" s="20">
        <f t="shared" si="12"/>
        <v>0</v>
      </c>
      <c r="G39" s="20">
        <f t="shared" si="13"/>
        <v>2.2109917877447885E-3</v>
      </c>
      <c r="H39" s="20">
        <f t="shared" si="14"/>
        <v>2.1793275217932753E-3</v>
      </c>
      <c r="I39" s="20">
        <f t="shared" si="15"/>
        <v>7.0148206425822368E-2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1.8815218395050327E-2</v>
      </c>
      <c r="E41" s="20">
        <f t="shared" si="11"/>
        <v>1.860008672433074E-2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1.7329732718110103E-2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3.9920159680638719E-3</v>
      </c>
      <c r="D42" s="20">
        <f t="shared" si="10"/>
        <v>0.35224859174439005</v>
      </c>
      <c r="E42" s="20">
        <f t="shared" si="11"/>
        <v>0.3482666544948308</v>
      </c>
      <c r="F42" s="20">
        <f t="shared" si="12"/>
        <v>0</v>
      </c>
      <c r="G42" s="20">
        <f t="shared" si="13"/>
        <v>5.6854074542008843E-3</v>
      </c>
      <c r="H42" s="20">
        <f t="shared" si="14"/>
        <v>5.6039850560398504E-3</v>
      </c>
      <c r="I42" s="20">
        <f t="shared" si="15"/>
        <v>0.32486338216844923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74" t="s">
        <v>60</v>
      </c>
      <c r="B46" s="75"/>
      <c r="C46" s="20">
        <f>SUM(C36:C45)</f>
        <v>0.33932135728542917</v>
      </c>
      <c r="D46" s="20">
        <f t="shared" ref="D46:I46" si="16">SUM(D36:D45)</f>
        <v>1.8161187551943854</v>
      </c>
      <c r="E46" s="20">
        <f t="shared" si="16"/>
        <v>1.7992331743387269</v>
      </c>
      <c r="F46" s="20">
        <f t="shared" si="16"/>
        <v>0</v>
      </c>
      <c r="G46" s="20">
        <f t="shared" si="16"/>
        <v>0.39924194567277321</v>
      </c>
      <c r="H46" s="20">
        <f t="shared" si="16"/>
        <v>0.39352428393524286</v>
      </c>
      <c r="I46" s="20">
        <f t="shared" si="16"/>
        <v>1.7032256692678984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7.5848303393213579E-2</v>
      </c>
      <c r="D49" s="20">
        <f>(SUMIFS(AGİİ1,KAYNAK,A49,SEBEP,B49,SÜRE,"Uzun",BİLDİRİM,"Bildirimli",İL,$B$10,İLÇE,$B$11)/VLOOKUP($B$11,ABONE,4,FALSE))</f>
        <v>0.4668944500877274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0.46242326037839193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0.12255211623499684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0.12079701120797011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0.43909077377788175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3.9920159680638723E-2</v>
      </c>
      <c r="D50" s="20">
        <f>(SUMIFS(AGİİ1,KAYNAK,A50,SEBEP,B50,SÜRE,"Uzun",BİLDİRİM,"Bildirimli",İL,$B$10,İLÇE,$B$11)/VLOOKUP($B$11,ABONE,4,FALSE))</f>
        <v>0.19994921045341213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0.1981194513544971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2.0846493998736577E-2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2.0547945205479451E-2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0.18599162219056328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1.9784837011727768E-2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1.9558618800922016E-2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9.4756790903348072E-4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9.3399750933997514E-4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1.8286589125858514E-2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0.1157684630738523</v>
      </c>
      <c r="D54" s="20">
        <f t="shared" ref="D54:I54" si="17">SUM(D49:D53)</f>
        <v>0.68662849755286726</v>
      </c>
      <c r="E54" s="20">
        <f t="shared" si="17"/>
        <v>0.68010133053381105</v>
      </c>
      <c r="F54" s="20">
        <f t="shared" si="17"/>
        <v>0</v>
      </c>
      <c r="G54" s="20">
        <f t="shared" si="17"/>
        <v>0.1443461781427669</v>
      </c>
      <c r="H54" s="20">
        <f t="shared" si="17"/>
        <v>0.14227895392278955</v>
      </c>
      <c r="I54" s="20">
        <f t="shared" si="17"/>
        <v>0.64336898509430362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501</v>
      </c>
      <c r="D63" s="31">
        <f>VLOOKUP($B$11,ABONE,4,FALSE)</f>
        <v>43316</v>
      </c>
      <c r="E63" s="31">
        <f>VLOOKUP($B$11,ABONE,5,FALSE)</f>
        <v>43817</v>
      </c>
      <c r="F63" s="31">
        <f>VLOOKUP($B$11,ABONE,6,FALSE)</f>
        <v>46</v>
      </c>
      <c r="G63" s="31">
        <f>VLOOKUP($B$11,ABONE,7,FALSE)</f>
        <v>3166</v>
      </c>
      <c r="H63" s="31">
        <f>VLOOKUP($B$11,ABONE,8,FALSE)</f>
        <v>3212</v>
      </c>
      <c r="I63" s="31">
        <f>VLOOKUP($B$11,ABONE,9,FALSE)</f>
        <v>47029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96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v>0</v>
      </c>
      <c r="D15" s="20">
        <f t="shared" ref="D15:D24" si="0">(SUMIFS(AGİİ2,KAYNAK,A15,SEBEP,B15,SÜRE,"Uzun",BİLDİRİM,"Bildirimsiz",İL,$B$10,İLÇE,$B$11)/VLOOKUP($B$11,ABONE,4,FALSE))*60</f>
        <v>0</v>
      </c>
      <c r="E15" s="20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2">(SUMIFS(AGİD2,KAYNAK,A15,SEBEP,B15,SÜRE,"Uzun",BİLDİRİM,"Bildirimsiz",İL,$B$10,İLÇE,$B$11)/VLOOKUP($B$11,ABONE,7,FALSE))*60</f>
        <v>0</v>
      </c>
      <c r="H15" s="20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v>0</v>
      </c>
      <c r="D16" s="20">
        <f t="shared" si="0"/>
        <v>0</v>
      </c>
      <c r="E16" s="20">
        <f t="shared" si="1"/>
        <v>0</v>
      </c>
      <c r="F16" s="20">
        <v>0</v>
      </c>
      <c r="G16" s="20">
        <f t="shared" si="2"/>
        <v>0</v>
      </c>
      <c r="H16" s="20">
        <f t="shared" si="3"/>
        <v>0</v>
      </c>
      <c r="I16" s="20">
        <f t="shared" si="4"/>
        <v>0</v>
      </c>
    </row>
    <row r="17" spans="1:9" ht="15" thickBot="1" x14ac:dyDescent="0.35">
      <c r="A17" s="18" t="s">
        <v>72</v>
      </c>
      <c r="B17" s="34" t="s">
        <v>22</v>
      </c>
      <c r="C17" s="20">
        <v>0</v>
      </c>
      <c r="D17" s="20">
        <f t="shared" si="0"/>
        <v>30.012184278693258</v>
      </c>
      <c r="E17" s="20">
        <f t="shared" si="1"/>
        <v>29.576913276523218</v>
      </c>
      <c r="F17" s="20">
        <v>0</v>
      </c>
      <c r="G17" s="20">
        <f t="shared" si="2"/>
        <v>3.188216893511191</v>
      </c>
      <c r="H17" s="20">
        <f t="shared" si="3"/>
        <v>3.1553704930046633</v>
      </c>
      <c r="I17" s="20">
        <f t="shared" si="4"/>
        <v>21.67912661555312</v>
      </c>
    </row>
    <row r="18" spans="1:9" ht="15" thickBot="1" x14ac:dyDescent="0.35">
      <c r="A18" s="18" t="s">
        <v>72</v>
      </c>
      <c r="B18" s="21" t="s">
        <v>24</v>
      </c>
      <c r="C18" s="20">
        <v>0</v>
      </c>
      <c r="D18" s="20">
        <f t="shared" si="0"/>
        <v>0</v>
      </c>
      <c r="E18" s="20">
        <f t="shared" si="1"/>
        <v>0</v>
      </c>
      <c r="F18" s="20">
        <v>0</v>
      </c>
      <c r="G18" s="20">
        <f t="shared" si="2"/>
        <v>0</v>
      </c>
      <c r="H18" s="20">
        <f t="shared" si="3"/>
        <v>0</v>
      </c>
      <c r="I18" s="20">
        <f t="shared" si="4"/>
        <v>0</v>
      </c>
    </row>
    <row r="19" spans="1:9" ht="15" thickBot="1" x14ac:dyDescent="0.35">
      <c r="A19" s="18" t="s">
        <v>72</v>
      </c>
      <c r="B19" s="21" t="s">
        <v>25</v>
      </c>
      <c r="C19" s="20">
        <v>0</v>
      </c>
      <c r="D19" s="20">
        <f t="shared" si="0"/>
        <v>0</v>
      </c>
      <c r="E19" s="20">
        <f t="shared" si="1"/>
        <v>0</v>
      </c>
      <c r="F19" s="20">
        <v>0</v>
      </c>
      <c r="G19" s="20">
        <f t="shared" si="2"/>
        <v>0</v>
      </c>
      <c r="H19" s="20">
        <f t="shared" si="3"/>
        <v>0</v>
      </c>
      <c r="I19" s="20">
        <f t="shared" si="4"/>
        <v>0</v>
      </c>
    </row>
    <row r="20" spans="1:9" ht="15" thickBot="1" x14ac:dyDescent="0.35">
      <c r="A20" s="18" t="s">
        <v>72</v>
      </c>
      <c r="B20" s="21" t="s">
        <v>26</v>
      </c>
      <c r="C20" s="20">
        <v>0</v>
      </c>
      <c r="D20" s="20">
        <f t="shared" si="0"/>
        <v>0</v>
      </c>
      <c r="E20" s="20">
        <f t="shared" si="1"/>
        <v>0</v>
      </c>
      <c r="F20" s="20">
        <v>0</v>
      </c>
      <c r="G20" s="20">
        <f t="shared" si="2"/>
        <v>0</v>
      </c>
      <c r="H20" s="20">
        <f t="shared" si="3"/>
        <v>0</v>
      </c>
      <c r="I20" s="20">
        <f t="shared" si="4"/>
        <v>0</v>
      </c>
    </row>
    <row r="21" spans="1:9" ht="15" thickBot="1" x14ac:dyDescent="0.35">
      <c r="A21" s="18" t="s">
        <v>71</v>
      </c>
      <c r="B21" s="34" t="s">
        <v>22</v>
      </c>
      <c r="C21" s="20">
        <v>0</v>
      </c>
      <c r="D21" s="20">
        <f t="shared" si="0"/>
        <v>6.7711830586874804</v>
      </c>
      <c r="E21" s="20">
        <f t="shared" si="1"/>
        <v>6.6528965203806258</v>
      </c>
      <c r="F21" s="20">
        <v>0</v>
      </c>
      <c r="G21" s="20">
        <f t="shared" si="2"/>
        <v>0</v>
      </c>
      <c r="H21" s="20">
        <f t="shared" si="3"/>
        <v>0</v>
      </c>
      <c r="I21" s="20">
        <f t="shared" si="4"/>
        <v>4.6642481728567153</v>
      </c>
    </row>
    <row r="22" spans="1:9" ht="15" thickBot="1" x14ac:dyDescent="0.35">
      <c r="A22" s="18" t="s">
        <v>71</v>
      </c>
      <c r="B22" s="21" t="s">
        <v>24</v>
      </c>
      <c r="C22" s="20">
        <v>0</v>
      </c>
      <c r="D22" s="20">
        <f t="shared" si="0"/>
        <v>0</v>
      </c>
      <c r="E22" s="20">
        <f t="shared" si="1"/>
        <v>0</v>
      </c>
      <c r="F22" s="20">
        <v>0</v>
      </c>
      <c r="G22" s="20">
        <f t="shared" si="2"/>
        <v>0</v>
      </c>
      <c r="H22" s="20">
        <f t="shared" si="3"/>
        <v>0</v>
      </c>
      <c r="I22" s="20">
        <f t="shared" si="4"/>
        <v>0</v>
      </c>
    </row>
    <row r="23" spans="1:9" ht="15" thickBot="1" x14ac:dyDescent="0.35">
      <c r="A23" s="18" t="s">
        <v>71</v>
      </c>
      <c r="B23" s="21" t="s">
        <v>25</v>
      </c>
      <c r="C23" s="20">
        <v>0</v>
      </c>
      <c r="D23" s="20">
        <f t="shared" si="0"/>
        <v>0</v>
      </c>
      <c r="E23" s="20">
        <f t="shared" si="1"/>
        <v>0</v>
      </c>
      <c r="F23" s="20">
        <v>0</v>
      </c>
      <c r="G23" s="20">
        <f t="shared" si="2"/>
        <v>0</v>
      </c>
      <c r="H23" s="20">
        <f t="shared" si="3"/>
        <v>0</v>
      </c>
      <c r="I23" s="20">
        <f t="shared" si="4"/>
        <v>0</v>
      </c>
    </row>
    <row r="24" spans="1:9" ht="15" thickBot="1" x14ac:dyDescent="0.35">
      <c r="A24" s="18" t="s">
        <v>71</v>
      </c>
      <c r="B24" s="21" t="s">
        <v>26</v>
      </c>
      <c r="C24" s="20">
        <v>0</v>
      </c>
      <c r="D24" s="20">
        <f t="shared" si="0"/>
        <v>0</v>
      </c>
      <c r="E24" s="20">
        <f t="shared" si="1"/>
        <v>0</v>
      </c>
      <c r="F24" s="20">
        <v>0</v>
      </c>
      <c r="G24" s="20">
        <f t="shared" si="2"/>
        <v>0</v>
      </c>
      <c r="H24" s="20">
        <f t="shared" si="3"/>
        <v>0</v>
      </c>
      <c r="I24" s="20">
        <f t="shared" si="4"/>
        <v>0</v>
      </c>
    </row>
    <row r="25" spans="1:9" ht="15" thickBot="1" x14ac:dyDescent="0.35">
      <c r="A25" s="74" t="s">
        <v>60</v>
      </c>
      <c r="B25" s="75"/>
      <c r="C25" s="20">
        <v>0</v>
      </c>
      <c r="D25" s="20">
        <f t="shared" ref="D25:I25" si="5">SUM(D15:D24)</f>
        <v>36.783367337380739</v>
      </c>
      <c r="E25" s="20">
        <f t="shared" si="5"/>
        <v>36.229809796903844</v>
      </c>
      <c r="F25" s="20">
        <f t="shared" si="5"/>
        <v>0</v>
      </c>
      <c r="G25" s="20">
        <f t="shared" si="5"/>
        <v>3.188216893511191</v>
      </c>
      <c r="H25" s="20">
        <f t="shared" si="5"/>
        <v>3.1553704930046633</v>
      </c>
      <c r="I25" s="20">
        <f t="shared" si="5"/>
        <v>26.343374788409836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v>0</v>
      </c>
      <c r="D29" s="20">
        <f>(SUMIFS(AGİİ2,KAYNAK,A29,SEBEP,B29,SÜRE,"Uzun",BİLDİRİM,"Bildirimli",İL,$B$10,İLÇE,$B$11)/VLOOKUP($B$11,ABONE,4,FALSE))*60</f>
        <v>76.976978010985817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76.090361650333747</v>
      </c>
      <c r="F29" s="20"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53.345836540874231</v>
      </c>
    </row>
    <row r="30" spans="1:9" ht="15" thickBot="1" x14ac:dyDescent="0.35">
      <c r="A30" s="18" t="s">
        <v>72</v>
      </c>
      <c r="B30" s="19" t="s">
        <v>26</v>
      </c>
      <c r="C30" s="20"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v>0</v>
      </c>
      <c r="D31" s="20">
        <f>(SUMIFS(AGİİ2,KAYNAK,A31,SEBEP,B31,SÜRE,"Uzun",BİLDİRİM,"Bildirimli",İL,$B$10,İLÇE,$B$11)/VLOOKUP($B$11,ABONE,4,FALSE))*60</f>
        <v>8.5076852645273195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8.359063579037068</v>
      </c>
      <c r="F31" s="20"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5.8604168734441906</v>
      </c>
    </row>
    <row r="32" spans="1:9" ht="15" thickBot="1" x14ac:dyDescent="0.35">
      <c r="A32" s="18" t="s">
        <v>71</v>
      </c>
      <c r="B32" s="19" t="s">
        <v>26</v>
      </c>
      <c r="C32" s="20"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v>0</v>
      </c>
      <c r="D33" s="20">
        <f t="shared" ref="D33:I33" si="6">SUM(D28:D32)</f>
        <v>85.484663275513142</v>
      </c>
      <c r="E33" s="20">
        <f t="shared" si="6"/>
        <v>84.449425229370817</v>
      </c>
      <c r="F33" s="20">
        <f t="shared" si="6"/>
        <v>0</v>
      </c>
      <c r="G33" s="20">
        <f t="shared" si="6"/>
        <v>0</v>
      </c>
      <c r="H33" s="20">
        <f t="shared" si="6"/>
        <v>0</v>
      </c>
      <c r="I33" s="20">
        <f t="shared" si="6"/>
        <v>59.206253414318425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v>0</v>
      </c>
      <c r="D36" s="20">
        <f t="shared" ref="D36:D45" si="7">(SUMIFS(AGİİ1,KAYNAK,A36,SEBEP,B36,SÜRE,"Uzun",BİLDİRİM,"Bildirimsiz",İL,$B$10,İLÇE,$B$11)/VLOOKUP($B$11,ABONE,4,FALSE))</f>
        <v>0</v>
      </c>
      <c r="E36" s="20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5" si="9">(SUMIFS(AGİD1,KAYNAK,A36,SEBEP,B36,SÜRE,"Uzun",BİLDİRİM,"Bildirimsiz",İL,$B$10,İLÇE,$B$11)/VLOOKUP($B$11,ABONE,7,FALSE))</f>
        <v>0</v>
      </c>
      <c r="H36" s="20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v>1</v>
      </c>
      <c r="D37" s="20">
        <f t="shared" si="7"/>
        <v>0</v>
      </c>
      <c r="E37" s="20">
        <f t="shared" si="8"/>
        <v>0</v>
      </c>
      <c r="F37" s="20">
        <v>1</v>
      </c>
      <c r="G37" s="20">
        <f t="shared" si="9"/>
        <v>0</v>
      </c>
      <c r="H37" s="20">
        <f t="shared" si="10"/>
        <v>0</v>
      </c>
      <c r="I37" s="20">
        <f t="shared" si="11"/>
        <v>0</v>
      </c>
    </row>
    <row r="38" spans="1:9" ht="15" thickBot="1" x14ac:dyDescent="0.35">
      <c r="A38" s="18" t="s">
        <v>72</v>
      </c>
      <c r="B38" s="34" t="s">
        <v>22</v>
      </c>
      <c r="C38" s="20">
        <v>2</v>
      </c>
      <c r="D38" s="20">
        <f t="shared" si="7"/>
        <v>0.70477980148405128</v>
      </c>
      <c r="E38" s="20">
        <f t="shared" si="8"/>
        <v>0.69497703924631915</v>
      </c>
      <c r="F38" s="20">
        <v>2</v>
      </c>
      <c r="G38" s="20">
        <f t="shared" si="9"/>
        <v>8.6366719421207327E-2</v>
      </c>
      <c r="H38" s="20">
        <f t="shared" si="10"/>
        <v>8.5609593604263817E-2</v>
      </c>
      <c r="I38" s="20">
        <f t="shared" si="11"/>
        <v>0.51282817219290389</v>
      </c>
    </row>
    <row r="39" spans="1:9" ht="15" thickBot="1" x14ac:dyDescent="0.35">
      <c r="A39" s="18" t="s">
        <v>72</v>
      </c>
      <c r="B39" s="19" t="s">
        <v>24</v>
      </c>
      <c r="C39" s="20">
        <v>3</v>
      </c>
      <c r="D39" s="20">
        <f t="shared" si="7"/>
        <v>0</v>
      </c>
      <c r="E39" s="20">
        <f t="shared" si="8"/>
        <v>0</v>
      </c>
      <c r="F39" s="20">
        <v>3</v>
      </c>
      <c r="G39" s="20">
        <f t="shared" si="9"/>
        <v>0</v>
      </c>
      <c r="H39" s="20">
        <f t="shared" si="10"/>
        <v>0</v>
      </c>
      <c r="I39" s="20">
        <f t="shared" si="11"/>
        <v>0</v>
      </c>
    </row>
    <row r="40" spans="1:9" ht="15" thickBot="1" x14ac:dyDescent="0.35">
      <c r="A40" s="18" t="s">
        <v>72</v>
      </c>
      <c r="B40" s="21" t="s">
        <v>25</v>
      </c>
      <c r="C40" s="20">
        <v>4</v>
      </c>
      <c r="D40" s="20">
        <f t="shared" si="7"/>
        <v>0</v>
      </c>
      <c r="E40" s="20">
        <f t="shared" si="8"/>
        <v>0</v>
      </c>
      <c r="F40" s="20">
        <v>4</v>
      </c>
      <c r="G40" s="20">
        <f t="shared" si="9"/>
        <v>0</v>
      </c>
      <c r="H40" s="20">
        <f t="shared" si="10"/>
        <v>0</v>
      </c>
      <c r="I40" s="20">
        <f t="shared" si="11"/>
        <v>0</v>
      </c>
    </row>
    <row r="41" spans="1:9" ht="15" thickBot="1" x14ac:dyDescent="0.35">
      <c r="A41" s="18" t="s">
        <v>72</v>
      </c>
      <c r="B41" s="19" t="s">
        <v>26</v>
      </c>
      <c r="C41" s="20">
        <v>5</v>
      </c>
      <c r="D41" s="20">
        <f t="shared" si="7"/>
        <v>0</v>
      </c>
      <c r="E41" s="20">
        <f t="shared" si="8"/>
        <v>0</v>
      </c>
      <c r="F41" s="20">
        <v>5</v>
      </c>
      <c r="G41" s="20">
        <f t="shared" si="9"/>
        <v>0</v>
      </c>
      <c r="H41" s="20">
        <f t="shared" si="10"/>
        <v>0</v>
      </c>
      <c r="I41" s="20">
        <f t="shared" si="11"/>
        <v>0</v>
      </c>
    </row>
    <row r="42" spans="1:9" ht="15" thickBot="1" x14ac:dyDescent="0.35">
      <c r="A42" s="18" t="s">
        <v>71</v>
      </c>
      <c r="B42" s="34" t="s">
        <v>22</v>
      </c>
      <c r="C42" s="20">
        <v>6</v>
      </c>
      <c r="D42" s="20">
        <f t="shared" si="7"/>
        <v>7.6900838392599022E-2</v>
      </c>
      <c r="E42" s="20">
        <f t="shared" si="8"/>
        <v>7.555744922596222E-2</v>
      </c>
      <c r="F42" s="20">
        <v>6</v>
      </c>
      <c r="G42" s="20">
        <f t="shared" si="9"/>
        <v>0</v>
      </c>
      <c r="H42" s="20">
        <f t="shared" si="10"/>
        <v>0</v>
      </c>
      <c r="I42" s="20">
        <f t="shared" si="11"/>
        <v>5.2972219456337746E-2</v>
      </c>
    </row>
    <row r="43" spans="1:9" ht="15" thickBot="1" x14ac:dyDescent="0.35">
      <c r="A43" s="18" t="s">
        <v>71</v>
      </c>
      <c r="B43" s="19" t="s">
        <v>24</v>
      </c>
      <c r="C43" s="20">
        <v>7</v>
      </c>
      <c r="D43" s="20">
        <f t="shared" si="7"/>
        <v>0</v>
      </c>
      <c r="E43" s="20">
        <f t="shared" si="8"/>
        <v>0</v>
      </c>
      <c r="F43" s="20">
        <v>7</v>
      </c>
      <c r="G43" s="20">
        <f t="shared" si="9"/>
        <v>0</v>
      </c>
      <c r="H43" s="20">
        <f t="shared" si="10"/>
        <v>0</v>
      </c>
      <c r="I43" s="20">
        <f t="shared" si="11"/>
        <v>0</v>
      </c>
    </row>
    <row r="44" spans="1:9" ht="15" thickBot="1" x14ac:dyDescent="0.35">
      <c r="A44" s="18" t="s">
        <v>71</v>
      </c>
      <c r="B44" s="21" t="s">
        <v>25</v>
      </c>
      <c r="C44" s="20">
        <v>8</v>
      </c>
      <c r="D44" s="20">
        <f t="shared" si="7"/>
        <v>0</v>
      </c>
      <c r="E44" s="20">
        <f t="shared" si="8"/>
        <v>0</v>
      </c>
      <c r="F44" s="20">
        <v>8</v>
      </c>
      <c r="G44" s="20">
        <f t="shared" si="9"/>
        <v>0</v>
      </c>
      <c r="H44" s="20">
        <f t="shared" si="10"/>
        <v>0</v>
      </c>
      <c r="I44" s="20">
        <f t="shared" si="11"/>
        <v>0</v>
      </c>
    </row>
    <row r="45" spans="1:9" ht="15" thickBot="1" x14ac:dyDescent="0.35">
      <c r="A45" s="18" t="s">
        <v>71</v>
      </c>
      <c r="B45" s="19" t="s">
        <v>26</v>
      </c>
      <c r="C45" s="20">
        <v>9</v>
      </c>
      <c r="D45" s="20">
        <f t="shared" si="7"/>
        <v>0</v>
      </c>
      <c r="E45" s="20">
        <f t="shared" si="8"/>
        <v>0</v>
      </c>
      <c r="F45" s="20">
        <v>9</v>
      </c>
      <c r="G45" s="20">
        <f t="shared" si="9"/>
        <v>0</v>
      </c>
      <c r="H45" s="20">
        <f t="shared" si="10"/>
        <v>0</v>
      </c>
      <c r="I45" s="20">
        <f t="shared" si="11"/>
        <v>0</v>
      </c>
    </row>
    <row r="46" spans="1:9" ht="15" thickBot="1" x14ac:dyDescent="0.35">
      <c r="A46" s="74" t="s">
        <v>60</v>
      </c>
      <c r="B46" s="75"/>
      <c r="C46" s="20">
        <v>0</v>
      </c>
      <c r="D46" s="20">
        <f t="shared" ref="D46:I46" si="12">SUM(D36:D45)</f>
        <v>0.78168063987665026</v>
      </c>
      <c r="E46" s="20">
        <f t="shared" si="12"/>
        <v>0.77053448847228134</v>
      </c>
      <c r="F46" s="20">
        <f t="shared" si="12"/>
        <v>45</v>
      </c>
      <c r="G46" s="20">
        <f t="shared" si="12"/>
        <v>8.6366719421207327E-2</v>
      </c>
      <c r="H46" s="20">
        <f t="shared" si="12"/>
        <v>8.5609593604263817E-2</v>
      </c>
      <c r="I46" s="20">
        <f t="shared" si="12"/>
        <v>0.56580039164924167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v>1</v>
      </c>
      <c r="D50" s="20">
        <f>(SUMIFS(AGİİ1,KAYNAK,A50,SEBEP,B50,SÜRE,"Uzun",BİLDİRİM,"Bildirimli",İL,$B$10,İLÇE,$B$11)/VLOOKUP($B$11,ABONE,4,FALSE))</f>
        <v>0.18907198612315698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0.18676324385740661</v>
      </c>
      <c r="F50" s="20">
        <v>1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0.13093697102459426</v>
      </c>
    </row>
    <row r="51" spans="1:9" ht="15" thickBot="1" x14ac:dyDescent="0.35">
      <c r="A51" s="18" t="s">
        <v>72</v>
      </c>
      <c r="B51" s="19" t="s">
        <v>26</v>
      </c>
      <c r="C51" s="20">
        <v>2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2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v>3</v>
      </c>
      <c r="D52" s="20">
        <f>(SUMIFS(AGİİ1,KAYNAK,A52,SEBEP,B52,SÜRE,"Uzun",BİLDİRİM,"Bildirimli",İL,$B$10,İLÇE,$B$11)/VLOOKUP($B$11,ABONE,4,FALSE))</f>
        <v>2.2453502939192446E-2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2.2061260237655637E-2</v>
      </c>
      <c r="F52" s="20">
        <v>3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1.5466825981612401E-2</v>
      </c>
    </row>
    <row r="53" spans="1:9" ht="15" thickBot="1" x14ac:dyDescent="0.35">
      <c r="A53" s="18" t="s">
        <v>71</v>
      </c>
      <c r="B53" s="19" t="s">
        <v>26</v>
      </c>
      <c r="C53" s="20">
        <v>4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4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v>0</v>
      </c>
      <c r="D54" s="20">
        <f t="shared" ref="D54:I54" si="13">SUM(D49:D53)</f>
        <v>0.21152548906234941</v>
      </c>
      <c r="E54" s="20">
        <f t="shared" si="13"/>
        <v>0.20882450409506226</v>
      </c>
      <c r="F54" s="20">
        <f t="shared" si="13"/>
        <v>10</v>
      </c>
      <c r="G54" s="20">
        <f t="shared" si="13"/>
        <v>0</v>
      </c>
      <c r="H54" s="20">
        <f t="shared" si="13"/>
        <v>0</v>
      </c>
      <c r="I54" s="20">
        <f t="shared" si="13"/>
        <v>0.14640379700620665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v>1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1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v>0</v>
      </c>
      <c r="D59" s="20">
        <f t="shared" ref="D59:I59" si="14">SUM(D57:D58)</f>
        <v>0</v>
      </c>
      <c r="E59" s="20">
        <f t="shared" si="14"/>
        <v>0</v>
      </c>
      <c r="F59" s="20">
        <f t="shared" si="14"/>
        <v>1</v>
      </c>
      <c r="G59" s="20">
        <f t="shared" si="14"/>
        <v>0</v>
      </c>
      <c r="H59" s="20">
        <f t="shared" si="14"/>
        <v>0</v>
      </c>
      <c r="I59" s="20">
        <f t="shared" si="14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369</v>
      </c>
      <c r="D63" s="31">
        <f>VLOOKUP($B$11,ABONE,4,FALSE)</f>
        <v>20754</v>
      </c>
      <c r="E63" s="31">
        <f>VLOOKUP($B$11,ABONE,5,FALSE)</f>
        <v>21123</v>
      </c>
      <c r="F63" s="31">
        <f>VLOOKUP($B$11,ABONE,6,FALSE)</f>
        <v>160</v>
      </c>
      <c r="G63" s="31">
        <f>VLOOKUP($B$11,ABONE,7,FALSE)</f>
        <v>8846</v>
      </c>
      <c r="H63" s="31">
        <f>VLOOKUP($B$11,ABONE,8,FALSE)</f>
        <v>9006</v>
      </c>
      <c r="I63" s="31">
        <f>VLOOKUP($B$11,ABONE,9,FALSE)</f>
        <v>30129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97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0.42450317880794702</v>
      </c>
      <c r="D17" s="20">
        <f t="shared" si="1"/>
        <v>1.9263059021664242E-2</v>
      </c>
      <c r="E17" s="20">
        <f t="shared" si="2"/>
        <v>2.3893848948085366E-2</v>
      </c>
      <c r="F17" s="20">
        <f t="shared" si="3"/>
        <v>0</v>
      </c>
      <c r="G17" s="20">
        <f t="shared" si="4"/>
        <v>54.896982758620695</v>
      </c>
      <c r="H17" s="20">
        <f t="shared" si="5"/>
        <v>54.058149405772497</v>
      </c>
      <c r="I17" s="20">
        <f t="shared" si="6"/>
        <v>6.3972020105466925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4.5262692715231783</v>
      </c>
      <c r="D21" s="20">
        <f t="shared" si="1"/>
        <v>27.982297015999389</v>
      </c>
      <c r="E21" s="20">
        <f t="shared" si="2"/>
        <v>27.714258557590437</v>
      </c>
      <c r="F21" s="20">
        <f t="shared" si="3"/>
        <v>0</v>
      </c>
      <c r="G21" s="20">
        <f t="shared" si="4"/>
        <v>80.091293068965484</v>
      </c>
      <c r="H21" s="20">
        <f t="shared" si="5"/>
        <v>78.867487232597597</v>
      </c>
      <c r="I21" s="20">
        <f t="shared" si="6"/>
        <v>33.747751319671586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4.950772450331125</v>
      </c>
      <c r="D25" s="20">
        <f t="shared" si="7"/>
        <v>28.001560075021054</v>
      </c>
      <c r="E25" s="20">
        <f t="shared" si="7"/>
        <v>27.738152406538521</v>
      </c>
      <c r="F25" s="20">
        <f t="shared" si="7"/>
        <v>0</v>
      </c>
      <c r="G25" s="20">
        <f t="shared" si="7"/>
        <v>134.98827582758616</v>
      </c>
      <c r="H25" s="20">
        <f t="shared" si="7"/>
        <v>132.92563663837009</v>
      </c>
      <c r="I25" s="20">
        <f t="shared" si="7"/>
        <v>40.144953330218279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0.61026476821192044</v>
      </c>
      <c r="D28" s="20">
        <f>(SUMIFS(AGİİ2,KAYNAK,A28,SEBEP,B28,SÜRE,"Uzun",BİLDİRİM,"Bildirimli",İL,$B$10,İLÇE,$B$11)/VLOOKUP($B$11,ABONE,4,FALSE))*60</f>
        <v>4.8368815172624977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4.7885828091418192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4.223772327614979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13.672614965517241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13.463695551782683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1.5880348468059542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0.61026476821192044</v>
      </c>
      <c r="D33" s="20">
        <f t="shared" ref="D33:I33" si="8">SUM(D28:D32)</f>
        <v>4.8368815172624977</v>
      </c>
      <c r="E33" s="20">
        <f t="shared" si="8"/>
        <v>4.7885828091418192</v>
      </c>
      <c r="F33" s="20">
        <f t="shared" si="8"/>
        <v>0</v>
      </c>
      <c r="G33" s="20">
        <f t="shared" si="8"/>
        <v>13.672614965517241</v>
      </c>
      <c r="H33" s="20">
        <f t="shared" si="8"/>
        <v>13.463695551782683</v>
      </c>
      <c r="I33" s="20">
        <f t="shared" si="8"/>
        <v>5.8118071744209328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1.3245033112582781E-2</v>
      </c>
      <c r="D38" s="20">
        <f t="shared" si="10"/>
        <v>7.6552093699762692E-5</v>
      </c>
      <c r="E38" s="20">
        <f t="shared" si="11"/>
        <v>2.2703193582563946E-4</v>
      </c>
      <c r="F38" s="20">
        <f t="shared" si="12"/>
        <v>0</v>
      </c>
      <c r="G38" s="20">
        <f t="shared" si="13"/>
        <v>0.32183908045977011</v>
      </c>
      <c r="H38" s="20">
        <f t="shared" si="14"/>
        <v>0.31692133559705715</v>
      </c>
      <c r="I38" s="20">
        <f t="shared" si="15"/>
        <v>3.7580935852079299E-2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1.3245033112582781E-2</v>
      </c>
      <c r="D42" s="20">
        <f t="shared" si="10"/>
        <v>0.24213427237234939</v>
      </c>
      <c r="E42" s="20">
        <f t="shared" si="11"/>
        <v>0.23951869229604963</v>
      </c>
      <c r="F42" s="20">
        <f t="shared" si="12"/>
        <v>0</v>
      </c>
      <c r="G42" s="20">
        <f t="shared" si="13"/>
        <v>0.52873563218390807</v>
      </c>
      <c r="H42" s="20">
        <f t="shared" si="14"/>
        <v>0.52065647990945108</v>
      </c>
      <c r="I42" s="20">
        <f t="shared" si="15"/>
        <v>0.27267872638675655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74" t="s">
        <v>60</v>
      </c>
      <c r="B46" s="75"/>
      <c r="C46" s="20">
        <f>SUM(C36:C45)</f>
        <v>2.6490066225165563E-2</v>
      </c>
      <c r="D46" s="20">
        <f t="shared" ref="D46:I46" si="16">SUM(D36:D45)</f>
        <v>0.24221082446604913</v>
      </c>
      <c r="E46" s="20">
        <f t="shared" si="16"/>
        <v>0.23974572423187526</v>
      </c>
      <c r="F46" s="20">
        <f t="shared" si="16"/>
        <v>0</v>
      </c>
      <c r="G46" s="20">
        <f t="shared" si="16"/>
        <v>0.85057471264367823</v>
      </c>
      <c r="H46" s="20">
        <f t="shared" si="16"/>
        <v>0.83757781550650823</v>
      </c>
      <c r="I46" s="20">
        <f t="shared" si="16"/>
        <v>0.31025966223883583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1.9867549668874173E-2</v>
      </c>
      <c r="D49" s="20">
        <f>(SUMIFS(AGİİ1,KAYNAK,A49,SEBEP,B49,SÜRE,"Uzun",BİLDİRİM,"Bildirimli",İL,$B$10,İLÇE,$B$11)/VLOOKUP($B$11,ABONE,4,FALSE))</f>
        <v>0.15746765674041185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0.15589526260027245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0.1375075095120486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0.18160919540229886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0.17883418222976796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2.1093384954275415E-2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1.9867549668874173E-2</v>
      </c>
      <c r="D54" s="20">
        <f t="shared" ref="D54:I54" si="17">SUM(D49:D53)</f>
        <v>0.15746765674041185</v>
      </c>
      <c r="E54" s="20">
        <f t="shared" si="17"/>
        <v>0.15589526260027245</v>
      </c>
      <c r="F54" s="20">
        <f t="shared" si="17"/>
        <v>0</v>
      </c>
      <c r="G54" s="20">
        <f t="shared" si="17"/>
        <v>0.18160919540229886</v>
      </c>
      <c r="H54" s="20">
        <f t="shared" si="17"/>
        <v>0.17883418222976796</v>
      </c>
      <c r="I54" s="20">
        <f t="shared" si="17"/>
        <v>0.15860089446632403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151</v>
      </c>
      <c r="D63" s="31">
        <f>VLOOKUP($B$11,ABONE,4,FALSE)</f>
        <v>13063</v>
      </c>
      <c r="E63" s="31">
        <f>VLOOKUP($B$11,ABONE,5,FALSE)</f>
        <v>13214</v>
      </c>
      <c r="F63" s="31">
        <f>VLOOKUP($B$11,ABONE,6,FALSE)</f>
        <v>27</v>
      </c>
      <c r="G63" s="31">
        <f>VLOOKUP($B$11,ABONE,7,FALSE)</f>
        <v>1740</v>
      </c>
      <c r="H63" s="31">
        <f>VLOOKUP($B$11,ABONE,8,FALSE)</f>
        <v>1767</v>
      </c>
      <c r="I63" s="31">
        <f>VLOOKUP($B$11,ABONE,9,FALSE)</f>
        <v>14981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98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9.9541754207436384</v>
      </c>
      <c r="D17" s="20">
        <f t="shared" si="1"/>
        <v>38.140573307913613</v>
      </c>
      <c r="E17" s="20">
        <f t="shared" si="2"/>
        <v>37.65860943632989</v>
      </c>
      <c r="F17" s="20">
        <f t="shared" si="3"/>
        <v>0</v>
      </c>
      <c r="G17" s="20">
        <f t="shared" si="4"/>
        <v>0.75443883576410908</v>
      </c>
      <c r="H17" s="20">
        <f t="shared" si="5"/>
        <v>0.74536401704047106</v>
      </c>
      <c r="I17" s="20">
        <f t="shared" si="6"/>
        <v>33.310201883690056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1.9301370058708414</v>
      </c>
      <c r="D18" s="20">
        <f t="shared" si="1"/>
        <v>26.198632267520043</v>
      </c>
      <c r="E18" s="20">
        <f t="shared" si="2"/>
        <v>25.783661259850422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22.746326934907746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13.86099800772806</v>
      </c>
      <c r="E21" s="20">
        <f t="shared" si="2"/>
        <v>13.62398651407921</v>
      </c>
      <c r="F21" s="20">
        <f t="shared" si="3"/>
        <v>0</v>
      </c>
      <c r="G21" s="20">
        <f t="shared" si="4"/>
        <v>1.0395264426125555E-2</v>
      </c>
      <c r="H21" s="20">
        <f t="shared" si="5"/>
        <v>1.0270224282671344E-2</v>
      </c>
      <c r="I21" s="20">
        <f t="shared" si="6"/>
        <v>12.020280688118085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3.0390204776414114E-2</v>
      </c>
      <c r="E22" s="20">
        <f t="shared" si="2"/>
        <v>2.9870557646940719E-2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2.6351783911439115E-2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11.88431242661448</v>
      </c>
      <c r="D25" s="20">
        <f t="shared" si="7"/>
        <v>78.230593787938119</v>
      </c>
      <c r="E25" s="20">
        <f t="shared" si="7"/>
        <v>77.096127767906466</v>
      </c>
      <c r="F25" s="20">
        <f t="shared" si="7"/>
        <v>0</v>
      </c>
      <c r="G25" s="20">
        <f t="shared" si="7"/>
        <v>0.76483410019023468</v>
      </c>
      <c r="H25" s="20">
        <f t="shared" si="7"/>
        <v>0.75563424132314239</v>
      </c>
      <c r="I25" s="20">
        <f t="shared" si="7"/>
        <v>68.103161290627312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0.76622636007827793</v>
      </c>
      <c r="D29" s="20">
        <f>(SUMIFS(AGİİ2,KAYNAK,A29,SEBEP,B29,SÜRE,"Uzun",BİLDİRİM,"Bildirimli",İL,$B$10,İLÇE,$B$11)/VLOOKUP($B$11,ABONE,4,FALSE))*60</f>
        <v>3.6953260016681702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3.6452408432464991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3.2158287816974171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0.2578344426098354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0.25342568890227374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0.22357195571955718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0.18620099749774457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0.18301711589620037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0.16145756457564575</v>
      </c>
    </row>
    <row r="33" spans="1:9" ht="15" thickBot="1" x14ac:dyDescent="0.35">
      <c r="A33" s="74" t="s">
        <v>60</v>
      </c>
      <c r="B33" s="75"/>
      <c r="C33" s="20">
        <f>SUM(C28:C32)</f>
        <v>0.76622636007827793</v>
      </c>
      <c r="D33" s="20">
        <f t="shared" ref="D33:I33" si="8">SUM(D28:D32)</f>
        <v>4.1393614417757503</v>
      </c>
      <c r="E33" s="20">
        <f t="shared" si="8"/>
        <v>4.0816836480449732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3.6008583019926199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0.19863013698630136</v>
      </c>
      <c r="D38" s="20">
        <f t="shared" si="10"/>
        <v>0.74478696784516651</v>
      </c>
      <c r="E38" s="20">
        <f t="shared" si="11"/>
        <v>0.73544814201341835</v>
      </c>
      <c r="F38" s="20">
        <f t="shared" si="12"/>
        <v>0</v>
      </c>
      <c r="G38" s="20">
        <f t="shared" si="13"/>
        <v>1.4457831325301205E-2</v>
      </c>
      <c r="H38" s="20">
        <f t="shared" si="14"/>
        <v>1.4283924320260618E-2</v>
      </c>
      <c r="I38" s="20">
        <f t="shared" si="15"/>
        <v>0.65049446494464946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1.1741682974559686E-2</v>
      </c>
      <c r="D39" s="20">
        <f t="shared" si="10"/>
        <v>0.16603401024733178</v>
      </c>
      <c r="E39" s="20">
        <f t="shared" si="11"/>
        <v>0.16339574026669343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0.14414760147601477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0.14693516264660322</v>
      </c>
      <c r="E42" s="20">
        <f t="shared" si="11"/>
        <v>0.14442269403871572</v>
      </c>
      <c r="F42" s="20">
        <f t="shared" si="12"/>
        <v>0</v>
      </c>
      <c r="G42" s="20">
        <f t="shared" si="13"/>
        <v>1.2682308180088776E-4</v>
      </c>
      <c r="H42" s="20">
        <f t="shared" si="14"/>
        <v>1.252975817566721E-4</v>
      </c>
      <c r="I42" s="20">
        <f t="shared" si="15"/>
        <v>0.12742435424354243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8.8515158220845325E-4</v>
      </c>
      <c r="E43" s="20">
        <f t="shared" si="11"/>
        <v>8.700162291488899E-4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7.6752767527675275E-4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74" t="s">
        <v>60</v>
      </c>
      <c r="B46" s="75"/>
      <c r="C46" s="20">
        <f>SUM(C36:C45)</f>
        <v>0.21037181996086105</v>
      </c>
      <c r="D46" s="20">
        <f t="shared" ref="D46:I46" si="16">SUM(D36:D45)</f>
        <v>1.05864129232131</v>
      </c>
      <c r="E46" s="20">
        <f t="shared" si="16"/>
        <v>1.0441365925479764</v>
      </c>
      <c r="F46" s="20">
        <f t="shared" si="16"/>
        <v>0</v>
      </c>
      <c r="G46" s="20">
        <f t="shared" si="16"/>
        <v>1.4584654407102092E-2</v>
      </c>
      <c r="H46" s="20">
        <f t="shared" si="16"/>
        <v>1.4409221902017291E-2</v>
      </c>
      <c r="I46" s="20">
        <f t="shared" si="16"/>
        <v>0.9228339483394834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2.9354207436399216E-3</v>
      </c>
      <c r="D50" s="20">
        <f>(SUMIFS(AGİİ1,KAYNAK,A50,SEBEP,B50,SÜRE,"Uzun",BİLDİRİM,"Bildirimli",İL,$B$10,İLÇE,$B$11)/VLOOKUP($B$11,ABONE,4,FALSE))</f>
        <v>2.1618125180860301E-2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2.1298666532818016E-2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1.8789667896678967E-2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2.3150118303913391E-3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2.2754270608509428E-3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2.0073800738007381E-3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1.2766609358775768E-3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1.2548310997339757E-3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1.1070110701107011E-3</v>
      </c>
    </row>
    <row r="54" spans="1:9" ht="15" thickBot="1" x14ac:dyDescent="0.35">
      <c r="A54" s="74" t="s">
        <v>60</v>
      </c>
      <c r="B54" s="75"/>
      <c r="C54" s="20">
        <f>SUM(C49:C53)</f>
        <v>2.9354207436399216E-3</v>
      </c>
      <c r="D54" s="20">
        <f t="shared" ref="D54:I54" si="17">SUM(D49:D53)</f>
        <v>2.5209797947129214E-2</v>
      </c>
      <c r="E54" s="20">
        <f t="shared" si="17"/>
        <v>2.4828924693402935E-2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2.1904059040590406E-2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1022</v>
      </c>
      <c r="D63" s="31">
        <f>VLOOKUP($B$11,ABONE,4,FALSE)</f>
        <v>58747</v>
      </c>
      <c r="E63" s="31">
        <f>VLOOKUP($B$11,ABONE,5,FALSE)</f>
        <v>59769</v>
      </c>
      <c r="F63" s="31">
        <f>VLOOKUP($B$11,ABONE,6,FALSE)</f>
        <v>96</v>
      </c>
      <c r="G63" s="31">
        <f>VLOOKUP($B$11,ABONE,7,FALSE)</f>
        <v>7885</v>
      </c>
      <c r="H63" s="31">
        <f>VLOOKUP($B$11,ABONE,8,FALSE)</f>
        <v>7981</v>
      </c>
      <c r="I63" s="31">
        <f>VLOOKUP($B$11,ABONE,9,FALSE)</f>
        <v>67750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99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3.2636464192139734</v>
      </c>
      <c r="D17" s="20">
        <f t="shared" si="1"/>
        <v>104.18365228357621</v>
      </c>
      <c r="E17" s="20">
        <f t="shared" si="2"/>
        <v>102.39545347957289</v>
      </c>
      <c r="F17" s="20">
        <f t="shared" si="3"/>
        <v>28.439128695652172</v>
      </c>
      <c r="G17" s="20">
        <f t="shared" si="4"/>
        <v>58.558825881792181</v>
      </c>
      <c r="H17" s="20">
        <f t="shared" si="5"/>
        <v>58.232209646393216</v>
      </c>
      <c r="I17" s="20">
        <f t="shared" si="6"/>
        <v>99.046379856269439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21.780664303269003</v>
      </c>
      <c r="E21" s="20">
        <f t="shared" si="2"/>
        <v>21.394733312441968</v>
      </c>
      <c r="F21" s="20">
        <f t="shared" si="3"/>
        <v>4.2999991304347827</v>
      </c>
      <c r="G21" s="20">
        <f t="shared" si="4"/>
        <v>26.311860486177316</v>
      </c>
      <c r="H21" s="20">
        <f t="shared" si="5"/>
        <v>26.073165148514853</v>
      </c>
      <c r="I21" s="20">
        <f t="shared" si="6"/>
        <v>21.749517320604955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3.2636464192139734</v>
      </c>
      <c r="D25" s="20">
        <f t="shared" si="7"/>
        <v>125.96431658684521</v>
      </c>
      <c r="E25" s="20">
        <f t="shared" si="7"/>
        <v>123.79018679201486</v>
      </c>
      <c r="F25" s="20">
        <f t="shared" si="7"/>
        <v>32.739127826086957</v>
      </c>
      <c r="G25" s="20">
        <f t="shared" si="7"/>
        <v>84.870686367969498</v>
      </c>
      <c r="H25" s="20">
        <f t="shared" si="7"/>
        <v>84.305374794908062</v>
      </c>
      <c r="I25" s="20">
        <f t="shared" si="7"/>
        <v>120.79589717687439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8.8427947598253273E-2</v>
      </c>
      <c r="D29" s="20">
        <f>(SUMIFS(AGİİ2,KAYNAK,A29,SEBEP,B29,SÜRE,"Uzun",BİLDİRİM,"Bildirimli",İL,$B$10,İLÇE,$B$11)/VLOOKUP($B$11,ABONE,4,FALSE))*60</f>
        <v>5.9721150059078374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5.8678621169916427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5.4228789016411021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8.8427947598253273E-2</v>
      </c>
      <c r="D33" s="20">
        <f t="shared" ref="D33:I33" si="8">SUM(D28:D32)</f>
        <v>5.9721150059078374</v>
      </c>
      <c r="E33" s="20">
        <f t="shared" si="8"/>
        <v>5.8678621169916427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5.4228789016411021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5.2401746724890827E-2</v>
      </c>
      <c r="D38" s="20">
        <f t="shared" si="10"/>
        <v>2.3538794801102796</v>
      </c>
      <c r="E38" s="20">
        <f t="shared" si="11"/>
        <v>2.3130996595481275</v>
      </c>
      <c r="F38" s="20">
        <f t="shared" si="12"/>
        <v>0.34782608695652173</v>
      </c>
      <c r="G38" s="20">
        <f t="shared" si="13"/>
        <v>0.70972354623450906</v>
      </c>
      <c r="H38" s="20">
        <f t="shared" si="14"/>
        <v>0.70579915134370574</v>
      </c>
      <c r="I38" s="20">
        <f t="shared" si="15"/>
        <v>2.1912116986663808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0.25506104765655768</v>
      </c>
      <c r="E42" s="20">
        <f t="shared" si="11"/>
        <v>0.25054162797895391</v>
      </c>
      <c r="F42" s="20">
        <f t="shared" si="12"/>
        <v>4.3478260869565216E-2</v>
      </c>
      <c r="G42" s="20">
        <f t="shared" si="13"/>
        <v>0.24213536701620592</v>
      </c>
      <c r="H42" s="20">
        <f t="shared" si="14"/>
        <v>0.23998114097123999</v>
      </c>
      <c r="I42" s="20">
        <f t="shared" si="15"/>
        <v>0.24974078443991563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74" t="s">
        <v>60</v>
      </c>
      <c r="B46" s="75"/>
      <c r="C46" s="20">
        <f>SUM(C36:C45)</f>
        <v>5.2401746724890827E-2</v>
      </c>
      <c r="D46" s="20">
        <f t="shared" ref="D46:I46" si="16">SUM(D36:D45)</f>
        <v>2.6089405277668374</v>
      </c>
      <c r="E46" s="20">
        <f t="shared" si="16"/>
        <v>2.5636412875270813</v>
      </c>
      <c r="F46" s="20">
        <f t="shared" si="16"/>
        <v>0.39130434782608692</v>
      </c>
      <c r="G46" s="20">
        <f t="shared" si="16"/>
        <v>0.95185891325071492</v>
      </c>
      <c r="H46" s="20">
        <f t="shared" si="16"/>
        <v>0.94578029231494576</v>
      </c>
      <c r="I46" s="20">
        <f t="shared" si="16"/>
        <v>2.4409524831062965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2.1834061135371178E-3</v>
      </c>
      <c r="D50" s="20">
        <f>(SUMIFS(AGİİ1,KAYNAK,A50,SEBEP,B50,SÜRE,"Uzun",BİLDİRİM,"Bildirimli",İL,$B$10,İLÇE,$B$11)/VLOOKUP($B$11,ABONE,4,FALSE))</f>
        <v>0.14745962977550217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0.14488548437016405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0.13389824448496548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2.1834061135371178E-3</v>
      </c>
      <c r="D54" s="20">
        <f t="shared" ref="D54:I54" si="17">SUM(D49:D53)</f>
        <v>0.14745962977550217</v>
      </c>
      <c r="E54" s="20">
        <f t="shared" si="17"/>
        <v>0.14488548437016405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0.13389824448496548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458</v>
      </c>
      <c r="D63" s="31">
        <f>VLOOKUP($B$11,ABONE,4,FALSE)</f>
        <v>25390</v>
      </c>
      <c r="E63" s="31">
        <f>VLOOKUP($B$11,ABONE,5,FALSE)</f>
        <v>25848</v>
      </c>
      <c r="F63" s="31">
        <f>VLOOKUP($B$11,ABONE,6,FALSE)</f>
        <v>23</v>
      </c>
      <c r="G63" s="31">
        <f>VLOOKUP($B$11,ABONE,7,FALSE)</f>
        <v>2098</v>
      </c>
      <c r="H63" s="31">
        <f>VLOOKUP($B$11,ABONE,8,FALSE)</f>
        <v>2121</v>
      </c>
      <c r="I63" s="31">
        <f>VLOOKUP($B$11,ABONE,9,FALSE)</f>
        <v>27969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100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2.7952381318681323</v>
      </c>
      <c r="D17" s="20">
        <f t="shared" si="1"/>
        <v>16.346610747017117</v>
      </c>
      <c r="E17" s="20">
        <f t="shared" si="2"/>
        <v>16.136672900919308</v>
      </c>
      <c r="F17" s="20">
        <f t="shared" si="3"/>
        <v>0</v>
      </c>
      <c r="G17" s="20">
        <f t="shared" si="4"/>
        <v>0.16229702791461412</v>
      </c>
      <c r="H17" s="20">
        <f t="shared" si="5"/>
        <v>0.16163350776778412</v>
      </c>
      <c r="I17" s="20">
        <f t="shared" si="6"/>
        <v>12.334868429655575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2.6704608317482279</v>
      </c>
      <c r="E21" s="20">
        <f t="shared" si="2"/>
        <v>2.6290900561797752</v>
      </c>
      <c r="F21" s="20">
        <f t="shared" si="3"/>
        <v>0</v>
      </c>
      <c r="G21" s="20">
        <f t="shared" si="4"/>
        <v>0</v>
      </c>
      <c r="H21" s="20">
        <f t="shared" si="5"/>
        <v>0</v>
      </c>
      <c r="I21" s="20">
        <f t="shared" si="6"/>
        <v>2.0034085736524614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2.7952381318681323</v>
      </c>
      <c r="D25" s="20">
        <f t="shared" si="7"/>
        <v>19.017071578765346</v>
      </c>
      <c r="E25" s="20">
        <f t="shared" si="7"/>
        <v>18.765762957099085</v>
      </c>
      <c r="F25" s="20">
        <f t="shared" si="7"/>
        <v>0</v>
      </c>
      <c r="G25" s="20">
        <f t="shared" si="7"/>
        <v>0.16229702791461412</v>
      </c>
      <c r="H25" s="20">
        <f t="shared" si="7"/>
        <v>0.16163350776778412</v>
      </c>
      <c r="I25" s="20">
        <f t="shared" si="7"/>
        <v>14.338277003308036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0.50842483516483516</v>
      </c>
      <c r="D28" s="20">
        <f>(SUMIFS(AGİİ2,KAYNAK,A28,SEBEP,B28,SÜRE,"Uzun",BİLDİRİM,"Bildirimli",İL,$B$10,İLÇE,$B$11)/VLOOKUP($B$11,ABONE,4,FALSE))*60</f>
        <v>24.073387511672145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23.708319141981615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18.066117485892196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4.4984437143351199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4.4287538304392235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3.3747810858143605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0.9563461888293272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0.94153047497446374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0.71746124537847822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0.50842483516483516</v>
      </c>
      <c r="D33" s="20">
        <f t="shared" ref="D33:I33" si="8">SUM(D28:D32)</f>
        <v>29.528177414836591</v>
      </c>
      <c r="E33" s="20">
        <f t="shared" si="8"/>
        <v>29.078603447395302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22.158359817085032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7.6923076923076927E-2</v>
      </c>
      <c r="D38" s="20">
        <f t="shared" si="10"/>
        <v>0.38837973370223067</v>
      </c>
      <c r="E38" s="20">
        <f t="shared" si="11"/>
        <v>0.3835546475995914</v>
      </c>
      <c r="F38" s="20">
        <f t="shared" si="12"/>
        <v>0</v>
      </c>
      <c r="G38" s="20">
        <f t="shared" si="13"/>
        <v>3.8314176245210726E-3</v>
      </c>
      <c r="H38" s="20">
        <f t="shared" si="14"/>
        <v>3.8157536113382394E-3</v>
      </c>
      <c r="I38" s="20">
        <f t="shared" si="15"/>
        <v>0.29318285010053835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4.9109458758429883E-2</v>
      </c>
      <c r="E42" s="20">
        <f t="shared" si="11"/>
        <v>4.8348655090228121E-2</v>
      </c>
      <c r="F42" s="20">
        <f t="shared" si="12"/>
        <v>0</v>
      </c>
      <c r="G42" s="20">
        <f t="shared" si="13"/>
        <v>0</v>
      </c>
      <c r="H42" s="20">
        <f t="shared" si="14"/>
        <v>0</v>
      </c>
      <c r="I42" s="20">
        <f t="shared" si="15"/>
        <v>3.6842446649802164E-2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74" t="s">
        <v>60</v>
      </c>
      <c r="B46" s="75"/>
      <c r="C46" s="20">
        <f>SUM(C36:C45)</f>
        <v>7.6923076923076927E-2</v>
      </c>
      <c r="D46" s="20">
        <f t="shared" ref="D46:I46" si="16">SUM(D36:D45)</f>
        <v>0.43748919246066054</v>
      </c>
      <c r="E46" s="20">
        <f t="shared" si="16"/>
        <v>0.43190330268981952</v>
      </c>
      <c r="F46" s="20">
        <f t="shared" si="16"/>
        <v>0</v>
      </c>
      <c r="G46" s="20">
        <f t="shared" si="16"/>
        <v>3.8314176245210726E-3</v>
      </c>
      <c r="H46" s="20">
        <f t="shared" si="16"/>
        <v>3.8157536113382394E-3</v>
      </c>
      <c r="I46" s="20">
        <f t="shared" si="16"/>
        <v>0.33002529675034054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5.4945054945054949E-3</v>
      </c>
      <c r="D49" s="20">
        <f>(SUMIFS(AGİİ1,KAYNAK,A49,SEBEP,B49,SÜRE,"Uzun",BİLDİRİM,"Bildirimli",İL,$B$10,İLÇE,$B$11)/VLOOKUP($B$11,ABONE,4,FALSE))</f>
        <v>0.26015908697907658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0.25621382362955397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0.19523902185898684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3.6572713124675776E-2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3.600612870275792E-2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2.7437244600116754E-2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9.1647933598478296E-3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9.0228123935989103E-3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6.8755270156320948E-3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5.4945054945054949E-3</v>
      </c>
      <c r="D54" s="20">
        <f t="shared" ref="D54:I54" si="17">SUM(D49:D53)</f>
        <v>0.30589659346360015</v>
      </c>
      <c r="E54" s="20">
        <f t="shared" si="17"/>
        <v>0.30124276472591083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0.2295517934747357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182</v>
      </c>
      <c r="D63" s="31">
        <f>VLOOKUP($B$11,ABONE,4,FALSE)</f>
        <v>11566</v>
      </c>
      <c r="E63" s="31">
        <f>VLOOKUP($B$11,ABONE,5,FALSE)</f>
        <v>11748</v>
      </c>
      <c r="F63" s="31">
        <f>VLOOKUP($B$11,ABONE,6,FALSE)</f>
        <v>15</v>
      </c>
      <c r="G63" s="31">
        <f>VLOOKUP($B$11,ABONE,7,FALSE)</f>
        <v>3654</v>
      </c>
      <c r="H63" s="31">
        <f>VLOOKUP($B$11,ABONE,8,FALSE)</f>
        <v>3669</v>
      </c>
      <c r="I63" s="31">
        <f>VLOOKUP($B$11,ABONE,9,FALSE)</f>
        <v>15417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101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2.2372293958434035</v>
      </c>
      <c r="D17" s="20">
        <f t="shared" si="1"/>
        <v>34.303288735684831</v>
      </c>
      <c r="E17" s="20">
        <f t="shared" si="2"/>
        <v>33.480735494501396</v>
      </c>
      <c r="F17" s="20">
        <f t="shared" si="3"/>
        <v>15.592948846153845</v>
      </c>
      <c r="G17" s="20">
        <f t="shared" si="4"/>
        <v>5.6318712999191582</v>
      </c>
      <c r="H17" s="20">
        <f t="shared" si="5"/>
        <v>5.673569579777813</v>
      </c>
      <c r="I17" s="20">
        <f t="shared" si="6"/>
        <v>29.769687728703566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1.3937669873263093E-3</v>
      </c>
      <c r="E18" s="20">
        <f t="shared" si="2"/>
        <v>1.358014307499659E-3</v>
      </c>
      <c r="F18" s="20">
        <f t="shared" si="3"/>
        <v>0</v>
      </c>
      <c r="G18" s="20">
        <f t="shared" si="4"/>
        <v>8.8547582861762328E-3</v>
      </c>
      <c r="H18" s="20">
        <f t="shared" si="5"/>
        <v>8.8176911930445984E-3</v>
      </c>
      <c r="I18" s="20">
        <f t="shared" si="6"/>
        <v>2.3535568710450262E-3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11.370864508321885</v>
      </c>
      <c r="E21" s="20">
        <f t="shared" si="2"/>
        <v>11.079180975984729</v>
      </c>
      <c r="F21" s="20">
        <f t="shared" si="3"/>
        <v>0</v>
      </c>
      <c r="G21" s="20">
        <f t="shared" si="4"/>
        <v>0.47018593532740505</v>
      </c>
      <c r="H21" s="20">
        <f t="shared" si="5"/>
        <v>0.46821767992271773</v>
      </c>
      <c r="I21" s="20">
        <f t="shared" si="6"/>
        <v>9.6630786751039466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2.2372293958434035</v>
      </c>
      <c r="D25" s="20">
        <f t="shared" si="7"/>
        <v>45.675547010994045</v>
      </c>
      <c r="E25" s="20">
        <f t="shared" si="7"/>
        <v>44.561274484793621</v>
      </c>
      <c r="F25" s="20">
        <f t="shared" si="7"/>
        <v>15.592948846153845</v>
      </c>
      <c r="G25" s="20">
        <f t="shared" si="7"/>
        <v>6.1109119935327394</v>
      </c>
      <c r="H25" s="20">
        <f t="shared" si="7"/>
        <v>6.150604950893575</v>
      </c>
      <c r="I25" s="20">
        <f t="shared" si="7"/>
        <v>39.435119960678563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2.3289833736104404</v>
      </c>
      <c r="D29" s="20">
        <f>(SUMIFS(AGİİ2,KAYNAK,A29,SEBEP,B29,SÜRE,"Uzun",BİLDİRİM,"Bildirimli",İL,$B$10,İLÇE,$B$11)/VLOOKUP($B$11,ABONE,4,FALSE))*60</f>
        <v>26.949330049625896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26.317772996020185</v>
      </c>
      <c r="F29" s="20">
        <f>(SUMIFS(OGİD2,KAYNAK,A29,SEBEP,B29,SÜRE,"Uzun",BİLDİRİM,"Bildirimli",İL,$B$10,İLÇE,$B$11)/VLOOKUP($B$11,ABONE,6,FALSE))*60</f>
        <v>468.86089615384617</v>
      </c>
      <c r="G29" s="20">
        <f>(SUMIFS(AGİD2,KAYNAK,A29,SEBEP,B29,SÜRE,"Uzun",BİLDİRİM,"Bildirimli",İL,$B$10,İLÇE,$B$11)/VLOOKUP($B$11,ABONE,7,FALSE))*60</f>
        <v>142.80318645594181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144.16810361133474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42.045668728714318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8.0084856031455196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7.8030532573738176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6.7616848760730139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2.3289833736104404</v>
      </c>
      <c r="D33" s="20">
        <f t="shared" ref="D33:I33" si="8">SUM(D28:D32)</f>
        <v>34.957815652771416</v>
      </c>
      <c r="E33" s="20">
        <f t="shared" si="8"/>
        <v>34.120826253394</v>
      </c>
      <c r="F33" s="20">
        <f t="shared" si="8"/>
        <v>468.86089615384617</v>
      </c>
      <c r="G33" s="20">
        <f t="shared" si="8"/>
        <v>142.80318645594181</v>
      </c>
      <c r="H33" s="20">
        <f t="shared" si="8"/>
        <v>144.16810361133474</v>
      </c>
      <c r="I33" s="20">
        <f t="shared" si="8"/>
        <v>48.80735360478733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3.6732721121314642E-2</v>
      </c>
      <c r="D38" s="20">
        <f t="shared" si="10"/>
        <v>0.55570825062350482</v>
      </c>
      <c r="E38" s="20">
        <f t="shared" si="11"/>
        <v>0.54239557632939484</v>
      </c>
      <c r="F38" s="20">
        <f t="shared" si="12"/>
        <v>0.26923076923076922</v>
      </c>
      <c r="G38" s="20">
        <f t="shared" si="13"/>
        <v>9.2239288601455138E-2</v>
      </c>
      <c r="H38" s="20">
        <f t="shared" si="14"/>
        <v>9.298019642569634E-2</v>
      </c>
      <c r="I38" s="20">
        <f t="shared" si="15"/>
        <v>0.48241816091707046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1.2724588995775437E-5</v>
      </c>
      <c r="E39" s="20">
        <f t="shared" si="11"/>
        <v>1.2398179947183753E-5</v>
      </c>
      <c r="F39" s="20">
        <f t="shared" si="12"/>
        <v>0</v>
      </c>
      <c r="G39" s="20">
        <f t="shared" si="13"/>
        <v>8.0840743734842367E-5</v>
      </c>
      <c r="H39" s="20">
        <f t="shared" si="14"/>
        <v>8.0502334567702464E-5</v>
      </c>
      <c r="I39" s="20">
        <f t="shared" si="15"/>
        <v>2.1487123841038257E-5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0.14718532091413447</v>
      </c>
      <c r="E42" s="20">
        <f t="shared" si="11"/>
        <v>0.14340974744907448</v>
      </c>
      <c r="F42" s="20">
        <f t="shared" si="12"/>
        <v>0</v>
      </c>
      <c r="G42" s="20">
        <f t="shared" si="13"/>
        <v>5.4971705739692801E-3</v>
      </c>
      <c r="H42" s="20">
        <f t="shared" si="14"/>
        <v>5.4741587506037673E-3</v>
      </c>
      <c r="I42" s="20">
        <f t="shared" si="15"/>
        <v>0.12500134294524007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74" t="s">
        <v>60</v>
      </c>
      <c r="B46" s="75"/>
      <c r="C46" s="20">
        <f>SUM(C36:C45)</f>
        <v>3.6732721121314642E-2</v>
      </c>
      <c r="D46" s="20">
        <f t="shared" ref="D46:I46" si="16">SUM(D36:D45)</f>
        <v>0.70290629612663513</v>
      </c>
      <c r="E46" s="20">
        <f t="shared" si="16"/>
        <v>0.6858177219584165</v>
      </c>
      <c r="F46" s="20">
        <f t="shared" si="16"/>
        <v>0.26923076923076922</v>
      </c>
      <c r="G46" s="20">
        <f t="shared" si="16"/>
        <v>9.7817299919159259E-2</v>
      </c>
      <c r="H46" s="20">
        <f t="shared" si="16"/>
        <v>9.853485751086781E-2</v>
      </c>
      <c r="I46" s="20">
        <f t="shared" si="16"/>
        <v>0.60744099098615156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8.6998550024166271E-3</v>
      </c>
      <c r="D50" s="20">
        <f>(SUMIFS(AGİİ1,KAYNAK,A50,SEBEP,B50,SÜRE,"Uzun",BİLDİRİM,"Bildirimli",İL,$B$10,İLÇE,$B$11)/VLOOKUP($B$11,ABONE,4,FALSE))</f>
        <v>7.6080317605741341E-2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7.4351885143260965E-2</v>
      </c>
      <c r="F50" s="20">
        <f>(SUMIFS(OGİD1,KAYNAK,A50,SEBEP,B50,SÜRE,"Uzun",BİLDİRİM,"Bildirimli",İL,$B$10,İLÇE,$B$11)/VLOOKUP($B$11,ABONE,6,FALSE))</f>
        <v>1.0769230769230769</v>
      </c>
      <c r="G50" s="20">
        <f>(SUMIFS(AGİD1,KAYNAK,A50,SEBEP,B50,SÜRE,"Uzun",BİLDİRİM,"Bildirimli",İL,$B$10,İLÇE,$B$11)/VLOOKUP($B$11,ABONE,7,FALSE))</f>
        <v>0.32805173807599031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0.33118660441152792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0.10862815457836891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2.6212653331297398E-2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2.5540250691198533E-2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2.2131737556269404E-2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8.6998550024166271E-3</v>
      </c>
      <c r="D54" s="20">
        <f t="shared" ref="D54:I54" si="17">SUM(D49:D53)</f>
        <v>0.10229297093703874</v>
      </c>
      <c r="E54" s="20">
        <f t="shared" si="17"/>
        <v>9.9892135834459495E-2</v>
      </c>
      <c r="F54" s="20">
        <f t="shared" si="17"/>
        <v>1.0769230769230769</v>
      </c>
      <c r="G54" s="20">
        <f t="shared" si="17"/>
        <v>0.32805173807599031</v>
      </c>
      <c r="H54" s="20">
        <f t="shared" si="17"/>
        <v>0.33118660441152792</v>
      </c>
      <c r="I54" s="20">
        <f t="shared" si="17"/>
        <v>0.13075989213463832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2069</v>
      </c>
      <c r="D63" s="31">
        <f>VLOOKUP($B$11,ABONE,4,FALSE)</f>
        <v>78588</v>
      </c>
      <c r="E63" s="31">
        <f>VLOOKUP($B$11,ABONE,5,FALSE)</f>
        <v>80657</v>
      </c>
      <c r="F63" s="31">
        <f>VLOOKUP($B$11,ABONE,6,FALSE)</f>
        <v>52</v>
      </c>
      <c r="G63" s="31">
        <f>VLOOKUP($B$11,ABONE,7,FALSE)</f>
        <v>12370</v>
      </c>
      <c r="H63" s="31">
        <f>VLOOKUP($B$11,ABONE,8,FALSE)</f>
        <v>12422</v>
      </c>
      <c r="I63" s="31">
        <f>VLOOKUP($B$11,ABONE,9,FALSE)</f>
        <v>93079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102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3.0416893783169066</v>
      </c>
      <c r="D17" s="20">
        <f t="shared" si="1"/>
        <v>178.10293798713087</v>
      </c>
      <c r="E17" s="20">
        <f t="shared" si="2"/>
        <v>169.07012544889102</v>
      </c>
      <c r="F17" s="20">
        <f t="shared" si="3"/>
        <v>462.21371450000009</v>
      </c>
      <c r="G17" s="20">
        <f t="shared" si="4"/>
        <v>332.36879142669147</v>
      </c>
      <c r="H17" s="20">
        <f t="shared" si="5"/>
        <v>334.05527164844676</v>
      </c>
      <c r="I17" s="20">
        <f t="shared" si="6"/>
        <v>194.32147582970271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2.13103260045489E-2</v>
      </c>
      <c r="D18" s="20">
        <f t="shared" si="1"/>
        <v>3.2625329957927738</v>
      </c>
      <c r="E18" s="20">
        <f t="shared" si="2"/>
        <v>3.0952923471423546</v>
      </c>
      <c r="F18" s="20">
        <f t="shared" si="3"/>
        <v>0</v>
      </c>
      <c r="G18" s="20">
        <f t="shared" si="4"/>
        <v>0.38838140146945943</v>
      </c>
      <c r="H18" s="20">
        <f t="shared" si="5"/>
        <v>0.38333694122740558</v>
      </c>
      <c r="I18" s="20">
        <f t="shared" si="6"/>
        <v>2.6802214286424255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26.307101750536212</v>
      </c>
      <c r="E21" s="20">
        <f t="shared" si="2"/>
        <v>24.949707578922656</v>
      </c>
      <c r="F21" s="20">
        <f t="shared" si="3"/>
        <v>0</v>
      </c>
      <c r="G21" s="20">
        <f t="shared" si="4"/>
        <v>17.427835663998248</v>
      </c>
      <c r="H21" s="20">
        <f t="shared" si="5"/>
        <v>17.201475638056067</v>
      </c>
      <c r="I21" s="20">
        <f t="shared" si="6"/>
        <v>23.763823127640187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3.2337893911895724E-3</v>
      </c>
      <c r="E24" s="20">
        <f t="shared" si="2"/>
        <v>3.0669322849430818E-3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2.5975313509483972E-3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3.0629997043214554</v>
      </c>
      <c r="D25" s="20">
        <f t="shared" si="7"/>
        <v>207.67580652285108</v>
      </c>
      <c r="E25" s="20">
        <f t="shared" si="7"/>
        <v>197.118192307241</v>
      </c>
      <c r="F25" s="20">
        <f t="shared" si="7"/>
        <v>462.21371450000009</v>
      </c>
      <c r="G25" s="20">
        <f t="shared" si="7"/>
        <v>350.18500849215917</v>
      </c>
      <c r="H25" s="20">
        <f t="shared" si="7"/>
        <v>351.64008422773026</v>
      </c>
      <c r="I25" s="20">
        <f t="shared" si="7"/>
        <v>220.76811791733627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0.14574170583775589</v>
      </c>
      <c r="D28" s="20">
        <f>(SUMIFS(AGİİ2,KAYNAK,A28,SEBEP,B28,SÜRE,"Uzun",BİLDİRİM,"Bildirimli",İL,$B$10,İLÇE,$B$11)/VLOOKUP($B$11,ABONE,4,FALSE))*60</f>
        <v>7.0927230960237591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6.7342726616594302</v>
      </c>
      <c r="F28" s="20">
        <f>(SUMIFS(OGİD2,KAYNAK,A28,SEBEP,B28,SÜRE,"Uzun",BİLDİRİM,"Bildirimli",İL,$B$10,İLÇE,$B$11)/VLOOKUP($B$11,ABONE,6,FALSE))*60</f>
        <v>13.5976225</v>
      </c>
      <c r="G28" s="20">
        <f>(SUMIFS(AGİD2,KAYNAK,A28,SEBEP,B28,SÜRE,"Uzun",BİLDİRİM,"Bildirimli",İL,$B$10,İLÇE,$B$11)/VLOOKUP($B$11,ABONE,7,FALSE))*60</f>
        <v>9.7550540739116123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9.8049629613594522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7.2042487683260177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0.74384592146510475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0.70546495012322508</v>
      </c>
      <c r="F29" s="20">
        <f>(SUMIFS(OGİD2,KAYNAK,A29,SEBEP,B29,SÜRE,"Uzun",BİLDİRİM,"Bildirimli",İL,$B$10,İLÇE,$B$11)/VLOOKUP($B$11,ABONE,6,FALSE))*60</f>
        <v>55.608894000000006</v>
      </c>
      <c r="G29" s="20">
        <f>(SUMIFS(AGİD2,KAYNAK,A29,SEBEP,B29,SÜRE,"Uzun",BİLDİRİM,"Bildirimli",İL,$B$10,İLÇE,$B$11)/VLOOKUP($B$11,ABONE,7,FALSE))*60</f>
        <v>73.989545421647094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73.750809825738699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11.885220459206492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6.8233510235026537E-2</v>
      </c>
      <c r="D31" s="20">
        <f>(SUMIFS(AGİİ2,KAYNAK,A31,SEBEP,B31,SÜRE,"Uzun",BİLDİRİM,"Bildirimli",İL,$B$10,İLÇE,$B$11)/VLOOKUP($B$11,ABONE,4,FALSE))*60</f>
        <v>37.483234658884669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35.552694952470368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15.284100559271852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15.085584262366059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32.420157295452661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0.21397521607278241</v>
      </c>
      <c r="D33" s="20">
        <f t="shared" ref="D33:I33" si="8">SUM(D28:D32)</f>
        <v>45.319803676373532</v>
      </c>
      <c r="E33" s="20">
        <f t="shared" si="8"/>
        <v>42.992432564253022</v>
      </c>
      <c r="F33" s="20">
        <f t="shared" si="8"/>
        <v>69.206516500000006</v>
      </c>
      <c r="G33" s="20">
        <f t="shared" si="8"/>
        <v>99.028700054830551</v>
      </c>
      <c r="H33" s="20">
        <f t="shared" si="8"/>
        <v>98.641357049464204</v>
      </c>
      <c r="I33" s="20">
        <f t="shared" si="8"/>
        <v>51.509626522985172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3.4116755117513269E-2</v>
      </c>
      <c r="D38" s="20">
        <f t="shared" si="10"/>
        <v>1.9499051311664741</v>
      </c>
      <c r="E38" s="20">
        <f t="shared" si="11"/>
        <v>1.851054258107421</v>
      </c>
      <c r="F38" s="20">
        <f t="shared" si="12"/>
        <v>5.1583333333333332</v>
      </c>
      <c r="G38" s="20">
        <f t="shared" si="13"/>
        <v>3.8587564425923895</v>
      </c>
      <c r="H38" s="20">
        <f t="shared" si="14"/>
        <v>3.8756358913302305</v>
      </c>
      <c r="I38" s="20">
        <f t="shared" si="15"/>
        <v>2.1609210635301914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3.7907505686125853E-4</v>
      </c>
      <c r="D39" s="20">
        <f t="shared" si="10"/>
        <v>5.8034977726447778E-2</v>
      </c>
      <c r="E39" s="20">
        <f t="shared" si="11"/>
        <v>5.5060047725227872E-2</v>
      </c>
      <c r="F39" s="20">
        <f t="shared" si="12"/>
        <v>0</v>
      </c>
      <c r="G39" s="20">
        <f t="shared" si="13"/>
        <v>6.9086522645026866E-3</v>
      </c>
      <c r="H39" s="20">
        <f t="shared" si="14"/>
        <v>6.818919796514774E-3</v>
      </c>
      <c r="I39" s="20">
        <f t="shared" si="15"/>
        <v>4.7676633810983186E-2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0.26200296980696253</v>
      </c>
      <c r="E42" s="20">
        <f t="shared" si="11"/>
        <v>0.24848413722958965</v>
      </c>
      <c r="F42" s="20">
        <f t="shared" si="12"/>
        <v>0</v>
      </c>
      <c r="G42" s="20">
        <f t="shared" si="13"/>
        <v>0.18105055378879262</v>
      </c>
      <c r="H42" s="20">
        <f t="shared" si="14"/>
        <v>0.17869899339755385</v>
      </c>
      <c r="I42" s="20">
        <f t="shared" si="15"/>
        <v>0.23780336287583864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1.2374195677280976E-4</v>
      </c>
      <c r="E45" s="20">
        <f t="shared" si="11"/>
        <v>1.1735711770918906E-4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9.9395344984676547E-5</v>
      </c>
    </row>
    <row r="46" spans="1:9" ht="15" thickBot="1" x14ac:dyDescent="0.35">
      <c r="A46" s="74" t="s">
        <v>60</v>
      </c>
      <c r="B46" s="75"/>
      <c r="C46" s="20">
        <f>SUM(C36:C45)</f>
        <v>3.4495830174374527E-2</v>
      </c>
      <c r="D46" s="20">
        <f t="shared" ref="D46:I46" si="16">SUM(D36:D45)</f>
        <v>2.2700668206566572</v>
      </c>
      <c r="E46" s="20">
        <f t="shared" si="16"/>
        <v>2.1547158001799476</v>
      </c>
      <c r="F46" s="20">
        <f t="shared" si="16"/>
        <v>5.1583333333333332</v>
      </c>
      <c r="G46" s="20">
        <f t="shared" si="16"/>
        <v>4.0467156486456846</v>
      </c>
      <c r="H46" s="20">
        <f t="shared" si="16"/>
        <v>4.0611538045242996</v>
      </c>
      <c r="I46" s="20">
        <f t="shared" si="16"/>
        <v>2.4465004555619982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7.9605761940864297E-3</v>
      </c>
      <c r="D49" s="20">
        <f>(SUMIFS(AGİİ1,KAYNAK,A49,SEBEP,B49,SÜRE,"Uzun",BİLDİRİM,"Bildirimli",İL,$B$10,İLÇE,$B$11)/VLOOKUP($B$11,ABONE,4,FALSE))</f>
        <v>0.45217373370730901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0.42925321754097717</v>
      </c>
      <c r="F49" s="20">
        <f>(SUMIFS(OGİD1,KAYNAK,A49,SEBEP,B49,SÜRE,"Uzun",BİLDİRİM,"Bildirimli",İL,$B$10,İLÇE,$B$11)/VLOOKUP($B$11,ABONE,6,FALSE))</f>
        <v>0.4</v>
      </c>
      <c r="G49" s="20">
        <f>(SUMIFS(AGİD1,KAYNAK,A49,SEBEP,B49,SÜRE,"Uzun",BİLDİRİM,"Bildirimli",İL,$B$10,İLÇE,$B$11)/VLOOKUP($B$11,ABONE,7,FALSE))</f>
        <v>0.35881127316591732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0.35934624959411193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0.41855379773047297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3.3410328328658638E-3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3.1686421781481045E-3</v>
      </c>
      <c r="F50" s="20">
        <f>(SUMIFS(OGİD1,KAYNAK,A50,SEBEP,B50,SÜRE,"Uzun",BİLDİRİM,"Bildirimli",İL,$B$10,İLÇE,$B$11)/VLOOKUP($B$11,ABONE,6,FALSE))</f>
        <v>0.5</v>
      </c>
      <c r="G50" s="20">
        <f>(SUMIFS(AGİD1,KAYNAK,A50,SEBEP,B50,SÜRE,"Uzun",BİLDİRİM,"Bildirimli",İL,$B$10,İLÇE,$B$11)/VLOOKUP($B$11,ABONE,7,FALSE))</f>
        <v>0.36955806557736592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0.37125230003247106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5.9504679864159693E-2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3.4116755117513269E-3</v>
      </c>
      <c r="D52" s="20">
        <f>(SUMIFS(AGİİ1,KAYNAK,A52,SEBEP,B52,SÜRE,"Uzun",BİLDİRİM,"Bildirimli",İL,$B$10,İLÇE,$B$11)/VLOOKUP($B$11,ABONE,4,FALSE))</f>
        <v>0.15568800527965682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0.14783084927434181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4.3316153086961288E-2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4.2753544755925965E-2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0.13174852977718876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1.1372251705837756E-2</v>
      </c>
      <c r="D54" s="20">
        <f t="shared" ref="D54:I54" si="17">SUM(D49:D53)</f>
        <v>0.61120277181983163</v>
      </c>
      <c r="E54" s="20">
        <f t="shared" si="17"/>
        <v>0.58025270899346704</v>
      </c>
      <c r="F54" s="20">
        <f t="shared" si="17"/>
        <v>0.9</v>
      </c>
      <c r="G54" s="20">
        <f t="shared" si="17"/>
        <v>0.77168549183024449</v>
      </c>
      <c r="H54" s="20">
        <f t="shared" si="17"/>
        <v>0.77335209438250896</v>
      </c>
      <c r="I54" s="20">
        <f t="shared" si="17"/>
        <v>0.60980700737182136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2638</v>
      </c>
      <c r="D63" s="31">
        <f>VLOOKUP($B$11,ABONE,4,FALSE)</f>
        <v>48488</v>
      </c>
      <c r="E63" s="31">
        <f>VLOOKUP($B$11,ABONE,5,FALSE)</f>
        <v>51126</v>
      </c>
      <c r="F63" s="31">
        <f>VLOOKUP($B$11,ABONE,6,FALSE)</f>
        <v>120</v>
      </c>
      <c r="G63" s="31">
        <f>VLOOKUP($B$11,ABONE,7,FALSE)</f>
        <v>9119</v>
      </c>
      <c r="H63" s="31">
        <f>VLOOKUP($B$11,ABONE,8,FALSE)</f>
        <v>9239</v>
      </c>
      <c r="I63" s="31">
        <f>VLOOKUP($B$11,ABONE,9,FALSE)</f>
        <v>60365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103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v>0</v>
      </c>
      <c r="D15" s="20">
        <f t="shared" ref="D15:D24" si="0">(SUMIFS(AGİİ2,KAYNAK,A15,SEBEP,B15,SÜRE,"Uzun",BİLDİRİM,"Bildirimsiz",İL,$B$10,İLÇE,$B$11)/VLOOKUP($B$11,ABONE,4,FALSE))*60</f>
        <v>0</v>
      </c>
      <c r="E15" s="20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2">(SUMIFS(OGİD2,KAYNAK,A15,SEBEP,B15,SÜRE,"Uzun",BİLDİRİM,"Bildirimsiz",İL,$B$10,İLÇE,$B$11)/VLOOKUP($B$11,ABONE,6,FALSE))*60</f>
        <v>0</v>
      </c>
      <c r="G15" s="20">
        <f t="shared" ref="G15:G24" si="3">(SUMIFS(AGİD2,KAYNAK,A15,SEBEP,B15,SÜRE,"Uzun",BİLDİRİM,"Bildirimsiz",İL,$B$10,İLÇE,$B$11)/VLOOKUP($B$11,ABONE,7,FALSE))*60</f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v>0</v>
      </c>
      <c r="D16" s="20">
        <f t="shared" si="0"/>
        <v>0</v>
      </c>
      <c r="E16" s="20">
        <f t="shared" si="1"/>
        <v>0</v>
      </c>
      <c r="F16" s="20">
        <f t="shared" si="2"/>
        <v>0</v>
      </c>
      <c r="G16" s="20">
        <f t="shared" si="3"/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34" t="s">
        <v>22</v>
      </c>
      <c r="C17" s="20">
        <v>0</v>
      </c>
      <c r="D17" s="20">
        <f t="shared" si="0"/>
        <v>23.641622795919748</v>
      </c>
      <c r="E17" s="20">
        <f t="shared" si="1"/>
        <v>23.419889876922664</v>
      </c>
      <c r="F17" s="20">
        <f t="shared" si="2"/>
        <v>5.5291666666666668</v>
      </c>
      <c r="G17" s="20">
        <f t="shared" si="3"/>
        <v>152.38760698432799</v>
      </c>
      <c r="H17" s="20">
        <f t="shared" si="4"/>
        <v>150.73260499608702</v>
      </c>
      <c r="I17" s="20">
        <f t="shared" si="5"/>
        <v>33.434676098251657</v>
      </c>
    </row>
    <row r="18" spans="1:9" ht="15" thickBot="1" x14ac:dyDescent="0.35">
      <c r="A18" s="18" t="s">
        <v>72</v>
      </c>
      <c r="B18" s="21" t="s">
        <v>24</v>
      </c>
      <c r="C18" s="20">
        <v>0</v>
      </c>
      <c r="D18" s="20">
        <f t="shared" si="0"/>
        <v>6.3865429980409375E-3</v>
      </c>
      <c r="E18" s="20">
        <f t="shared" si="1"/>
        <v>6.3169004824203869E-3</v>
      </c>
      <c r="F18" s="20">
        <f t="shared" si="2"/>
        <v>0</v>
      </c>
      <c r="G18" s="20">
        <f t="shared" si="3"/>
        <v>7.4580391514959636</v>
      </c>
      <c r="H18" s="20">
        <f t="shared" si="4"/>
        <v>7.3739917545781815</v>
      </c>
      <c r="I18" s="20">
        <f t="shared" si="5"/>
        <v>0.58587950381679388</v>
      </c>
    </row>
    <row r="19" spans="1:9" ht="15" thickBot="1" x14ac:dyDescent="0.35">
      <c r="A19" s="18" t="s">
        <v>72</v>
      </c>
      <c r="B19" s="21" t="s">
        <v>25</v>
      </c>
      <c r="C19" s="20">
        <v>0</v>
      </c>
      <c r="D19" s="20">
        <f t="shared" si="0"/>
        <v>0</v>
      </c>
      <c r="E19" s="20">
        <f t="shared" si="1"/>
        <v>0</v>
      </c>
      <c r="F19" s="20">
        <f t="shared" si="2"/>
        <v>0</v>
      </c>
      <c r="G19" s="20">
        <f t="shared" si="3"/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v>0</v>
      </c>
      <c r="D20" s="20">
        <f t="shared" si="0"/>
        <v>0</v>
      </c>
      <c r="E20" s="20">
        <f t="shared" si="1"/>
        <v>0</v>
      </c>
      <c r="F20" s="20">
        <f t="shared" si="2"/>
        <v>0</v>
      </c>
      <c r="G20" s="20">
        <f t="shared" si="3"/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34" t="s">
        <v>22</v>
      </c>
      <c r="C21" s="20">
        <v>0</v>
      </c>
      <c r="D21" s="20">
        <f t="shared" si="0"/>
        <v>11.339647364723374</v>
      </c>
      <c r="E21" s="20">
        <f t="shared" si="1"/>
        <v>11.215993367721941</v>
      </c>
      <c r="F21" s="20">
        <f t="shared" si="2"/>
        <v>0</v>
      </c>
      <c r="G21" s="20">
        <f t="shared" si="3"/>
        <v>43.837491404147549</v>
      </c>
      <c r="H21" s="20">
        <f t="shared" si="4"/>
        <v>43.343470527469094</v>
      </c>
      <c r="I21" s="20">
        <f t="shared" si="5"/>
        <v>13.743233598867279</v>
      </c>
    </row>
    <row r="22" spans="1:9" ht="15" thickBot="1" x14ac:dyDescent="0.35">
      <c r="A22" s="18" t="s">
        <v>71</v>
      </c>
      <c r="B22" s="21" t="s">
        <v>24</v>
      </c>
      <c r="C22" s="20">
        <v>0</v>
      </c>
      <c r="D22" s="20">
        <f t="shared" si="0"/>
        <v>0</v>
      </c>
      <c r="E22" s="20">
        <f t="shared" si="1"/>
        <v>0</v>
      </c>
      <c r="F22" s="20">
        <f t="shared" si="2"/>
        <v>0</v>
      </c>
      <c r="G22" s="20">
        <f t="shared" si="3"/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v>0</v>
      </c>
      <c r="D23" s="20">
        <f t="shared" si="0"/>
        <v>0</v>
      </c>
      <c r="E23" s="20">
        <f t="shared" si="1"/>
        <v>0</v>
      </c>
      <c r="F23" s="20">
        <f t="shared" si="2"/>
        <v>0</v>
      </c>
      <c r="G23" s="20">
        <f t="shared" si="3"/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v>0</v>
      </c>
      <c r="D24" s="20">
        <f t="shared" si="0"/>
        <v>0</v>
      </c>
      <c r="E24" s="20">
        <f t="shared" si="1"/>
        <v>0</v>
      </c>
      <c r="F24" s="20">
        <f t="shared" si="2"/>
        <v>0</v>
      </c>
      <c r="G24" s="20">
        <f t="shared" si="3"/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74" t="s">
        <v>60</v>
      </c>
      <c r="B25" s="75"/>
      <c r="C25" s="20">
        <f t="shared" ref="C25:I25" si="6">SUM(C15:C24)</f>
        <v>0</v>
      </c>
      <c r="D25" s="20">
        <f t="shared" si="6"/>
        <v>34.987656703641164</v>
      </c>
      <c r="E25" s="20">
        <f t="shared" si="6"/>
        <v>34.642200145127028</v>
      </c>
      <c r="F25" s="20">
        <f t="shared" si="6"/>
        <v>5.5291666666666668</v>
      </c>
      <c r="G25" s="20">
        <f t="shared" si="6"/>
        <v>203.68313753997151</v>
      </c>
      <c r="H25" s="20">
        <f t="shared" si="6"/>
        <v>201.4500672781343</v>
      </c>
      <c r="I25" s="20">
        <f t="shared" si="6"/>
        <v>47.763789200935726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v>0</v>
      </c>
      <c r="D29" s="20">
        <f>(SUMIFS(AGİİ2,KAYNAK,A29,SEBEP,B29,SÜRE,"Uzun",BİLDİRİM,"Bildirimli",İL,$B$10,İLÇE,$B$11)/VLOOKUP($B$11,ABONE,4,FALSE))*60</f>
        <v>10.682817773964736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10.64959138725929</v>
      </c>
      <c r="F29" s="20">
        <f>(SUMIFS(OGİD2,KAYNAK,A29,SEBEP,B29,SÜRE,"Uzun",BİLDİRİM,"Bildirimli",İL,$B$10,İLÇE,$B$11)/VLOOKUP($B$11,ABONE,6,FALSE))*60</f>
        <v>10.762963333333333</v>
      </c>
      <c r="G29" s="20">
        <f>(SUMIFS(AGİD2,KAYNAK,A29,SEBEP,B29,SÜRE,"Uzun",BİLDİRİM,"Bildirimli",İL,$B$10,İLÇE,$B$11)/VLOOKUP($B$11,ABONE,7,FALSE))*60</f>
        <v>190.64791215766977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188.62072225074343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24.649315040137893</v>
      </c>
    </row>
    <row r="30" spans="1:9" ht="15" thickBot="1" x14ac:dyDescent="0.35">
      <c r="A30" s="18" t="s">
        <v>72</v>
      </c>
      <c r="B30" s="19" t="s">
        <v>26</v>
      </c>
      <c r="C30" s="20"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v>0</v>
      </c>
      <c r="D31" s="20">
        <f>(SUMIFS(AGİİ2,KAYNAK,A31,SEBEP,B31,SÜRE,"Uzun",BİLDİRİM,"Bildirimli",İL,$B$10,İLÇE,$B$11)/VLOOKUP($B$11,ABONE,4,FALSE))*60</f>
        <v>0.77995901695602243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0.77145389798345609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0.7107691041615366</v>
      </c>
    </row>
    <row r="32" spans="1:9" ht="15" thickBot="1" x14ac:dyDescent="0.35">
      <c r="A32" s="18" t="s">
        <v>71</v>
      </c>
      <c r="B32" s="19" t="s">
        <v>26</v>
      </c>
      <c r="C32" s="20"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0</v>
      </c>
      <c r="D33" s="20">
        <f t="shared" ref="D33:I33" si="7">SUM(D28:D32)</f>
        <v>11.462776790920758</v>
      </c>
      <c r="E33" s="20">
        <f t="shared" si="7"/>
        <v>11.421045285242746</v>
      </c>
      <c r="F33" s="20">
        <f t="shared" si="7"/>
        <v>10.762963333333333</v>
      </c>
      <c r="G33" s="20">
        <f t="shared" si="7"/>
        <v>190.64791215766977</v>
      </c>
      <c r="H33" s="20">
        <f t="shared" si="7"/>
        <v>188.62072225074343</v>
      </c>
      <c r="I33" s="20">
        <f t="shared" si="7"/>
        <v>25.360084144299428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v>0</v>
      </c>
      <c r="D36" s="20">
        <f t="shared" ref="D36:D45" si="8">(SUMIFS(AGİİ1,KAYNAK,A36,SEBEP,B36,SÜRE,"Uzun",BİLDİRİM,"Bildirimsiz",İL,$B$10,İLÇE,$B$11)/VLOOKUP($B$11,ABONE,4,FALSE))</f>
        <v>0</v>
      </c>
      <c r="E36" s="20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0">(SUMIFS(OGİD1,KAYNAK,A36,SEBEP,B36,SÜRE,"Uzun",BİLDİRİM,"Bildirimsiz",İL,$B$10,İLÇE,$B$11)/VLOOKUP($B$11,ABONE,6,FALSE))</f>
        <v>0</v>
      </c>
      <c r="G36" s="20">
        <f t="shared" ref="G36:G45" si="11">(SUMIFS(AGİD1,KAYNAK,A36,SEBEP,B36,SÜRE,"Uzun",BİLDİRİM,"Bildirimsiz",İL,$B$10,İLÇE,$B$11)/VLOOKUP($B$11,ABONE,7,FALSE))</f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v>0</v>
      </c>
      <c r="D37" s="20">
        <f t="shared" si="8"/>
        <v>0</v>
      </c>
      <c r="E37" s="20">
        <f t="shared" si="9"/>
        <v>0</v>
      </c>
      <c r="F37" s="20">
        <f t="shared" si="10"/>
        <v>0</v>
      </c>
      <c r="G37" s="20">
        <f t="shared" si="11"/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34" t="s">
        <v>22</v>
      </c>
      <c r="C38" s="20">
        <v>0</v>
      </c>
      <c r="D38" s="20">
        <f t="shared" si="8"/>
        <v>0.2853205431331487</v>
      </c>
      <c r="E38" s="20">
        <f t="shared" si="9"/>
        <v>0.28271705576565864</v>
      </c>
      <c r="F38" s="20">
        <f t="shared" si="10"/>
        <v>8.3333333333333329E-2</v>
      </c>
      <c r="G38" s="20">
        <f t="shared" si="11"/>
        <v>1.2768719328795315</v>
      </c>
      <c r="H38" s="20">
        <f t="shared" si="12"/>
        <v>1.2634215057129441</v>
      </c>
      <c r="I38" s="20">
        <f t="shared" si="13"/>
        <v>0.35986210293031273</v>
      </c>
    </row>
    <row r="39" spans="1:9" ht="15" thickBot="1" x14ac:dyDescent="0.35">
      <c r="A39" s="18" t="s">
        <v>72</v>
      </c>
      <c r="B39" s="19" t="s">
        <v>24</v>
      </c>
      <c r="C39" s="20">
        <v>0</v>
      </c>
      <c r="D39" s="20">
        <f t="shared" si="8"/>
        <v>4.0532324528811726E-5</v>
      </c>
      <c r="E39" s="20">
        <f t="shared" si="9"/>
        <v>4.0090336892464355E-5</v>
      </c>
      <c r="F39" s="20">
        <f t="shared" si="10"/>
        <v>0</v>
      </c>
      <c r="G39" s="20">
        <f t="shared" si="11"/>
        <v>4.7332594586037675E-2</v>
      </c>
      <c r="H39" s="20">
        <f t="shared" si="12"/>
        <v>4.6799186101111286E-2</v>
      </c>
      <c r="I39" s="20">
        <f t="shared" si="13"/>
        <v>3.7182959862102931E-3</v>
      </c>
    </row>
    <row r="40" spans="1:9" ht="15" thickBot="1" x14ac:dyDescent="0.35">
      <c r="A40" s="18" t="s">
        <v>72</v>
      </c>
      <c r="B40" s="21" t="s">
        <v>25</v>
      </c>
      <c r="C40" s="20">
        <v>0</v>
      </c>
      <c r="D40" s="20">
        <f t="shared" si="8"/>
        <v>0</v>
      </c>
      <c r="E40" s="20">
        <f t="shared" si="9"/>
        <v>0</v>
      </c>
      <c r="F40" s="20">
        <f t="shared" si="10"/>
        <v>0</v>
      </c>
      <c r="G40" s="20">
        <f t="shared" si="11"/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v>0</v>
      </c>
      <c r="D41" s="20">
        <f t="shared" si="8"/>
        <v>0</v>
      </c>
      <c r="E41" s="20">
        <f t="shared" si="9"/>
        <v>0</v>
      </c>
      <c r="F41" s="20">
        <f t="shared" si="10"/>
        <v>0</v>
      </c>
      <c r="G41" s="20">
        <f t="shared" si="11"/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34" t="s">
        <v>22</v>
      </c>
      <c r="C42" s="20">
        <v>0</v>
      </c>
      <c r="D42" s="20">
        <f t="shared" si="8"/>
        <v>0.11213943119637912</v>
      </c>
      <c r="E42" s="20">
        <f t="shared" si="9"/>
        <v>0.11091659873581804</v>
      </c>
      <c r="F42" s="20">
        <f t="shared" si="10"/>
        <v>0</v>
      </c>
      <c r="G42" s="20">
        <f t="shared" si="11"/>
        <v>0.29317714104796583</v>
      </c>
      <c r="H42" s="20">
        <f t="shared" si="12"/>
        <v>0.28987321959618095</v>
      </c>
      <c r="I42" s="20">
        <f t="shared" si="13"/>
        <v>0.12499384388081754</v>
      </c>
    </row>
    <row r="43" spans="1:9" ht="15" thickBot="1" x14ac:dyDescent="0.35">
      <c r="A43" s="18" t="s">
        <v>71</v>
      </c>
      <c r="B43" s="19" t="s">
        <v>24</v>
      </c>
      <c r="C43" s="20">
        <v>0</v>
      </c>
      <c r="D43" s="20">
        <f t="shared" si="8"/>
        <v>0</v>
      </c>
      <c r="E43" s="20">
        <f t="shared" si="9"/>
        <v>0</v>
      </c>
      <c r="F43" s="20">
        <f t="shared" si="10"/>
        <v>0</v>
      </c>
      <c r="G43" s="20">
        <f t="shared" si="11"/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v>0</v>
      </c>
      <c r="D44" s="20">
        <f t="shared" si="8"/>
        <v>0</v>
      </c>
      <c r="E44" s="20">
        <f t="shared" si="9"/>
        <v>0</v>
      </c>
      <c r="F44" s="20">
        <f t="shared" si="10"/>
        <v>0</v>
      </c>
      <c r="G44" s="20">
        <f t="shared" si="11"/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v>0</v>
      </c>
      <c r="D45" s="20">
        <f t="shared" si="8"/>
        <v>0</v>
      </c>
      <c r="E45" s="20">
        <f t="shared" si="9"/>
        <v>0</v>
      </c>
      <c r="F45" s="20">
        <f t="shared" si="10"/>
        <v>0</v>
      </c>
      <c r="G45" s="20">
        <f t="shared" si="11"/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74" t="s">
        <v>60</v>
      </c>
      <c r="B46" s="75"/>
      <c r="C46" s="20">
        <f>SUM(C36:C45)</f>
        <v>0</v>
      </c>
      <c r="D46" s="20">
        <f t="shared" ref="D46:I46" si="14">SUM(D36:D45)</f>
        <v>0.39750050665405667</v>
      </c>
      <c r="E46" s="20">
        <f t="shared" si="14"/>
        <v>0.39367374483836914</v>
      </c>
      <c r="F46" s="20">
        <f t="shared" si="14"/>
        <v>8.3333333333333329E-2</v>
      </c>
      <c r="G46" s="20">
        <f t="shared" si="14"/>
        <v>1.6173816685135349</v>
      </c>
      <c r="H46" s="20">
        <f t="shared" si="14"/>
        <v>1.6000939114102364</v>
      </c>
      <c r="I46" s="20">
        <f t="shared" si="14"/>
        <v>0.48857424279734057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v>0</v>
      </c>
      <c r="D50" s="20">
        <f>(SUMIFS(AGİİ1,KAYNAK,A50,SEBEP,B50,SÜRE,"Uzun",BİLDİRİM,"Bildirimli",İL,$B$10,İLÇE,$B$11)/VLOOKUP($B$11,ABONE,4,FALSE))</f>
        <v>0.12265081402418429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0.12167417246862931</v>
      </c>
      <c r="F50" s="20">
        <f>(SUMIFS(OGİD1,KAYNAK,A50,SEBEP,B50,SÜRE,"Uzun",BİLDİRİM,"Bildirimli",İL,$B$10,İLÇE,$B$11)/VLOOKUP($B$11,ABONE,6,FALSE))</f>
        <v>2.7777777777777776E-2</v>
      </c>
      <c r="G50" s="20">
        <f>(SUMIFS(AGİD1,KAYNAK,A50,SEBEP,B50,SÜRE,"Uzun",BİLDİRİM,"Bildirimli",İL,$B$10,İLÇE,$B$11)/VLOOKUP($B$11,ABONE,7,FALSE))</f>
        <v>0.909767294601868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0.89982782908123338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0.1828859886727407</v>
      </c>
    </row>
    <row r="51" spans="1:9" ht="15" thickBot="1" x14ac:dyDescent="0.35">
      <c r="A51" s="18" t="s">
        <v>72</v>
      </c>
      <c r="B51" s="19" t="s">
        <v>26</v>
      </c>
      <c r="C51" s="20"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v>0</v>
      </c>
      <c r="D52" s="20">
        <f>(SUMIFS(AGİİ1,KAYNAK,A52,SEBEP,B52,SÜRE,"Uzun",BİLDİRİM,"Bildirimli",İL,$B$10,İLÇE,$B$11)/VLOOKUP($B$11,ABONE,4,FALSE))</f>
        <v>4.8638789434574071E-3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4.8108404270957228E-3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4.432405811376508E-3</v>
      </c>
    </row>
    <row r="53" spans="1:9" ht="15" thickBot="1" x14ac:dyDescent="0.35">
      <c r="A53" s="18" t="s">
        <v>71</v>
      </c>
      <c r="B53" s="19" t="s">
        <v>26</v>
      </c>
      <c r="C53" s="20"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0</v>
      </c>
      <c r="D54" s="20">
        <f t="shared" ref="D54:I54" si="15">SUM(D49:D53)</f>
        <v>0.1275146929676417</v>
      </c>
      <c r="E54" s="20">
        <f t="shared" si="15"/>
        <v>0.12648501289572503</v>
      </c>
      <c r="F54" s="20">
        <f t="shared" si="15"/>
        <v>2.7777777777777776E-2</v>
      </c>
      <c r="G54" s="20">
        <f t="shared" si="15"/>
        <v>0.909767294601868</v>
      </c>
      <c r="H54" s="20">
        <f t="shared" si="15"/>
        <v>0.89982782908123338</v>
      </c>
      <c r="I54" s="20">
        <f t="shared" si="15"/>
        <v>0.18731839448411719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6">SUM(D57:D58)</f>
        <v>0</v>
      </c>
      <c r="E59" s="20">
        <f t="shared" si="16"/>
        <v>0</v>
      </c>
      <c r="F59" s="20">
        <f t="shared" si="16"/>
        <v>0</v>
      </c>
      <c r="G59" s="20">
        <f t="shared" si="16"/>
        <v>0</v>
      </c>
      <c r="H59" s="20">
        <f t="shared" si="16"/>
        <v>0</v>
      </c>
      <c r="I59" s="20">
        <f t="shared" si="16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816</v>
      </c>
      <c r="D63" s="31">
        <f>VLOOKUP($B$11,ABONE,4,FALSE)</f>
        <v>74015</v>
      </c>
      <c r="E63" s="31">
        <f>VLOOKUP($B$11,ABONE,5,FALSE)</f>
        <v>74831</v>
      </c>
      <c r="F63" s="31">
        <f>VLOOKUP($B$11,ABONE,6,FALSE)</f>
        <v>72</v>
      </c>
      <c r="G63" s="31">
        <f>VLOOKUP($B$11,ABONE,7,FALSE)</f>
        <v>6317</v>
      </c>
      <c r="H63" s="31">
        <f>VLOOKUP($B$11,ABONE,8,FALSE)</f>
        <v>6389</v>
      </c>
      <c r="I63" s="31">
        <f>VLOOKUP($B$11,ABONE,9,FALSE)</f>
        <v>81220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104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0.33000419475655429</v>
      </c>
      <c r="D15" s="20">
        <f t="shared" ref="D15:D24" si="1">(SUMIFS(AGİİ2,KAYNAK,A15,SEBEP,B15,SÜRE,"Uzun",BİLDİRİM,"Bildirimsiz",İL,$B$10,İLÇE,$B$11)/VLOOKUP($B$11,ABONE,4,FALSE))*60</f>
        <v>8.4882857523818522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8.3366666450116007</v>
      </c>
      <c r="F15" s="20">
        <f t="shared" ref="F15:F24" si="3">(SUMIFS(OGİD2,KAYNAK,A15,SEBEP,B15,SÜRE,"Uzun",BİLDİRİM,"Bildirimsiz",İL,$B$10,İLÇE,$B$11)/VLOOKUP($B$11,ABONE,6,FALSE))*60</f>
        <v>0.18827155555555555</v>
      </c>
      <c r="G15" s="20">
        <f t="shared" ref="G15:G24" si="4">(SUMIFS(AGİD2,KAYNAK,A15,SEBEP,B15,SÜRE,"Uzun",BİLDİRİM,"Bildirimsiz",İL,$B$10,İLÇE,$B$11)/VLOOKUP($B$11,ABONE,7,FALSE))*60</f>
        <v>2.2132892158808932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2.126708888361045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6.9293139361205816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2.8366833707865173</v>
      </c>
      <c r="D17" s="20">
        <f t="shared" si="1"/>
        <v>24.096659022671929</v>
      </c>
      <c r="E17" s="20">
        <f t="shared" si="2"/>
        <v>23.701549034338743</v>
      </c>
      <c r="F17" s="20">
        <f t="shared" si="3"/>
        <v>8.7412511111111098</v>
      </c>
      <c r="G17" s="20">
        <f t="shared" si="4"/>
        <v>107.37094504218364</v>
      </c>
      <c r="H17" s="20">
        <f t="shared" si="5"/>
        <v>103.15399850831353</v>
      </c>
      <c r="I17" s="20">
        <f t="shared" si="6"/>
        <v>41.707729491117881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6.40408598548429</v>
      </c>
      <c r="E21" s="20">
        <f t="shared" si="2"/>
        <v>6.2850680533642684</v>
      </c>
      <c r="F21" s="20">
        <f t="shared" si="3"/>
        <v>0</v>
      </c>
      <c r="G21" s="20">
        <f t="shared" si="4"/>
        <v>13.948013523573209</v>
      </c>
      <c r="H21" s="20">
        <f t="shared" si="5"/>
        <v>13.351661401425185</v>
      </c>
      <c r="I21" s="20">
        <f t="shared" si="6"/>
        <v>7.8865587044679728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3.9717250998841571E-3</v>
      </c>
      <c r="E24" s="20">
        <f t="shared" si="2"/>
        <v>3.8979118329466357E-3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3.0145343621029966E-3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3.1666875655430715</v>
      </c>
      <c r="D25" s="20">
        <f t="shared" si="7"/>
        <v>38.993002485637959</v>
      </c>
      <c r="E25" s="20">
        <f t="shared" si="7"/>
        <v>38.327181644547558</v>
      </c>
      <c r="F25" s="20">
        <f t="shared" si="7"/>
        <v>8.9295226666666654</v>
      </c>
      <c r="G25" s="20">
        <f t="shared" si="7"/>
        <v>123.53224778163774</v>
      </c>
      <c r="H25" s="20">
        <f t="shared" si="7"/>
        <v>118.63236879809978</v>
      </c>
      <c r="I25" s="20">
        <f t="shared" si="7"/>
        <v>56.526616666068534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3.0507698876404494</v>
      </c>
      <c r="D29" s="20">
        <f>(SUMIFS(AGİİ2,KAYNAK,A29,SEBEP,B29,SÜRE,"Uzun",BİLDİRİM,"Bildirimli",İL,$B$10,İLÇE,$B$11)/VLOOKUP($B$11,ABONE,4,FALSE))*60</f>
        <v>57.442091908082936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56.431246225058011</v>
      </c>
      <c r="F29" s="20">
        <f>(SUMIFS(OGİD2,KAYNAK,A29,SEBEP,B29,SÜRE,"Uzun",BİLDİRİM,"Bildirimli",İL,$B$10,İLÇE,$B$11)/VLOOKUP($B$11,ABONE,6,FALSE))*60</f>
        <v>0.94543211111111103</v>
      </c>
      <c r="G29" s="20">
        <f>(SUMIFS(AGİD2,KAYNAK,A29,SEBEP,B29,SÜRE,"Uzun",BİLDİRİM,"Bildirimli",İL,$B$10,İLÇE,$B$11)/VLOOKUP($B$11,ABONE,7,FALSE))*60</f>
        <v>32.890132173697268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31.524325520190022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50.786630963933248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7.7210158632591785E-2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7.5775232018561484E-2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10.687079885856081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10.230150104513065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2.3770448289969499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3.0507698876404494</v>
      </c>
      <c r="D33" s="20">
        <f t="shared" ref="D33:I33" si="8">SUM(D28:D32)</f>
        <v>57.519302066715525</v>
      </c>
      <c r="E33" s="20">
        <f t="shared" si="8"/>
        <v>56.507021457076576</v>
      </c>
      <c r="F33" s="20">
        <f t="shared" si="8"/>
        <v>0.94543211111111103</v>
      </c>
      <c r="G33" s="20">
        <f t="shared" si="8"/>
        <v>43.577212059553347</v>
      </c>
      <c r="H33" s="20">
        <f t="shared" si="8"/>
        <v>41.75447562470309</v>
      </c>
      <c r="I33" s="20">
        <f t="shared" si="8"/>
        <v>53.163675792930199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1.6229712858926344E-2</v>
      </c>
      <c r="D36" s="20">
        <f t="shared" ref="D36:D45" si="10">(SUMIFS(AGİİ1,KAYNAK,A36,SEBEP,B36,SÜRE,"Uzun",BİLDİRİM,"Bildirimsiz",İL,$B$10,İLÇE,$B$11)/VLOOKUP($B$11,ABONE,4,FALSE))</f>
        <v>0.41745667746282417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0.41</v>
      </c>
      <c r="F36" s="20">
        <f t="shared" ref="F36:F45" si="12">(SUMIFS(OGİD1,KAYNAK,A36,SEBEP,B36,SÜRE,"Uzun",BİLDİRİM,"Bildirimsiz",İL,$B$10,İLÇE,$B$11)/VLOOKUP($B$11,ABONE,6,FALSE))</f>
        <v>9.2592592592592587E-3</v>
      </c>
      <c r="G36" s="20">
        <f t="shared" ref="G36:G45" si="13">(SUMIFS(AGİD1,KAYNAK,A36,SEBEP,B36,SÜRE,"Uzun",BİLDİRİM,"Bildirimsiz",İL,$B$10,İLÇE,$B$11)/VLOOKUP($B$11,ABONE,7,FALSE))</f>
        <v>0.10885028949545078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0.10459224069675375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0.34078593217297687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0.11235955056179775</v>
      </c>
      <c r="D38" s="20">
        <f t="shared" si="10"/>
        <v>0.81810444691363859</v>
      </c>
      <c r="E38" s="20">
        <f t="shared" si="11"/>
        <v>0.80498839907192576</v>
      </c>
      <c r="F38" s="20">
        <f t="shared" si="12"/>
        <v>0.1425925925925926</v>
      </c>
      <c r="G38" s="20">
        <f t="shared" si="13"/>
        <v>1.8723738626964432</v>
      </c>
      <c r="H38" s="20">
        <f t="shared" si="14"/>
        <v>1.7984164687252573</v>
      </c>
      <c r="I38" s="20">
        <f t="shared" si="15"/>
        <v>1.0301273999641127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5.2530792690134519E-2</v>
      </c>
      <c r="E42" s="20">
        <f t="shared" si="11"/>
        <v>5.1554524361948954E-2</v>
      </c>
      <c r="F42" s="20">
        <f t="shared" si="12"/>
        <v>0</v>
      </c>
      <c r="G42" s="20">
        <f t="shared" si="13"/>
        <v>8.4449958643507031E-2</v>
      </c>
      <c r="H42" s="20">
        <f t="shared" si="14"/>
        <v>8.0839271575613617E-2</v>
      </c>
      <c r="I42" s="20">
        <f t="shared" si="15"/>
        <v>5.8191279382738201E-2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1.8912976666115037E-4</v>
      </c>
      <c r="E45" s="20">
        <f t="shared" si="11"/>
        <v>1.8561484918793505E-4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1.4354925533823794E-4</v>
      </c>
    </row>
    <row r="46" spans="1:9" ht="15" thickBot="1" x14ac:dyDescent="0.35">
      <c r="A46" s="74" t="s">
        <v>60</v>
      </c>
      <c r="B46" s="75"/>
      <c r="C46" s="20">
        <f>SUM(C36:C45)</f>
        <v>0.1285892634207241</v>
      </c>
      <c r="D46" s="20">
        <f t="shared" ref="D46:I46" si="16">SUM(D36:D45)</f>
        <v>1.2882810468332586</v>
      </c>
      <c r="E46" s="20">
        <f t="shared" si="16"/>
        <v>1.2667285382830624</v>
      </c>
      <c r="F46" s="20">
        <f t="shared" si="16"/>
        <v>0.15185185185185185</v>
      </c>
      <c r="G46" s="20">
        <f t="shared" si="16"/>
        <v>2.0656741108354013</v>
      </c>
      <c r="H46" s="20">
        <f t="shared" si="16"/>
        <v>1.9838479809976246</v>
      </c>
      <c r="I46" s="20">
        <f t="shared" si="16"/>
        <v>1.4292481607751661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6.2421972534332081E-3</v>
      </c>
      <c r="D50" s="20">
        <f>(SUMIFS(AGİİ1,KAYNAK,A50,SEBEP,B50,SÜRE,"Uzun",BİLDİRİM,"Bildirimli",İL,$B$10,İLÇE,$B$11)/VLOOKUP($B$11,ABONE,4,FALSE))</f>
        <v>0.11775692096739876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0.11568445475638051</v>
      </c>
      <c r="F50" s="20">
        <f>(SUMIFS(OGİD1,KAYNAK,A50,SEBEP,B50,SÜRE,"Uzun",BİLDİRİM,"Bildirimli",İL,$B$10,İLÇE,$B$11)/VLOOKUP($B$11,ABONE,6,FALSE))</f>
        <v>1.8518518518518519E-3</v>
      </c>
      <c r="G50" s="20">
        <f>(SUMIFS(AGİD1,KAYNAK,A50,SEBEP,B50,SÜRE,"Uzun",BİLDİRİM,"Bildirimli",İL,$B$10,İLÇE,$B$11)/VLOOKUP($B$11,ABONE,7,FALSE))</f>
        <v>7.8081058726220023E-2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7.4821852731591448E-2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0.10642382917638615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2.1277098749379418E-4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2.0881670533642692E-4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2.3738626964433417E-2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2.2723673792557401E-2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5.3113224475148033E-3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6.2421972534332081E-3</v>
      </c>
      <c r="D54" s="20">
        <f t="shared" ref="D54:I54" si="17">SUM(D49:D53)</f>
        <v>0.11796969195489256</v>
      </c>
      <c r="E54" s="20">
        <f t="shared" si="17"/>
        <v>0.11589327146171693</v>
      </c>
      <c r="F54" s="20">
        <f t="shared" si="17"/>
        <v>1.8518518518518519E-3</v>
      </c>
      <c r="G54" s="20">
        <f t="shared" si="17"/>
        <v>0.10181968569065344</v>
      </c>
      <c r="H54" s="20">
        <f t="shared" si="17"/>
        <v>9.7545526524148857E-2</v>
      </c>
      <c r="I54" s="20">
        <f t="shared" si="17"/>
        <v>0.11173515162390096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801</v>
      </c>
      <c r="D63" s="31">
        <f>VLOOKUP($B$11,ABONE,4,FALSE)</f>
        <v>42299</v>
      </c>
      <c r="E63" s="31">
        <f>VLOOKUP($B$11,ABONE,5,FALSE)</f>
        <v>43100</v>
      </c>
      <c r="F63" s="31">
        <f>VLOOKUP($B$11,ABONE,6,FALSE)</f>
        <v>540</v>
      </c>
      <c r="G63" s="31">
        <f>VLOOKUP($B$11,ABONE,7,FALSE)</f>
        <v>12090</v>
      </c>
      <c r="H63" s="31">
        <f>VLOOKUP($B$11,ABONE,8,FALSE)</f>
        <v>12630</v>
      </c>
      <c r="I63" s="31">
        <f>VLOOKUP($B$11,ABONE,9,FALSE)</f>
        <v>55730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68"/>
  <sheetViews>
    <sheetView topLeftCell="A13" workbookViewId="0">
      <selection activeCell="L34" sqref="L34"/>
    </sheetView>
  </sheetViews>
  <sheetFormatPr defaultRowHeight="14.4" x14ac:dyDescent="0.3"/>
  <cols>
    <col min="1" max="1" width="15.88671875" customWidth="1"/>
    <col min="2" max="2" width="23.88671875" customWidth="1"/>
    <col min="3" max="3" width="22.5546875" customWidth="1"/>
    <col min="4" max="4" width="21.5546875" customWidth="1"/>
    <col min="5" max="5" width="18.88671875" customWidth="1"/>
    <col min="6" max="6" width="20.109375" customWidth="1"/>
    <col min="7" max="7" width="17.109375" customWidth="1"/>
    <col min="8" max="8" width="16.109375" customWidth="1"/>
    <col min="9" max="9" width="16.44140625" customWidth="1"/>
    <col min="10" max="10" width="9.109375" customWidth="1"/>
  </cols>
  <sheetData>
    <row r="1" spans="1:70" ht="12.75" customHeight="1" x14ac:dyDescent="0.3">
      <c r="A1" s="95" t="s">
        <v>37</v>
      </c>
      <c r="B1" s="95"/>
      <c r="C1" s="95"/>
      <c r="D1" s="96"/>
      <c r="E1" s="96"/>
      <c r="F1" s="96"/>
    </row>
    <row r="2" spans="1:70" x14ac:dyDescent="0.3">
      <c r="A2" s="97" t="s">
        <v>38</v>
      </c>
      <c r="B2" s="98" t="s">
        <v>763</v>
      </c>
      <c r="C2" s="98"/>
      <c r="D2" s="99"/>
      <c r="E2" s="99"/>
      <c r="F2" s="99"/>
      <c r="BL2" s="100"/>
      <c r="BM2" s="100"/>
      <c r="BN2" s="100"/>
      <c r="BO2" s="100"/>
      <c r="BP2" s="100"/>
      <c r="BQ2" s="100"/>
      <c r="BR2" s="100"/>
    </row>
    <row r="3" spans="1:70" x14ac:dyDescent="0.3">
      <c r="A3" s="97" t="s">
        <v>40</v>
      </c>
      <c r="B3" s="101" t="s">
        <v>764</v>
      </c>
      <c r="C3" s="101"/>
      <c r="D3" s="102"/>
      <c r="E3" s="102"/>
      <c r="F3" s="102"/>
      <c r="BL3" s="100"/>
      <c r="BM3" s="100"/>
      <c r="BN3" s="100"/>
      <c r="BO3" s="100"/>
      <c r="BP3" s="100"/>
      <c r="BQ3" s="100"/>
      <c r="BR3" s="100"/>
    </row>
    <row r="4" spans="1:70" x14ac:dyDescent="0.3">
      <c r="A4" s="97" t="s">
        <v>42</v>
      </c>
      <c r="B4" s="98">
        <v>1</v>
      </c>
      <c r="C4" s="98"/>
      <c r="D4" s="99"/>
      <c r="E4" s="99"/>
      <c r="F4" s="99"/>
      <c r="BL4" s="100"/>
      <c r="BM4" s="100"/>
      <c r="BN4" s="100"/>
      <c r="BO4" s="100"/>
      <c r="BP4" s="100"/>
      <c r="BQ4" s="100"/>
      <c r="BR4" s="100"/>
    </row>
    <row r="5" spans="1:70" x14ac:dyDescent="0.3">
      <c r="A5" s="97" t="s">
        <v>43</v>
      </c>
      <c r="B5" s="103" t="s">
        <v>765</v>
      </c>
      <c r="C5" s="103"/>
      <c r="D5" s="99"/>
      <c r="E5" s="99"/>
      <c r="F5" s="99"/>
      <c r="BL5" s="100"/>
      <c r="BM5" s="100"/>
      <c r="BN5" s="100"/>
      <c r="BO5" s="100"/>
      <c r="BP5" s="100"/>
      <c r="BQ5" s="100"/>
      <c r="BR5" s="100"/>
    </row>
    <row r="6" spans="1:70" x14ac:dyDescent="0.3">
      <c r="A6" s="97" t="s">
        <v>44</v>
      </c>
      <c r="B6" s="104">
        <v>3900432392</v>
      </c>
      <c r="C6" s="104"/>
      <c r="D6" s="99"/>
      <c r="E6" s="99"/>
      <c r="F6" s="99"/>
      <c r="BL6" s="100"/>
      <c r="BM6" s="100"/>
      <c r="BN6" s="100"/>
      <c r="BO6" s="100"/>
      <c r="BP6" s="100"/>
      <c r="BQ6" s="100"/>
      <c r="BR6" s="100"/>
    </row>
    <row r="7" spans="1:70" ht="25.5" customHeight="1" x14ac:dyDescent="0.3">
      <c r="A7" s="105" t="s">
        <v>47</v>
      </c>
      <c r="B7" s="103" t="s">
        <v>766</v>
      </c>
      <c r="C7" s="103"/>
      <c r="D7" s="99"/>
      <c r="E7" s="99"/>
      <c r="F7" s="99"/>
      <c r="BL7" s="100"/>
      <c r="BM7" s="100"/>
      <c r="BN7" s="100"/>
      <c r="BO7" s="100"/>
      <c r="BP7" s="100"/>
      <c r="BQ7" s="100"/>
      <c r="BR7" s="100"/>
    </row>
    <row r="8" spans="1:70" x14ac:dyDescent="0.3">
      <c r="A8" s="97" t="s">
        <v>50</v>
      </c>
      <c r="B8" s="104">
        <v>2018</v>
      </c>
      <c r="C8" s="104"/>
      <c r="D8" s="106"/>
      <c r="E8" s="106"/>
      <c r="F8" s="106"/>
      <c r="BL8" s="100"/>
      <c r="BM8" s="100"/>
      <c r="BN8" s="100"/>
      <c r="BO8" s="100"/>
      <c r="BP8" s="100"/>
      <c r="BQ8" s="100"/>
      <c r="BR8" s="100"/>
    </row>
    <row r="9" spans="1:70" ht="12.75" customHeight="1" x14ac:dyDescent="0.3">
      <c r="A9" s="97" t="s">
        <v>51</v>
      </c>
      <c r="B9" s="104" t="s">
        <v>5217</v>
      </c>
      <c r="C9" s="104"/>
      <c r="D9" s="106"/>
      <c r="E9" s="106"/>
      <c r="F9" s="106"/>
    </row>
    <row r="10" spans="1:70" ht="12.75" customHeight="1" x14ac:dyDescent="0.3">
      <c r="A10" s="97" t="s">
        <v>52</v>
      </c>
      <c r="B10" s="104" t="s">
        <v>78</v>
      </c>
      <c r="C10" s="104"/>
      <c r="D10" s="106"/>
      <c r="E10" s="106"/>
      <c r="F10" s="106"/>
    </row>
    <row r="11" spans="1:70" ht="12.75" customHeight="1" x14ac:dyDescent="0.3">
      <c r="A11" s="99"/>
      <c r="B11" s="107"/>
      <c r="C11" s="107"/>
      <c r="D11" s="106"/>
      <c r="E11" s="106"/>
      <c r="F11" s="106"/>
    </row>
    <row r="12" spans="1:70" ht="23.25" customHeight="1" thickBot="1" x14ac:dyDescent="0.35">
      <c r="A12" s="108" t="s">
        <v>53</v>
      </c>
      <c r="H12" s="109"/>
    </row>
    <row r="13" spans="1:70" ht="13.5" customHeight="1" thickBot="1" x14ac:dyDescent="0.35">
      <c r="A13" s="110" t="s">
        <v>768</v>
      </c>
      <c r="B13" s="110"/>
      <c r="C13" s="111" t="s">
        <v>27</v>
      </c>
      <c r="D13" s="111"/>
      <c r="E13" s="111"/>
      <c r="F13" s="111" t="s">
        <v>28</v>
      </c>
      <c r="G13" s="111"/>
      <c r="H13" s="111"/>
      <c r="I13" s="112" t="s">
        <v>55</v>
      </c>
    </row>
    <row r="14" spans="1:70" ht="13.5" customHeight="1" thickBot="1" x14ac:dyDescent="0.35">
      <c r="A14" s="113" t="s">
        <v>56</v>
      </c>
      <c r="B14" s="114" t="s">
        <v>57</v>
      </c>
      <c r="C14" s="115" t="s">
        <v>58</v>
      </c>
      <c r="D14" s="115" t="s">
        <v>59</v>
      </c>
      <c r="E14" s="115" t="s">
        <v>36</v>
      </c>
      <c r="F14" s="115" t="s">
        <v>58</v>
      </c>
      <c r="G14" s="115" t="s">
        <v>59</v>
      </c>
      <c r="H14" s="115" t="s">
        <v>36</v>
      </c>
      <c r="I14" s="112"/>
    </row>
    <row r="15" spans="1:70" ht="15.75" customHeight="1" thickBot="1" x14ac:dyDescent="0.35">
      <c r="A15" s="113" t="s">
        <v>769</v>
      </c>
      <c r="B15" s="116" t="s">
        <v>770</v>
      </c>
      <c r="C15" s="117">
        <v>0.10900118000429092</v>
      </c>
      <c r="D15" s="117">
        <v>0.44110277459787045</v>
      </c>
      <c r="E15" s="117">
        <v>0.44037705580286501</v>
      </c>
      <c r="F15" s="117">
        <v>7.8995058275058289E-3</v>
      </c>
      <c r="G15" s="117">
        <v>0.11726338344912512</v>
      </c>
      <c r="H15" s="117">
        <v>0.11144415970364613</v>
      </c>
      <c r="I15" s="117">
        <v>0.40687568796561263</v>
      </c>
    </row>
    <row r="16" spans="1:70" ht="15.75" customHeight="1" thickBot="1" x14ac:dyDescent="0.35">
      <c r="A16" s="113" t="s">
        <v>769</v>
      </c>
      <c r="B16" s="118" t="s">
        <v>771</v>
      </c>
      <c r="C16" s="117">
        <v>0</v>
      </c>
      <c r="D16" s="117">
        <v>0</v>
      </c>
      <c r="E16" s="117">
        <v>0</v>
      </c>
      <c r="F16" s="117">
        <v>0</v>
      </c>
      <c r="G16" s="117">
        <v>0</v>
      </c>
      <c r="H16" s="117">
        <v>0</v>
      </c>
      <c r="I16" s="117">
        <v>0</v>
      </c>
    </row>
    <row r="17" spans="1:9" ht="15" thickBot="1" x14ac:dyDescent="0.35">
      <c r="A17" s="113" t="s">
        <v>5218</v>
      </c>
      <c r="B17" s="118" t="s">
        <v>770</v>
      </c>
      <c r="C17" s="117">
        <v>21.77738273331903</v>
      </c>
      <c r="D17" s="117">
        <v>33.039041293270571</v>
      </c>
      <c r="E17" s="117">
        <v>33.014431964640622</v>
      </c>
      <c r="F17" s="117">
        <v>5.4225698041958026</v>
      </c>
      <c r="G17" s="117">
        <v>44.232669970349733</v>
      </c>
      <c r="H17" s="117">
        <v>42.16759454176367</v>
      </c>
      <c r="I17" s="117">
        <v>33.94666911698026</v>
      </c>
    </row>
    <row r="18" spans="1:9" ht="15" thickBot="1" x14ac:dyDescent="0.35">
      <c r="A18" s="113" t="s">
        <v>5218</v>
      </c>
      <c r="B18" s="118" t="s">
        <v>24</v>
      </c>
      <c r="C18" s="117">
        <v>0.7013987899592361</v>
      </c>
      <c r="D18" s="117">
        <v>1.8455457681692473</v>
      </c>
      <c r="E18" s="117">
        <v>1.8430455423954095</v>
      </c>
      <c r="F18" s="117">
        <v>1.7350428904428904E-2</v>
      </c>
      <c r="G18" s="117">
        <v>0.52490990030698292</v>
      </c>
      <c r="H18" s="117">
        <v>0.49790279163031836</v>
      </c>
      <c r="I18" s="117">
        <v>1.7060445837761722</v>
      </c>
    </row>
    <row r="19" spans="1:9" ht="15" thickBot="1" x14ac:dyDescent="0.35">
      <c r="A19" s="113" t="s">
        <v>5218</v>
      </c>
      <c r="B19" s="118" t="s">
        <v>771</v>
      </c>
      <c r="C19" s="117">
        <v>0</v>
      </c>
      <c r="D19" s="117">
        <v>0</v>
      </c>
      <c r="E19" s="117">
        <v>0</v>
      </c>
      <c r="F19" s="117">
        <v>0</v>
      </c>
      <c r="G19" s="117">
        <v>0</v>
      </c>
      <c r="H19" s="117">
        <v>0</v>
      </c>
      <c r="I19" s="117">
        <v>0</v>
      </c>
    </row>
    <row r="20" spans="1:9" ht="15" thickBot="1" x14ac:dyDescent="0.35">
      <c r="A20" s="113" t="s">
        <v>5218</v>
      </c>
      <c r="B20" s="118" t="s">
        <v>26</v>
      </c>
      <c r="C20" s="117">
        <v>0</v>
      </c>
      <c r="D20" s="117">
        <v>3.3551559737517465E-2</v>
      </c>
      <c r="E20" s="117">
        <v>3.3478241819447661E-2</v>
      </c>
      <c r="F20" s="117">
        <v>0</v>
      </c>
      <c r="G20" s="117">
        <v>0</v>
      </c>
      <c r="H20" s="117">
        <v>0</v>
      </c>
      <c r="I20" s="117">
        <v>3.0068528449218212E-2</v>
      </c>
    </row>
    <row r="21" spans="1:9" ht="15" thickBot="1" x14ac:dyDescent="0.35">
      <c r="A21" s="113" t="s">
        <v>5219</v>
      </c>
      <c r="B21" s="118" t="s">
        <v>770</v>
      </c>
      <c r="C21" s="117">
        <v>2.3865811113494964</v>
      </c>
      <c r="D21" s="117">
        <v>15.909913772834045</v>
      </c>
      <c r="E21" s="117">
        <v>15.880362163196159</v>
      </c>
      <c r="F21" s="117">
        <v>7.6845361305361301E-3</v>
      </c>
      <c r="G21" s="117">
        <v>6.0282673875014714</v>
      </c>
      <c r="H21" s="117">
        <v>5.7079137254674954</v>
      </c>
      <c r="I21" s="117">
        <v>14.844312133055565</v>
      </c>
    </row>
    <row r="22" spans="1:9" ht="15" thickBot="1" x14ac:dyDescent="0.35">
      <c r="A22" s="113" t="s">
        <v>5219</v>
      </c>
      <c r="B22" s="118" t="s">
        <v>24</v>
      </c>
      <c r="C22" s="117">
        <v>0</v>
      </c>
      <c r="D22" s="117">
        <v>2.8240686390132191E-2</v>
      </c>
      <c r="E22" s="117">
        <v>2.8178973958662985E-2</v>
      </c>
      <c r="F22" s="117">
        <v>0</v>
      </c>
      <c r="G22" s="117">
        <v>9.3383064850678817E-4</v>
      </c>
      <c r="H22" s="117">
        <v>8.8414176034530513E-4</v>
      </c>
      <c r="I22" s="117">
        <v>2.539903244361276E-2</v>
      </c>
    </row>
    <row r="23" spans="1:9" ht="15" thickBot="1" x14ac:dyDescent="0.35">
      <c r="A23" s="113" t="s">
        <v>5219</v>
      </c>
      <c r="B23" s="118" t="s">
        <v>771</v>
      </c>
      <c r="C23" s="117">
        <v>0</v>
      </c>
      <c r="D23" s="117">
        <v>0</v>
      </c>
      <c r="E23" s="117">
        <v>0</v>
      </c>
      <c r="F23" s="117">
        <v>0</v>
      </c>
      <c r="G23" s="117">
        <v>0</v>
      </c>
      <c r="H23" s="117">
        <v>0</v>
      </c>
      <c r="I23" s="117">
        <v>0</v>
      </c>
    </row>
    <row r="24" spans="1:9" ht="15" thickBot="1" x14ac:dyDescent="0.35">
      <c r="A24" s="113" t="s">
        <v>5219</v>
      </c>
      <c r="B24" s="118" t="s">
        <v>26</v>
      </c>
      <c r="C24" s="117">
        <v>0</v>
      </c>
      <c r="D24" s="117">
        <v>1.6397851988494073E-2</v>
      </c>
      <c r="E24" s="117">
        <v>1.6362018889287396E-2</v>
      </c>
      <c r="F24" s="117">
        <v>0</v>
      </c>
      <c r="G24" s="117">
        <v>5.1890149910699866E-2</v>
      </c>
      <c r="H24" s="117">
        <v>4.9129088405898969E-2</v>
      </c>
      <c r="I24" s="117">
        <v>1.9699300328276406E-2</v>
      </c>
    </row>
    <row r="25" spans="1:9" ht="15" thickBot="1" x14ac:dyDescent="0.35">
      <c r="A25" s="119" t="s">
        <v>60</v>
      </c>
      <c r="B25" s="119"/>
      <c r="C25" s="120">
        <v>24.974363814632053</v>
      </c>
      <c r="D25" s="120">
        <v>51.313793706987823</v>
      </c>
      <c r="E25" s="120">
        <v>51.256235960702384</v>
      </c>
      <c r="F25" s="120">
        <v>5.4555042750582725</v>
      </c>
      <c r="G25" s="120">
        <v>50.955934622166531</v>
      </c>
      <c r="H25" s="120">
        <v>48.53486844873138</v>
      </c>
      <c r="I25" s="121">
        <v>50.97906838299869</v>
      </c>
    </row>
    <row r="26" spans="1:9" ht="15" thickBot="1" x14ac:dyDescent="0.35">
      <c r="A26" s="110" t="s">
        <v>773</v>
      </c>
      <c r="B26" s="110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13" t="s">
        <v>56</v>
      </c>
      <c r="B27" s="114" t="s">
        <v>57</v>
      </c>
      <c r="C27" s="115" t="s">
        <v>58</v>
      </c>
      <c r="D27" s="115" t="s">
        <v>59</v>
      </c>
      <c r="E27" s="124" t="s">
        <v>36</v>
      </c>
      <c r="F27" s="115" t="s">
        <v>23</v>
      </c>
      <c r="G27" s="115" t="s">
        <v>21</v>
      </c>
      <c r="H27" s="124" t="s">
        <v>36</v>
      </c>
      <c r="I27" s="123"/>
    </row>
    <row r="28" spans="1:9" ht="15" thickBot="1" x14ac:dyDescent="0.35">
      <c r="A28" s="113" t="s">
        <v>769</v>
      </c>
      <c r="B28" s="114" t="s">
        <v>770</v>
      </c>
      <c r="C28" s="117">
        <v>2.8396741300150183</v>
      </c>
      <c r="D28" s="117">
        <v>3.544741735079834</v>
      </c>
      <c r="E28" s="117">
        <v>3.5432009992897182</v>
      </c>
      <c r="F28" s="117">
        <v>0.12678435897435897</v>
      </c>
      <c r="G28" s="117">
        <v>0.93198184687536834</v>
      </c>
      <c r="H28" s="117">
        <v>0.88913749604131098</v>
      </c>
      <c r="I28" s="117">
        <v>3.2728882432833033</v>
      </c>
    </row>
    <row r="29" spans="1:9" ht="15" thickBot="1" x14ac:dyDescent="0.35">
      <c r="A29" s="113" t="s">
        <v>5218</v>
      </c>
      <c r="B29" s="114" t="s">
        <v>770</v>
      </c>
      <c r="C29" s="117">
        <v>12.729807135807766</v>
      </c>
      <c r="D29" s="117">
        <v>12.153841460803811</v>
      </c>
      <c r="E29" s="117">
        <v>12.155100079017133</v>
      </c>
      <c r="F29" s="117">
        <v>6.9120704708624716</v>
      </c>
      <c r="G29" s="117">
        <v>57.654277297240647</v>
      </c>
      <c r="H29" s="117">
        <v>54.954297548134775</v>
      </c>
      <c r="I29" s="117">
        <v>16.514140097682866</v>
      </c>
    </row>
    <row r="30" spans="1:9" ht="15" thickBot="1" x14ac:dyDescent="0.35">
      <c r="A30" s="113" t="s">
        <v>5218</v>
      </c>
      <c r="B30" s="114" t="s">
        <v>26</v>
      </c>
      <c r="C30" s="117">
        <v>0</v>
      </c>
      <c r="D30" s="117">
        <v>0</v>
      </c>
      <c r="E30" s="117">
        <v>0</v>
      </c>
      <c r="F30" s="117">
        <v>0</v>
      </c>
      <c r="G30" s="117">
        <v>0</v>
      </c>
      <c r="H30" s="117">
        <v>0</v>
      </c>
      <c r="I30" s="117">
        <v>0</v>
      </c>
    </row>
    <row r="31" spans="1:9" ht="15" thickBot="1" x14ac:dyDescent="0.35">
      <c r="A31" s="113" t="s">
        <v>5219</v>
      </c>
      <c r="B31" s="114" t="s">
        <v>770</v>
      </c>
      <c r="C31" s="117">
        <v>0.43986626904097831</v>
      </c>
      <c r="D31" s="117">
        <v>6.3341547668696148</v>
      </c>
      <c r="E31" s="117">
        <v>6.3212743832289009</v>
      </c>
      <c r="F31" s="117">
        <v>0</v>
      </c>
      <c r="G31" s="117">
        <v>3.110856131317056</v>
      </c>
      <c r="H31" s="117">
        <v>2.9453282782286565</v>
      </c>
      <c r="I31" s="117">
        <v>5.9774388666126574</v>
      </c>
    </row>
    <row r="32" spans="1:9" ht="15" thickBot="1" x14ac:dyDescent="0.35">
      <c r="A32" s="113" t="s">
        <v>5219</v>
      </c>
      <c r="B32" s="114" t="s">
        <v>26</v>
      </c>
      <c r="C32" s="117">
        <v>0</v>
      </c>
      <c r="D32" s="117">
        <v>5.1396799502324399E-3</v>
      </c>
      <c r="E32" s="117">
        <v>5.1284485607994536E-3</v>
      </c>
      <c r="F32" s="117">
        <v>0</v>
      </c>
      <c r="G32" s="117">
        <v>0</v>
      </c>
      <c r="H32" s="117">
        <v>0</v>
      </c>
      <c r="I32" s="117">
        <v>4.6061230539643288E-3</v>
      </c>
    </row>
    <row r="33" spans="1:9" ht="15" thickBot="1" x14ac:dyDescent="0.35">
      <c r="A33" s="119" t="s">
        <v>60</v>
      </c>
      <c r="B33" s="119"/>
      <c r="C33" s="120">
        <v>16.009347534863767</v>
      </c>
      <c r="D33" s="120">
        <v>22.037877642703503</v>
      </c>
      <c r="E33" s="120">
        <v>22.024703910096548</v>
      </c>
      <c r="F33" s="120">
        <v>7.0388548298368301</v>
      </c>
      <c r="G33" s="120">
        <v>61.697115275433084</v>
      </c>
      <c r="H33" s="120">
        <v>58.788763322404741</v>
      </c>
      <c r="I33" s="121">
        <v>25.769073330632789</v>
      </c>
    </row>
    <row r="34" spans="1:9" ht="15" thickBot="1" x14ac:dyDescent="0.35">
      <c r="A34" s="110" t="s">
        <v>774</v>
      </c>
      <c r="B34" s="110"/>
      <c r="C34" s="125" t="s">
        <v>27</v>
      </c>
      <c r="D34" s="125"/>
      <c r="E34" s="125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13" t="s">
        <v>56</v>
      </c>
      <c r="B35" s="114" t="s">
        <v>57</v>
      </c>
      <c r="C35" s="115" t="s">
        <v>58</v>
      </c>
      <c r="D35" s="115" t="s">
        <v>59</v>
      </c>
      <c r="E35" s="124" t="s">
        <v>36</v>
      </c>
      <c r="F35" s="115" t="s">
        <v>23</v>
      </c>
      <c r="G35" s="115" t="s">
        <v>21</v>
      </c>
      <c r="H35" s="124" t="s">
        <v>36</v>
      </c>
      <c r="I35" s="123"/>
    </row>
    <row r="36" spans="1:9" ht="15" thickBot="1" x14ac:dyDescent="0.35">
      <c r="A36" s="113" t="s">
        <v>769</v>
      </c>
      <c r="B36" s="114" t="s">
        <v>770</v>
      </c>
      <c r="C36" s="117">
        <v>8.5818493885432313E-3</v>
      </c>
      <c r="D36" s="117">
        <v>2.5592798739271925E-2</v>
      </c>
      <c r="E36" s="117">
        <v>2.555562588052725E-2</v>
      </c>
      <c r="F36" s="117">
        <v>3.885003885003885E-4</v>
      </c>
      <c r="G36" s="117">
        <v>5.8296179526032407E-3</v>
      </c>
      <c r="H36" s="117">
        <v>5.5400974891782048E-3</v>
      </c>
      <c r="I36" s="117">
        <v>2.3517071552129249E-2</v>
      </c>
    </row>
    <row r="37" spans="1:9" ht="15" thickBot="1" x14ac:dyDescent="0.35">
      <c r="A37" s="113" t="s">
        <v>769</v>
      </c>
      <c r="B37" s="114" t="s">
        <v>771</v>
      </c>
      <c r="C37" s="117">
        <v>0</v>
      </c>
      <c r="D37" s="117">
        <v>0</v>
      </c>
      <c r="E37" s="117">
        <v>0</v>
      </c>
      <c r="F37" s="117">
        <v>0</v>
      </c>
      <c r="G37" s="117">
        <v>0</v>
      </c>
      <c r="H37" s="117">
        <v>0</v>
      </c>
      <c r="I37" s="117">
        <v>0</v>
      </c>
    </row>
    <row r="38" spans="1:9" ht="15" thickBot="1" x14ac:dyDescent="0.35">
      <c r="A38" s="113" t="s">
        <v>5218</v>
      </c>
      <c r="B38" s="114" t="s">
        <v>770</v>
      </c>
      <c r="C38" s="117">
        <v>0.31709933490667241</v>
      </c>
      <c r="D38" s="117">
        <v>0.52887523998094244</v>
      </c>
      <c r="E38" s="117">
        <v>0.52841246064731795</v>
      </c>
      <c r="F38" s="117">
        <v>6.8065268065268067E-2</v>
      </c>
      <c r="G38" s="117">
        <v>0.52921140771081598</v>
      </c>
      <c r="H38" s="117">
        <v>0.50467394045635516</v>
      </c>
      <c r="I38" s="117">
        <v>0.52599472467058672</v>
      </c>
    </row>
    <row r="39" spans="1:9" ht="15" thickBot="1" x14ac:dyDescent="0.35">
      <c r="A39" s="113" t="s">
        <v>5218</v>
      </c>
      <c r="B39" s="114" t="s">
        <v>24</v>
      </c>
      <c r="C39" s="117">
        <v>6.4363870414074235E-3</v>
      </c>
      <c r="D39" s="117">
        <v>1.7985297144097571E-2</v>
      </c>
      <c r="E39" s="117">
        <v>1.7960060104409141E-2</v>
      </c>
      <c r="F39" s="117">
        <v>1.554001554001554E-4</v>
      </c>
      <c r="G39" s="117">
        <v>3.1440636148871411E-3</v>
      </c>
      <c r="H39" s="117">
        <v>2.9850376023781073E-3</v>
      </c>
      <c r="I39" s="117">
        <v>1.6434874441433232E-2</v>
      </c>
    </row>
    <row r="40" spans="1:9" ht="15" thickBot="1" x14ac:dyDescent="0.35">
      <c r="A40" s="113" t="s">
        <v>5218</v>
      </c>
      <c r="B40" s="114" t="s">
        <v>771</v>
      </c>
      <c r="C40" s="117">
        <v>0</v>
      </c>
      <c r="D40" s="117">
        <v>0</v>
      </c>
      <c r="E40" s="117">
        <v>0</v>
      </c>
      <c r="F40" s="117">
        <v>0</v>
      </c>
      <c r="G40" s="117">
        <v>0</v>
      </c>
      <c r="H40" s="117">
        <v>0</v>
      </c>
      <c r="I40" s="117">
        <v>0</v>
      </c>
    </row>
    <row r="41" spans="1:9" ht="15" thickBot="1" x14ac:dyDescent="0.35">
      <c r="A41" s="113" t="s">
        <v>5218</v>
      </c>
      <c r="B41" s="114" t="s">
        <v>26</v>
      </c>
      <c r="C41" s="117">
        <v>0</v>
      </c>
      <c r="D41" s="117">
        <v>3.8293581619832599E-4</v>
      </c>
      <c r="E41" s="117">
        <v>3.8209901287181397E-4</v>
      </c>
      <c r="F41" s="117">
        <v>0</v>
      </c>
      <c r="G41" s="117">
        <v>0</v>
      </c>
      <c r="H41" s="117">
        <v>0</v>
      </c>
      <c r="I41" s="117">
        <v>3.431827483927257E-4</v>
      </c>
    </row>
    <row r="42" spans="1:9" ht="15" thickBot="1" x14ac:dyDescent="0.35">
      <c r="A42" s="113" t="s">
        <v>5219</v>
      </c>
      <c r="B42" s="114" t="s">
        <v>770</v>
      </c>
      <c r="C42" s="117">
        <v>2.0810984767217336E-2</v>
      </c>
      <c r="D42" s="117">
        <v>0.1375561834972048</v>
      </c>
      <c r="E42" s="117">
        <v>0.13730106823632005</v>
      </c>
      <c r="F42" s="117">
        <v>7.77000777000777E-5</v>
      </c>
      <c r="G42" s="117">
        <v>5.1580110304231826E-2</v>
      </c>
      <c r="H42" s="117">
        <v>4.8839680328106073E-2</v>
      </c>
      <c r="I42" s="117">
        <v>0.12829139626111871</v>
      </c>
    </row>
    <row r="43" spans="1:9" ht="15" thickBot="1" x14ac:dyDescent="0.35">
      <c r="A43" s="113" t="s">
        <v>5219</v>
      </c>
      <c r="B43" s="114" t="s">
        <v>24</v>
      </c>
      <c r="C43" s="117">
        <v>0</v>
      </c>
      <c r="D43" s="117">
        <v>1.1699511439678916E-4</v>
      </c>
      <c r="E43" s="117">
        <v>1.1673945301237016E-4</v>
      </c>
      <c r="F43" s="117">
        <v>0</v>
      </c>
      <c r="G43" s="117">
        <v>4.3667550206765847E-6</v>
      </c>
      <c r="H43" s="117">
        <v>4.1344011113270183E-6</v>
      </c>
      <c r="I43" s="117">
        <v>1.0527078171556003E-4</v>
      </c>
    </row>
    <row r="44" spans="1:9" ht="15" thickBot="1" x14ac:dyDescent="0.35">
      <c r="A44" s="113" t="s">
        <v>5219</v>
      </c>
      <c r="B44" s="114" t="s">
        <v>771</v>
      </c>
      <c r="C44" s="117">
        <v>0</v>
      </c>
      <c r="D44" s="117">
        <v>0</v>
      </c>
      <c r="E44" s="117">
        <v>0</v>
      </c>
      <c r="F44" s="117">
        <v>0</v>
      </c>
      <c r="G44" s="117">
        <v>0</v>
      </c>
      <c r="H44" s="117">
        <v>0</v>
      </c>
      <c r="I44" s="117">
        <v>0</v>
      </c>
    </row>
    <row r="45" spans="1:9" ht="15" thickBot="1" x14ac:dyDescent="0.35">
      <c r="A45" s="113" t="s">
        <v>5219</v>
      </c>
      <c r="B45" s="114" t="s">
        <v>26</v>
      </c>
      <c r="C45" s="117">
        <v>0</v>
      </c>
      <c r="D45" s="117">
        <v>1.2968133162053738E-4</v>
      </c>
      <c r="E45" s="117">
        <v>1.2939794791732597E-4</v>
      </c>
      <c r="F45" s="117">
        <v>0</v>
      </c>
      <c r="G45" s="117">
        <v>2.9693934140600776E-4</v>
      </c>
      <c r="H45" s="117">
        <v>2.8113927557023728E-4</v>
      </c>
      <c r="I45" s="117">
        <v>1.4485259564061059E-4</v>
      </c>
    </row>
    <row r="46" spans="1:9" ht="15" thickBot="1" x14ac:dyDescent="0.35">
      <c r="A46" s="119" t="s">
        <v>60</v>
      </c>
      <c r="B46" s="119"/>
      <c r="C46" s="120">
        <v>0.35292855610384039</v>
      </c>
      <c r="D46" s="120">
        <v>0.71063913162373249</v>
      </c>
      <c r="E46" s="120">
        <v>0.70985745128237587</v>
      </c>
      <c r="F46" s="120">
        <v>6.8686868686868685E-2</v>
      </c>
      <c r="G46" s="120">
        <v>0.5900665056789649</v>
      </c>
      <c r="H46" s="120">
        <v>0.56232402955269911</v>
      </c>
      <c r="I46" s="121">
        <v>0.69483137305101672</v>
      </c>
    </row>
    <row r="47" spans="1:9" ht="15" thickBot="1" x14ac:dyDescent="0.35">
      <c r="A47" s="110" t="s">
        <v>63</v>
      </c>
      <c r="B47" s="110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13" t="s">
        <v>56</v>
      </c>
      <c r="B48" s="114" t="s">
        <v>57</v>
      </c>
      <c r="C48" s="115" t="s">
        <v>58</v>
      </c>
      <c r="D48" s="115" t="s">
        <v>59</v>
      </c>
      <c r="E48" s="124" t="s">
        <v>36</v>
      </c>
      <c r="F48" s="115" t="s">
        <v>23</v>
      </c>
      <c r="G48" s="115" t="s">
        <v>21</v>
      </c>
      <c r="H48" s="124" t="s">
        <v>36</v>
      </c>
      <c r="I48" s="123"/>
    </row>
    <row r="49" spans="1:9" ht="15" thickBot="1" x14ac:dyDescent="0.35">
      <c r="A49" s="113" t="s">
        <v>769</v>
      </c>
      <c r="B49" s="114" t="s">
        <v>770</v>
      </c>
      <c r="C49" s="117">
        <v>1.5018236429950654E-2</v>
      </c>
      <c r="D49" s="117">
        <v>2.4790278034895554E-2</v>
      </c>
      <c r="E49" s="117">
        <v>2.4768923863841479E-2</v>
      </c>
      <c r="F49" s="117">
        <v>3.7296037296037296E-3</v>
      </c>
      <c r="G49" s="117">
        <v>1.5982323375676302E-2</v>
      </c>
      <c r="H49" s="117">
        <v>1.5330359320800586E-2</v>
      </c>
      <c r="I49" s="117">
        <v>2.3807618909664194E-2</v>
      </c>
    </row>
    <row r="50" spans="1:9" ht="15" thickBot="1" x14ac:dyDescent="0.35">
      <c r="A50" s="113" t="s">
        <v>5218</v>
      </c>
      <c r="B50" s="114" t="s">
        <v>770</v>
      </c>
      <c r="C50" s="117">
        <v>6.543660158764214E-2</v>
      </c>
      <c r="D50" s="117">
        <v>5.8175233308931942E-2</v>
      </c>
      <c r="E50" s="117">
        <v>5.8191101078081814E-2</v>
      </c>
      <c r="F50" s="117">
        <v>2.6262626262626262E-2</v>
      </c>
      <c r="G50" s="117">
        <v>0.25543770168949753</v>
      </c>
      <c r="H50" s="117">
        <v>0.24324335498381383</v>
      </c>
      <c r="I50" s="117">
        <v>7.7038421308827418E-2</v>
      </c>
    </row>
    <row r="51" spans="1:9" ht="15" thickBot="1" x14ac:dyDescent="0.35">
      <c r="A51" s="113" t="s">
        <v>5218</v>
      </c>
      <c r="B51" s="114" t="s">
        <v>26</v>
      </c>
      <c r="C51" s="117">
        <v>0</v>
      </c>
      <c r="D51" s="117">
        <v>0</v>
      </c>
      <c r="E51" s="117">
        <v>0</v>
      </c>
      <c r="F51" s="117">
        <v>0</v>
      </c>
      <c r="G51" s="117">
        <v>0</v>
      </c>
      <c r="H51" s="117">
        <v>0</v>
      </c>
      <c r="I51" s="117">
        <v>0</v>
      </c>
    </row>
    <row r="52" spans="1:9" ht="15" thickBot="1" x14ac:dyDescent="0.35">
      <c r="A52" s="113" t="s">
        <v>5219</v>
      </c>
      <c r="B52" s="114" t="s">
        <v>770</v>
      </c>
      <c r="C52" s="117">
        <v>4.0763784595580351E-3</v>
      </c>
      <c r="D52" s="117">
        <v>2.9348858757295749E-2</v>
      </c>
      <c r="E52" s="117">
        <v>2.9293632542646234E-2</v>
      </c>
      <c r="F52" s="117">
        <v>0</v>
      </c>
      <c r="G52" s="117">
        <v>1.1523866499565508E-2</v>
      </c>
      <c r="H52" s="117">
        <v>1.0910684532792002E-2</v>
      </c>
      <c r="I52" s="117">
        <v>2.7421354304395941E-2</v>
      </c>
    </row>
    <row r="53" spans="1:9" ht="15" thickBot="1" x14ac:dyDescent="0.35">
      <c r="A53" s="113" t="s">
        <v>5219</v>
      </c>
      <c r="B53" s="114" t="s">
        <v>26</v>
      </c>
      <c r="C53" s="117">
        <v>0</v>
      </c>
      <c r="D53" s="117">
        <v>3.5239492288189508E-5</v>
      </c>
      <c r="E53" s="117">
        <v>3.5162485847099449E-5</v>
      </c>
      <c r="F53" s="117">
        <v>0</v>
      </c>
      <c r="G53" s="117">
        <v>0</v>
      </c>
      <c r="H53" s="117">
        <v>0</v>
      </c>
      <c r="I53" s="117">
        <v>75</v>
      </c>
    </row>
    <row r="54" spans="1:9" ht="15" thickBot="1" x14ac:dyDescent="0.35">
      <c r="A54" s="119" t="s">
        <v>60</v>
      </c>
      <c r="B54" s="119"/>
      <c r="C54" s="120">
        <v>8.4531216477150825E-2</v>
      </c>
      <c r="D54" s="120">
        <v>0.11234960959341143</v>
      </c>
      <c r="E54" s="120">
        <v>0.11228881997041663</v>
      </c>
      <c r="F54" s="120">
        <v>2.9992229992229991E-2</v>
      </c>
      <c r="G54" s="120">
        <v>0.28294389156473931</v>
      </c>
      <c r="H54" s="120">
        <v>0.26948439883740638</v>
      </c>
      <c r="I54" s="121">
        <v>0.12829897575740223</v>
      </c>
    </row>
    <row r="55" spans="1:9" ht="15" thickBot="1" x14ac:dyDescent="0.35">
      <c r="A55" s="110" t="s">
        <v>64</v>
      </c>
      <c r="B55" s="110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26" t="s">
        <v>56</v>
      </c>
      <c r="B56" s="126"/>
      <c r="C56" s="115" t="s">
        <v>58</v>
      </c>
      <c r="D56" s="115" t="s">
        <v>59</v>
      </c>
      <c r="E56" s="124" t="s">
        <v>36</v>
      </c>
      <c r="F56" s="115" t="s">
        <v>23</v>
      </c>
      <c r="G56" s="115" t="s">
        <v>21</v>
      </c>
      <c r="H56" s="124" t="s">
        <v>36</v>
      </c>
      <c r="I56" s="123"/>
    </row>
    <row r="57" spans="1:9" x14ac:dyDescent="0.3">
      <c r="A57" s="126" t="s">
        <v>769</v>
      </c>
      <c r="B57" s="126"/>
      <c r="C57" s="117">
        <v>6.4363870414074233E-4</v>
      </c>
      <c r="D57" s="117">
        <v>3.7090740283062394E-3</v>
      </c>
      <c r="E57" s="117">
        <v>3.7023753431272579E-3</v>
      </c>
      <c r="F57" s="117">
        <v>0</v>
      </c>
      <c r="G57" s="117">
        <v>0</v>
      </c>
      <c r="H57" s="117">
        <v>0</v>
      </c>
      <c r="I57" s="117">
        <v>3.3252934528311103E-3</v>
      </c>
    </row>
    <row r="58" spans="1:9" ht="15" thickBot="1" x14ac:dyDescent="0.35">
      <c r="A58" s="126" t="s">
        <v>772</v>
      </c>
      <c r="B58" s="126"/>
      <c r="C58" s="117">
        <v>4.5269255524565545E-2</v>
      </c>
      <c r="D58" s="117">
        <v>8.7894811525099439E-2</v>
      </c>
      <c r="E58" s="117">
        <v>8.7801664826496567E-2</v>
      </c>
      <c r="F58" s="117">
        <v>5.439005439005439E-4</v>
      </c>
      <c r="G58" s="117">
        <v>6.6287341213870565E-3</v>
      </c>
      <c r="H58" s="117">
        <v>6.3049616947737034E-3</v>
      </c>
      <c r="I58" s="117">
        <v>7.9501336517844662E-2</v>
      </c>
    </row>
    <row r="59" spans="1:9" ht="15" thickBot="1" x14ac:dyDescent="0.35">
      <c r="A59" s="119" t="s">
        <v>60</v>
      </c>
      <c r="B59" s="119"/>
      <c r="C59" s="127">
        <v>4.5912894228706286E-2</v>
      </c>
      <c r="D59" s="127">
        <v>9.1603885553405692E-2</v>
      </c>
      <c r="E59" s="127">
        <v>9.1504040169623838E-2</v>
      </c>
      <c r="F59" s="127">
        <v>5.439005439005439E-4</v>
      </c>
      <c r="G59" s="127">
        <v>6.6287341213870565E-3</v>
      </c>
      <c r="H59" s="127">
        <v>6.3049616947737034E-3</v>
      </c>
      <c r="I59" s="128">
        <v>8.2826629970675775E-2</v>
      </c>
    </row>
    <row r="61" spans="1:9" ht="15" thickBot="1" x14ac:dyDescent="0.35"/>
    <row r="62" spans="1:9" ht="15" thickBot="1" x14ac:dyDescent="0.35">
      <c r="A62" s="129"/>
      <c r="B62" s="130" t="s">
        <v>27</v>
      </c>
      <c r="C62" s="130"/>
      <c r="D62" s="130"/>
      <c r="E62" s="130" t="s">
        <v>775</v>
      </c>
      <c r="F62" s="130"/>
      <c r="G62" s="130"/>
      <c r="H62" s="131" t="s">
        <v>776</v>
      </c>
    </row>
    <row r="63" spans="1:9" ht="15" thickBot="1" x14ac:dyDescent="0.35">
      <c r="A63" s="132"/>
      <c r="B63" s="133" t="s">
        <v>58</v>
      </c>
      <c r="C63" s="133" t="s">
        <v>59</v>
      </c>
      <c r="D63" s="133" t="s">
        <v>777</v>
      </c>
      <c r="E63" s="133" t="s">
        <v>23</v>
      </c>
      <c r="F63" s="133" t="s">
        <v>21</v>
      </c>
      <c r="G63" s="133" t="s">
        <v>777</v>
      </c>
      <c r="H63" s="131"/>
    </row>
    <row r="64" spans="1:9" ht="27" thickBot="1" x14ac:dyDescent="0.35">
      <c r="A64" s="132" t="s">
        <v>5220</v>
      </c>
      <c r="B64" s="134">
        <v>4661</v>
      </c>
      <c r="C64" s="134">
        <v>2128294</v>
      </c>
      <c r="D64" s="134">
        <v>2132955</v>
      </c>
      <c r="E64" s="134">
        <v>12870</v>
      </c>
      <c r="F64" s="134">
        <v>229003</v>
      </c>
      <c r="G64" s="134">
        <v>241873</v>
      </c>
      <c r="H64" s="129">
        <v>2374828</v>
      </c>
    </row>
    <row r="65" spans="1:8" x14ac:dyDescent="0.3">
      <c r="A65" s="135"/>
      <c r="B65" s="135"/>
      <c r="C65" s="135"/>
      <c r="D65" s="135"/>
      <c r="E65" s="135"/>
      <c r="F65" s="135"/>
      <c r="G65" s="135"/>
      <c r="H65" s="135"/>
    </row>
    <row r="66" spans="1:8" x14ac:dyDescent="0.3">
      <c r="A66" s="135" t="s">
        <v>5221</v>
      </c>
      <c r="B66" s="135"/>
      <c r="C66" s="135"/>
      <c r="D66" s="135"/>
      <c r="E66" s="135"/>
      <c r="F66" s="135"/>
      <c r="G66" s="135"/>
      <c r="H66" s="135"/>
    </row>
    <row r="67" spans="1:8" x14ac:dyDescent="0.3">
      <c r="A67" s="135" t="s">
        <v>778</v>
      </c>
      <c r="B67" s="135"/>
      <c r="C67" s="135"/>
      <c r="D67" s="135"/>
      <c r="E67" s="135"/>
      <c r="F67" s="135"/>
      <c r="G67" s="135"/>
      <c r="H67" s="135"/>
    </row>
    <row r="68" spans="1:8" x14ac:dyDescent="0.3">
      <c r="B68" s="135"/>
      <c r="C68" s="135"/>
      <c r="D68" s="135"/>
      <c r="E68" s="135"/>
      <c r="F68" s="135"/>
      <c r="G68" s="135"/>
      <c r="H68" s="135"/>
    </row>
  </sheetData>
  <mergeCells count="41">
    <mergeCell ref="A57:B57"/>
    <mergeCell ref="A58:B58"/>
    <mergeCell ref="A59:B59"/>
    <mergeCell ref="B62:D62"/>
    <mergeCell ref="E62:G62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F13:H13"/>
    <mergeCell ref="I13:I14"/>
    <mergeCell ref="A25:B25"/>
    <mergeCell ref="A26:B26"/>
    <mergeCell ref="C26:E26"/>
    <mergeCell ref="F26:H26"/>
    <mergeCell ref="I26:I27"/>
    <mergeCell ref="B7:C7"/>
    <mergeCell ref="B8:C8"/>
    <mergeCell ref="B9:C9"/>
    <mergeCell ref="B10:C10"/>
    <mergeCell ref="A13:B13"/>
    <mergeCell ref="C13:E13"/>
    <mergeCell ref="A1:C1"/>
    <mergeCell ref="B2:C2"/>
    <mergeCell ref="B3:C3"/>
    <mergeCell ref="B4:C4"/>
    <mergeCell ref="B5:C5"/>
    <mergeCell ref="B6:C6"/>
  </mergeCells>
  <dataValidations count="5">
    <dataValidation type="decimal" allowBlank="1" showErrorMessage="1" errorTitle="İstenen Aralıkta Değil!" error="İstenen Aralık: Minimum=0.0 Maksimum=9223372036854775807" sqref="BL2:BR8">
      <formula1>0</formula1>
      <formula2>9223372036854770000</formula2>
    </dataValidation>
    <dataValidation type="decimal" allowBlank="1" showErrorMessage="1" errorTitle="İstenen Aralıkta Değil!" error="İstenen Aralık: Minimum=-9223372036854775808 Maksimum=9223372036854775807" sqref="C49:I53 C36:I45 C28:I32 C15:I24 G57 C57:F58 H57:I58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57:B58 A49:B53 A36:B45 A28:B32 A15:B24">
      <formula1>0</formula1>
      <formula2>2147483647</formula2>
    </dataValidation>
    <dataValidation type="textLength" allowBlank="1" showInputMessage="1" showErrorMessage="1" sqref="B6:C6">
      <formula1>10</formula1>
      <formula2>10</formula2>
    </dataValidation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105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2.7916666071428571</v>
      </c>
      <c r="D17" s="20">
        <f t="shared" si="1"/>
        <v>13.912776441945965</v>
      </c>
      <c r="E17" s="20">
        <f t="shared" si="2"/>
        <v>13.781232391855358</v>
      </c>
      <c r="F17" s="20">
        <f t="shared" si="3"/>
        <v>0</v>
      </c>
      <c r="G17" s="20">
        <f t="shared" si="4"/>
        <v>2.4181717045251298E-2</v>
      </c>
      <c r="H17" s="20">
        <f t="shared" si="5"/>
        <v>2.3615717030567685E-2</v>
      </c>
      <c r="I17" s="20">
        <f t="shared" si="6"/>
        <v>12.297082408562439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0.14538685714285715</v>
      </c>
      <c r="D18" s="20">
        <f t="shared" si="1"/>
        <v>1.3539279800786592</v>
      </c>
      <c r="E18" s="20">
        <f t="shared" si="2"/>
        <v>1.3396329684859751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1.1951154772089168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14.111323672623119</v>
      </c>
      <c r="E21" s="20">
        <f t="shared" si="2"/>
        <v>13.944410415258533</v>
      </c>
      <c r="F21" s="20">
        <f t="shared" si="3"/>
        <v>0</v>
      </c>
      <c r="G21" s="20">
        <f t="shared" si="4"/>
        <v>6.2397896619567156E-2</v>
      </c>
      <c r="H21" s="20">
        <f t="shared" si="5"/>
        <v>6.0937404366812227E-2</v>
      </c>
      <c r="I21" s="20">
        <f t="shared" si="6"/>
        <v>12.446683248977745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2.9370534642857145</v>
      </c>
      <c r="D25" s="20">
        <f t="shared" si="7"/>
        <v>29.378028094647743</v>
      </c>
      <c r="E25" s="20">
        <f t="shared" si="7"/>
        <v>29.065275775599865</v>
      </c>
      <c r="F25" s="20">
        <f t="shared" si="7"/>
        <v>0</v>
      </c>
      <c r="G25" s="20">
        <f t="shared" si="7"/>
        <v>8.657961366481845E-2</v>
      </c>
      <c r="H25" s="20">
        <f t="shared" si="7"/>
        <v>8.4553121397379916E-2</v>
      </c>
      <c r="I25" s="20">
        <f t="shared" si="7"/>
        <v>25.938881134749103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1.1626416428571429</v>
      </c>
      <c r="D28" s="20">
        <f>(SUMIFS(AGİİ2,KAYNAK,A28,SEBEP,B28,SÜRE,"Uzun",BİLDİRİM,"Bildirimli",İL,$B$10,İLÇE,$B$11)/VLOOKUP($B$11,ABONE,4,FALSE))*60</f>
        <v>11.026010054292065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10.909342972710375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9.7324602630537598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8.8720285714285696E-2</v>
      </c>
      <c r="D29" s="20">
        <f>(SUMIFS(AGİİ2,KAYNAK,A29,SEBEP,B29,SÜRE,"Uzun",BİLDİRİM,"Bildirimli",İL,$B$10,İLÇE,$B$11)/VLOOKUP($B$11,ABONE,4,FALSE))*60</f>
        <v>0.97862837508549927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0.96810225709699227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0.86366491284930935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1.2513619285714286</v>
      </c>
      <c r="D33" s="20">
        <f t="shared" ref="D33:I33" si="8">SUM(D28:D32)</f>
        <v>12.004638429377565</v>
      </c>
      <c r="E33" s="20">
        <f t="shared" si="8"/>
        <v>11.877445229807368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10.596125175903069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0.05</v>
      </c>
      <c r="D38" s="20">
        <f t="shared" si="10"/>
        <v>0.25061987004103969</v>
      </c>
      <c r="E38" s="20">
        <f t="shared" si="11"/>
        <v>0.24824687394389996</v>
      </c>
      <c r="F38" s="20">
        <f t="shared" si="12"/>
        <v>0</v>
      </c>
      <c r="G38" s="20">
        <f t="shared" si="13"/>
        <v>3.5771776068681808E-4</v>
      </c>
      <c r="H38" s="20">
        <f t="shared" si="14"/>
        <v>3.4934497816593884E-4</v>
      </c>
      <c r="I38" s="20">
        <f t="shared" si="15"/>
        <v>0.2215040795944902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1.7857142857142857E-3</v>
      </c>
      <c r="D39" s="20">
        <f t="shared" si="10"/>
        <v>1.6629616963064295E-2</v>
      </c>
      <c r="E39" s="20">
        <f t="shared" si="11"/>
        <v>1.6454038526529234E-2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1.4679002807665492E-2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0.19299333105335156</v>
      </c>
      <c r="E42" s="20">
        <f t="shared" si="11"/>
        <v>0.19071054410273741</v>
      </c>
      <c r="F42" s="20">
        <f t="shared" si="12"/>
        <v>0</v>
      </c>
      <c r="G42" s="20">
        <f t="shared" si="13"/>
        <v>3.5771776068681808E-4</v>
      </c>
      <c r="H42" s="20">
        <f t="shared" si="14"/>
        <v>3.4934497816593884E-4</v>
      </c>
      <c r="I42" s="20">
        <f t="shared" si="15"/>
        <v>0.17017467824907195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74" t="s">
        <v>60</v>
      </c>
      <c r="B46" s="75"/>
      <c r="C46" s="20">
        <f>SUM(C36:C45)</f>
        <v>5.1785714285714289E-2</v>
      </c>
      <c r="D46" s="20">
        <f t="shared" ref="D46:I46" si="16">SUM(D36:D45)</f>
        <v>0.46024281805745559</v>
      </c>
      <c r="E46" s="20">
        <f t="shared" si="16"/>
        <v>0.45541145657316662</v>
      </c>
      <c r="F46" s="20">
        <f t="shared" si="16"/>
        <v>0</v>
      </c>
      <c r="G46" s="20">
        <f t="shared" si="16"/>
        <v>7.1543552137363616E-4</v>
      </c>
      <c r="H46" s="20">
        <f t="shared" si="16"/>
        <v>6.9868995633187768E-4</v>
      </c>
      <c r="I46" s="20">
        <f t="shared" si="16"/>
        <v>0.40635776065122764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1.2500000000000001E-2</v>
      </c>
      <c r="D49" s="20">
        <f>(SUMIFS(AGİİ1,KAYNAK,A49,SEBEP,B49,SÜRE,"Uzun",BİLDİRİM,"Bildirimli",İL,$B$10,İLÇE,$B$11)/VLOOKUP($B$11,ABONE,4,FALSE))</f>
        <v>0.11854480164158687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0.11729046975329503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0.10463735891009818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3.5714285714285713E-3</v>
      </c>
      <c r="D50" s="20">
        <f>(SUMIFS(AGİİ1,KAYNAK,A50,SEBEP,B50,SÜRE,"Uzun",BİLDİRİM,"Bildirimli",İL,$B$10,İLÇE,$B$11)/VLOOKUP($B$11,ABONE,4,FALSE))</f>
        <v>4.507951436388509E-2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4.4588543426833389E-2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3.9778401703442691E-2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1.6071428571428573E-2</v>
      </c>
      <c r="D54" s="20">
        <f t="shared" ref="D54:I54" si="17">SUM(D49:D53)</f>
        <v>0.16362431600547195</v>
      </c>
      <c r="E54" s="20">
        <f t="shared" si="17"/>
        <v>0.16187901318012843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0.14441576061354086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560</v>
      </c>
      <c r="D63" s="31">
        <f>VLOOKUP($B$11,ABONE,4,FALSE)</f>
        <v>46784</v>
      </c>
      <c r="E63" s="31">
        <f>VLOOKUP($B$11,ABONE,5,FALSE)</f>
        <v>47344</v>
      </c>
      <c r="F63" s="31">
        <f>VLOOKUP($B$11,ABONE,6,FALSE)</f>
        <v>134</v>
      </c>
      <c r="G63" s="31">
        <f>VLOOKUP($B$11,ABONE,7,FALSE)</f>
        <v>5591</v>
      </c>
      <c r="H63" s="31">
        <f>VLOOKUP($B$11,ABONE,8,FALSE)</f>
        <v>5725</v>
      </c>
      <c r="I63" s="31">
        <f>VLOOKUP($B$11,ABONE,9,FALSE)</f>
        <v>53069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106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47" t="s">
        <v>58</v>
      </c>
      <c r="D14" s="47" t="s">
        <v>59</v>
      </c>
      <c r="E14" s="47" t="s">
        <v>36</v>
      </c>
      <c r="F14" s="47" t="s">
        <v>58</v>
      </c>
      <c r="G14" s="47" t="s">
        <v>59</v>
      </c>
      <c r="H14" s="47" t="s">
        <v>36</v>
      </c>
      <c r="I14" s="91"/>
    </row>
    <row r="15" spans="1:9" ht="15" thickBot="1" x14ac:dyDescent="0.35">
      <c r="A15" s="18" t="s">
        <v>76</v>
      </c>
      <c r="B15" s="46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46" t="s">
        <v>22</v>
      </c>
      <c r="C17" s="20">
        <f t="shared" si="0"/>
        <v>132.04543663865547</v>
      </c>
      <c r="D17" s="20">
        <f t="shared" si="1"/>
        <v>215.48698216316728</v>
      </c>
      <c r="E17" s="20">
        <f t="shared" si="2"/>
        <v>214.7246956655919</v>
      </c>
      <c r="F17" s="20">
        <f t="shared" si="3"/>
        <v>0</v>
      </c>
      <c r="G17" s="20">
        <f t="shared" si="4"/>
        <v>3.0764413911060426</v>
      </c>
      <c r="H17" s="20">
        <f t="shared" si="5"/>
        <v>3.0715381375227677</v>
      </c>
      <c r="I17" s="20">
        <f t="shared" si="6"/>
        <v>108.29228578887107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46" t="s">
        <v>22</v>
      </c>
      <c r="C21" s="20">
        <f t="shared" si="0"/>
        <v>0</v>
      </c>
      <c r="D21" s="20">
        <f t="shared" si="1"/>
        <v>20.203378321840855</v>
      </c>
      <c r="E21" s="20">
        <f t="shared" si="2"/>
        <v>20.018808843850753</v>
      </c>
      <c r="F21" s="20">
        <f t="shared" si="3"/>
        <v>0</v>
      </c>
      <c r="G21" s="20">
        <f t="shared" si="4"/>
        <v>0.20878628050171039</v>
      </c>
      <c r="H21" s="20">
        <f t="shared" si="5"/>
        <v>0.20845351548269581</v>
      </c>
      <c r="I21" s="20">
        <f t="shared" si="6"/>
        <v>10.056926475841536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2.2153870008522505</v>
      </c>
      <c r="E22" s="20">
        <f t="shared" si="2"/>
        <v>2.195148166743436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1.0912907419280971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132.04543663865547</v>
      </c>
      <c r="D25" s="20">
        <f t="shared" si="7"/>
        <v>237.90574748586039</v>
      </c>
      <c r="E25" s="20">
        <f t="shared" si="7"/>
        <v>236.93865267618608</v>
      </c>
      <c r="F25" s="20">
        <f t="shared" si="7"/>
        <v>0</v>
      </c>
      <c r="G25" s="20">
        <f t="shared" si="7"/>
        <v>3.2852276716077529</v>
      </c>
      <c r="H25" s="20">
        <f t="shared" si="7"/>
        <v>3.2799916530054634</v>
      </c>
      <c r="I25" s="20">
        <f t="shared" si="7"/>
        <v>119.4405030066407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47" t="s">
        <v>58</v>
      </c>
      <c r="D27" s="47" t="s">
        <v>59</v>
      </c>
      <c r="E27" s="24" t="s">
        <v>36</v>
      </c>
      <c r="F27" s="47" t="s">
        <v>23</v>
      </c>
      <c r="G27" s="47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46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46" t="s">
        <v>22</v>
      </c>
      <c r="C29" s="20">
        <f>(SUMIFS(OGİİ2,KAYNAK,A29,SEBEP,B29,SÜRE,"Uzun",BİLDİRİM,"Bildirimli",İL,$B$10,İLÇE,$B$11)/VLOOKUP($B$11,ABONE,3,FALSE))*60</f>
        <v>128.76771226890756</v>
      </c>
      <c r="D29" s="20">
        <f>(SUMIFS(AGİİ2,KAYNAK,A29,SEBEP,B29,SÜRE,"Uzun",BİLDİRİM,"Bildirimli",İL,$B$10,İLÇE,$B$11)/VLOOKUP($B$11,ABONE,4,FALSE))*60</f>
        <v>175.49201170682576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175.06515836480887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2.3980455324971492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2.3942235109289616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88.235441639569501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46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46.983429032308052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46.554208392445879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0.18937919270239453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0.18907735883424406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23.238928394779023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128.76771226890756</v>
      </c>
      <c r="D33" s="20">
        <f t="shared" ref="D33:I33" si="8">SUM(D28:D32)</f>
        <v>222.47544073913383</v>
      </c>
      <c r="E33" s="20">
        <f t="shared" si="8"/>
        <v>221.61936675725474</v>
      </c>
      <c r="F33" s="20">
        <f t="shared" si="8"/>
        <v>0</v>
      </c>
      <c r="G33" s="20">
        <f t="shared" si="8"/>
        <v>2.5874247251995439</v>
      </c>
      <c r="H33" s="20">
        <f t="shared" si="8"/>
        <v>2.5833008697632058</v>
      </c>
      <c r="I33" s="20">
        <f t="shared" si="8"/>
        <v>111.47437003434852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47" t="s">
        <v>58</v>
      </c>
      <c r="D35" s="47" t="s">
        <v>59</v>
      </c>
      <c r="E35" s="24" t="s">
        <v>36</v>
      </c>
      <c r="F35" s="47" t="s">
        <v>23</v>
      </c>
      <c r="G35" s="47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46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46" t="s">
        <v>22</v>
      </c>
      <c r="C38" s="20">
        <f t="shared" si="9"/>
        <v>1.0756302521008403</v>
      </c>
      <c r="D38" s="20">
        <f t="shared" si="10"/>
        <v>1.2865886728132021</v>
      </c>
      <c r="E38" s="20">
        <f t="shared" si="11"/>
        <v>1.284661446338093</v>
      </c>
      <c r="F38" s="20">
        <f t="shared" si="12"/>
        <v>0</v>
      </c>
      <c r="G38" s="20">
        <f t="shared" si="13"/>
        <v>1.9232231090839984E-2</v>
      </c>
      <c r="H38" s="20">
        <f t="shared" si="14"/>
        <v>1.9201578627808136E-2</v>
      </c>
      <c r="I38" s="20">
        <f t="shared" si="15"/>
        <v>0.64830928936722387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46" t="s">
        <v>22</v>
      </c>
      <c r="C42" s="20">
        <f t="shared" si="9"/>
        <v>0</v>
      </c>
      <c r="D42" s="20">
        <f t="shared" si="10"/>
        <v>0.14131866429069498</v>
      </c>
      <c r="E42" s="20">
        <f t="shared" si="11"/>
        <v>0.14002763703362506</v>
      </c>
      <c r="F42" s="20">
        <f t="shared" si="12"/>
        <v>0</v>
      </c>
      <c r="G42" s="20">
        <f t="shared" si="13"/>
        <v>1.7483846446218168E-3</v>
      </c>
      <c r="H42" s="20">
        <f t="shared" si="14"/>
        <v>1.7455980570734669E-3</v>
      </c>
      <c r="I42" s="20">
        <f t="shared" si="15"/>
        <v>7.0490802228837496E-2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4.4936855969628887E-3</v>
      </c>
      <c r="E43" s="20">
        <f t="shared" si="11"/>
        <v>4.4526331951481651E-3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2.2135714830928935E-3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74" t="s">
        <v>60</v>
      </c>
      <c r="B46" s="75"/>
      <c r="C46" s="20">
        <f>SUM(C36:C45)</f>
        <v>1.0756302521008403</v>
      </c>
      <c r="D46" s="20">
        <f t="shared" ref="D46:I46" si="16">SUM(D36:D45)</f>
        <v>1.4324010227008599</v>
      </c>
      <c r="E46" s="20">
        <f t="shared" si="16"/>
        <v>1.4291417165668663</v>
      </c>
      <c r="F46" s="20">
        <f t="shared" si="16"/>
        <v>0</v>
      </c>
      <c r="G46" s="20">
        <f t="shared" si="16"/>
        <v>2.09806157354618E-2</v>
      </c>
      <c r="H46" s="20">
        <f t="shared" si="16"/>
        <v>2.0947176684881604E-2</v>
      </c>
      <c r="I46" s="20">
        <f t="shared" si="16"/>
        <v>0.72101366307915427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47" t="s">
        <v>58</v>
      </c>
      <c r="D48" s="47" t="s">
        <v>59</v>
      </c>
      <c r="E48" s="24" t="s">
        <v>36</v>
      </c>
      <c r="F48" s="47" t="s">
        <v>23</v>
      </c>
      <c r="G48" s="47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46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46" t="s">
        <v>22</v>
      </c>
      <c r="C50" s="20">
        <f>(SUMIFS(OGİİ1,KAYNAK,A50,SEBEP,B50,SÜRE,"Uzun",BİLDİRİM,"Bildirimli",İL,$B$10,İLÇE,$B$11)/VLOOKUP($B$11,ABONE,3,FALSE))</f>
        <v>0.77310924369747902</v>
      </c>
      <c r="D50" s="20">
        <f>(SUMIFS(AGİİ1,KAYNAK,A50,SEBEP,B50,SÜRE,"Uzun",BİLDİRİM,"Bildirimli",İL,$B$10,İLÇE,$B$11)/VLOOKUP($B$11,ABONE,4,FALSE))</f>
        <v>0.92469202758193225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0.92330723169046525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1.3911060433295324E-2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1.3888888888888888E-2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0.46599496221662468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46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0.11040520647710544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0.10939659143251958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6.081337894336754E-4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6.0716454159077113E-4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5.4690481642622697E-2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0.77310924369747902</v>
      </c>
      <c r="D54" s="20">
        <f t="shared" ref="D54:I54" si="17">SUM(D49:D53)</f>
        <v>1.0350972340590376</v>
      </c>
      <c r="E54" s="20">
        <f t="shared" si="17"/>
        <v>1.0327038231229848</v>
      </c>
      <c r="F54" s="20">
        <f t="shared" si="17"/>
        <v>0</v>
      </c>
      <c r="G54" s="20">
        <f t="shared" si="17"/>
        <v>1.4519194222728999E-2</v>
      </c>
      <c r="H54" s="20">
        <f t="shared" si="17"/>
        <v>1.4496053430479659E-2</v>
      </c>
      <c r="I54" s="20">
        <f t="shared" si="17"/>
        <v>0.52068544385924742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47" t="s">
        <v>58</v>
      </c>
      <c r="D56" s="47" t="s">
        <v>59</v>
      </c>
      <c r="E56" s="24" t="s">
        <v>36</v>
      </c>
      <c r="F56" s="47" t="s">
        <v>23</v>
      </c>
      <c r="G56" s="47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119</v>
      </c>
      <c r="D63" s="31">
        <f>VLOOKUP($B$11,ABONE,4,FALSE)</f>
        <v>12907</v>
      </c>
      <c r="E63" s="31">
        <f>VLOOKUP($B$11,ABONE,5,FALSE)</f>
        <v>13026</v>
      </c>
      <c r="F63" s="31">
        <f>VLOOKUP($B$11,ABONE,6,FALSE)</f>
        <v>21</v>
      </c>
      <c r="G63" s="31">
        <f>VLOOKUP($B$11,ABONE,7,FALSE)</f>
        <v>13155</v>
      </c>
      <c r="H63" s="31">
        <f>VLOOKUP($B$11,ABONE,8,FALSE)</f>
        <v>13176</v>
      </c>
      <c r="I63" s="31">
        <f>VLOOKUP($B$11,ABONE,9,FALSE)</f>
        <v>26202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107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47" t="s">
        <v>58</v>
      </c>
      <c r="D14" s="47" t="s">
        <v>59</v>
      </c>
      <c r="E14" s="47" t="s">
        <v>36</v>
      </c>
      <c r="F14" s="47" t="s">
        <v>58</v>
      </c>
      <c r="G14" s="47" t="s">
        <v>59</v>
      </c>
      <c r="H14" s="47" t="s">
        <v>36</v>
      </c>
      <c r="I14" s="91"/>
    </row>
    <row r="15" spans="1:9" ht="15" thickBot="1" x14ac:dyDescent="0.35">
      <c r="A15" s="18" t="s">
        <v>76</v>
      </c>
      <c r="B15" s="46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46" t="s">
        <v>22</v>
      </c>
      <c r="C17" s="20">
        <f t="shared" si="0"/>
        <v>0</v>
      </c>
      <c r="D17" s="20">
        <f t="shared" si="1"/>
        <v>2.500268972142171E-3</v>
      </c>
      <c r="E17" s="20">
        <f t="shared" si="2"/>
        <v>2.4831737955159803E-3</v>
      </c>
      <c r="F17" s="20">
        <f t="shared" si="3"/>
        <v>6.5069449999999991</v>
      </c>
      <c r="G17" s="20">
        <f t="shared" si="4"/>
        <v>1.9149148261327715</v>
      </c>
      <c r="H17" s="20">
        <f t="shared" si="5"/>
        <v>1.9293855094537817</v>
      </c>
      <c r="I17" s="20">
        <f t="shared" si="6"/>
        <v>0.72919844508269782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46" t="s">
        <v>22</v>
      </c>
      <c r="C21" s="20">
        <f t="shared" si="0"/>
        <v>0</v>
      </c>
      <c r="D21" s="20">
        <f t="shared" si="1"/>
        <v>1.1639982804995197</v>
      </c>
      <c r="E21" s="20">
        <f t="shared" si="2"/>
        <v>1.1560396342820798</v>
      </c>
      <c r="F21" s="20">
        <f t="shared" si="3"/>
        <v>0</v>
      </c>
      <c r="G21" s="20">
        <f t="shared" si="4"/>
        <v>3.7711713856691249</v>
      </c>
      <c r="H21" s="20">
        <f t="shared" si="5"/>
        <v>3.7592874422268903</v>
      </c>
      <c r="I21" s="20">
        <f t="shared" si="6"/>
        <v>2.1378330038625335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0</v>
      </c>
      <c r="D25" s="20">
        <f t="shared" si="7"/>
        <v>1.1664985494716618</v>
      </c>
      <c r="E25" s="20">
        <f t="shared" si="7"/>
        <v>1.1585228080775958</v>
      </c>
      <c r="F25" s="20">
        <f t="shared" si="7"/>
        <v>6.5069449999999991</v>
      </c>
      <c r="G25" s="20">
        <f t="shared" si="7"/>
        <v>5.6860862118018964</v>
      </c>
      <c r="H25" s="20">
        <f t="shared" si="7"/>
        <v>5.6886729516806724</v>
      </c>
      <c r="I25" s="20">
        <f t="shared" si="7"/>
        <v>2.8670314489452311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47" t="s">
        <v>58</v>
      </c>
      <c r="D27" s="47" t="s">
        <v>59</v>
      </c>
      <c r="E27" s="24" t="s">
        <v>36</v>
      </c>
      <c r="F27" s="47" t="s">
        <v>23</v>
      </c>
      <c r="G27" s="47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46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46" t="s">
        <v>22</v>
      </c>
      <c r="C29" s="20">
        <f>(SUMIFS(OGİİ2,KAYNAK,A29,SEBEP,B29,SÜRE,"Uzun",BİLDİRİM,"Bildirimli",İL,$B$10,İLÇE,$B$11)/VLOOKUP($B$11,ABONE,3,FALSE))*60</f>
        <v>41.496661395348845</v>
      </c>
      <c r="D29" s="20">
        <f>(SUMIFS(AGİİ2,KAYNAK,A29,SEBEP,B29,SÜRE,"Uzun",BİLDİRİM,"Bildirimli",İL,$B$10,İLÇE,$B$11)/VLOOKUP($B$11,ABONE,4,FALSE))*60</f>
        <v>113.15216106628242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112.66222840833198</v>
      </c>
      <c r="F29" s="20">
        <f>(SUMIFS(OGİD2,KAYNAK,A29,SEBEP,B29,SÜRE,"Uzun",BİLDİRİM,"Bildirimli",İL,$B$10,İLÇE,$B$11)/VLOOKUP($B$11,ABONE,6,FALSE))*60</f>
        <v>189.49328500000001</v>
      </c>
      <c r="G29" s="20">
        <f>(SUMIFS(AGİD2,KAYNAK,A29,SEBEP,B29,SÜRE,"Uzun",BİLDİRİM,"Bildirimli",İL,$B$10,İLÇE,$B$11)/VLOOKUP($B$11,ABONE,7,FALSE))*60</f>
        <v>64.561560679662819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64.95525308823531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94.669937428939292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46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43.082329068203656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42.787760750516782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21.657626016859851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21.589377195378148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34.792965803704078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41.496661395348845</v>
      </c>
      <c r="D33" s="20">
        <f t="shared" ref="D33:I33" si="8">SUM(D28:D32)</f>
        <v>156.23449013448607</v>
      </c>
      <c r="E33" s="20">
        <f t="shared" si="8"/>
        <v>155.44998915884878</v>
      </c>
      <c r="F33" s="20">
        <f t="shared" si="8"/>
        <v>189.49328500000001</v>
      </c>
      <c r="G33" s="20">
        <f t="shared" si="8"/>
        <v>86.219186696522669</v>
      </c>
      <c r="H33" s="20">
        <f t="shared" si="8"/>
        <v>86.544630283613458</v>
      </c>
      <c r="I33" s="20">
        <f t="shared" si="8"/>
        <v>129.46290323264338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47" t="s">
        <v>58</v>
      </c>
      <c r="D35" s="47" t="s">
        <v>59</v>
      </c>
      <c r="E35" s="24" t="s">
        <v>36</v>
      </c>
      <c r="F35" s="47" t="s">
        <v>23</v>
      </c>
      <c r="G35" s="47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46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46" t="s">
        <v>22</v>
      </c>
      <c r="C38" s="20">
        <f t="shared" si="9"/>
        <v>0</v>
      </c>
      <c r="D38" s="20">
        <f t="shared" si="10"/>
        <v>1.6010246557796989E-4</v>
      </c>
      <c r="E38" s="20">
        <f t="shared" si="11"/>
        <v>1.590077913817777E-4</v>
      </c>
      <c r="F38" s="20">
        <f t="shared" si="12"/>
        <v>0.41666666666666669</v>
      </c>
      <c r="G38" s="20">
        <f t="shared" si="13"/>
        <v>4.0832455216016861E-2</v>
      </c>
      <c r="H38" s="20">
        <f t="shared" si="14"/>
        <v>4.2016806722689079E-2</v>
      </c>
      <c r="I38" s="20">
        <f t="shared" si="15"/>
        <v>1.5945330296127564E-2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46" t="s">
        <v>22</v>
      </c>
      <c r="C42" s="20">
        <f t="shared" si="9"/>
        <v>0</v>
      </c>
      <c r="D42" s="20">
        <f t="shared" si="10"/>
        <v>4.0666026256804357E-2</v>
      </c>
      <c r="E42" s="20">
        <f t="shared" si="11"/>
        <v>4.0387979010971541E-2</v>
      </c>
      <c r="F42" s="20">
        <f t="shared" si="12"/>
        <v>0</v>
      </c>
      <c r="G42" s="20">
        <f t="shared" si="13"/>
        <v>6.3224446786090627E-2</v>
      </c>
      <c r="H42" s="20">
        <f t="shared" si="14"/>
        <v>6.3025210084033612E-2</v>
      </c>
      <c r="I42" s="20">
        <f t="shared" si="15"/>
        <v>4.8925423393087059E-2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74" t="s">
        <v>60</v>
      </c>
      <c r="B46" s="75"/>
      <c r="C46" s="20">
        <f>SUM(C36:C45)</f>
        <v>0</v>
      </c>
      <c r="D46" s="20">
        <f t="shared" ref="D46:I46" si="16">SUM(D36:D45)</f>
        <v>4.0826128722382324E-2</v>
      </c>
      <c r="E46" s="20">
        <f t="shared" si="16"/>
        <v>4.0546986802353316E-2</v>
      </c>
      <c r="F46" s="20">
        <f t="shared" si="16"/>
        <v>0.41666666666666669</v>
      </c>
      <c r="G46" s="20">
        <f t="shared" si="16"/>
        <v>0.10405690200210749</v>
      </c>
      <c r="H46" s="20">
        <f t="shared" si="16"/>
        <v>0.10504201680672269</v>
      </c>
      <c r="I46" s="20">
        <f t="shared" si="16"/>
        <v>6.4870753689214619E-2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47" t="s">
        <v>58</v>
      </c>
      <c r="D48" s="47" t="s">
        <v>59</v>
      </c>
      <c r="E48" s="24" t="s">
        <v>36</v>
      </c>
      <c r="F48" s="47" t="s">
        <v>23</v>
      </c>
      <c r="G48" s="47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46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46" t="s">
        <v>22</v>
      </c>
      <c r="C50" s="20">
        <f>(SUMIFS(OGİİ1,KAYNAK,A50,SEBEP,B50,SÜRE,"Uzun",BİLDİRİM,"Bildirimli",İL,$B$10,İLÇE,$B$11)/VLOOKUP($B$11,ABONE,3,FALSE))</f>
        <v>9.3023255813953487E-2</v>
      </c>
      <c r="D50" s="20">
        <f>(SUMIFS(AGİİ1,KAYNAK,A50,SEBEP,B50,SÜRE,"Uzun",BİLDİRİM,"Bildirimli",İL,$B$10,İLÇE,$B$11)/VLOOKUP($B$11,ABONE,4,FALSE))</f>
        <v>0.25440281780339419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0.25329941167117187</v>
      </c>
      <c r="F50" s="20">
        <f>(SUMIFS(OGİD1,KAYNAK,A50,SEBEP,B50,SÜRE,"Uzun",BİLDİRİM,"Bildirimli",İL,$B$10,İLÇE,$B$11)/VLOOKUP($B$11,ABONE,6,FALSE))</f>
        <v>1.3333333333333333</v>
      </c>
      <c r="G50" s="20">
        <f>(SUMIFS(AGİD1,KAYNAK,A50,SEBEP,B50,SÜRE,"Uzun",BİLDİRİM,"Bildirimli",İL,$B$10,İLÇE,$B$11)/VLOOKUP($B$11,ABONE,7,FALSE))</f>
        <v>0.44942044257112751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0.45220588235294118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0.32831534119045264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46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0.11751520973422991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0.11671171887422484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5.6375131717597469E-2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5.619747899159664E-2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9.388927404179459E-2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9.3023255813953487E-2</v>
      </c>
      <c r="D54" s="20">
        <f t="shared" ref="D54:I54" si="17">SUM(D49:D53)</f>
        <v>0.3719180275376241</v>
      </c>
      <c r="E54" s="20">
        <f t="shared" si="17"/>
        <v>0.37001113054539669</v>
      </c>
      <c r="F54" s="20">
        <f t="shared" si="17"/>
        <v>1.3333333333333333</v>
      </c>
      <c r="G54" s="20">
        <f t="shared" si="17"/>
        <v>0.50579557428872501</v>
      </c>
      <c r="H54" s="20">
        <f t="shared" si="17"/>
        <v>0.50840336134453779</v>
      </c>
      <c r="I54" s="20">
        <f t="shared" si="17"/>
        <v>0.42220461523224723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47" t="s">
        <v>58</v>
      </c>
      <c r="D56" s="47" t="s">
        <v>59</v>
      </c>
      <c r="E56" s="24" t="s">
        <v>36</v>
      </c>
      <c r="F56" s="47" t="s">
        <v>23</v>
      </c>
      <c r="G56" s="47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43</v>
      </c>
      <c r="D63" s="31">
        <f>VLOOKUP($B$11,ABONE,4,FALSE)</f>
        <v>6246</v>
      </c>
      <c r="E63" s="31">
        <f>VLOOKUP($B$11,ABONE,5,FALSE)</f>
        <v>6289</v>
      </c>
      <c r="F63" s="31">
        <f>VLOOKUP($B$11,ABONE,6,FALSE)</f>
        <v>12</v>
      </c>
      <c r="G63" s="31">
        <f>VLOOKUP($B$11,ABONE,7,FALSE)</f>
        <v>3796</v>
      </c>
      <c r="H63" s="31">
        <f>VLOOKUP($B$11,ABONE,8,FALSE)</f>
        <v>3808</v>
      </c>
      <c r="I63" s="31">
        <f>VLOOKUP($B$11,ABONE,9,FALSE)</f>
        <v>10097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19" zoomScale="70" zoomScaleNormal="70" workbookViewId="0">
      <selection activeCell="F19" sqref="F19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125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v>0</v>
      </c>
      <c r="H15" s="20">
        <v>0</v>
      </c>
      <c r="I15" s="20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v>0</v>
      </c>
      <c r="H16" s="20">
        <v>0</v>
      </c>
      <c r="I16" s="20">
        <f t="shared" si="3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24.526042500000003</v>
      </c>
      <c r="D17" s="20">
        <f t="shared" si="1"/>
        <v>13.989403015183946</v>
      </c>
      <c r="E17" s="20">
        <f t="shared" si="2"/>
        <v>13.992774537527747</v>
      </c>
      <c r="F17" s="20">
        <v>0</v>
      </c>
      <c r="G17" s="20">
        <v>0</v>
      </c>
      <c r="H17" s="20">
        <v>0</v>
      </c>
      <c r="I17" s="20">
        <f t="shared" si="3"/>
        <v>14.003872760434373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v>0</v>
      </c>
      <c r="H18" s="20">
        <v>0</v>
      </c>
      <c r="I18" s="20">
        <f t="shared" si="3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v>0</v>
      </c>
      <c r="H19" s="20">
        <v>0</v>
      </c>
      <c r="I19" s="20">
        <f t="shared" si="3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v>0</v>
      </c>
      <c r="H20" s="20">
        <v>0</v>
      </c>
      <c r="I20" s="20">
        <f t="shared" si="3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25.954259999999998</v>
      </c>
      <c r="D21" s="20">
        <f t="shared" si="1"/>
        <v>20.429628022085744</v>
      </c>
      <c r="E21" s="20">
        <f t="shared" si="2"/>
        <v>20.431395798252105</v>
      </c>
      <c r="F21" s="20">
        <v>0</v>
      </c>
      <c r="G21" s="20">
        <v>0</v>
      </c>
      <c r="H21" s="20">
        <v>0</v>
      </c>
      <c r="I21" s="20">
        <f t="shared" si="3"/>
        <v>20.444814326740396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v>0</v>
      </c>
      <c r="H22" s="20">
        <v>0</v>
      </c>
      <c r="I22" s="20">
        <f t="shared" si="3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v>0</v>
      </c>
      <c r="H23" s="20">
        <v>0</v>
      </c>
      <c r="I23" s="20">
        <f t="shared" si="3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v>0</v>
      </c>
      <c r="H24" s="20">
        <v>0</v>
      </c>
      <c r="I24" s="20">
        <f t="shared" si="3"/>
        <v>0</v>
      </c>
    </row>
    <row r="25" spans="1:9" ht="15" thickBot="1" x14ac:dyDescent="0.35">
      <c r="A25" s="74" t="s">
        <v>60</v>
      </c>
      <c r="B25" s="75"/>
      <c r="C25" s="20">
        <f t="shared" ref="C25:I25" si="4">SUM(C15:C24)</f>
        <v>50.480302500000001</v>
      </c>
      <c r="D25" s="20">
        <f t="shared" si="4"/>
        <v>34.41903103726969</v>
      </c>
      <c r="E25" s="20">
        <f t="shared" si="4"/>
        <v>34.424170335779849</v>
      </c>
      <c r="F25" s="20">
        <f t="shared" si="4"/>
        <v>0</v>
      </c>
      <c r="G25" s="20">
        <v>0</v>
      </c>
      <c r="H25" s="20">
        <f t="shared" si="4"/>
        <v>0</v>
      </c>
      <c r="I25" s="20">
        <f t="shared" si="4"/>
        <v>34.448687087174768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v>0</v>
      </c>
      <c r="H28" s="20"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5.2649299999999997</v>
      </c>
      <c r="D29" s="20">
        <f>(SUMIFS(AGİİ2,KAYNAK,A29,SEBEP,B29,SÜRE,"Uzun",BİLDİRİM,"Bildirimli",İL,$B$10,İLÇE,$B$11)/VLOOKUP($B$11,ABONE,4,FALSE))*60</f>
        <v>6.7321406889791344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6.7316712097274163</v>
      </c>
      <c r="F29" s="20">
        <v>0</v>
      </c>
      <c r="G29" s="20">
        <v>0</v>
      </c>
      <c r="H29" s="20"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6.7316712097274163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v>0</v>
      </c>
      <c r="H30" s="20"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9.1069449999999996</v>
      </c>
      <c r="D31" s="20">
        <f>(SUMIFS(AGİİ2,KAYNAK,A31,SEBEP,B31,SÜRE,"Uzun",BİLDİRİM,"Bildirimli",İL,$B$10,İLÇE,$B$11)/VLOOKUP($B$11,ABONE,4,FALSE))*60</f>
        <v>11.063696671534601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11.063070548567085</v>
      </c>
      <c r="F31" s="20">
        <v>0</v>
      </c>
      <c r="G31" s="20">
        <v>0</v>
      </c>
      <c r="H31" s="20"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11.063070548567085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v>0</v>
      </c>
      <c r="H32" s="20"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14.371874999999999</v>
      </c>
      <c r="D33" s="20">
        <f t="shared" ref="D33:I33" si="5">SUM(D28:D32)</f>
        <v>17.795837360513737</v>
      </c>
      <c r="E33" s="20">
        <f t="shared" si="5"/>
        <v>17.794741758294499</v>
      </c>
      <c r="F33" s="20">
        <f t="shared" si="5"/>
        <v>0</v>
      </c>
      <c r="G33" s="20">
        <v>0</v>
      </c>
      <c r="H33" s="20">
        <f t="shared" si="5"/>
        <v>0</v>
      </c>
      <c r="I33" s="20">
        <f t="shared" si="5"/>
        <v>17.794741758294499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f t="shared" ref="C36:C45" si="6">(SUMIFS(OGİİ1,KAYNAK,A36,SEBEP,B36,SÜRE,"Uzun",BİLDİRİM,"Bildirimsiz",İL,$B$10,İLÇE,$B$11)/VLOOKUP($B$11,ABONE,3,FALSE))</f>
        <v>0</v>
      </c>
      <c r="D36" s="20">
        <f t="shared" ref="D36:D45" si="7">(SUMIFS(AGİİ1,KAYNAK,A36,SEBEP,B36,SÜRE,"Uzun",BİLDİRİM,"Bildirimsiz",İL,$B$10,İLÇE,$B$11)/VLOOKUP($B$11,ABONE,4,FALSE))</f>
        <v>0</v>
      </c>
      <c r="E36" s="20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v>0</v>
      </c>
      <c r="H36" s="20">
        <v>0</v>
      </c>
      <c r="I36" s="20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6"/>
        <v>0</v>
      </c>
      <c r="D37" s="20">
        <f t="shared" si="7"/>
        <v>0</v>
      </c>
      <c r="E37" s="20">
        <f t="shared" si="8"/>
        <v>0</v>
      </c>
      <c r="F37" s="20">
        <v>0</v>
      </c>
      <c r="G37" s="20">
        <v>0</v>
      </c>
      <c r="H37" s="20">
        <v>0</v>
      </c>
      <c r="I37" s="20">
        <f t="shared" si="9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6"/>
        <v>0.72916666666666663</v>
      </c>
      <c r="D38" s="20">
        <f t="shared" si="7"/>
        <v>0.34096198344903006</v>
      </c>
      <c r="E38" s="20">
        <f t="shared" si="8"/>
        <v>0.34108620149457697</v>
      </c>
      <c r="F38" s="20">
        <v>0</v>
      </c>
      <c r="G38" s="20">
        <v>0</v>
      </c>
      <c r="H38" s="20">
        <v>0</v>
      </c>
      <c r="I38" s="20">
        <f t="shared" si="9"/>
        <v>0.34123285936177161</v>
      </c>
    </row>
    <row r="39" spans="1:9" ht="15" thickBot="1" x14ac:dyDescent="0.35">
      <c r="A39" s="18" t="s">
        <v>72</v>
      </c>
      <c r="B39" s="19" t="s">
        <v>24</v>
      </c>
      <c r="C39" s="20">
        <f t="shared" si="6"/>
        <v>0</v>
      </c>
      <c r="D39" s="20">
        <f t="shared" si="7"/>
        <v>0</v>
      </c>
      <c r="E39" s="20">
        <f t="shared" si="8"/>
        <v>0</v>
      </c>
      <c r="F39" s="20">
        <v>0</v>
      </c>
      <c r="G39" s="20">
        <v>0</v>
      </c>
      <c r="H39" s="20">
        <v>0</v>
      </c>
      <c r="I39" s="20">
        <f t="shared" si="9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6"/>
        <v>0</v>
      </c>
      <c r="D40" s="20">
        <f t="shared" si="7"/>
        <v>0</v>
      </c>
      <c r="E40" s="20">
        <f t="shared" si="8"/>
        <v>0</v>
      </c>
      <c r="F40" s="20">
        <v>0</v>
      </c>
      <c r="G40" s="20">
        <v>0</v>
      </c>
      <c r="H40" s="20">
        <v>0</v>
      </c>
      <c r="I40" s="20">
        <f t="shared" si="9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6"/>
        <v>0</v>
      </c>
      <c r="D41" s="20">
        <f t="shared" si="7"/>
        <v>0</v>
      </c>
      <c r="E41" s="20">
        <f t="shared" si="8"/>
        <v>0</v>
      </c>
      <c r="F41" s="20">
        <v>0</v>
      </c>
      <c r="G41" s="20">
        <v>0</v>
      </c>
      <c r="H41" s="20">
        <v>0</v>
      </c>
      <c r="I41" s="20">
        <f t="shared" si="9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6"/>
        <v>0.1875</v>
      </c>
      <c r="D42" s="20">
        <f t="shared" si="7"/>
        <v>0.16084181887290697</v>
      </c>
      <c r="E42" s="20">
        <f t="shared" si="8"/>
        <v>0.16085034897906125</v>
      </c>
      <c r="F42" s="20">
        <v>0</v>
      </c>
      <c r="G42" s="20">
        <v>0</v>
      </c>
      <c r="H42" s="20">
        <v>0</v>
      </c>
      <c r="I42" s="20">
        <f t="shared" si="9"/>
        <v>0.16093701044603989</v>
      </c>
    </row>
    <row r="43" spans="1:9" ht="15" thickBot="1" x14ac:dyDescent="0.35">
      <c r="A43" s="18" t="s">
        <v>71</v>
      </c>
      <c r="B43" s="19" t="s">
        <v>24</v>
      </c>
      <c r="C43" s="20">
        <f t="shared" si="6"/>
        <v>0</v>
      </c>
      <c r="D43" s="20">
        <f t="shared" si="7"/>
        <v>0</v>
      </c>
      <c r="E43" s="20">
        <f t="shared" si="8"/>
        <v>0</v>
      </c>
      <c r="F43" s="20">
        <v>0</v>
      </c>
      <c r="G43" s="20">
        <v>0</v>
      </c>
      <c r="H43" s="20">
        <v>0</v>
      </c>
      <c r="I43" s="20">
        <f t="shared" si="9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6"/>
        <v>0</v>
      </c>
      <c r="D44" s="20">
        <f t="shared" si="7"/>
        <v>0</v>
      </c>
      <c r="E44" s="20">
        <f t="shared" si="8"/>
        <v>0</v>
      </c>
      <c r="F44" s="20">
        <v>0</v>
      </c>
      <c r="G44" s="20">
        <v>0</v>
      </c>
      <c r="H44" s="20">
        <v>0</v>
      </c>
      <c r="I44" s="20">
        <f t="shared" si="9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6"/>
        <v>0</v>
      </c>
      <c r="D45" s="20">
        <f t="shared" si="7"/>
        <v>0</v>
      </c>
      <c r="E45" s="20">
        <f t="shared" si="8"/>
        <v>0</v>
      </c>
      <c r="F45" s="20">
        <v>0</v>
      </c>
      <c r="G45" s="20">
        <v>0</v>
      </c>
      <c r="H45" s="20">
        <v>0</v>
      </c>
      <c r="I45" s="20">
        <f t="shared" si="9"/>
        <v>0</v>
      </c>
    </row>
    <row r="46" spans="1:9" ht="15" thickBot="1" x14ac:dyDescent="0.35">
      <c r="A46" s="74" t="s">
        <v>60</v>
      </c>
      <c r="B46" s="75"/>
      <c r="C46" s="20">
        <f>SUM(C36:C45)</f>
        <v>0.91666666666666663</v>
      </c>
      <c r="D46" s="20">
        <f t="shared" ref="D46:I46" si="10">SUM(D36:D45)</f>
        <v>0.501803802321937</v>
      </c>
      <c r="E46" s="20">
        <f t="shared" si="10"/>
        <v>0.50193655047363817</v>
      </c>
      <c r="F46" s="20">
        <f t="shared" si="10"/>
        <v>0</v>
      </c>
      <c r="G46" s="20">
        <v>0</v>
      </c>
      <c r="H46" s="20">
        <f t="shared" si="10"/>
        <v>0</v>
      </c>
      <c r="I46" s="20">
        <f t="shared" si="10"/>
        <v>0.50216986980781153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v>0</v>
      </c>
      <c r="H49" s="20"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2.0833333333333332E-2</v>
      </c>
      <c r="D50" s="20">
        <f>(SUMIFS(AGİİ1,KAYNAK,A50,SEBEP,B50,SÜRE,"Uzun",BİLDİRİM,"Bildirimli",İL,$B$10,İLÇE,$B$11)/VLOOKUP($B$11,ABONE,4,FALSE))</f>
        <v>3.7142990510866156E-2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3.7137771733695979E-2</v>
      </c>
      <c r="F50" s="20">
        <v>0</v>
      </c>
      <c r="G50" s="20">
        <v>0</v>
      </c>
      <c r="H50" s="20"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3.7137771733695979E-2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v>0</v>
      </c>
      <c r="H51" s="20"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4.1666666666666664E-2</v>
      </c>
      <c r="D52" s="20">
        <f>(SUMIFS(AGİİ1,KAYNAK,A52,SEBEP,B52,SÜRE,"Uzun",BİLDİRİM,"Bildirimli",İL,$B$10,İLÇE,$B$11)/VLOOKUP($B$11,ABONE,4,FALSE))</f>
        <v>3.728302692033262E-2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3.7284429600890616E-2</v>
      </c>
      <c r="F52" s="20">
        <v>0</v>
      </c>
      <c r="G52" s="20">
        <v>0</v>
      </c>
      <c r="H52" s="20"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3.7284429600890616E-2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v>0</v>
      </c>
      <c r="H53" s="20"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6.25E-2</v>
      </c>
      <c r="D54" s="20">
        <f t="shared" ref="D54:I54" si="11">SUM(D49:D53)</f>
        <v>7.4426017431198782E-2</v>
      </c>
      <c r="E54" s="20">
        <f t="shared" si="11"/>
        <v>7.4422201334586602E-2</v>
      </c>
      <c r="F54" s="20">
        <f t="shared" si="11"/>
        <v>0</v>
      </c>
      <c r="G54" s="20">
        <v>0</v>
      </c>
      <c r="H54" s="20">
        <f t="shared" si="11"/>
        <v>0</v>
      </c>
      <c r="I54" s="20">
        <f t="shared" si="11"/>
        <v>7.4422201334586602E-2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v>0</v>
      </c>
      <c r="H57" s="20"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1.0208333333333333</v>
      </c>
      <c r="D58" s="20">
        <f>(SUMIFS(AGİİ1,KAYNAK,A58,SÜRE,"Kısa",İL,$B$10,İLÇE,$B$11)/VLOOKUP($B$11,ABONE,4,FALSE))</f>
        <v>0.32840538540020403</v>
      </c>
      <c r="E58" s="20">
        <f>((SUMIFS(OGİİ1,KAYNAK,A58,SÜRE,"Kısa",İL,$B$10,İLÇE,$B$11)+SUMIFS(AGİİ1,KAYNAK,A58,SÜRE,"Kısa",İL,$B$10,İLÇE,$B$11))/VLOOKUP($B$11,ABONE,5,FALSE))</f>
        <v>0.32862694904972367</v>
      </c>
      <c r="F58" s="20">
        <v>0</v>
      </c>
      <c r="G58" s="20">
        <v>0</v>
      </c>
      <c r="H58" s="20"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0.32878027318360897</v>
      </c>
    </row>
    <row r="59" spans="1:9" ht="15" thickBot="1" x14ac:dyDescent="0.35">
      <c r="A59" s="74" t="s">
        <v>60</v>
      </c>
      <c r="B59" s="75"/>
      <c r="C59" s="20">
        <f>SUM(C57:C58)</f>
        <v>1.0208333333333333</v>
      </c>
      <c r="D59" s="20">
        <f t="shared" ref="D59:I59" si="12">SUM(D57:D58)</f>
        <v>0.32840538540020403</v>
      </c>
      <c r="E59" s="20">
        <f t="shared" si="12"/>
        <v>0.32862694904972367</v>
      </c>
      <c r="F59" s="20">
        <f t="shared" si="12"/>
        <v>0</v>
      </c>
      <c r="G59" s="20">
        <v>0</v>
      </c>
      <c r="H59" s="20">
        <f t="shared" si="12"/>
        <v>0</v>
      </c>
      <c r="I59" s="20">
        <f t="shared" si="12"/>
        <v>0.32878027318360897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48</v>
      </c>
      <c r="D63" s="31">
        <f>VLOOKUP($B$11,ABONE,4,FALSE)</f>
        <v>149961</v>
      </c>
      <c r="E63" s="31">
        <f>VLOOKUP($B$11,ABONE,5,FALSE)</f>
        <v>150009</v>
      </c>
      <c r="F63" s="31">
        <f>VLOOKUP($B$11,ABONE,6,FALSE)</f>
        <v>0</v>
      </c>
      <c r="G63" s="31">
        <f>VLOOKUP($B$11,ABONE,7,FALSE)</f>
        <v>0</v>
      </c>
      <c r="H63" s="31">
        <f>VLOOKUP($B$11,ABONE,8,FALSE)</f>
        <v>0</v>
      </c>
      <c r="I63" s="31">
        <f>VLOOKUP($B$11,ABONE,9,FALSE)</f>
        <v>150009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2" sqref="B12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126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91"/>
    </row>
    <row r="15" spans="1:9" ht="15" thickBot="1" x14ac:dyDescent="0.35">
      <c r="A15" s="18" t="s">
        <v>76</v>
      </c>
      <c r="B15" s="51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v>0</v>
      </c>
      <c r="H15" s="20">
        <v>0</v>
      </c>
      <c r="I15" s="20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v>0</v>
      </c>
      <c r="H16" s="20">
        <v>0</v>
      </c>
      <c r="I16" s="20">
        <f t="shared" si="3"/>
        <v>0</v>
      </c>
    </row>
    <row r="17" spans="1:9" ht="15" thickBot="1" x14ac:dyDescent="0.35">
      <c r="A17" s="18" t="s">
        <v>72</v>
      </c>
      <c r="B17" s="51" t="s">
        <v>22</v>
      </c>
      <c r="C17" s="20">
        <f t="shared" si="0"/>
        <v>0.76089692307692314</v>
      </c>
      <c r="D17" s="20">
        <f t="shared" si="1"/>
        <v>16.400384774840919</v>
      </c>
      <c r="E17" s="20">
        <f t="shared" si="2"/>
        <v>16.383816170646238</v>
      </c>
      <c r="F17" s="20">
        <v>0</v>
      </c>
      <c r="G17" s="20">
        <v>0</v>
      </c>
      <c r="H17" s="20">
        <v>0</v>
      </c>
      <c r="I17" s="20">
        <f t="shared" si="3"/>
        <v>16.427799274305272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v>0</v>
      </c>
      <c r="H18" s="20">
        <v>0</v>
      </c>
      <c r="I18" s="20">
        <f t="shared" si="3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v>0</v>
      </c>
      <c r="H19" s="20">
        <v>0</v>
      </c>
      <c r="I19" s="20">
        <f t="shared" si="3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v>0</v>
      </c>
      <c r="H20" s="20">
        <v>0</v>
      </c>
      <c r="I20" s="20">
        <f t="shared" si="3"/>
        <v>0</v>
      </c>
    </row>
    <row r="21" spans="1:9" ht="15" thickBot="1" x14ac:dyDescent="0.35">
      <c r="A21" s="18" t="s">
        <v>71</v>
      </c>
      <c r="B21" s="51" t="s">
        <v>22</v>
      </c>
      <c r="C21" s="20">
        <f t="shared" si="0"/>
        <v>0</v>
      </c>
      <c r="D21" s="20">
        <f t="shared" si="1"/>
        <v>14.499452058247675</v>
      </c>
      <c r="E21" s="20">
        <f t="shared" si="2"/>
        <v>14.484091217504687</v>
      </c>
      <c r="F21" s="20">
        <v>0</v>
      </c>
      <c r="G21" s="20">
        <v>0</v>
      </c>
      <c r="H21" s="20">
        <v>0</v>
      </c>
      <c r="I21" s="20">
        <f t="shared" si="3"/>
        <v>14.686727175861787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v>0</v>
      </c>
      <c r="H22" s="20">
        <v>0</v>
      </c>
      <c r="I22" s="20">
        <f t="shared" si="3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v>0</v>
      </c>
      <c r="H23" s="20">
        <v>0</v>
      </c>
      <c r="I23" s="20">
        <f t="shared" si="3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v>0</v>
      </c>
      <c r="H24" s="20">
        <v>0</v>
      </c>
      <c r="I24" s="20">
        <f t="shared" si="3"/>
        <v>0</v>
      </c>
    </row>
    <row r="25" spans="1:9" ht="15" thickBot="1" x14ac:dyDescent="0.35">
      <c r="A25" s="74" t="s">
        <v>60</v>
      </c>
      <c r="B25" s="75"/>
      <c r="C25" s="20">
        <f t="shared" ref="C25:I25" si="4">SUM(C15:C24)</f>
        <v>0.76089692307692314</v>
      </c>
      <c r="D25" s="20">
        <f t="shared" si="4"/>
        <v>30.899836833088592</v>
      </c>
      <c r="E25" s="20">
        <f t="shared" si="4"/>
        <v>30.867907388150925</v>
      </c>
      <c r="F25" s="20">
        <f t="shared" si="4"/>
        <v>0</v>
      </c>
      <c r="G25" s="20">
        <v>0</v>
      </c>
      <c r="H25" s="20">
        <f t="shared" si="4"/>
        <v>0</v>
      </c>
      <c r="I25" s="20">
        <f t="shared" si="4"/>
        <v>31.114526450167059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52" t="s">
        <v>58</v>
      </c>
      <c r="D27" s="52" t="s">
        <v>59</v>
      </c>
      <c r="E27" s="24" t="s">
        <v>36</v>
      </c>
      <c r="F27" s="52" t="s">
        <v>23</v>
      </c>
      <c r="G27" s="52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51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v>0</v>
      </c>
      <c r="H28" s="20"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51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0.10336209006363191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0.1032525874011898</v>
      </c>
      <c r="F29" s="20">
        <v>0</v>
      </c>
      <c r="G29" s="20">
        <v>0</v>
      </c>
      <c r="H29" s="20"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0.2294501935457583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v>0</v>
      </c>
      <c r="H30" s="20"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51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3.1356449424865396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3.1323230140167877</v>
      </c>
      <c r="F31" s="20">
        <v>0</v>
      </c>
      <c r="G31" s="20">
        <v>0</v>
      </c>
      <c r="H31" s="20"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3.5712752872626519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v>0</v>
      </c>
      <c r="H32" s="20"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0</v>
      </c>
      <c r="D33" s="20">
        <f t="shared" ref="D33:I33" si="5">SUM(D28:D32)</f>
        <v>3.2390070325501714</v>
      </c>
      <c r="E33" s="20">
        <f t="shared" si="5"/>
        <v>3.2355756014179775</v>
      </c>
      <c r="F33" s="20">
        <f t="shared" si="5"/>
        <v>0</v>
      </c>
      <c r="G33" s="20">
        <v>0</v>
      </c>
      <c r="H33" s="20">
        <f t="shared" si="5"/>
        <v>0</v>
      </c>
      <c r="I33" s="20">
        <f t="shared" si="5"/>
        <v>3.8007254808084103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52" t="s">
        <v>58</v>
      </c>
      <c r="D35" s="52" t="s">
        <v>59</v>
      </c>
      <c r="E35" s="24" t="s">
        <v>36</v>
      </c>
      <c r="F35" s="52" t="s">
        <v>23</v>
      </c>
      <c r="G35" s="52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51" t="s">
        <v>22</v>
      </c>
      <c r="C36" s="20">
        <f t="shared" ref="C36:C45" si="6">(SUMIFS(OGİİ1,KAYNAK,A36,SEBEP,B36,SÜRE,"Uzun",BİLDİRİM,"Bildirimsiz",İL,$B$10,İLÇE,$B$11)/VLOOKUP($B$11,ABONE,3,FALSE))</f>
        <v>0</v>
      </c>
      <c r="D36" s="20">
        <f t="shared" ref="D36:D45" si="7">(SUMIFS(AGİİ1,KAYNAK,A36,SEBEP,B36,SÜRE,"Uzun",BİLDİRİM,"Bildirimsiz",İL,$B$10,İLÇE,$B$11)/VLOOKUP($B$11,ABONE,4,FALSE))</f>
        <v>0</v>
      </c>
      <c r="E36" s="20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v>0</v>
      </c>
      <c r="H36" s="20">
        <v>0</v>
      </c>
      <c r="I36" s="20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6"/>
        <v>0</v>
      </c>
      <c r="D37" s="20">
        <f t="shared" si="7"/>
        <v>0</v>
      </c>
      <c r="E37" s="20">
        <f t="shared" si="8"/>
        <v>0</v>
      </c>
      <c r="F37" s="20">
        <v>0</v>
      </c>
      <c r="G37" s="20">
        <v>0</v>
      </c>
      <c r="H37" s="20">
        <v>0</v>
      </c>
      <c r="I37" s="20">
        <f t="shared" si="9"/>
        <v>0</v>
      </c>
    </row>
    <row r="38" spans="1:9" ht="15" thickBot="1" x14ac:dyDescent="0.35">
      <c r="A38" s="18" t="s">
        <v>72</v>
      </c>
      <c r="B38" s="51" t="s">
        <v>22</v>
      </c>
      <c r="C38" s="20">
        <f t="shared" si="6"/>
        <v>1.9230769230769232E-2</v>
      </c>
      <c r="D38" s="20">
        <f t="shared" si="7"/>
        <v>0.2161037689672051</v>
      </c>
      <c r="E38" s="20">
        <f t="shared" si="8"/>
        <v>0.21589520006519436</v>
      </c>
      <c r="F38" s="20">
        <v>0</v>
      </c>
      <c r="G38" s="20">
        <v>0</v>
      </c>
      <c r="H38" s="20">
        <v>0</v>
      </c>
      <c r="I38" s="20">
        <f t="shared" si="9"/>
        <v>0.21638415777035286</v>
      </c>
    </row>
    <row r="39" spans="1:9" ht="15" thickBot="1" x14ac:dyDescent="0.35">
      <c r="A39" s="18" t="s">
        <v>72</v>
      </c>
      <c r="B39" s="19" t="s">
        <v>24</v>
      </c>
      <c r="C39" s="20">
        <f t="shared" si="6"/>
        <v>0</v>
      </c>
      <c r="D39" s="20">
        <f t="shared" si="7"/>
        <v>0</v>
      </c>
      <c r="E39" s="20">
        <f t="shared" si="8"/>
        <v>0</v>
      </c>
      <c r="F39" s="20">
        <v>0</v>
      </c>
      <c r="G39" s="20">
        <v>0</v>
      </c>
      <c r="H39" s="20">
        <v>0</v>
      </c>
      <c r="I39" s="20">
        <f t="shared" si="9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6"/>
        <v>0</v>
      </c>
      <c r="D40" s="20">
        <f t="shared" si="7"/>
        <v>0</v>
      </c>
      <c r="E40" s="20">
        <f t="shared" si="8"/>
        <v>0</v>
      </c>
      <c r="F40" s="20">
        <v>0</v>
      </c>
      <c r="G40" s="20">
        <v>0</v>
      </c>
      <c r="H40" s="20">
        <v>0</v>
      </c>
      <c r="I40" s="20">
        <f t="shared" si="9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6"/>
        <v>0</v>
      </c>
      <c r="D41" s="20">
        <f t="shared" si="7"/>
        <v>0</v>
      </c>
      <c r="E41" s="20">
        <f t="shared" si="8"/>
        <v>0</v>
      </c>
      <c r="F41" s="20">
        <v>0</v>
      </c>
      <c r="G41" s="20">
        <v>0</v>
      </c>
      <c r="H41" s="20">
        <v>0</v>
      </c>
      <c r="I41" s="20">
        <f t="shared" si="9"/>
        <v>0</v>
      </c>
    </row>
    <row r="42" spans="1:9" ht="15" thickBot="1" x14ac:dyDescent="0.35">
      <c r="A42" s="18" t="s">
        <v>71</v>
      </c>
      <c r="B42" s="51" t="s">
        <v>22</v>
      </c>
      <c r="C42" s="20">
        <f t="shared" si="6"/>
        <v>0</v>
      </c>
      <c r="D42" s="20">
        <f t="shared" si="7"/>
        <v>0.12314406917931146</v>
      </c>
      <c r="E42" s="20">
        <f t="shared" si="8"/>
        <v>0.12301360932279358</v>
      </c>
      <c r="F42" s="20">
        <v>0</v>
      </c>
      <c r="G42" s="20">
        <v>0</v>
      </c>
      <c r="H42" s="20">
        <v>0</v>
      </c>
      <c r="I42" s="20">
        <f t="shared" si="9"/>
        <v>0.12413413739711515</v>
      </c>
    </row>
    <row r="43" spans="1:9" ht="15" thickBot="1" x14ac:dyDescent="0.35">
      <c r="A43" s="18" t="s">
        <v>71</v>
      </c>
      <c r="B43" s="19" t="s">
        <v>24</v>
      </c>
      <c r="C43" s="20">
        <f t="shared" si="6"/>
        <v>0</v>
      </c>
      <c r="D43" s="20">
        <f t="shared" si="7"/>
        <v>0</v>
      </c>
      <c r="E43" s="20">
        <f t="shared" si="8"/>
        <v>0</v>
      </c>
      <c r="F43" s="20">
        <v>0</v>
      </c>
      <c r="G43" s="20">
        <v>0</v>
      </c>
      <c r="H43" s="20">
        <v>0</v>
      </c>
      <c r="I43" s="20">
        <f t="shared" si="9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6"/>
        <v>0</v>
      </c>
      <c r="D44" s="20">
        <f t="shared" si="7"/>
        <v>0</v>
      </c>
      <c r="E44" s="20">
        <f t="shared" si="8"/>
        <v>0</v>
      </c>
      <c r="F44" s="20">
        <v>0</v>
      </c>
      <c r="G44" s="20">
        <v>0</v>
      </c>
      <c r="H44" s="20">
        <v>0</v>
      </c>
      <c r="I44" s="20">
        <f t="shared" si="9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6"/>
        <v>0</v>
      </c>
      <c r="D45" s="20">
        <f t="shared" si="7"/>
        <v>0</v>
      </c>
      <c r="E45" s="20">
        <f t="shared" si="8"/>
        <v>0</v>
      </c>
      <c r="F45" s="20">
        <v>0</v>
      </c>
      <c r="G45" s="20">
        <v>0</v>
      </c>
      <c r="H45" s="20">
        <v>0</v>
      </c>
      <c r="I45" s="20">
        <f t="shared" si="9"/>
        <v>0</v>
      </c>
    </row>
    <row r="46" spans="1:9" ht="15" thickBot="1" x14ac:dyDescent="0.35">
      <c r="A46" s="74" t="s">
        <v>60</v>
      </c>
      <c r="B46" s="75"/>
      <c r="C46" s="20">
        <f>SUM(C36:C45)</f>
        <v>1.9230769230769232E-2</v>
      </c>
      <c r="D46" s="20">
        <f t="shared" ref="D46:I46" si="10">SUM(D36:D45)</f>
        <v>0.33924783814651654</v>
      </c>
      <c r="E46" s="20">
        <f t="shared" si="10"/>
        <v>0.33890880938798795</v>
      </c>
      <c r="F46" s="20">
        <f t="shared" si="10"/>
        <v>0</v>
      </c>
      <c r="G46" s="20">
        <v>0</v>
      </c>
      <c r="H46" s="20">
        <f t="shared" si="10"/>
        <v>0</v>
      </c>
      <c r="I46" s="20">
        <f t="shared" si="10"/>
        <v>0.34051829516746801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52" t="s">
        <v>58</v>
      </c>
      <c r="D48" s="52" t="s">
        <v>59</v>
      </c>
      <c r="E48" s="24" t="s">
        <v>36</v>
      </c>
      <c r="F48" s="52" t="s">
        <v>23</v>
      </c>
      <c r="G48" s="52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51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v>0</v>
      </c>
      <c r="H49" s="20"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51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3.6710719530102788E-4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3.6671827886887784E-4</v>
      </c>
      <c r="F50" s="20">
        <v>0</v>
      </c>
      <c r="G50" s="20">
        <v>0</v>
      </c>
      <c r="H50" s="20"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8.1492950859750628E-4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v>0</v>
      </c>
      <c r="H51" s="20"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51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6.0409528471202477E-2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6.034553011164534E-2</v>
      </c>
      <c r="F52" s="20">
        <v>0</v>
      </c>
      <c r="G52" s="20">
        <v>0</v>
      </c>
      <c r="H52" s="20"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6.4094205851193867E-2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v>0</v>
      </c>
      <c r="H53" s="20"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0</v>
      </c>
      <c r="D54" s="20">
        <f t="shared" ref="D54:I54" si="11">SUM(D49:D53)</f>
        <v>6.0776635666503508E-2</v>
      </c>
      <c r="E54" s="20">
        <f t="shared" si="11"/>
        <v>6.0712248390514215E-2</v>
      </c>
      <c r="F54" s="20">
        <f t="shared" si="11"/>
        <v>0</v>
      </c>
      <c r="G54" s="20">
        <v>0</v>
      </c>
      <c r="H54" s="20">
        <f t="shared" si="11"/>
        <v>0</v>
      </c>
      <c r="I54" s="20">
        <f t="shared" si="11"/>
        <v>6.490913535979137E-2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52" t="s">
        <v>58</v>
      </c>
      <c r="D56" s="52" t="s">
        <v>59</v>
      </c>
      <c r="E56" s="24" t="s">
        <v>36</v>
      </c>
      <c r="F56" s="52" t="s">
        <v>23</v>
      </c>
      <c r="G56" s="52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v>0</v>
      </c>
      <c r="H57" s="20"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v>0</v>
      </c>
      <c r="H58" s="20"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2">SUM(D57:D58)</f>
        <v>0</v>
      </c>
      <c r="E59" s="20">
        <f t="shared" si="12"/>
        <v>0</v>
      </c>
      <c r="F59" s="20">
        <f t="shared" si="12"/>
        <v>0</v>
      </c>
      <c r="G59" s="20">
        <v>0</v>
      </c>
      <c r="H59" s="20">
        <f t="shared" si="12"/>
        <v>0</v>
      </c>
      <c r="I59" s="20">
        <f t="shared" si="12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52</v>
      </c>
      <c r="D63" s="31">
        <f>VLOOKUP($B$11,ABONE,4,FALSE)</f>
        <v>49032</v>
      </c>
      <c r="E63" s="31">
        <f>VLOOKUP($B$11,ABONE,5,FALSE)</f>
        <v>49084</v>
      </c>
      <c r="F63" s="31">
        <f>VLOOKUP($B$11,ABONE,6,FALSE)</f>
        <v>0</v>
      </c>
      <c r="G63" s="31">
        <f>VLOOKUP($B$11,ABONE,7,FALSE)</f>
        <v>0</v>
      </c>
      <c r="H63" s="31">
        <f>VLOOKUP($B$11,ABONE,8,FALSE)</f>
        <v>0</v>
      </c>
      <c r="I63" s="31">
        <f>VLOOKUP($B$11,ABONE,9,FALSE)</f>
        <v>49084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  <mergeCell ref="A57:B57"/>
    <mergeCell ref="A46:B46"/>
    <mergeCell ref="A47:B47"/>
    <mergeCell ref="C47:E47"/>
    <mergeCell ref="F47:H47"/>
    <mergeCell ref="A55:B55"/>
    <mergeCell ref="C55:E55"/>
    <mergeCell ref="F55:H55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79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108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3">(SUMIFS(AGİD2,KAYNAK,A15,SEBEP,B15,SÜRE,"Uzun",BİLDİRİM,"Bildirimsiz",İL,$B$10,İLÇE,$B$11)/VLOOKUP($B$11,ABONE,7,FALSE))*60</f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f t="shared" si="3"/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3.5777293288590601</v>
      </c>
      <c r="D17" s="20">
        <f t="shared" si="1"/>
        <v>35.253797288030988</v>
      </c>
      <c r="E17" s="20">
        <f t="shared" si="2"/>
        <v>34.723436450877053</v>
      </c>
      <c r="F17" s="20">
        <v>0</v>
      </c>
      <c r="G17" s="20">
        <f t="shared" si="3"/>
        <v>0.50838929033814495</v>
      </c>
      <c r="H17" s="20">
        <f t="shared" si="4"/>
        <v>0.48367187055313299</v>
      </c>
      <c r="I17" s="20">
        <f t="shared" si="5"/>
        <v>26.948984941241864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f t="shared" si="3"/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f t="shared" si="3"/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f t="shared" si="3"/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5.3998952384544179</v>
      </c>
      <c r="E21" s="20">
        <f t="shared" si="2"/>
        <v>5.3094833551707472</v>
      </c>
      <c r="F21" s="20">
        <v>0</v>
      </c>
      <c r="G21" s="20">
        <f t="shared" si="3"/>
        <v>6.4557787784970441E-2</v>
      </c>
      <c r="H21" s="20">
        <f t="shared" si="4"/>
        <v>6.1419047509754417E-2</v>
      </c>
      <c r="I21" s="20">
        <f t="shared" si="5"/>
        <v>4.1178623852414171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5.047408989611548E-2</v>
      </c>
      <c r="E22" s="20">
        <f t="shared" si="2"/>
        <v>4.9628988774145705E-2</v>
      </c>
      <c r="F22" s="20">
        <v>0</v>
      </c>
      <c r="G22" s="20">
        <f t="shared" si="3"/>
        <v>0</v>
      </c>
      <c r="H22" s="20">
        <f t="shared" si="4"/>
        <v>0</v>
      </c>
      <c r="I22" s="20">
        <f t="shared" si="5"/>
        <v>3.8360273249198759E-2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f t="shared" si="3"/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f t="shared" si="3"/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74" t="s">
        <v>60</v>
      </c>
      <c r="B25" s="75"/>
      <c r="C25" s="20">
        <f t="shared" ref="C25:I25" si="6">SUM(C15:C24)</f>
        <v>3.5777293288590601</v>
      </c>
      <c r="D25" s="20">
        <f t="shared" si="6"/>
        <v>40.704166616381521</v>
      </c>
      <c r="E25" s="20">
        <f t="shared" si="6"/>
        <v>40.082548794821946</v>
      </c>
      <c r="F25" s="20">
        <f t="shared" si="6"/>
        <v>0</v>
      </c>
      <c r="G25" s="20">
        <f t="shared" si="6"/>
        <v>0.57294707812311541</v>
      </c>
      <c r="H25" s="20">
        <f t="shared" si="6"/>
        <v>0.54509091806288745</v>
      </c>
      <c r="I25" s="20">
        <f t="shared" si="6"/>
        <v>31.105207599732481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6.2154683758389258</v>
      </c>
      <c r="D29" s="20">
        <f>(SUMIFS(AGİİ2,KAYNAK,A29,SEBEP,B29,SÜRE,"Uzun",BİLDİRİM,"Bildirimli",İL,$B$10,İLÇE,$B$11)/VLOOKUP($B$11,ABONE,4,FALSE))*60</f>
        <v>27.956593259505603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27.592575818678291</v>
      </c>
      <c r="F29" s="20">
        <v>0</v>
      </c>
      <c r="G29" s="20">
        <f>(SUMIFS(AGİD2,KAYNAK,A29,SEBEP,B29,SÜRE,"Uzun",BİLDİRİM,"Bildirimli",İL,$B$10,İLÇE,$B$11)/VLOOKUP($B$11,ABONE,7,FALSE))*60</f>
        <v>38.712338145631463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36.947438533394539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29.716682904293297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1.4316933520759763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1.4077221292040769</v>
      </c>
      <c r="F31" s="20"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1.0880859527676685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6.2154683758389258</v>
      </c>
      <c r="D33" s="20">
        <f t="shared" ref="D33:I33" si="7">SUM(D28:D32)</f>
        <v>29.388286611581577</v>
      </c>
      <c r="E33" s="20">
        <f t="shared" si="7"/>
        <v>29.00029794788237</v>
      </c>
      <c r="F33" s="20">
        <f t="shared" si="7"/>
        <v>0</v>
      </c>
      <c r="G33" s="20">
        <f t="shared" si="7"/>
        <v>38.712338145631463</v>
      </c>
      <c r="H33" s="20">
        <f t="shared" si="7"/>
        <v>36.947438533394539</v>
      </c>
      <c r="I33" s="20">
        <f t="shared" si="7"/>
        <v>30.804768857060964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5" si="11">(SUMIFS(AGİD1,KAYNAK,A36,SEBEP,B36,SÜRE,"Uzun",BİLDİRİM,"Bildirimsiz",İL,$B$10,İLÇE,$B$11)/VLOOKUP($B$11,ABONE,7,FALSE))</f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v>0</v>
      </c>
      <c r="G37" s="20">
        <f t="shared" si="11"/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8"/>
        <v>3.2214765100671144E-2</v>
      </c>
      <c r="D38" s="20">
        <f t="shared" si="9"/>
        <v>0.29539090981817351</v>
      </c>
      <c r="E38" s="20">
        <f t="shared" si="10"/>
        <v>0.29098448157678869</v>
      </c>
      <c r="F38" s="20">
        <v>0</v>
      </c>
      <c r="G38" s="20">
        <f t="shared" si="11"/>
        <v>8.1621165212496481E-3</v>
      </c>
      <c r="H38" s="20">
        <f t="shared" si="12"/>
        <v>7.7652819218116441E-3</v>
      </c>
      <c r="I38" s="20">
        <f t="shared" si="13"/>
        <v>0.22667697358706887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v>0</v>
      </c>
      <c r="G39" s="20">
        <f t="shared" si="11"/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v>0</v>
      </c>
      <c r="G40" s="20">
        <f t="shared" si="11"/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v>0</v>
      </c>
      <c r="G41" s="20">
        <f t="shared" si="11"/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8"/>
        <v>0</v>
      </c>
      <c r="D42" s="20">
        <f t="shared" si="9"/>
        <v>6.1827864824402008E-2</v>
      </c>
      <c r="E42" s="20">
        <f t="shared" si="10"/>
        <v>6.0792664426739786E-2</v>
      </c>
      <c r="F42" s="20">
        <v>0</v>
      </c>
      <c r="G42" s="20">
        <f t="shared" si="11"/>
        <v>8.0414941096055648E-4</v>
      </c>
      <c r="H42" s="20">
        <f t="shared" si="12"/>
        <v>7.6505240608981716E-4</v>
      </c>
      <c r="I42" s="20">
        <f t="shared" si="13"/>
        <v>4.7162846447152421E-2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1.1885578450531993E-3</v>
      </c>
      <c r="E43" s="20">
        <f t="shared" si="10"/>
        <v>1.1686575046914857E-3</v>
      </c>
      <c r="F43" s="20">
        <v>0</v>
      </c>
      <c r="G43" s="20">
        <f t="shared" si="11"/>
        <v>0</v>
      </c>
      <c r="H43" s="20">
        <f t="shared" si="12"/>
        <v>0</v>
      </c>
      <c r="I43" s="20">
        <f t="shared" si="13"/>
        <v>9.0330313637271677E-4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v>0</v>
      </c>
      <c r="G44" s="20">
        <f t="shared" si="11"/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v>0</v>
      </c>
      <c r="G45" s="20">
        <f t="shared" si="11"/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74" t="s">
        <v>60</v>
      </c>
      <c r="B46" s="75"/>
      <c r="C46" s="20">
        <f>SUM(C36:C45)</f>
        <v>3.2214765100671144E-2</v>
      </c>
      <c r="D46" s="20">
        <f t="shared" ref="D46:I46" si="14">SUM(D36:D45)</f>
        <v>0.35840733248762868</v>
      </c>
      <c r="E46" s="20">
        <f t="shared" si="14"/>
        <v>0.35294580350821997</v>
      </c>
      <c r="F46" s="20">
        <f t="shared" si="14"/>
        <v>0</v>
      </c>
      <c r="G46" s="20">
        <f t="shared" si="14"/>
        <v>8.9662659322102042E-3</v>
      </c>
      <c r="H46" s="20">
        <f t="shared" si="14"/>
        <v>8.5303343279014617E-3</v>
      </c>
      <c r="I46" s="20">
        <f t="shared" si="14"/>
        <v>0.27474312317059402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2.0134228187919462E-2</v>
      </c>
      <c r="D50" s="20">
        <f>(SUMIFS(AGİİ1,KAYNAK,A50,SEBEP,B50,SÜRE,"Uzun",BİLDİRİM,"Bildirimli",İL,$B$10,İLÇE,$B$11)/VLOOKUP($B$11,ABONE,4,FALSE))</f>
        <v>0.13967840367538656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0.13767684372577002</v>
      </c>
      <c r="F50" s="20">
        <v>0</v>
      </c>
      <c r="G50" s="20">
        <f>(SUMIFS(AGİD1,KAYNAK,A50,SEBEP,B50,SÜRE,"Uzun",BİLDİRİM,"Bildirimli",İL,$B$10,İLÇE,$B$11)/VLOOKUP($B$11,ABONE,7,FALSE))</f>
        <v>0.37795022315146154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0.3607604620916533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0.18833001832663093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3.702814824973429E-3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3.6408176107696282E-3</v>
      </c>
      <c r="F52" s="20"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2.8141366940842329E-3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2.0134228187919462E-2</v>
      </c>
      <c r="D54" s="20">
        <f t="shared" ref="D54:I54" si="15">SUM(D49:D53)</f>
        <v>0.14338121850035998</v>
      </c>
      <c r="E54" s="20">
        <f t="shared" si="15"/>
        <v>0.14131766133653964</v>
      </c>
      <c r="F54" s="20">
        <f t="shared" si="15"/>
        <v>0</v>
      </c>
      <c r="G54" s="20">
        <f t="shared" si="15"/>
        <v>0.37795022315146154</v>
      </c>
      <c r="H54" s="20">
        <f t="shared" si="15"/>
        <v>0.3607604620916533</v>
      </c>
      <c r="I54" s="20">
        <f t="shared" si="15"/>
        <v>0.19114415502071516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6">SUM(D57:D58)</f>
        <v>0</v>
      </c>
      <c r="E59" s="20">
        <f t="shared" si="16"/>
        <v>0</v>
      </c>
      <c r="F59" s="20">
        <f t="shared" si="16"/>
        <v>0</v>
      </c>
      <c r="G59" s="20">
        <f t="shared" si="16"/>
        <v>0</v>
      </c>
      <c r="H59" s="20">
        <f t="shared" si="16"/>
        <v>0</v>
      </c>
      <c r="I59" s="20">
        <f t="shared" si="16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1490</v>
      </c>
      <c r="D63" s="31">
        <f>VLOOKUP($B$11,ABONE,4,FALSE)</f>
        <v>87501</v>
      </c>
      <c r="E63" s="31">
        <f>VLOOKUP($B$11,ABONE,5,FALSE)</f>
        <v>88991</v>
      </c>
      <c r="F63" s="31">
        <f>VLOOKUP($B$11,ABONE,6,FALSE)</f>
        <v>1271</v>
      </c>
      <c r="G63" s="31">
        <f>VLOOKUP($B$11,ABONE,7,FALSE)</f>
        <v>24871</v>
      </c>
      <c r="H63" s="31">
        <f>VLOOKUP($B$11,ABONE,8,FALSE)</f>
        <v>26142</v>
      </c>
      <c r="I63" s="31">
        <f>VLOOKUP($B$11,ABONE,9,FALSE)</f>
        <v>115133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79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109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0.59761106454316848</v>
      </c>
      <c r="D17" s="20">
        <f t="shared" si="1"/>
        <v>13.152896294139792</v>
      </c>
      <c r="E17" s="20">
        <f t="shared" si="2"/>
        <v>12.787906399922024</v>
      </c>
      <c r="F17" s="20">
        <f t="shared" si="3"/>
        <v>35.478986165413538</v>
      </c>
      <c r="G17" s="20">
        <f t="shared" si="4"/>
        <v>122.76700781830462</v>
      </c>
      <c r="H17" s="20">
        <f t="shared" si="5"/>
        <v>120.84969867217174</v>
      </c>
      <c r="I17" s="20">
        <f t="shared" si="6"/>
        <v>45.944037957873753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0.16609193976659559</v>
      </c>
      <c r="E18" s="20">
        <f t="shared" si="2"/>
        <v>0.16126354451971345</v>
      </c>
      <c r="F18" s="20">
        <f t="shared" si="3"/>
        <v>0</v>
      </c>
      <c r="G18" s="20">
        <f t="shared" si="4"/>
        <v>0.44721190138466732</v>
      </c>
      <c r="H18" s="20">
        <f t="shared" si="5"/>
        <v>0.43738874979355907</v>
      </c>
      <c r="I18" s="20">
        <f t="shared" si="6"/>
        <v>0.24598584497407228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5.797682269293511</v>
      </c>
      <c r="E21" s="20">
        <f t="shared" si="2"/>
        <v>5.6291400657926784</v>
      </c>
      <c r="F21" s="20">
        <f t="shared" si="3"/>
        <v>0.39649127819548874</v>
      </c>
      <c r="G21" s="20">
        <f t="shared" si="4"/>
        <v>4.7137567409658914</v>
      </c>
      <c r="H21" s="20">
        <f t="shared" si="5"/>
        <v>4.6189266325350964</v>
      </c>
      <c r="I21" s="20">
        <f t="shared" si="6"/>
        <v>5.3191806546965523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0.14071259709557582</v>
      </c>
      <c r="H24" s="20">
        <f t="shared" si="5"/>
        <v>0.13762180016515277</v>
      </c>
      <c r="I24" s="20">
        <f t="shared" si="6"/>
        <v>4.2225900714490824E-2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0.59761106454316848</v>
      </c>
      <c r="D25" s="20">
        <f t="shared" si="7"/>
        <v>19.116670503199899</v>
      </c>
      <c r="E25" s="20">
        <f t="shared" si="7"/>
        <v>18.578310010234414</v>
      </c>
      <c r="F25" s="20">
        <f t="shared" si="7"/>
        <v>35.875477443609029</v>
      </c>
      <c r="G25" s="20">
        <f t="shared" si="7"/>
        <v>128.06868905775076</v>
      </c>
      <c r="H25" s="20">
        <f t="shared" si="7"/>
        <v>126.04363585466554</v>
      </c>
      <c r="I25" s="20">
        <f t="shared" si="7"/>
        <v>51.55143035825887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0.24431406538139144</v>
      </c>
      <c r="D29" s="20">
        <f>(SUMIFS(AGİİ2,KAYNAK,A29,SEBEP,B29,SÜRE,"Uzun",BİLDİRİM,"Bildirimli",İL,$B$10,İLÇE,$B$11)/VLOOKUP($B$11,ABONE,4,FALSE))*60</f>
        <v>10.445769855690802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10.149207236707444</v>
      </c>
      <c r="F29" s="20">
        <f>(SUMIFS(OGİD2,KAYNAK,A29,SEBEP,B29,SÜRE,"Uzun",BİLDİRİM,"Bildirimli",İL,$B$10,İLÇE,$B$11)/VLOOKUP($B$11,ABONE,6,FALSE))*60</f>
        <v>46.225647368421065</v>
      </c>
      <c r="G29" s="20">
        <f>(SUMIFS(AGİD2,KAYNAK,A29,SEBEP,B29,SÜRE,"Uzun",BİLDİRİM,"Bildirimli",İL,$B$10,İLÇE,$B$11)/VLOOKUP($B$11,ABONE,7,FALSE))*60</f>
        <v>72.286407541371148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71.713974658959529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29.038858102798841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10.314535251604187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10.087973205615194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3.0952491137273448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0.24431406538139144</v>
      </c>
      <c r="D33" s="20">
        <f t="shared" ref="D33:I33" si="8">SUM(D28:D32)</f>
        <v>10.445769855690802</v>
      </c>
      <c r="E33" s="20">
        <f t="shared" si="8"/>
        <v>10.149207236707444</v>
      </c>
      <c r="F33" s="20">
        <f t="shared" si="8"/>
        <v>46.225647368421065</v>
      </c>
      <c r="G33" s="20">
        <f t="shared" si="8"/>
        <v>82.600942792975331</v>
      </c>
      <c r="H33" s="20">
        <f t="shared" si="8"/>
        <v>81.801947864574728</v>
      </c>
      <c r="I33" s="20">
        <f t="shared" si="8"/>
        <v>32.134107216526189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2.5146689019279128E-3</v>
      </c>
      <c r="D38" s="20">
        <f t="shared" si="10"/>
        <v>6.0860835738486635E-2</v>
      </c>
      <c r="E38" s="20">
        <f t="shared" si="11"/>
        <v>5.9164676641161852E-2</v>
      </c>
      <c r="F38" s="20">
        <f t="shared" si="12"/>
        <v>0.26065162907268169</v>
      </c>
      <c r="G38" s="20">
        <f t="shared" si="13"/>
        <v>0.84031295733423395</v>
      </c>
      <c r="H38" s="20">
        <f t="shared" si="14"/>
        <v>0.82758051197357552</v>
      </c>
      <c r="I38" s="20">
        <f t="shared" si="15"/>
        <v>0.29493437832542269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5.3206173923955324E-3</v>
      </c>
      <c r="E39" s="20">
        <f t="shared" si="11"/>
        <v>5.1659437594424682E-3</v>
      </c>
      <c r="F39" s="20">
        <f t="shared" si="12"/>
        <v>0</v>
      </c>
      <c r="G39" s="20">
        <f t="shared" si="13"/>
        <v>1.0694585162670269E-2</v>
      </c>
      <c r="H39" s="20">
        <f t="shared" si="14"/>
        <v>1.0459675199559593E-2</v>
      </c>
      <c r="I39" s="20">
        <f t="shared" si="15"/>
        <v>6.7901964427478341E-3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6.7938260760446734E-2</v>
      </c>
      <c r="E42" s="20">
        <f t="shared" si="11"/>
        <v>6.5963253569862074E-2</v>
      </c>
      <c r="F42" s="20">
        <f t="shared" si="12"/>
        <v>2.5062656641604009E-3</v>
      </c>
      <c r="G42" s="20">
        <f t="shared" si="13"/>
        <v>3.4447821681864235E-2</v>
      </c>
      <c r="H42" s="20">
        <f t="shared" si="14"/>
        <v>3.374621524910542E-2</v>
      </c>
      <c r="I42" s="20">
        <f t="shared" si="15"/>
        <v>5.6078239278414946E-2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1.0131712259371835E-3</v>
      </c>
      <c r="H45" s="20">
        <f t="shared" si="14"/>
        <v>9.9091659785301395E-4</v>
      </c>
      <c r="I45" s="20">
        <f t="shared" si="15"/>
        <v>3.0403864669020152E-4</v>
      </c>
    </row>
    <row r="46" spans="1:9" ht="15" thickBot="1" x14ac:dyDescent="0.35">
      <c r="A46" s="74" t="s">
        <v>60</v>
      </c>
      <c r="B46" s="75"/>
      <c r="C46" s="20">
        <f>SUM(C36:C45)</f>
        <v>2.5146689019279128E-3</v>
      </c>
      <c r="D46" s="20">
        <f t="shared" ref="D46:I46" si="16">SUM(D36:D45)</f>
        <v>0.1341197138913289</v>
      </c>
      <c r="E46" s="20">
        <f t="shared" si="16"/>
        <v>0.13029387397046638</v>
      </c>
      <c r="F46" s="20">
        <f t="shared" si="16"/>
        <v>0.26315789473684209</v>
      </c>
      <c r="G46" s="20">
        <f t="shared" si="16"/>
        <v>0.8864685354047056</v>
      </c>
      <c r="H46" s="20">
        <f t="shared" si="16"/>
        <v>0.87277731902009348</v>
      </c>
      <c r="I46" s="20">
        <f t="shared" si="16"/>
        <v>0.35810685269327563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1.6764459346186086E-3</v>
      </c>
      <c r="D50" s="20">
        <f>(SUMIFS(AGİİ1,KAYNAK,A50,SEBEP,B50,SÜRE,"Uzun",BİLDİRİM,"Bildirimli",İL,$B$10,İLÇE,$B$11)/VLOOKUP($B$11,ABONE,4,FALSE))</f>
        <v>5.9279708871878528E-2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5.760514644963205E-2</v>
      </c>
      <c r="F50" s="20">
        <f>(SUMIFS(OGİD1,KAYNAK,A50,SEBEP,B50,SÜRE,"Uzun",BİLDİRİM,"Bildirimli",İL,$B$10,İLÇE,$B$11)/VLOOKUP($B$11,ABONE,6,FALSE))</f>
        <v>0.16541353383458646</v>
      </c>
      <c r="G50" s="20">
        <f>(SUMIFS(AGİD1,KAYNAK,A50,SEBEP,B50,SÜRE,"Uzun",BİLDİRİM,"Bildirimli",İL,$B$10,İLÇE,$B$11)/VLOOKUP($B$11,ABONE,7,FALSE))</f>
        <v>0.38387932004953279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0.37908064960088084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0.15624208232690912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2.5047844196780366E-2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2.4497660335810623E-2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7.5165109876188709E-3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1.6764459346186086E-3</v>
      </c>
      <c r="D54" s="20">
        <f t="shared" ref="D54:I54" si="17">SUM(D49:D53)</f>
        <v>5.9279708871878528E-2</v>
      </c>
      <c r="E54" s="20">
        <f t="shared" si="17"/>
        <v>5.760514644963205E-2</v>
      </c>
      <c r="F54" s="20">
        <f t="shared" si="17"/>
        <v>0.16541353383458646</v>
      </c>
      <c r="G54" s="20">
        <f t="shared" si="17"/>
        <v>0.40892716424631315</v>
      </c>
      <c r="H54" s="20">
        <f t="shared" si="17"/>
        <v>0.40357830993669147</v>
      </c>
      <c r="I54" s="20">
        <f t="shared" si="17"/>
        <v>0.16375859331452799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1193</v>
      </c>
      <c r="D63" s="31">
        <f>VLOOKUP($B$11,ABONE,4,FALSE)</f>
        <v>39845</v>
      </c>
      <c r="E63" s="31">
        <f>VLOOKUP($B$11,ABONE,5,FALSE)</f>
        <v>41038</v>
      </c>
      <c r="F63" s="31">
        <f>VLOOKUP($B$11,ABONE,6,FALSE)</f>
        <v>399</v>
      </c>
      <c r="G63" s="31">
        <f>VLOOKUP($B$11,ABONE,7,FALSE)</f>
        <v>17766</v>
      </c>
      <c r="H63" s="31">
        <f>VLOOKUP($B$11,ABONE,8,FALSE)</f>
        <v>18165</v>
      </c>
      <c r="I63" s="31">
        <f>VLOOKUP($B$11,ABONE,9,FALSE)</f>
        <v>59203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79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110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3">(SUMIFS(AGİD2,KAYNAK,A15,SEBEP,B15,SÜRE,"Uzun",BİLDİRİM,"Bildirimsiz",İL,$B$10,İLÇE,$B$11)/VLOOKUP($B$11,ABONE,7,FALSE))*60</f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f t="shared" si="3"/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4.6619919512195125</v>
      </c>
      <c r="D17" s="20">
        <f t="shared" si="1"/>
        <v>1.4861956812122914</v>
      </c>
      <c r="E17" s="20">
        <f t="shared" si="2"/>
        <v>1.5043608105468753</v>
      </c>
      <c r="F17" s="20">
        <v>0</v>
      </c>
      <c r="G17" s="20">
        <f t="shared" si="3"/>
        <v>23.13493889625585</v>
      </c>
      <c r="H17" s="20">
        <f t="shared" si="4"/>
        <v>23.19945501261401</v>
      </c>
      <c r="I17" s="20">
        <f t="shared" si="5"/>
        <v>10.577879228147065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f t="shared" si="3"/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f t="shared" si="3"/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f t="shared" si="3"/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0.19732472428791917</v>
      </c>
      <c r="E21" s="20">
        <f t="shared" si="2"/>
        <v>0.19619605329241072</v>
      </c>
      <c r="F21" s="20">
        <v>0</v>
      </c>
      <c r="G21" s="20">
        <f t="shared" si="3"/>
        <v>3.9936687460998441</v>
      </c>
      <c r="H21" s="20">
        <f t="shared" si="4"/>
        <v>3.9742932912866289</v>
      </c>
      <c r="I21" s="20">
        <f t="shared" si="5"/>
        <v>1.7763060336011689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f t="shared" si="3"/>
        <v>0.27215775936037445</v>
      </c>
      <c r="H22" s="20">
        <f t="shared" si="4"/>
        <v>0.27083737434504174</v>
      </c>
      <c r="I22" s="20">
        <f t="shared" si="5"/>
        <v>0.11327205502800099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f t="shared" si="3"/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f t="shared" si="3"/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74" t="s">
        <v>60</v>
      </c>
      <c r="B25" s="75"/>
      <c r="C25" s="20">
        <f t="shared" ref="C25:I25" si="6">SUM(C15:C24)</f>
        <v>4.6619919512195125</v>
      </c>
      <c r="D25" s="20">
        <f t="shared" si="6"/>
        <v>1.6835204055002106</v>
      </c>
      <c r="E25" s="20">
        <f t="shared" si="6"/>
        <v>1.7005568638392861</v>
      </c>
      <c r="F25" s="20">
        <f t="shared" si="6"/>
        <v>0</v>
      </c>
      <c r="G25" s="20">
        <f t="shared" si="6"/>
        <v>27.400765401716068</v>
      </c>
      <c r="H25" s="20">
        <f t="shared" si="6"/>
        <v>27.44458567824568</v>
      </c>
      <c r="I25" s="20">
        <f t="shared" si="6"/>
        <v>12.467457316776235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5.0317075609756099</v>
      </c>
      <c r="D29" s="20">
        <f>(SUMIFS(AGİİ2,KAYNAK,A29,SEBEP,B29,SÜRE,"Uzun",BİLDİRİM,"Bildirimli",İL,$B$10,İLÇE,$B$11)/VLOOKUP($B$11,ABONE,4,FALSE))*60</f>
        <v>14.213827694682195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14.161307197265627</v>
      </c>
      <c r="F29" s="20">
        <v>0</v>
      </c>
      <c r="G29" s="20">
        <f>(SUMIFS(AGİD2,KAYNAK,A29,SEBEP,B29,SÜRE,"Uzun",BİLDİRİM,"Bildirimli",İL,$B$10,İLÇE,$B$11)/VLOOKUP($B$11,ABONE,7,FALSE))*60</f>
        <v>60.14383367784712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59.932113155443446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33.303987426345273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3.1061316107759223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3.0883649539620537</v>
      </c>
      <c r="F31" s="20"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1.7967210445580715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5.0317075609756099</v>
      </c>
      <c r="D33" s="20">
        <f t="shared" ref="D33:I33" si="7">SUM(D28:D32)</f>
        <v>17.319959305458116</v>
      </c>
      <c r="E33" s="20">
        <f t="shared" si="7"/>
        <v>17.249672151227681</v>
      </c>
      <c r="F33" s="20">
        <f t="shared" si="7"/>
        <v>0</v>
      </c>
      <c r="G33" s="20">
        <f t="shared" si="7"/>
        <v>60.14383367784712</v>
      </c>
      <c r="H33" s="20">
        <f t="shared" si="7"/>
        <v>59.932113155443446</v>
      </c>
      <c r="I33" s="20">
        <f t="shared" si="7"/>
        <v>35.100708470903342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f t="shared" ref="C36:C46" si="8">(SUMIFS(OGİİ1,KAYNAK,A36,SEBEP,B36,SÜRE,"Uzun",BİLDİRİM,"Bildirimsiz",İL,$B$10,İLÇE,$B$11)/VLOOKUP($B$11,ABONE,3,FALSE))</f>
        <v>0</v>
      </c>
      <c r="D36" s="20">
        <f t="shared" ref="D36:D46" si="9">(SUMIFS(AGİİ1,KAYNAK,A36,SEBEP,B36,SÜRE,"Uzun",BİLDİRİM,"Bildirimsiz",İL,$B$10,İLÇE,$B$11)/VLOOKUP($B$11,ABONE,4,FALSE))</f>
        <v>0</v>
      </c>
      <c r="E36" s="20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6" si="11">(SUMIFS(AGİD1,KAYNAK,A36,SEBEP,B36,SÜRE,"Uzun",BİLDİRİM,"Bildirimsiz",İL,$B$10,İLÇE,$B$11)/VLOOKUP($B$11,ABONE,7,FALSE))</f>
        <v>0</v>
      </c>
      <c r="H36" s="20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v>0</v>
      </c>
      <c r="G37" s="20">
        <f t="shared" si="11"/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8"/>
        <v>4.878048780487805E-2</v>
      </c>
      <c r="D38" s="20">
        <f t="shared" si="9"/>
        <v>1.2347411252981619E-2</v>
      </c>
      <c r="E38" s="20">
        <f t="shared" si="10"/>
        <v>1.2555803571428572E-2</v>
      </c>
      <c r="F38" s="20">
        <v>0</v>
      </c>
      <c r="G38" s="20">
        <f t="shared" si="11"/>
        <v>0.24707488299531982</v>
      </c>
      <c r="H38" s="20">
        <f t="shared" si="12"/>
        <v>0.24733165146516592</v>
      </c>
      <c r="I38" s="20">
        <f t="shared" si="13"/>
        <v>0.11074588101615129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v>0</v>
      </c>
      <c r="G39" s="20">
        <f t="shared" si="11"/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v>0</v>
      </c>
      <c r="G40" s="20">
        <f t="shared" si="11"/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v>0</v>
      </c>
      <c r="G41" s="20">
        <f t="shared" si="11"/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8"/>
        <v>0</v>
      </c>
      <c r="D42" s="20">
        <f t="shared" si="9"/>
        <v>7.7171320331135117E-3</v>
      </c>
      <c r="E42" s="20">
        <f t="shared" si="10"/>
        <v>7.6729910714285711E-3</v>
      </c>
      <c r="F42" s="20">
        <v>0</v>
      </c>
      <c r="G42" s="20">
        <f t="shared" si="11"/>
        <v>3.9294071762870517E-2</v>
      </c>
      <c r="H42" s="20">
        <f t="shared" si="12"/>
        <v>3.9103434892295751E-2</v>
      </c>
      <c r="I42" s="20">
        <f t="shared" si="13"/>
        <v>2.0818115412710007E-2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v>0</v>
      </c>
      <c r="G43" s="20">
        <f t="shared" si="11"/>
        <v>2.8276131045241811E-3</v>
      </c>
      <c r="H43" s="20">
        <f t="shared" si="12"/>
        <v>2.8138948185522997E-3</v>
      </c>
      <c r="I43" s="20">
        <f t="shared" si="13"/>
        <v>1.1768525282038797E-3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v>0</v>
      </c>
      <c r="G44" s="20">
        <f t="shared" si="11"/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v>0</v>
      </c>
      <c r="G45" s="20">
        <f t="shared" si="11"/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74" t="s">
        <v>60</v>
      </c>
      <c r="B46" s="75"/>
      <c r="C46" s="20">
        <f t="shared" si="8"/>
        <v>0</v>
      </c>
      <c r="D46" s="20">
        <f t="shared" si="9"/>
        <v>0</v>
      </c>
      <c r="E46" s="20">
        <f t="shared" si="10"/>
        <v>0</v>
      </c>
      <c r="F46" s="20">
        <v>10</v>
      </c>
      <c r="G46" s="20">
        <f t="shared" si="11"/>
        <v>0</v>
      </c>
      <c r="H46" s="20">
        <f t="shared" si="12"/>
        <v>0</v>
      </c>
      <c r="I46" s="20">
        <f t="shared" si="13"/>
        <v>0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1.2195121951219513E-2</v>
      </c>
      <c r="D50" s="20">
        <f>(SUMIFS(AGİİ1,KAYNAK,A50,SEBEP,B50,SÜRE,"Uzun",BİLDİRİM,"Bildirimli",İL,$B$10,İLÇE,$B$11)/VLOOKUP($B$11,ABONE,4,FALSE))</f>
        <v>3.5709274589588891E-2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3.5574776785714288E-2</v>
      </c>
      <c r="F50" s="20">
        <v>0</v>
      </c>
      <c r="G50" s="20">
        <f>(SUMIFS(AGİD1,KAYNAK,A50,SEBEP,B50,SÜRE,"Uzun",BİLDİRİM,"Bildirimli",İL,$B$10,İLÇE,$B$11)/VLOOKUP($B$11,ABONE,7,FALSE))</f>
        <v>0.16049141965678626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0.15990685037842034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8.7574060547033525E-2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2.8623544268275573E-2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2.8459821428571428E-2</v>
      </c>
      <c r="F52" s="20"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1.6557097638178718E-2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1.2195121951219513E-2</v>
      </c>
      <c r="D54" s="20">
        <f t="shared" ref="D54:I54" si="14">SUM(D49:D53)</f>
        <v>6.433281885786446E-2</v>
      </c>
      <c r="E54" s="20">
        <f t="shared" si="14"/>
        <v>6.4034598214285712E-2</v>
      </c>
      <c r="F54" s="20">
        <f t="shared" si="14"/>
        <v>0</v>
      </c>
      <c r="G54" s="20">
        <f t="shared" si="14"/>
        <v>0.16049141965678626</v>
      </c>
      <c r="H54" s="20">
        <f t="shared" si="14"/>
        <v>0.15990685037842034</v>
      </c>
      <c r="I54" s="20">
        <f t="shared" si="14"/>
        <v>0.10413115818521224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5">SUM(D57:D58)</f>
        <v>0</v>
      </c>
      <c r="E59" s="20">
        <f t="shared" si="15"/>
        <v>0</v>
      </c>
      <c r="F59" s="20">
        <f t="shared" si="15"/>
        <v>0</v>
      </c>
      <c r="G59" s="20">
        <f t="shared" si="15"/>
        <v>0</v>
      </c>
      <c r="H59" s="20">
        <f t="shared" si="15"/>
        <v>0</v>
      </c>
      <c r="I59" s="20">
        <f t="shared" si="15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82</v>
      </c>
      <c r="D63" s="31">
        <f>VLOOKUP($B$11,ABONE,4,FALSE)</f>
        <v>14254</v>
      </c>
      <c r="E63" s="31">
        <f>VLOOKUP($B$11,ABONE,5,FALSE)</f>
        <v>14336</v>
      </c>
      <c r="F63" s="31">
        <f>VLOOKUP($B$11,ABONE,6,FALSE)</f>
        <v>50</v>
      </c>
      <c r="G63" s="31">
        <f>VLOOKUP($B$11,ABONE,7,FALSE)</f>
        <v>10256</v>
      </c>
      <c r="H63" s="31">
        <f>VLOOKUP($B$11,ABONE,8,FALSE)</f>
        <v>10306</v>
      </c>
      <c r="I63" s="31">
        <f>VLOOKUP($B$11,ABONE,9,FALSE)</f>
        <v>24642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79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111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3">(SUMIFS(AGİD2,KAYNAK,A15,SEBEP,B15,SÜRE,"Uzun",BİLDİRİM,"Bildirimsiz",İL,$B$10,İLÇE,$B$11)/VLOOKUP($B$11,ABONE,7,FALSE))*60</f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f t="shared" si="3"/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0.70782626086956535</v>
      </c>
      <c r="D17" s="20">
        <f t="shared" si="1"/>
        <v>6.1306553423236512</v>
      </c>
      <c r="E17" s="20">
        <f t="shared" si="2"/>
        <v>6.0772764717966279</v>
      </c>
      <c r="F17" s="20">
        <v>0</v>
      </c>
      <c r="G17" s="20">
        <f t="shared" si="3"/>
        <v>38.434082061260597</v>
      </c>
      <c r="H17" s="20">
        <f t="shared" si="4"/>
        <v>38.3894924513258</v>
      </c>
      <c r="I17" s="20">
        <f t="shared" si="5"/>
        <v>21.588405652231966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f t="shared" si="3"/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f t="shared" si="3"/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f t="shared" si="3"/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4.6499366078838182</v>
      </c>
      <c r="E21" s="20">
        <f t="shared" si="2"/>
        <v>4.6041655978772571</v>
      </c>
      <c r="F21" s="20">
        <v>0</v>
      </c>
      <c r="G21" s="20">
        <f t="shared" si="3"/>
        <v>8.2434425658690973</v>
      </c>
      <c r="H21" s="20">
        <f t="shared" si="4"/>
        <v>8.2090503059521573</v>
      </c>
      <c r="I21" s="20">
        <f t="shared" si="5"/>
        <v>6.334651443321909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f t="shared" si="3"/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f t="shared" si="3"/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f t="shared" si="3"/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74" t="s">
        <v>60</v>
      </c>
      <c r="B25" s="75"/>
      <c r="C25" s="20">
        <f t="shared" ref="C25:I25" si="6">SUM(C15:C24)</f>
        <v>0.70782626086956535</v>
      </c>
      <c r="D25" s="20">
        <f t="shared" si="6"/>
        <v>10.780591950207469</v>
      </c>
      <c r="E25" s="20">
        <f t="shared" si="6"/>
        <v>10.681442069673885</v>
      </c>
      <c r="F25" s="20">
        <f t="shared" si="6"/>
        <v>0</v>
      </c>
      <c r="G25" s="20">
        <f t="shared" si="6"/>
        <v>46.677524627129692</v>
      </c>
      <c r="H25" s="20">
        <f t="shared" si="6"/>
        <v>46.598542757277954</v>
      </c>
      <c r="I25" s="20">
        <f t="shared" si="6"/>
        <v>27.923057095553876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0.13159866182572616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0.13030328853890269</v>
      </c>
      <c r="F29" s="20">
        <v>0</v>
      </c>
      <c r="G29" s="20">
        <f>(SUMIFS(AGİD2,KAYNAK,A29,SEBEP,B29,SÜRE,"Uzun",BİLDİRİM,"Bildirimli",İL,$B$10,İLÇE,$B$11)/VLOOKUP($B$11,ABONE,7,FALSE))*60</f>
        <v>25.938768889302672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25.865835342110138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12.484366608215762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0</v>
      </c>
      <c r="D33" s="20">
        <f t="shared" ref="D33:I33" si="7">SUM(D28:D32)</f>
        <v>0.13159866182572616</v>
      </c>
      <c r="E33" s="20">
        <f t="shared" si="7"/>
        <v>0.13030328853890269</v>
      </c>
      <c r="F33" s="20">
        <f t="shared" si="7"/>
        <v>0</v>
      </c>
      <c r="G33" s="20">
        <f t="shared" si="7"/>
        <v>25.938768889302672</v>
      </c>
      <c r="H33" s="20">
        <f t="shared" si="7"/>
        <v>25.865835342110138</v>
      </c>
      <c r="I33" s="20">
        <f t="shared" si="7"/>
        <v>12.484366608215762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5" si="11">(SUMIFS(AGİD1,KAYNAK,A36,SEBEP,B36,SÜRE,"Uzun",BİLDİRİM,"Bildirimsiz",İL,$B$10,İLÇE,$B$11)/VLOOKUP($B$11,ABONE,7,FALSE))</f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v>0</v>
      </c>
      <c r="G37" s="20">
        <f t="shared" si="11"/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8"/>
        <v>1.7391304347826087E-2</v>
      </c>
      <c r="D38" s="20">
        <f t="shared" si="9"/>
        <v>8.1690871369294607E-2</v>
      </c>
      <c r="E38" s="20">
        <f t="shared" si="10"/>
        <v>8.1057947445005565E-2</v>
      </c>
      <c r="F38" s="20">
        <v>0</v>
      </c>
      <c r="G38" s="20">
        <f t="shared" si="11"/>
        <v>0.44232380597709708</v>
      </c>
      <c r="H38" s="20">
        <f t="shared" si="12"/>
        <v>0.44196180233636195</v>
      </c>
      <c r="I38" s="20">
        <f t="shared" si="13"/>
        <v>0.25430593261827406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v>0</v>
      </c>
      <c r="G39" s="20">
        <f t="shared" si="11"/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v>0</v>
      </c>
      <c r="G40" s="20">
        <f t="shared" si="11"/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v>0</v>
      </c>
      <c r="G41" s="20">
        <f t="shared" si="11"/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8"/>
        <v>0</v>
      </c>
      <c r="D42" s="20">
        <f t="shared" si="9"/>
        <v>4.590248962655602E-2</v>
      </c>
      <c r="E42" s="20">
        <f t="shared" si="10"/>
        <v>4.5450654797569115E-2</v>
      </c>
      <c r="F42" s="20">
        <v>0</v>
      </c>
      <c r="G42" s="20">
        <f t="shared" si="11"/>
        <v>6.9081091146075788E-2</v>
      </c>
      <c r="H42" s="20">
        <f t="shared" si="12"/>
        <v>6.8792879658816988E-2</v>
      </c>
      <c r="I42" s="20">
        <f t="shared" si="13"/>
        <v>5.6655836930882553E-2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v>0</v>
      </c>
      <c r="G43" s="20">
        <f t="shared" si="11"/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v>0</v>
      </c>
      <c r="G44" s="20">
        <f t="shared" si="11"/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v>0</v>
      </c>
      <c r="G45" s="20">
        <f t="shared" si="11"/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74" t="s">
        <v>60</v>
      </c>
      <c r="B46" s="75"/>
      <c r="C46" s="20">
        <f>SUM(C36:C45)</f>
        <v>1.7391304347826087E-2</v>
      </c>
      <c r="D46" s="20">
        <f t="shared" ref="D46:I46" si="14">SUM(D36:D45)</f>
        <v>0.12759336099585061</v>
      </c>
      <c r="E46" s="20">
        <f t="shared" si="14"/>
        <v>0.12650860224257468</v>
      </c>
      <c r="F46" s="20">
        <f t="shared" si="14"/>
        <v>0</v>
      </c>
      <c r="G46" s="20">
        <f t="shared" si="14"/>
        <v>0.51140489712317283</v>
      </c>
      <c r="H46" s="20">
        <f t="shared" si="14"/>
        <v>0.51075468199517893</v>
      </c>
      <c r="I46" s="20">
        <f t="shared" si="14"/>
        <v>0.31096176954915661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3.4578146611341634E-4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3.4237781391765814E-4</v>
      </c>
      <c r="F50" s="20">
        <v>0</v>
      </c>
      <c r="G50" s="20">
        <f>(SUMIFS(AGİD1,KAYNAK,A50,SEBEP,B50,SÜRE,"Uzun",BİLDİRİM,"Bildirimli",İL,$B$10,İLÇE,$B$11)/VLOOKUP($B$11,ABONE,7,FALSE))</f>
        <v>6.7125965924960437E-2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6.6938624142406825E-2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3.2311184298366637E-2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0</v>
      </c>
      <c r="D54" s="20">
        <f t="shared" ref="D54:I54" si="15">SUM(D49:D53)</f>
        <v>3.4578146611341634E-4</v>
      </c>
      <c r="E54" s="20">
        <f t="shared" si="15"/>
        <v>3.4237781391765814E-4</v>
      </c>
      <c r="F54" s="20">
        <f t="shared" si="15"/>
        <v>0</v>
      </c>
      <c r="G54" s="20">
        <f t="shared" si="15"/>
        <v>6.7125965924960437E-2</v>
      </c>
      <c r="H54" s="20">
        <f t="shared" si="15"/>
        <v>6.6938624142406825E-2</v>
      </c>
      <c r="I54" s="20">
        <f t="shared" si="15"/>
        <v>3.2311184298366637E-2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6">SUM(D57:D58)</f>
        <v>0</v>
      </c>
      <c r="E59" s="20">
        <f t="shared" si="16"/>
        <v>0</v>
      </c>
      <c r="F59" s="20">
        <f t="shared" si="16"/>
        <v>0</v>
      </c>
      <c r="G59" s="20">
        <f t="shared" si="16"/>
        <v>0</v>
      </c>
      <c r="H59" s="20">
        <f t="shared" si="16"/>
        <v>0</v>
      </c>
      <c r="I59" s="20">
        <f t="shared" si="16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115</v>
      </c>
      <c r="D63" s="31">
        <f>VLOOKUP($B$11,ABONE,4,FALSE)</f>
        <v>11568</v>
      </c>
      <c r="E63" s="31">
        <f>VLOOKUP($B$11,ABONE,5,FALSE)</f>
        <v>11683</v>
      </c>
      <c r="F63" s="31">
        <f>VLOOKUP($B$11,ABONE,6,FALSE)</f>
        <v>45</v>
      </c>
      <c r="G63" s="31">
        <f>VLOOKUP($B$11,ABONE,7,FALSE)</f>
        <v>10741</v>
      </c>
      <c r="H63" s="31">
        <f>VLOOKUP($B$11,ABONE,8,FALSE)</f>
        <v>10786</v>
      </c>
      <c r="I63" s="31">
        <f>VLOOKUP($B$11,ABONE,9,FALSE)</f>
        <v>22469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79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112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11.268789534883721</v>
      </c>
      <c r="D17" s="20">
        <f t="shared" si="1"/>
        <v>110.54056936478739</v>
      </c>
      <c r="E17" s="20">
        <f t="shared" si="2"/>
        <v>106.55031398525138</v>
      </c>
      <c r="F17" s="20">
        <f t="shared" si="3"/>
        <v>0</v>
      </c>
      <c r="G17" s="20">
        <f t="shared" si="4"/>
        <v>0</v>
      </c>
      <c r="H17" s="20">
        <f t="shared" si="5"/>
        <v>0</v>
      </c>
      <c r="I17" s="20">
        <f t="shared" si="6"/>
        <v>82.303054518833505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2.5968992248062015E-2</v>
      </c>
      <c r="D18" s="20">
        <f t="shared" si="1"/>
        <v>3.4420787793528844</v>
      </c>
      <c r="E18" s="20">
        <f t="shared" si="2"/>
        <v>3.3047673452430413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2.5527137069276749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10.584715763445518</v>
      </c>
      <c r="E21" s="20">
        <f t="shared" si="2"/>
        <v>10.15926032093893</v>
      </c>
      <c r="F21" s="20">
        <f t="shared" si="3"/>
        <v>0</v>
      </c>
      <c r="G21" s="20">
        <f t="shared" si="4"/>
        <v>0</v>
      </c>
      <c r="H21" s="20">
        <f t="shared" si="5"/>
        <v>0</v>
      </c>
      <c r="I21" s="20">
        <f t="shared" si="6"/>
        <v>7.8473551582494299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11.294758527131783</v>
      </c>
      <c r="D25" s="20">
        <f t="shared" si="7"/>
        <v>124.56736390758579</v>
      </c>
      <c r="E25" s="20">
        <f t="shared" si="7"/>
        <v>120.01434165143334</v>
      </c>
      <c r="F25" s="20">
        <f t="shared" si="7"/>
        <v>0</v>
      </c>
      <c r="G25" s="20">
        <f t="shared" si="7"/>
        <v>0</v>
      </c>
      <c r="H25" s="20">
        <f t="shared" si="7"/>
        <v>0</v>
      </c>
      <c r="I25" s="20">
        <f t="shared" si="7"/>
        <v>92.70312338401061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1.3822997674418604</v>
      </c>
      <c r="D29" s="20">
        <f>(SUMIFS(AGİİ2,KAYNAK,A29,SEBEP,B29,SÜRE,"Uzun",BİLDİRİM,"Bildirimli",İL,$B$10,İLÇE,$B$11)/VLOOKUP($B$11,ABONE,4,FALSE))*60</f>
        <v>90.888710617898482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87.290976820731188</v>
      </c>
      <c r="F29" s="20">
        <f>(SUMIFS(OGİD2,KAYNAK,A29,SEBEP,B29,SÜRE,"Uzun",BİLDİRİM,"Bildirimli",İL,$B$10,İLÇE,$B$11)/VLOOKUP($B$11,ABONE,6,FALSE))*60</f>
        <v>19.47751319727891</v>
      </c>
      <c r="G29" s="20">
        <f>(SUMIFS(AGİD2,KAYNAK,A29,SEBEP,B29,SÜRE,"Uzun",BİLDİRİM,"Bildirimli",İL,$B$10,İLÇE,$B$11)/VLOOKUP($B$11,ABONE,7,FALSE))*60</f>
        <v>0.46906855504587164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1.9467213114754098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67.86950137029163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1.3822997674418604</v>
      </c>
      <c r="D33" s="20">
        <f t="shared" ref="D33:I33" si="8">SUM(D28:D32)</f>
        <v>90.888710617898482</v>
      </c>
      <c r="E33" s="20">
        <f t="shared" si="8"/>
        <v>87.290976820731188</v>
      </c>
      <c r="F33" s="20">
        <f t="shared" si="8"/>
        <v>19.47751319727891</v>
      </c>
      <c r="G33" s="20">
        <f t="shared" si="8"/>
        <v>0.46906855504587164</v>
      </c>
      <c r="H33" s="20">
        <f t="shared" si="8"/>
        <v>1.9467213114754098</v>
      </c>
      <c r="I33" s="20">
        <f t="shared" si="8"/>
        <v>67.86950137029163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8.7855297157622733E-2</v>
      </c>
      <c r="D38" s="20">
        <f t="shared" si="10"/>
        <v>1.016664863110053</v>
      </c>
      <c r="E38" s="20">
        <f t="shared" si="11"/>
        <v>0.97933111757374325</v>
      </c>
      <c r="F38" s="20">
        <f t="shared" si="12"/>
        <v>0</v>
      </c>
      <c r="G38" s="20">
        <f t="shared" si="13"/>
        <v>0</v>
      </c>
      <c r="H38" s="20">
        <f t="shared" si="14"/>
        <v>0</v>
      </c>
      <c r="I38" s="20">
        <f t="shared" si="15"/>
        <v>0.75646837017128643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1.2919896640826874E-3</v>
      </c>
      <c r="D39" s="20">
        <f t="shared" si="10"/>
        <v>0.17124770046531759</v>
      </c>
      <c r="E39" s="20">
        <f t="shared" si="11"/>
        <v>0.16441628583298712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0.12700068193670022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9.1927280597337957E-2</v>
      </c>
      <c r="E42" s="20">
        <f t="shared" si="11"/>
        <v>8.8232239302035734E-2</v>
      </c>
      <c r="F42" s="20">
        <f t="shared" si="12"/>
        <v>0</v>
      </c>
      <c r="G42" s="20">
        <f t="shared" si="13"/>
        <v>0</v>
      </c>
      <c r="H42" s="20">
        <f t="shared" si="14"/>
        <v>0</v>
      </c>
      <c r="I42" s="20">
        <f t="shared" si="15"/>
        <v>6.8153556099322068E-2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74" t="s">
        <v>60</v>
      </c>
      <c r="B46" s="75"/>
      <c r="C46" s="20">
        <f>SUM(C36:C45)</f>
        <v>8.9147286821705418E-2</v>
      </c>
      <c r="D46" s="20">
        <f t="shared" ref="D46:I46" si="16">SUM(D36:D45)</f>
        <v>1.2798398441727086</v>
      </c>
      <c r="E46" s="20">
        <f t="shared" si="16"/>
        <v>1.2319796427087661</v>
      </c>
      <c r="F46" s="20">
        <f t="shared" si="16"/>
        <v>0</v>
      </c>
      <c r="G46" s="20">
        <f t="shared" si="16"/>
        <v>0</v>
      </c>
      <c r="H46" s="20">
        <f t="shared" si="16"/>
        <v>0</v>
      </c>
      <c r="I46" s="20">
        <f t="shared" si="16"/>
        <v>0.95162260820730871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2.0671834625322998E-2</v>
      </c>
      <c r="D50" s="20">
        <f>(SUMIFS(AGİİ1,KAYNAK,A50,SEBEP,B50,SÜRE,"Uzun",BİLDİRİM,"Bildirimli",İL,$B$10,İLÇE,$B$11)/VLOOKUP($B$11,ABONE,4,FALSE))</f>
        <v>0.45698517476463585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0.43944744495222271</v>
      </c>
      <c r="F50" s="20">
        <f>(SUMIFS(OGİD1,KAYNAK,A50,SEBEP,B50,SÜRE,"Uzun",BİLDİRİM,"Bildirimli",İL,$B$10,İLÇE,$B$11)/VLOOKUP($B$11,ABONE,6,FALSE))</f>
        <v>6.3492063492063489E-2</v>
      </c>
      <c r="G50" s="20">
        <f>(SUMIFS(AGİD1,KAYNAK,A50,SEBEP,B50,SÜRE,"Uzun",BİLDİRİM,"Bildirimli",İL,$B$10,İLÇE,$B$11)/VLOOKUP($B$11,ABONE,7,FALSE))</f>
        <v>1.5290519877675841E-3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6.345848757271285E-3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0.34088812226723897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2.0671834625322998E-2</v>
      </c>
      <c r="D54" s="20">
        <f t="shared" ref="D54:I54" si="17">SUM(D49:D53)</f>
        <v>0.45698517476463585</v>
      </c>
      <c r="E54" s="20">
        <f t="shared" si="17"/>
        <v>0.43944744495222271</v>
      </c>
      <c r="F54" s="20">
        <f t="shared" si="17"/>
        <v>6.3492063492063489E-2</v>
      </c>
      <c r="G54" s="20">
        <f t="shared" si="17"/>
        <v>1.5290519877675841E-3</v>
      </c>
      <c r="H54" s="20">
        <f t="shared" si="17"/>
        <v>6.345848757271285E-3</v>
      </c>
      <c r="I54" s="20">
        <f t="shared" si="17"/>
        <v>0.34088812226723897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774</v>
      </c>
      <c r="D63" s="31">
        <f>VLOOKUP($B$11,ABONE,4,FALSE)</f>
        <v>18482</v>
      </c>
      <c r="E63" s="31">
        <f>VLOOKUP($B$11,ABONE,5,FALSE)</f>
        <v>19256</v>
      </c>
      <c r="F63" s="31">
        <f>VLOOKUP($B$11,ABONE,6,FALSE)</f>
        <v>441</v>
      </c>
      <c r="G63" s="31">
        <f>VLOOKUP($B$11,ABONE,7,FALSE)</f>
        <v>5232</v>
      </c>
      <c r="H63" s="31">
        <f>VLOOKUP($B$11,ABONE,8,FALSE)</f>
        <v>5673</v>
      </c>
      <c r="I63" s="31">
        <f>VLOOKUP($B$11,ABONE,9,FALSE)</f>
        <v>24929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68"/>
  <sheetViews>
    <sheetView topLeftCell="A13" workbookViewId="0">
      <selection activeCell="C19" sqref="C19"/>
    </sheetView>
  </sheetViews>
  <sheetFormatPr defaultRowHeight="14.4" x14ac:dyDescent="0.3"/>
  <cols>
    <col min="1" max="1" width="15.88671875" customWidth="1"/>
    <col min="2" max="2" width="23.88671875" customWidth="1"/>
    <col min="3" max="3" width="22.5546875" customWidth="1"/>
    <col min="4" max="4" width="21.5546875" customWidth="1"/>
    <col min="5" max="5" width="18.88671875" customWidth="1"/>
    <col min="6" max="6" width="20.109375" customWidth="1"/>
    <col min="7" max="7" width="17.109375" customWidth="1"/>
    <col min="8" max="8" width="16.109375" customWidth="1"/>
    <col min="9" max="9" width="16.44140625" customWidth="1"/>
    <col min="10" max="10" width="9.109375" customWidth="1"/>
  </cols>
  <sheetData>
    <row r="1" spans="1:70" ht="12.75" customHeight="1" x14ac:dyDescent="0.3">
      <c r="A1" s="95" t="s">
        <v>37</v>
      </c>
      <c r="B1" s="95"/>
      <c r="C1" s="95"/>
      <c r="D1" s="96"/>
      <c r="E1" s="96"/>
      <c r="F1" s="96"/>
    </row>
    <row r="2" spans="1:70" x14ac:dyDescent="0.3">
      <c r="A2" s="97" t="s">
        <v>38</v>
      </c>
      <c r="B2" s="98" t="s">
        <v>763</v>
      </c>
      <c r="C2" s="98"/>
      <c r="D2" s="99"/>
      <c r="E2" s="99"/>
      <c r="F2" s="99"/>
      <c r="BL2" s="100"/>
      <c r="BM2" s="100"/>
      <c r="BN2" s="100"/>
      <c r="BO2" s="100"/>
      <c r="BP2" s="100"/>
      <c r="BQ2" s="100"/>
      <c r="BR2" s="100"/>
    </row>
    <row r="3" spans="1:70" x14ac:dyDescent="0.3">
      <c r="A3" s="97" t="s">
        <v>40</v>
      </c>
      <c r="B3" s="101" t="s">
        <v>764</v>
      </c>
      <c r="C3" s="101"/>
      <c r="D3" s="102"/>
      <c r="E3" s="102"/>
      <c r="F3" s="102"/>
      <c r="BL3" s="100"/>
      <c r="BM3" s="100"/>
      <c r="BN3" s="100"/>
      <c r="BO3" s="100"/>
      <c r="BP3" s="100"/>
      <c r="BQ3" s="100"/>
      <c r="BR3" s="100"/>
    </row>
    <row r="4" spans="1:70" x14ac:dyDescent="0.3">
      <c r="A4" s="97" t="s">
        <v>42</v>
      </c>
      <c r="B4" s="98">
        <v>1</v>
      </c>
      <c r="C4" s="98"/>
      <c r="D4" s="99"/>
      <c r="E4" s="99"/>
      <c r="F4" s="99"/>
      <c r="BL4" s="100"/>
      <c r="BM4" s="100"/>
      <c r="BN4" s="100"/>
      <c r="BO4" s="100"/>
      <c r="BP4" s="100"/>
      <c r="BQ4" s="100"/>
      <c r="BR4" s="100"/>
    </row>
    <row r="5" spans="1:70" x14ac:dyDescent="0.3">
      <c r="A5" s="97" t="s">
        <v>43</v>
      </c>
      <c r="B5" s="103" t="s">
        <v>765</v>
      </c>
      <c r="C5" s="103"/>
      <c r="D5" s="99"/>
      <c r="E5" s="99"/>
      <c r="F5" s="99"/>
      <c r="BL5" s="100"/>
      <c r="BM5" s="100"/>
      <c r="BN5" s="100"/>
      <c r="BO5" s="100"/>
      <c r="BP5" s="100"/>
      <c r="BQ5" s="100"/>
      <c r="BR5" s="100"/>
    </row>
    <row r="6" spans="1:70" x14ac:dyDescent="0.3">
      <c r="A6" s="97" t="s">
        <v>44</v>
      </c>
      <c r="B6" s="104">
        <v>3900432392</v>
      </c>
      <c r="C6" s="104"/>
      <c r="D6" s="99"/>
      <c r="E6" s="99"/>
      <c r="F6" s="99"/>
      <c r="BL6" s="100"/>
      <c r="BM6" s="100"/>
      <c r="BN6" s="100"/>
      <c r="BO6" s="100"/>
      <c r="BP6" s="100"/>
      <c r="BQ6" s="100"/>
      <c r="BR6" s="100"/>
    </row>
    <row r="7" spans="1:70" ht="25.5" customHeight="1" x14ac:dyDescent="0.3">
      <c r="A7" s="105" t="s">
        <v>47</v>
      </c>
      <c r="B7" s="103" t="s">
        <v>766</v>
      </c>
      <c r="C7" s="103"/>
      <c r="D7" s="99"/>
      <c r="E7" s="99"/>
      <c r="F7" s="99"/>
      <c r="BL7" s="100"/>
      <c r="BM7" s="100"/>
      <c r="BN7" s="100"/>
      <c r="BO7" s="100"/>
      <c r="BP7" s="100"/>
      <c r="BQ7" s="100"/>
      <c r="BR7" s="100"/>
    </row>
    <row r="8" spans="1:70" x14ac:dyDescent="0.3">
      <c r="A8" s="97" t="s">
        <v>50</v>
      </c>
      <c r="B8" s="104">
        <v>2018</v>
      </c>
      <c r="C8" s="104"/>
      <c r="D8" s="106"/>
      <c r="E8" s="106"/>
      <c r="F8" s="106"/>
      <c r="BL8" s="100"/>
      <c r="BM8" s="100"/>
      <c r="BN8" s="100"/>
      <c r="BO8" s="100"/>
      <c r="BP8" s="100"/>
      <c r="BQ8" s="100"/>
      <c r="BR8" s="100"/>
    </row>
    <row r="9" spans="1:70" ht="12.75" customHeight="1" x14ac:dyDescent="0.3">
      <c r="A9" s="97" t="s">
        <v>51</v>
      </c>
      <c r="B9" s="104" t="s">
        <v>5217</v>
      </c>
      <c r="C9" s="104"/>
      <c r="D9" s="106"/>
      <c r="E9" s="106"/>
      <c r="F9" s="106"/>
    </row>
    <row r="10" spans="1:70" ht="12.75" customHeight="1" x14ac:dyDescent="0.3">
      <c r="A10" s="97" t="s">
        <v>52</v>
      </c>
      <c r="B10" s="104" t="s">
        <v>79</v>
      </c>
      <c r="C10" s="104"/>
      <c r="D10" s="106"/>
      <c r="E10" s="106"/>
      <c r="F10" s="106"/>
    </row>
    <row r="11" spans="1:70" ht="12.75" customHeight="1" x14ac:dyDescent="0.3">
      <c r="A11" s="99"/>
      <c r="B11" s="107"/>
      <c r="C11" s="107"/>
      <c r="D11" s="106"/>
      <c r="E11" s="106"/>
      <c r="F11" s="106"/>
    </row>
    <row r="12" spans="1:70" ht="23.25" customHeight="1" thickBot="1" x14ac:dyDescent="0.35">
      <c r="A12" s="108" t="s">
        <v>53</v>
      </c>
      <c r="H12" s="109"/>
    </row>
    <row r="13" spans="1:70" ht="13.5" customHeight="1" thickBot="1" x14ac:dyDescent="0.35">
      <c r="A13" s="110" t="s">
        <v>768</v>
      </c>
      <c r="B13" s="110"/>
      <c r="C13" s="111" t="s">
        <v>27</v>
      </c>
      <c r="D13" s="111"/>
      <c r="E13" s="111"/>
      <c r="F13" s="111" t="s">
        <v>28</v>
      </c>
      <c r="G13" s="111"/>
      <c r="H13" s="111"/>
      <c r="I13" s="112" t="s">
        <v>55</v>
      </c>
    </row>
    <row r="14" spans="1:70" ht="13.5" customHeight="1" thickBot="1" x14ac:dyDescent="0.35">
      <c r="A14" s="113" t="s">
        <v>56</v>
      </c>
      <c r="B14" s="114" t="s">
        <v>57</v>
      </c>
      <c r="C14" s="115" t="s">
        <v>58</v>
      </c>
      <c r="D14" s="115" t="s">
        <v>59</v>
      </c>
      <c r="E14" s="115" t="s">
        <v>36</v>
      </c>
      <c r="F14" s="115" t="s">
        <v>58</v>
      </c>
      <c r="G14" s="115" t="s">
        <v>59</v>
      </c>
      <c r="H14" s="115" t="s">
        <v>36</v>
      </c>
      <c r="I14" s="112"/>
    </row>
    <row r="15" spans="1:70" ht="15.75" customHeight="1" thickBot="1" x14ac:dyDescent="0.35">
      <c r="A15" s="113" t="s">
        <v>769</v>
      </c>
      <c r="B15" s="116" t="s">
        <v>770</v>
      </c>
      <c r="C15" s="117">
        <v>0</v>
      </c>
      <c r="D15" s="117">
        <v>0</v>
      </c>
      <c r="E15" s="117">
        <v>0</v>
      </c>
      <c r="F15" s="117">
        <v>0</v>
      </c>
      <c r="G15" s="117">
        <v>0</v>
      </c>
      <c r="H15" s="117">
        <v>0</v>
      </c>
      <c r="I15" s="117">
        <v>0</v>
      </c>
    </row>
    <row r="16" spans="1:70" ht="15.75" customHeight="1" thickBot="1" x14ac:dyDescent="0.35">
      <c r="A16" s="113" t="s">
        <v>769</v>
      </c>
      <c r="B16" s="118" t="s">
        <v>771</v>
      </c>
      <c r="C16" s="117">
        <v>0</v>
      </c>
      <c r="D16" s="117">
        <v>0</v>
      </c>
      <c r="E16" s="117">
        <v>0</v>
      </c>
      <c r="F16" s="117">
        <v>0</v>
      </c>
      <c r="G16" s="117">
        <v>0</v>
      </c>
      <c r="H16" s="117">
        <v>0</v>
      </c>
      <c r="I16" s="117">
        <v>0</v>
      </c>
    </row>
    <row r="17" spans="1:9" ht="15" thickBot="1" x14ac:dyDescent="0.35">
      <c r="A17" s="113" t="s">
        <v>5218</v>
      </c>
      <c r="B17" s="118" t="s">
        <v>770</v>
      </c>
      <c r="C17" s="117">
        <v>51.904856402714955</v>
      </c>
      <c r="D17" s="117">
        <v>53.07902562937857</v>
      </c>
      <c r="E17" s="117">
        <v>53.075579665750396</v>
      </c>
      <c r="F17" s="117">
        <v>1.9471847060777152</v>
      </c>
      <c r="G17" s="117">
        <v>60.523871021233916</v>
      </c>
      <c r="H17" s="117">
        <v>54.912659616002529</v>
      </c>
      <c r="I17" s="117">
        <v>53.513576848141483</v>
      </c>
    </row>
    <row r="18" spans="1:9" ht="15" thickBot="1" x14ac:dyDescent="0.35">
      <c r="A18" s="113" t="s">
        <v>5218</v>
      </c>
      <c r="B18" s="118" t="s">
        <v>24</v>
      </c>
      <c r="C18" s="117">
        <v>0.4229260859728507</v>
      </c>
      <c r="D18" s="117">
        <v>2.7520775061266352</v>
      </c>
      <c r="E18" s="117">
        <v>2.745241889167763</v>
      </c>
      <c r="F18" s="117">
        <v>0</v>
      </c>
      <c r="G18" s="117">
        <v>0.14064469925936351</v>
      </c>
      <c r="H18" s="117">
        <v>0.12717198186590312</v>
      </c>
      <c r="I18" s="117">
        <v>2.121040834366811</v>
      </c>
    </row>
    <row r="19" spans="1:9" ht="15" thickBot="1" x14ac:dyDescent="0.35">
      <c r="A19" s="113" t="s">
        <v>5218</v>
      </c>
      <c r="B19" s="118" t="s">
        <v>771</v>
      </c>
      <c r="C19" s="117">
        <v>0</v>
      </c>
      <c r="D19" s="117">
        <v>0</v>
      </c>
      <c r="E19" s="117">
        <v>0</v>
      </c>
      <c r="F19" s="117">
        <v>0</v>
      </c>
      <c r="G19" s="117">
        <v>0</v>
      </c>
      <c r="H19" s="117">
        <v>0</v>
      </c>
      <c r="I19" s="117">
        <v>0</v>
      </c>
    </row>
    <row r="20" spans="1:9" ht="15" thickBot="1" x14ac:dyDescent="0.35">
      <c r="A20" s="113" t="s">
        <v>5218</v>
      </c>
      <c r="B20" s="118" t="s">
        <v>26</v>
      </c>
      <c r="C20" s="117">
        <v>0</v>
      </c>
      <c r="D20" s="117">
        <v>0</v>
      </c>
      <c r="E20" s="117">
        <v>0</v>
      </c>
      <c r="F20" s="117">
        <v>0</v>
      </c>
      <c r="G20" s="117">
        <v>0</v>
      </c>
      <c r="H20" s="117">
        <v>0</v>
      </c>
      <c r="I20" s="117">
        <v>0</v>
      </c>
    </row>
    <row r="21" spans="1:9" ht="15" thickBot="1" x14ac:dyDescent="0.35">
      <c r="A21" s="113" t="s">
        <v>5219</v>
      </c>
      <c r="B21" s="118" t="s">
        <v>770</v>
      </c>
      <c r="C21" s="117">
        <v>0.42894984162895922</v>
      </c>
      <c r="D21" s="117">
        <v>8.3099225873378444</v>
      </c>
      <c r="E21" s="117">
        <v>8.2867934294450425</v>
      </c>
      <c r="F21" s="117">
        <v>0.1250996313517104</v>
      </c>
      <c r="G21" s="117">
        <v>5.4877006386010594</v>
      </c>
      <c r="H21" s="117">
        <v>4.9740032988149201</v>
      </c>
      <c r="I21" s="117">
        <v>7.4969569594156384</v>
      </c>
    </row>
    <row r="22" spans="1:9" ht="15" thickBot="1" x14ac:dyDescent="0.35">
      <c r="A22" s="113" t="s">
        <v>5219</v>
      </c>
      <c r="B22" s="118" t="s">
        <v>24</v>
      </c>
      <c r="C22" s="117">
        <v>0</v>
      </c>
      <c r="D22" s="117">
        <v>8.1220088370048751E-3</v>
      </c>
      <c r="E22" s="117">
        <v>8.0981722839727505E-3</v>
      </c>
      <c r="F22" s="117">
        <v>0</v>
      </c>
      <c r="G22" s="117">
        <v>1.6368183593406398E-2</v>
      </c>
      <c r="H22" s="117">
        <v>1.4800233198122965E-2</v>
      </c>
      <c r="I22" s="117">
        <v>9.6960797654670767E-3</v>
      </c>
    </row>
    <row r="23" spans="1:9" ht="15" thickBot="1" x14ac:dyDescent="0.35">
      <c r="A23" s="113" t="s">
        <v>5219</v>
      </c>
      <c r="B23" s="118" t="s">
        <v>771</v>
      </c>
      <c r="C23" s="117">
        <v>0</v>
      </c>
      <c r="D23" s="117">
        <v>0</v>
      </c>
      <c r="E23" s="117">
        <v>0</v>
      </c>
      <c r="F23" s="117">
        <v>0</v>
      </c>
      <c r="G23" s="117">
        <v>0</v>
      </c>
      <c r="H23" s="117">
        <v>0</v>
      </c>
      <c r="I23" s="117">
        <v>0</v>
      </c>
    </row>
    <row r="24" spans="1:9" ht="15" thickBot="1" x14ac:dyDescent="0.35">
      <c r="A24" s="113" t="s">
        <v>5219</v>
      </c>
      <c r="B24" s="118" t="s">
        <v>26</v>
      </c>
      <c r="C24" s="117">
        <v>0</v>
      </c>
      <c r="D24" s="117">
        <v>1.0416944107775499E-2</v>
      </c>
      <c r="E24" s="117">
        <v>1.038637235568304E-2</v>
      </c>
      <c r="F24" s="117">
        <v>0</v>
      </c>
      <c r="G24" s="117">
        <v>1.4659676653237863E-2</v>
      </c>
      <c r="H24" s="117">
        <v>1.3255388530979082E-2</v>
      </c>
      <c r="I24" s="117">
        <v>1.1070404099016584E-2</v>
      </c>
    </row>
    <row r="25" spans="1:9" ht="15" thickBot="1" x14ac:dyDescent="0.35">
      <c r="A25" s="119" t="s">
        <v>60</v>
      </c>
      <c r="B25" s="119"/>
      <c r="C25" s="120">
        <v>52.756732330316751</v>
      </c>
      <c r="D25" s="120">
        <v>64.159564675787834</v>
      </c>
      <c r="E25" s="120">
        <v>64.126099529002857</v>
      </c>
      <c r="F25" s="120">
        <v>2.072284337429426</v>
      </c>
      <c r="G25" s="120">
        <v>66.183244219340992</v>
      </c>
      <c r="H25" s="120">
        <v>60.04189051841248</v>
      </c>
      <c r="I25" s="121">
        <v>63.152341125788404</v>
      </c>
    </row>
    <row r="26" spans="1:9" ht="15" thickBot="1" x14ac:dyDescent="0.35">
      <c r="A26" s="110" t="s">
        <v>773</v>
      </c>
      <c r="B26" s="110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13" t="s">
        <v>56</v>
      </c>
      <c r="B27" s="114" t="s">
        <v>57</v>
      </c>
      <c r="C27" s="115" t="s">
        <v>58</v>
      </c>
      <c r="D27" s="115" t="s">
        <v>59</v>
      </c>
      <c r="E27" s="124" t="s">
        <v>36</v>
      </c>
      <c r="F27" s="115" t="s">
        <v>23</v>
      </c>
      <c r="G27" s="115" t="s">
        <v>21</v>
      </c>
      <c r="H27" s="124" t="s">
        <v>36</v>
      </c>
      <c r="I27" s="123"/>
    </row>
    <row r="28" spans="1:9" ht="15" thickBot="1" x14ac:dyDescent="0.35">
      <c r="A28" s="113" t="s">
        <v>769</v>
      </c>
      <c r="B28" s="114" t="s">
        <v>770</v>
      </c>
      <c r="C28" s="117">
        <v>9.8331447963800903E-2</v>
      </c>
      <c r="D28" s="117">
        <v>7.8436492767907082E-2</v>
      </c>
      <c r="E28" s="117">
        <v>7.8494880682044549E-2</v>
      </c>
      <c r="F28" s="117">
        <v>0</v>
      </c>
      <c r="G28" s="117">
        <v>0.43327674471790717</v>
      </c>
      <c r="H28" s="117">
        <v>0.39177205122087011</v>
      </c>
      <c r="I28" s="117">
        <v>0.15318652270046609</v>
      </c>
    </row>
    <row r="29" spans="1:9" ht="15" thickBot="1" x14ac:dyDescent="0.35">
      <c r="A29" s="113" t="s">
        <v>5218</v>
      </c>
      <c r="B29" s="114" t="s">
        <v>770</v>
      </c>
      <c r="C29" s="117">
        <v>18.254850950226242</v>
      </c>
      <c r="D29" s="117">
        <v>16.793203555379456</v>
      </c>
      <c r="E29" s="117">
        <v>16.797493212820211</v>
      </c>
      <c r="F29" s="117">
        <v>3.239956795084689</v>
      </c>
      <c r="G29" s="117">
        <v>46.429023812606665</v>
      </c>
      <c r="H29" s="117">
        <v>42.291832027360222</v>
      </c>
      <c r="I29" s="117">
        <v>22.875861531063094</v>
      </c>
    </row>
    <row r="30" spans="1:9" ht="15" thickBot="1" x14ac:dyDescent="0.35">
      <c r="A30" s="113" t="s">
        <v>5218</v>
      </c>
      <c r="B30" s="114" t="s">
        <v>26</v>
      </c>
      <c r="C30" s="117">
        <v>0</v>
      </c>
      <c r="D30" s="117">
        <v>0</v>
      </c>
      <c r="E30" s="117">
        <v>0</v>
      </c>
      <c r="F30" s="117">
        <v>0</v>
      </c>
      <c r="G30" s="117">
        <v>0</v>
      </c>
      <c r="H30" s="117">
        <v>0</v>
      </c>
      <c r="I30" s="117">
        <v>0</v>
      </c>
    </row>
    <row r="31" spans="1:9" ht="15" thickBot="1" x14ac:dyDescent="0.35">
      <c r="A31" s="113" t="s">
        <v>5219</v>
      </c>
      <c r="B31" s="114" t="s">
        <v>770</v>
      </c>
      <c r="C31" s="117">
        <v>0</v>
      </c>
      <c r="D31" s="117">
        <v>1.8573698587211314</v>
      </c>
      <c r="E31" s="117">
        <v>1.8519188310226682</v>
      </c>
      <c r="F31" s="117">
        <v>1.0249455330454998E-2</v>
      </c>
      <c r="G31" s="117">
        <v>2.3451754052389915</v>
      </c>
      <c r="H31" s="117">
        <v>2.1215068445080729</v>
      </c>
      <c r="I31" s="117">
        <v>1.9161940904074366</v>
      </c>
    </row>
    <row r="32" spans="1:9" ht="15" thickBot="1" x14ac:dyDescent="0.35">
      <c r="A32" s="113" t="s">
        <v>5219</v>
      </c>
      <c r="B32" s="114" t="s">
        <v>26</v>
      </c>
      <c r="C32" s="117">
        <v>0</v>
      </c>
      <c r="D32" s="117">
        <v>0</v>
      </c>
      <c r="E32" s="117">
        <v>0</v>
      </c>
      <c r="F32" s="117">
        <v>0</v>
      </c>
      <c r="G32" s="117">
        <v>0</v>
      </c>
      <c r="H32" s="117">
        <v>0</v>
      </c>
      <c r="I32" s="117">
        <v>0</v>
      </c>
    </row>
    <row r="33" spans="1:9" ht="15" thickBot="1" x14ac:dyDescent="0.35">
      <c r="A33" s="119" t="s">
        <v>60</v>
      </c>
      <c r="B33" s="119"/>
      <c r="C33" s="120">
        <v>18.353182398190047</v>
      </c>
      <c r="D33" s="120">
        <v>18.729009906868502</v>
      </c>
      <c r="E33" s="120">
        <v>18.727906924524927</v>
      </c>
      <c r="F33" s="120">
        <v>3.2502062504151441</v>
      </c>
      <c r="G33" s="120">
        <v>49.207475962563549</v>
      </c>
      <c r="H33" s="120">
        <v>44.805110923089153</v>
      </c>
      <c r="I33" s="121">
        <v>24.945242144170997</v>
      </c>
    </row>
    <row r="34" spans="1:9" ht="15" thickBot="1" x14ac:dyDescent="0.35">
      <c r="A34" s="110" t="s">
        <v>774</v>
      </c>
      <c r="B34" s="110"/>
      <c r="C34" s="125" t="s">
        <v>27</v>
      </c>
      <c r="D34" s="125"/>
      <c r="E34" s="125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13" t="s">
        <v>56</v>
      </c>
      <c r="B35" s="114" t="s">
        <v>57</v>
      </c>
      <c r="C35" s="115" t="s">
        <v>58</v>
      </c>
      <c r="D35" s="115" t="s">
        <v>59</v>
      </c>
      <c r="E35" s="124" t="s">
        <v>36</v>
      </c>
      <c r="F35" s="115" t="s">
        <v>23</v>
      </c>
      <c r="G35" s="115" t="s">
        <v>21</v>
      </c>
      <c r="H35" s="124" t="s">
        <v>36</v>
      </c>
      <c r="I35" s="123"/>
    </row>
    <row r="36" spans="1:9" ht="15" thickBot="1" x14ac:dyDescent="0.35">
      <c r="A36" s="113" t="s">
        <v>769</v>
      </c>
      <c r="B36" s="114" t="s">
        <v>770</v>
      </c>
      <c r="C36" s="117">
        <v>0</v>
      </c>
      <c r="D36" s="117">
        <v>0</v>
      </c>
      <c r="E36" s="117">
        <v>0</v>
      </c>
      <c r="F36" s="117">
        <v>0</v>
      </c>
      <c r="G36" s="117">
        <v>0</v>
      </c>
      <c r="H36" s="117">
        <v>0</v>
      </c>
      <c r="I36" s="117">
        <v>0</v>
      </c>
    </row>
    <row r="37" spans="1:9" ht="15" thickBot="1" x14ac:dyDescent="0.35">
      <c r="A37" s="113" t="s">
        <v>769</v>
      </c>
      <c r="B37" s="114" t="s">
        <v>771</v>
      </c>
      <c r="C37" s="117">
        <v>0</v>
      </c>
      <c r="D37" s="117">
        <v>0</v>
      </c>
      <c r="E37" s="117">
        <v>0</v>
      </c>
      <c r="F37" s="117">
        <v>0</v>
      </c>
      <c r="G37" s="117">
        <v>0</v>
      </c>
      <c r="H37" s="117">
        <v>0</v>
      </c>
      <c r="I37" s="117">
        <v>0</v>
      </c>
    </row>
    <row r="38" spans="1:9" ht="15" thickBot="1" x14ac:dyDescent="0.35">
      <c r="A38" s="113" t="s">
        <v>5218</v>
      </c>
      <c r="B38" s="114" t="s">
        <v>770</v>
      </c>
      <c r="C38" s="117">
        <v>0.62839366515837103</v>
      </c>
      <c r="D38" s="117">
        <v>0.62325857062944512</v>
      </c>
      <c r="E38" s="117">
        <v>0.62327364115639483</v>
      </c>
      <c r="F38" s="117">
        <v>2.3469500719583748E-2</v>
      </c>
      <c r="G38" s="117">
        <v>0.65880876566449109</v>
      </c>
      <c r="H38" s="117">
        <v>0.59794798377475544</v>
      </c>
      <c r="I38" s="117">
        <v>0.61723548991869981</v>
      </c>
    </row>
    <row r="39" spans="1:9" ht="15" thickBot="1" x14ac:dyDescent="0.35">
      <c r="A39" s="113" t="s">
        <v>5218</v>
      </c>
      <c r="B39" s="114" t="s">
        <v>24</v>
      </c>
      <c r="C39" s="117">
        <v>4.5248868778280547E-3</v>
      </c>
      <c r="D39" s="117">
        <v>2.1499826855970804E-2</v>
      </c>
      <c r="E39" s="117">
        <v>2.1450008631794217E-2</v>
      </c>
      <c r="F39" s="117">
        <v>0</v>
      </c>
      <c r="G39" s="117">
        <v>2.8910038761735539E-3</v>
      </c>
      <c r="H39" s="117">
        <v>2.614067180996315E-3</v>
      </c>
      <c r="I39" s="117">
        <v>1.6959137517556469E-2</v>
      </c>
    </row>
    <row r="40" spans="1:9" ht="15" thickBot="1" x14ac:dyDescent="0.35">
      <c r="A40" s="113" t="s">
        <v>5218</v>
      </c>
      <c r="B40" s="114" t="s">
        <v>771</v>
      </c>
      <c r="C40" s="117">
        <v>0</v>
      </c>
      <c r="D40" s="117">
        <v>0</v>
      </c>
      <c r="E40" s="117">
        <v>0</v>
      </c>
      <c r="F40" s="117">
        <v>0</v>
      </c>
      <c r="G40" s="117">
        <v>0</v>
      </c>
      <c r="H40" s="117">
        <v>0</v>
      </c>
      <c r="I40" s="117">
        <v>0</v>
      </c>
    </row>
    <row r="41" spans="1:9" ht="15" thickBot="1" x14ac:dyDescent="0.35">
      <c r="A41" s="113" t="s">
        <v>5218</v>
      </c>
      <c r="B41" s="114" t="s">
        <v>26</v>
      </c>
      <c r="C41" s="117">
        <v>0</v>
      </c>
      <c r="D41" s="117">
        <v>0</v>
      </c>
      <c r="E41" s="117">
        <v>0</v>
      </c>
      <c r="F41" s="117">
        <v>0</v>
      </c>
      <c r="G41" s="117">
        <v>0</v>
      </c>
      <c r="H41" s="117">
        <v>0</v>
      </c>
      <c r="I41" s="117">
        <v>0</v>
      </c>
    </row>
    <row r="42" spans="1:9" ht="15" thickBot="1" x14ac:dyDescent="0.35">
      <c r="A42" s="113" t="s">
        <v>5219</v>
      </c>
      <c r="B42" s="114" t="s">
        <v>770</v>
      </c>
      <c r="C42" s="117">
        <v>3.9592760180995473E-3</v>
      </c>
      <c r="D42" s="117">
        <v>0.10265609600170481</v>
      </c>
      <c r="E42" s="117">
        <v>0.10236643958408032</v>
      </c>
      <c r="F42" s="117">
        <v>1.4945200929923613E-3</v>
      </c>
      <c r="G42" s="117">
        <v>5.7034287423253525E-2</v>
      </c>
      <c r="H42" s="117">
        <v>5.1713990296667463E-2</v>
      </c>
      <c r="I42" s="117">
        <v>9.028986661508763E-2</v>
      </c>
    </row>
    <row r="43" spans="1:9" ht="15" thickBot="1" x14ac:dyDescent="0.35">
      <c r="A43" s="113" t="s">
        <v>5219</v>
      </c>
      <c r="B43" s="114" t="s">
        <v>24</v>
      </c>
      <c r="C43" s="117">
        <v>0</v>
      </c>
      <c r="D43" s="117">
        <v>1.9145733997496072E-4</v>
      </c>
      <c r="E43" s="117">
        <v>1.9089544905249458E-4</v>
      </c>
      <c r="F43" s="117">
        <v>0</v>
      </c>
      <c r="G43" s="117">
        <v>1.7005905153962082E-4</v>
      </c>
      <c r="H43" s="117">
        <v>1.5376865770566557E-4</v>
      </c>
      <c r="I43" s="117">
        <v>1.8204366772479549E-4</v>
      </c>
    </row>
    <row r="44" spans="1:9" ht="15" thickBot="1" x14ac:dyDescent="0.35">
      <c r="A44" s="113" t="s">
        <v>5219</v>
      </c>
      <c r="B44" s="114" t="s">
        <v>771</v>
      </c>
      <c r="C44" s="117">
        <v>0</v>
      </c>
      <c r="D44" s="117">
        <v>0</v>
      </c>
      <c r="E44" s="117">
        <v>0</v>
      </c>
      <c r="F44" s="117">
        <v>0</v>
      </c>
      <c r="G44" s="117">
        <v>0</v>
      </c>
      <c r="H44" s="117">
        <v>0</v>
      </c>
      <c r="I44" s="117">
        <v>0</v>
      </c>
    </row>
    <row r="45" spans="1:9" ht="15" thickBot="1" x14ac:dyDescent="0.35">
      <c r="A45" s="113" t="s">
        <v>5219</v>
      </c>
      <c r="B45" s="114" t="s">
        <v>26</v>
      </c>
      <c r="C45" s="117">
        <v>0</v>
      </c>
      <c r="D45" s="117">
        <v>2.4972696518473137E-5</v>
      </c>
      <c r="E45" s="117">
        <v>2.489940639815147E-5</v>
      </c>
      <c r="F45" s="117">
        <v>0</v>
      </c>
      <c r="G45" s="117">
        <v>1.0555389405907499E-4</v>
      </c>
      <c r="H45" s="117">
        <v>9.54426151276545E-5</v>
      </c>
      <c r="I45" s="117">
        <v>4.1718340520265633E-5</v>
      </c>
    </row>
    <row r="46" spans="1:9" ht="15" thickBot="1" x14ac:dyDescent="0.35">
      <c r="A46" s="119" t="s">
        <v>60</v>
      </c>
      <c r="B46" s="119"/>
      <c r="C46" s="120">
        <v>0.6368778280542986</v>
      </c>
      <c r="D46" s="120">
        <v>0.74763092352361415</v>
      </c>
      <c r="E46" s="120">
        <v>0.74730588422772004</v>
      </c>
      <c r="F46" s="120">
        <v>2.4964020812576111E-2</v>
      </c>
      <c r="G46" s="120">
        <v>0.71900966990951687</v>
      </c>
      <c r="H46" s="120">
        <v>0.65252525252525251</v>
      </c>
      <c r="I46" s="121">
        <v>0.724708256059589</v>
      </c>
    </row>
    <row r="47" spans="1:9" ht="15" thickBot="1" x14ac:dyDescent="0.35">
      <c r="A47" s="110" t="s">
        <v>63</v>
      </c>
      <c r="B47" s="110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13" t="s">
        <v>56</v>
      </c>
      <c r="B48" s="114" t="s">
        <v>57</v>
      </c>
      <c r="C48" s="115" t="s">
        <v>58</v>
      </c>
      <c r="D48" s="115" t="s">
        <v>59</v>
      </c>
      <c r="E48" s="124" t="s">
        <v>36</v>
      </c>
      <c r="F48" s="115" t="s">
        <v>23</v>
      </c>
      <c r="G48" s="115" t="s">
        <v>21</v>
      </c>
      <c r="H48" s="124" t="s">
        <v>36</v>
      </c>
      <c r="I48" s="123"/>
    </row>
    <row r="49" spans="1:9" ht="15" thickBot="1" x14ac:dyDescent="0.35">
      <c r="A49" s="113" t="s">
        <v>769</v>
      </c>
      <c r="B49" s="114" t="s">
        <v>770</v>
      </c>
      <c r="C49" s="117">
        <v>5.6561085972850684E-4</v>
      </c>
      <c r="D49" s="117">
        <v>4.5117338376708134E-4</v>
      </c>
      <c r="E49" s="117">
        <v>4.5150923601981329E-4</v>
      </c>
      <c r="F49" s="117">
        <v>0</v>
      </c>
      <c r="G49" s="117">
        <v>2.4922447208392709E-3</v>
      </c>
      <c r="H49" s="117">
        <v>2.2535061905140643E-3</v>
      </c>
      <c r="I49" s="117">
        <v>8.8114191947348921E-4</v>
      </c>
    </row>
    <row r="50" spans="1:9" ht="15" thickBot="1" x14ac:dyDescent="0.35">
      <c r="A50" s="113" t="s">
        <v>5218</v>
      </c>
      <c r="B50" s="114" t="s">
        <v>770</v>
      </c>
      <c r="C50" s="117">
        <v>0.1419683257918552</v>
      </c>
      <c r="D50" s="117">
        <v>9.7838030420074051E-2</v>
      </c>
      <c r="E50" s="117">
        <v>9.796754445374023E-2</v>
      </c>
      <c r="F50" s="117">
        <v>1.4059559393335547E-2</v>
      </c>
      <c r="G50" s="117">
        <v>0.33018430882723759</v>
      </c>
      <c r="H50" s="117">
        <v>0.29990190620111878</v>
      </c>
      <c r="I50" s="117">
        <v>0.14611279880761396</v>
      </c>
    </row>
    <row r="51" spans="1:9" ht="15" thickBot="1" x14ac:dyDescent="0.35">
      <c r="A51" s="113" t="s">
        <v>5218</v>
      </c>
      <c r="B51" s="114" t="s">
        <v>26</v>
      </c>
      <c r="C51" s="117">
        <v>0</v>
      </c>
      <c r="D51" s="117">
        <v>0</v>
      </c>
      <c r="E51" s="117">
        <v>0</v>
      </c>
      <c r="F51" s="117">
        <v>0</v>
      </c>
      <c r="G51" s="117">
        <v>0</v>
      </c>
      <c r="H51" s="117">
        <v>0</v>
      </c>
      <c r="I51" s="117">
        <v>0</v>
      </c>
    </row>
    <row r="52" spans="1:9" ht="15" thickBot="1" x14ac:dyDescent="0.35">
      <c r="A52" s="113" t="s">
        <v>5219</v>
      </c>
      <c r="B52" s="114" t="s">
        <v>770</v>
      </c>
      <c r="C52" s="117">
        <v>0</v>
      </c>
      <c r="D52" s="117">
        <v>8.2892703976985161E-3</v>
      </c>
      <c r="E52" s="117">
        <v>8.2649429637597447E-3</v>
      </c>
      <c r="F52" s="117">
        <v>5.5352596036754127E-5</v>
      </c>
      <c r="G52" s="117">
        <v>7.9224061596561285E-3</v>
      </c>
      <c r="H52" s="117">
        <v>7.1688008695882715E-3</v>
      </c>
      <c r="I52" s="117">
        <v>8.0036004192061121E-3</v>
      </c>
    </row>
    <row r="53" spans="1:9" ht="15" thickBot="1" x14ac:dyDescent="0.35">
      <c r="A53" s="113" t="s">
        <v>5219</v>
      </c>
      <c r="B53" s="114" t="s">
        <v>26</v>
      </c>
      <c r="C53" s="117">
        <v>0</v>
      </c>
      <c r="D53" s="117">
        <v>0</v>
      </c>
      <c r="E53" s="117">
        <v>0</v>
      </c>
      <c r="F53" s="117">
        <v>0</v>
      </c>
      <c r="G53" s="117">
        <v>0</v>
      </c>
      <c r="H53" s="117">
        <v>0</v>
      </c>
      <c r="I53" s="117">
        <v>0</v>
      </c>
    </row>
    <row r="54" spans="1:9" ht="15" thickBot="1" x14ac:dyDescent="0.35">
      <c r="A54" s="119" t="s">
        <v>60</v>
      </c>
      <c r="B54" s="119"/>
      <c r="C54" s="120">
        <v>0.1425339366515837</v>
      </c>
      <c r="D54" s="120">
        <v>0.10657847420153965</v>
      </c>
      <c r="E54" s="120">
        <v>0.10668399665351978</v>
      </c>
      <c r="F54" s="120">
        <v>1.4114911989372302E-2</v>
      </c>
      <c r="G54" s="120">
        <v>0.34059895970773302</v>
      </c>
      <c r="H54" s="120">
        <v>0.30932421326122111</v>
      </c>
      <c r="I54" s="121">
        <v>0.15499754114629358</v>
      </c>
    </row>
    <row r="55" spans="1:9" ht="15" thickBot="1" x14ac:dyDescent="0.35">
      <c r="A55" s="110" t="s">
        <v>64</v>
      </c>
      <c r="B55" s="110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26" t="s">
        <v>56</v>
      </c>
      <c r="B56" s="126"/>
      <c r="C56" s="115" t="s">
        <v>58</v>
      </c>
      <c r="D56" s="115" t="s">
        <v>59</v>
      </c>
      <c r="E56" s="124" t="s">
        <v>36</v>
      </c>
      <c r="F56" s="115" t="s">
        <v>23</v>
      </c>
      <c r="G56" s="115" t="s">
        <v>21</v>
      </c>
      <c r="H56" s="124" t="s">
        <v>36</v>
      </c>
      <c r="I56" s="123"/>
    </row>
    <row r="57" spans="1:9" x14ac:dyDescent="0.3">
      <c r="A57" s="126" t="s">
        <v>769</v>
      </c>
      <c r="B57" s="126"/>
      <c r="C57" s="117">
        <v>0</v>
      </c>
      <c r="D57" s="117">
        <v>0</v>
      </c>
      <c r="E57" s="117">
        <v>0</v>
      </c>
      <c r="F57" s="117">
        <v>0</v>
      </c>
      <c r="G57" s="117">
        <v>0</v>
      </c>
      <c r="H57" s="117">
        <v>0</v>
      </c>
      <c r="I57" s="117">
        <v>0</v>
      </c>
    </row>
    <row r="58" spans="1:9" ht="15" thickBot="1" x14ac:dyDescent="0.35">
      <c r="A58" s="126" t="s">
        <v>772</v>
      </c>
      <c r="B58" s="126"/>
      <c r="C58" s="117">
        <v>0</v>
      </c>
      <c r="D58" s="117">
        <v>0</v>
      </c>
      <c r="E58" s="117">
        <v>0</v>
      </c>
      <c r="F58" s="117">
        <v>0</v>
      </c>
      <c r="G58" s="117">
        <v>0</v>
      </c>
      <c r="H58" s="117">
        <v>0</v>
      </c>
      <c r="I58" s="117">
        <v>0</v>
      </c>
    </row>
    <row r="59" spans="1:9" ht="15" thickBot="1" x14ac:dyDescent="0.35">
      <c r="A59" s="119" t="s">
        <v>60</v>
      </c>
      <c r="B59" s="119"/>
      <c r="C59" s="127">
        <v>0</v>
      </c>
      <c r="D59" s="127">
        <v>0</v>
      </c>
      <c r="E59" s="127">
        <v>0</v>
      </c>
      <c r="F59" s="127">
        <v>0</v>
      </c>
      <c r="G59" s="127">
        <v>0</v>
      </c>
      <c r="H59" s="127">
        <v>0</v>
      </c>
      <c r="I59" s="128">
        <v>0</v>
      </c>
    </row>
    <row r="61" spans="1:9" ht="15" thickBot="1" x14ac:dyDescent="0.35"/>
    <row r="62" spans="1:9" ht="15" thickBot="1" x14ac:dyDescent="0.35">
      <c r="A62" s="129"/>
      <c r="B62" s="130" t="s">
        <v>27</v>
      </c>
      <c r="C62" s="130"/>
      <c r="D62" s="130"/>
      <c r="E62" s="130" t="s">
        <v>775</v>
      </c>
      <c r="F62" s="130"/>
      <c r="G62" s="130"/>
      <c r="H62" s="131" t="s">
        <v>776</v>
      </c>
    </row>
    <row r="63" spans="1:9" ht="15" thickBot="1" x14ac:dyDescent="0.35">
      <c r="A63" s="132"/>
      <c r="B63" s="133" t="s">
        <v>58</v>
      </c>
      <c r="C63" s="133" t="s">
        <v>59</v>
      </c>
      <c r="D63" s="133" t="s">
        <v>777</v>
      </c>
      <c r="E63" s="133" t="s">
        <v>23</v>
      </c>
      <c r="F63" s="133" t="s">
        <v>21</v>
      </c>
      <c r="G63" s="133" t="s">
        <v>777</v>
      </c>
      <c r="H63" s="131"/>
    </row>
    <row r="64" spans="1:9" ht="27" thickBot="1" x14ac:dyDescent="0.35">
      <c r="A64" s="132" t="s">
        <v>5220</v>
      </c>
      <c r="B64" s="134">
        <v>1768</v>
      </c>
      <c r="C64" s="134">
        <v>600656</v>
      </c>
      <c r="D64" s="134">
        <v>602424</v>
      </c>
      <c r="E64" s="134">
        <v>18066</v>
      </c>
      <c r="F64" s="134">
        <v>170529</v>
      </c>
      <c r="G64" s="134">
        <v>188595</v>
      </c>
      <c r="H64" s="129">
        <v>791019</v>
      </c>
    </row>
    <row r="65" spans="1:8" x14ac:dyDescent="0.3">
      <c r="A65" s="135"/>
      <c r="B65" s="135"/>
      <c r="C65" s="135"/>
      <c r="D65" s="135"/>
      <c r="E65" s="135"/>
      <c r="F65" s="135"/>
      <c r="G65" s="135"/>
      <c r="H65" s="135"/>
    </row>
    <row r="66" spans="1:8" x14ac:dyDescent="0.3">
      <c r="A66" s="135" t="s">
        <v>5221</v>
      </c>
      <c r="B66" s="135"/>
      <c r="C66" s="135"/>
      <c r="D66" s="135"/>
      <c r="E66" s="135"/>
      <c r="F66" s="135"/>
      <c r="G66" s="135"/>
      <c r="H66" s="135"/>
    </row>
    <row r="67" spans="1:8" x14ac:dyDescent="0.3">
      <c r="A67" s="135" t="s">
        <v>778</v>
      </c>
      <c r="B67" s="135"/>
      <c r="C67" s="135"/>
      <c r="D67" s="135"/>
      <c r="E67" s="135"/>
      <c r="F67" s="135"/>
      <c r="G67" s="135"/>
      <c r="H67" s="135"/>
    </row>
    <row r="68" spans="1:8" x14ac:dyDescent="0.3">
      <c r="B68" s="135"/>
      <c r="C68" s="135"/>
      <c r="D68" s="135"/>
      <c r="E68" s="135"/>
      <c r="F68" s="135"/>
      <c r="G68" s="135"/>
      <c r="H68" s="135"/>
    </row>
  </sheetData>
  <mergeCells count="41">
    <mergeCell ref="A57:B57"/>
    <mergeCell ref="A58:B58"/>
    <mergeCell ref="A59:B59"/>
    <mergeCell ref="B62:D62"/>
    <mergeCell ref="E62:G62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F13:H13"/>
    <mergeCell ref="I13:I14"/>
    <mergeCell ref="A25:B25"/>
    <mergeCell ref="A26:B26"/>
    <mergeCell ref="C26:E26"/>
    <mergeCell ref="F26:H26"/>
    <mergeCell ref="I26:I27"/>
    <mergeCell ref="B7:C7"/>
    <mergeCell ref="B8:C8"/>
    <mergeCell ref="B9:C9"/>
    <mergeCell ref="B10:C10"/>
    <mergeCell ref="A13:B13"/>
    <mergeCell ref="C13:E13"/>
    <mergeCell ref="A1:C1"/>
    <mergeCell ref="B2:C2"/>
    <mergeCell ref="B3:C3"/>
    <mergeCell ref="B4:C4"/>
    <mergeCell ref="B5:C5"/>
    <mergeCell ref="B6:C6"/>
  </mergeCells>
  <dataValidations count="5">
    <dataValidation type="decimal" allowBlank="1" showErrorMessage="1" errorTitle="İstenen Aralıkta Değil!" error="İstenen Aralık: Minimum=0.0 Maksimum=9223372036854775807" sqref="BL2:BR8">
      <formula1>0</formula1>
      <formula2>9223372036854770000</formula2>
    </dataValidation>
    <dataValidation type="decimal" allowBlank="1" showErrorMessage="1" errorTitle="İstenen Aralıkta Değil!" error="İstenen Aralık: Minimum=-9223372036854775808 Maksimum=9223372036854775807" sqref="C49:I53 C36:I45 C28:I32 C15:I24 G57 C57:F58 H57:I58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57:B58 A49:B53 A36:B45 A28:B32 A15:B24">
      <formula1>0</formula1>
      <formula2>2147483647</formula2>
    </dataValidation>
    <dataValidation type="textLength" allowBlank="1" showInputMessage="1" showErrorMessage="1" sqref="B6:C6">
      <formula1>10</formula1>
      <formula2>10</formula2>
    </dataValidation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79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113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0.36995408256880735</v>
      </c>
      <c r="D17" s="20">
        <f t="shared" si="1"/>
        <v>2.5316281887833285</v>
      </c>
      <c r="E17" s="20">
        <f t="shared" si="2"/>
        <v>2.484536657339862</v>
      </c>
      <c r="F17" s="20">
        <f t="shared" si="3"/>
        <v>21.393048844221106</v>
      </c>
      <c r="G17" s="20">
        <f t="shared" si="4"/>
        <v>49.554960160750163</v>
      </c>
      <c r="H17" s="20">
        <f t="shared" si="5"/>
        <v>48.942945270285023</v>
      </c>
      <c r="I17" s="20">
        <f t="shared" si="6"/>
        <v>17.068186435158207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1.4172693840024517</v>
      </c>
      <c r="E21" s="20">
        <f t="shared" si="2"/>
        <v>1.3863945238333166</v>
      </c>
      <c r="F21" s="20">
        <f t="shared" si="3"/>
        <v>2.8416247236180903</v>
      </c>
      <c r="G21" s="20">
        <f t="shared" si="4"/>
        <v>4.3038494440723376</v>
      </c>
      <c r="H21" s="20">
        <f t="shared" si="5"/>
        <v>4.2720723643114553</v>
      </c>
      <c r="I21" s="20">
        <f t="shared" si="6"/>
        <v>2.2922308676425214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0.36995408256880735</v>
      </c>
      <c r="D25" s="20">
        <f t="shared" si="7"/>
        <v>3.9488975727857802</v>
      </c>
      <c r="E25" s="20">
        <f t="shared" si="7"/>
        <v>3.8709311811731784</v>
      </c>
      <c r="F25" s="20">
        <f t="shared" si="7"/>
        <v>24.234673567839195</v>
      </c>
      <c r="G25" s="20">
        <f t="shared" si="7"/>
        <v>53.858809604822497</v>
      </c>
      <c r="H25" s="20">
        <f t="shared" si="7"/>
        <v>53.215017634596478</v>
      </c>
      <c r="I25" s="20">
        <f t="shared" si="7"/>
        <v>19.360417302800727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2.1032213024823778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2.0574031507944439</v>
      </c>
      <c r="F29" s="20">
        <f>(SUMIFS(OGİD2,KAYNAK,A29,SEBEP,B29,SÜRE,"Uzun",BİLDİRİM,"Bildirimli",İL,$B$10,İLÇE,$B$11)/VLOOKUP($B$11,ABONE,6,FALSE))*60</f>
        <v>38.824623316582908</v>
      </c>
      <c r="G29" s="20">
        <f>(SUMIFS(AGİD2,KAYNAK,A29,SEBEP,B29,SÜRE,"Uzun",BİLDİRİM,"Bildirimli",İL,$B$10,İLÇE,$B$11)/VLOOKUP($B$11,ABONE,7,FALSE))*60</f>
        <v>50.638808881446749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50.382062902697392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17.226883434232629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2.6151811553784863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2.5582100859398422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3.5134107367716001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3.43705726547996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2.8340869370264987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0</v>
      </c>
      <c r="D33" s="20">
        <f t="shared" ref="D33:I33" si="8">SUM(D28:D32)</f>
        <v>4.7184024578608641</v>
      </c>
      <c r="E33" s="20">
        <f t="shared" si="8"/>
        <v>4.6156132367342861</v>
      </c>
      <c r="F33" s="20">
        <f t="shared" si="8"/>
        <v>38.824623316582908</v>
      </c>
      <c r="G33" s="20">
        <f t="shared" si="8"/>
        <v>54.152219618218346</v>
      </c>
      <c r="H33" s="20">
        <f t="shared" si="8"/>
        <v>53.819120168177349</v>
      </c>
      <c r="I33" s="20">
        <f t="shared" si="8"/>
        <v>20.060970371259128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2.2935779816513763E-3</v>
      </c>
      <c r="D38" s="20">
        <f t="shared" si="10"/>
        <v>2.1248339973439574E-2</v>
      </c>
      <c r="E38" s="20">
        <f t="shared" si="11"/>
        <v>2.0835415209353454E-2</v>
      </c>
      <c r="F38" s="20">
        <f t="shared" si="12"/>
        <v>0.33165829145728642</v>
      </c>
      <c r="G38" s="20">
        <f t="shared" si="13"/>
        <v>0.73710649698593433</v>
      </c>
      <c r="H38" s="20">
        <f t="shared" si="14"/>
        <v>0.72829529321830289</v>
      </c>
      <c r="I38" s="20">
        <f t="shared" si="15"/>
        <v>0.24291248157416612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1.5425477576872E-2</v>
      </c>
      <c r="E42" s="20">
        <f t="shared" si="11"/>
        <v>1.5089437393824323E-2</v>
      </c>
      <c r="F42" s="20">
        <f t="shared" si="12"/>
        <v>3.5175879396984924E-2</v>
      </c>
      <c r="G42" s="20">
        <f t="shared" si="13"/>
        <v>4.6104041080598346E-2</v>
      </c>
      <c r="H42" s="20">
        <f t="shared" si="14"/>
        <v>4.5866550180190022E-2</v>
      </c>
      <c r="I42" s="20">
        <f t="shared" si="15"/>
        <v>2.4750608481025674E-2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74" t="s">
        <v>60</v>
      </c>
      <c r="B46" s="75"/>
      <c r="C46" s="20">
        <f>SUM(C36:C45)</f>
        <v>2.2935779816513763E-3</v>
      </c>
      <c r="D46" s="20">
        <f t="shared" ref="D46:I46" si="16">SUM(D36:D45)</f>
        <v>3.6673817550311572E-2</v>
      </c>
      <c r="E46" s="20">
        <f t="shared" si="16"/>
        <v>3.5924852603177779E-2</v>
      </c>
      <c r="F46" s="20">
        <f t="shared" si="16"/>
        <v>0.36683417085427134</v>
      </c>
      <c r="G46" s="20">
        <f t="shared" si="16"/>
        <v>0.78321053806653262</v>
      </c>
      <c r="H46" s="20">
        <f t="shared" si="16"/>
        <v>0.77416184339849292</v>
      </c>
      <c r="I46" s="20">
        <f t="shared" si="16"/>
        <v>0.26766309005519179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1.8592297476759629E-2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1.8187268911761766E-2</v>
      </c>
      <c r="F50" s="20">
        <f>(SUMIFS(OGİD1,KAYNAK,A50,SEBEP,B50,SÜRE,"Uzun",BİLDİRİM,"Bildirimli",İL,$B$10,İLÇE,$B$11)/VLOOKUP($B$11,ABONE,6,FALSE))</f>
        <v>0.17085427135678391</v>
      </c>
      <c r="G50" s="20">
        <f>(SUMIFS(AGİD1,KAYNAK,A50,SEBEP,B50,SÜRE,"Uzun",BİLDİRİM,"Bildirimli",İL,$B$10,İLÇE,$B$11)/VLOOKUP($B$11,ABONE,7,FALSE))</f>
        <v>0.30732306318374636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0.30435732226711804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0.1080182372904597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1.026662580447441E-2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1.0042969921055262E-2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1.1832998437151149E-2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1.1575843616905101E-2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1.0524150697610641E-2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0</v>
      </c>
      <c r="D54" s="20">
        <f t="shared" ref="D54:I54" si="17">SUM(D49:D53)</f>
        <v>2.8858923281234038E-2</v>
      </c>
      <c r="E54" s="20">
        <f t="shared" si="17"/>
        <v>2.8230238832817028E-2</v>
      </c>
      <c r="F54" s="20">
        <f t="shared" si="17"/>
        <v>0.17085427135678391</v>
      </c>
      <c r="G54" s="20">
        <f t="shared" si="17"/>
        <v>0.31915606162089749</v>
      </c>
      <c r="H54" s="20">
        <f t="shared" si="17"/>
        <v>0.31593316588402315</v>
      </c>
      <c r="I54" s="20">
        <f t="shared" si="17"/>
        <v>0.11854238798807035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436</v>
      </c>
      <c r="D63" s="31">
        <f>VLOOKUP($B$11,ABONE,4,FALSE)</f>
        <v>19578</v>
      </c>
      <c r="E63" s="31">
        <f>VLOOKUP($B$11,ABONE,5,FALSE)</f>
        <v>20014</v>
      </c>
      <c r="F63" s="31">
        <f>VLOOKUP($B$11,ABONE,6,FALSE)</f>
        <v>199</v>
      </c>
      <c r="G63" s="31">
        <f>VLOOKUP($B$11,ABONE,7,FALSE)</f>
        <v>8958</v>
      </c>
      <c r="H63" s="31">
        <f>VLOOKUP($B$11,ABONE,8,FALSE)</f>
        <v>9157</v>
      </c>
      <c r="I63" s="31">
        <f>VLOOKUP($B$11,ABONE,9,FALSE)</f>
        <v>29171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79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114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7.4275528399311543</v>
      </c>
      <c r="D17" s="20">
        <f t="shared" si="1"/>
        <v>89.888582739992984</v>
      </c>
      <c r="E17" s="20">
        <f t="shared" si="2"/>
        <v>88.06261054806005</v>
      </c>
      <c r="F17" s="20">
        <f t="shared" si="3"/>
        <v>0.5308981796407185</v>
      </c>
      <c r="G17" s="20">
        <f t="shared" si="4"/>
        <v>167.30764762045419</v>
      </c>
      <c r="H17" s="20">
        <f t="shared" si="5"/>
        <v>159.15719779117413</v>
      </c>
      <c r="I17" s="20">
        <f t="shared" si="6"/>
        <v>100.7423821308977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0.30240963855421688</v>
      </c>
      <c r="D18" s="20">
        <f t="shared" si="1"/>
        <v>20.131333876914685</v>
      </c>
      <c r="E18" s="20">
        <f t="shared" si="2"/>
        <v>19.692252964402776</v>
      </c>
      <c r="F18" s="20">
        <f t="shared" si="3"/>
        <v>0</v>
      </c>
      <c r="G18" s="20">
        <f t="shared" si="4"/>
        <v>8.6142388776075302E-2</v>
      </c>
      <c r="H18" s="20">
        <f t="shared" si="5"/>
        <v>8.1932574037223455E-2</v>
      </c>
      <c r="I18" s="20">
        <f t="shared" si="6"/>
        <v>16.194737993736954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6.0494824866508177</v>
      </c>
      <c r="E21" s="20">
        <f t="shared" si="2"/>
        <v>5.9155260370455069</v>
      </c>
      <c r="F21" s="20">
        <f t="shared" si="3"/>
        <v>0</v>
      </c>
      <c r="G21" s="20">
        <f t="shared" si="4"/>
        <v>8.7221299243123482</v>
      </c>
      <c r="H21" s="20">
        <f t="shared" si="5"/>
        <v>8.2958757696359555</v>
      </c>
      <c r="I21" s="20">
        <f t="shared" si="6"/>
        <v>6.3400631511482253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7.7299624784853709</v>
      </c>
      <c r="D25" s="20">
        <f t="shared" si="7"/>
        <v>116.06939910355848</v>
      </c>
      <c r="E25" s="20">
        <f t="shared" si="7"/>
        <v>113.67038954950834</v>
      </c>
      <c r="F25" s="20">
        <f t="shared" si="7"/>
        <v>0.5308981796407185</v>
      </c>
      <c r="G25" s="20">
        <f t="shared" si="7"/>
        <v>176.11591993354261</v>
      </c>
      <c r="H25" s="20">
        <f t="shared" si="7"/>
        <v>167.53500613484729</v>
      </c>
      <c r="I25" s="20">
        <f t="shared" si="7"/>
        <v>123.27718327578287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1.0246605507745268</v>
      </c>
      <c r="D29" s="20">
        <f>(SUMIFS(AGİİ2,KAYNAK,A29,SEBEP,B29,SÜRE,"Uzun",BİLDİRİM,"Bildirimli",İL,$B$10,İLÇE,$B$11)/VLOOKUP($B$11,ABONE,4,FALSE))*60</f>
        <v>7.7480057411232792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7.5991276423507896</v>
      </c>
      <c r="F29" s="20">
        <f>(SUMIFS(OGİD2,KAYNAK,A29,SEBEP,B29,SÜRE,"Uzun",BİLDİRİM,"Bildirimli",İL,$B$10,İLÇE,$B$11)/VLOOKUP($B$11,ABONE,6,FALSE))*60</f>
        <v>0.4166267784431138</v>
      </c>
      <c r="G29" s="20">
        <f>(SUMIFS(AGİD2,KAYNAK,A29,SEBEP,B29,SÜRE,"Uzun",BİLDİRİM,"Bildirimli",İL,$B$10,İLÇE,$B$11)/VLOOKUP($B$11,ABONE,7,FALSE))*60</f>
        <v>52.091682554919707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49.566300863865159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15.084003651356998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1.183367735900534E-2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1.1571638844424118E-2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3.6431758057965666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3.4651322732061338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0.62751670146137795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1.0246605507745268</v>
      </c>
      <c r="D33" s="20">
        <f t="shared" ref="D33:I33" si="8">SUM(D28:D32)</f>
        <v>7.7598394184822848</v>
      </c>
      <c r="E33" s="20">
        <f t="shared" si="8"/>
        <v>7.6106992811952141</v>
      </c>
      <c r="F33" s="20">
        <f t="shared" si="8"/>
        <v>0.4166267784431138</v>
      </c>
      <c r="G33" s="20">
        <f t="shared" si="8"/>
        <v>55.734858360716274</v>
      </c>
      <c r="H33" s="20">
        <f t="shared" si="8"/>
        <v>53.031433137071289</v>
      </c>
      <c r="I33" s="20">
        <f t="shared" si="8"/>
        <v>15.711520352818376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9.5238095238095233E-2</v>
      </c>
      <c r="D38" s="20">
        <f t="shared" si="10"/>
        <v>1.1948266230138624</v>
      </c>
      <c r="E38" s="20">
        <f t="shared" si="11"/>
        <v>1.170477932769266</v>
      </c>
      <c r="F38" s="20">
        <f t="shared" si="12"/>
        <v>1.0778443113772455E-2</v>
      </c>
      <c r="G38" s="20">
        <f t="shared" si="13"/>
        <v>1.7536766968186572</v>
      </c>
      <c r="H38" s="20">
        <f t="shared" si="14"/>
        <v>1.6685005267470443</v>
      </c>
      <c r="I38" s="20">
        <f t="shared" si="15"/>
        <v>1.2593006263048017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1.7211703958691911E-3</v>
      </c>
      <c r="D39" s="20">
        <f t="shared" si="10"/>
        <v>0.11527718231541749</v>
      </c>
      <c r="E39" s="20">
        <f t="shared" si="11"/>
        <v>0.1127626597555708</v>
      </c>
      <c r="F39" s="20">
        <f t="shared" si="12"/>
        <v>0</v>
      </c>
      <c r="G39" s="20">
        <f t="shared" si="13"/>
        <v>6.7688142268168116E-4</v>
      </c>
      <c r="H39" s="20">
        <f t="shared" si="14"/>
        <v>6.4380194311131924E-4</v>
      </c>
      <c r="I39" s="20">
        <f t="shared" si="15"/>
        <v>9.2766179540709814E-2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0.11718699250367022</v>
      </c>
      <c r="E42" s="20">
        <f t="shared" si="11"/>
        <v>0.11459206748481846</v>
      </c>
      <c r="F42" s="20">
        <f t="shared" si="12"/>
        <v>0</v>
      </c>
      <c r="G42" s="20">
        <f t="shared" si="13"/>
        <v>8.8056119623407786E-2</v>
      </c>
      <c r="H42" s="20">
        <f t="shared" si="14"/>
        <v>8.3752780053845247E-2</v>
      </c>
      <c r="I42" s="20">
        <f t="shared" si="15"/>
        <v>0.10909185803757829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74" t="s">
        <v>60</v>
      </c>
      <c r="B46" s="75"/>
      <c r="C46" s="20">
        <f>SUM(C36:C45)</f>
        <v>9.6959265633964425E-2</v>
      </c>
      <c r="D46" s="20">
        <f t="shared" ref="D46:I46" si="16">SUM(D36:D45)</f>
        <v>1.4272907978329501</v>
      </c>
      <c r="E46" s="20">
        <f t="shared" si="16"/>
        <v>1.3978326600096553</v>
      </c>
      <c r="F46" s="20">
        <f t="shared" si="16"/>
        <v>1.0778443113772455E-2</v>
      </c>
      <c r="G46" s="20">
        <f t="shared" si="16"/>
        <v>1.8424096978647466</v>
      </c>
      <c r="H46" s="20">
        <f t="shared" si="16"/>
        <v>1.7528971087440011</v>
      </c>
      <c r="I46" s="20">
        <f t="shared" si="16"/>
        <v>1.4611586638830898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5.7372346528973038E-3</v>
      </c>
      <c r="D50" s="20">
        <f>(SUMIFS(AGİİ1,KAYNAK,A50,SEBEP,B50,SÜRE,"Uzun",BİLDİRİM,"Bildirimli",İL,$B$10,İLÇE,$B$11)/VLOOKUP($B$11,ABONE,4,FALSE))</f>
        <v>2.5269257252731547E-2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2.483675076860533E-2</v>
      </c>
      <c r="F50" s="20">
        <f>(SUMIFS(OGİD1,KAYNAK,A50,SEBEP,B50,SÜRE,"Uzun",BİLDİRİM,"Bildirimli",İL,$B$10,İLÇE,$B$11)/VLOOKUP($B$11,ABONE,6,FALSE))</f>
        <v>1.1976047904191617E-3</v>
      </c>
      <c r="G50" s="20">
        <f>(SUMIFS(AGİD1,KAYNAK,A50,SEBEP,B50,SÜRE,"Uzun",BİLDİRİM,"Bildirimli",İL,$B$10,İLÇE,$B$11)/VLOOKUP($B$11,ABONE,7,FALSE))</f>
        <v>0.22786290074456955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0.21678567248039329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5.9070981210855952E-2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3.8975718127606499E-5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3.8112661025992838E-5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1.1999261583902529E-2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1.1412852627882476E-2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2.0668058455114821E-3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5.7372346528973038E-3</v>
      </c>
      <c r="D54" s="20">
        <f t="shared" ref="D54:I54" si="17">SUM(D49:D53)</f>
        <v>2.5308232970859153E-2</v>
      </c>
      <c r="E54" s="20">
        <f t="shared" si="17"/>
        <v>2.4874863429631324E-2</v>
      </c>
      <c r="F54" s="20">
        <f t="shared" si="17"/>
        <v>1.1976047904191617E-3</v>
      </c>
      <c r="G54" s="20">
        <f t="shared" si="17"/>
        <v>0.23986216232847207</v>
      </c>
      <c r="H54" s="20">
        <f t="shared" si="17"/>
        <v>0.22819852510827576</v>
      </c>
      <c r="I54" s="20">
        <f t="shared" si="17"/>
        <v>6.1137787056367437E-2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1743</v>
      </c>
      <c r="D63" s="31">
        <f>VLOOKUP($B$11,ABONE,4,FALSE)</f>
        <v>76971</v>
      </c>
      <c r="E63" s="31">
        <f>VLOOKUP($B$11,ABONE,5,FALSE)</f>
        <v>78714</v>
      </c>
      <c r="F63" s="31">
        <f>VLOOKUP($B$11,ABONE,6,FALSE)</f>
        <v>835</v>
      </c>
      <c r="G63" s="31">
        <f>VLOOKUP($B$11,ABONE,7,FALSE)</f>
        <v>16251</v>
      </c>
      <c r="H63" s="31">
        <f>VLOOKUP($B$11,ABONE,8,FALSE)</f>
        <v>17086</v>
      </c>
      <c r="I63" s="31">
        <f>VLOOKUP($B$11,ABONE,9,FALSE)</f>
        <v>95800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79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115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3">(SUMIFS(AGİD2,KAYNAK,A15,SEBEP,B15,SÜRE,"Uzun",BİLDİRİM,"Bildirimsiz",İL,$B$10,İLÇE,$B$11)/VLOOKUP($B$11,ABONE,7,FALSE))*60</f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f t="shared" si="3"/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0.21098235099337748</v>
      </c>
      <c r="D17" s="20">
        <f t="shared" si="1"/>
        <v>20.334253420586499</v>
      </c>
      <c r="E17" s="20">
        <f t="shared" si="2"/>
        <v>19.2052866988668</v>
      </c>
      <c r="F17" s="20">
        <v>0</v>
      </c>
      <c r="G17" s="20">
        <f t="shared" si="3"/>
        <v>49.493500419146606</v>
      </c>
      <c r="H17" s="20">
        <f t="shared" si="4"/>
        <v>48.211906104339334</v>
      </c>
      <c r="I17" s="20">
        <f t="shared" si="5"/>
        <v>34.676657122052696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f t="shared" si="3"/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f t="shared" si="3"/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f t="shared" si="3"/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0.6286541330446761</v>
      </c>
      <c r="E21" s="20">
        <f t="shared" si="2"/>
        <v>0.59338503622515315</v>
      </c>
      <c r="F21" s="20">
        <v>0</v>
      </c>
      <c r="G21" s="20">
        <f t="shared" si="3"/>
        <v>7.6516262871992646</v>
      </c>
      <c r="H21" s="20">
        <f t="shared" si="4"/>
        <v>7.4172151779619719</v>
      </c>
      <c r="I21" s="20">
        <f t="shared" si="5"/>
        <v>4.2330371567267697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f t="shared" si="3"/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f t="shared" si="3"/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f t="shared" si="3"/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74" t="s">
        <v>60</v>
      </c>
      <c r="B25" s="75"/>
      <c r="C25" s="20">
        <f t="shared" ref="C25:I25" si="6">SUM(C15:C24)</f>
        <v>0.21098235099337748</v>
      </c>
      <c r="D25" s="20">
        <f t="shared" si="6"/>
        <v>20.962907553631176</v>
      </c>
      <c r="E25" s="20">
        <f t="shared" si="6"/>
        <v>19.798671735091954</v>
      </c>
      <c r="F25" s="20">
        <f t="shared" si="6"/>
        <v>0</v>
      </c>
      <c r="G25" s="20">
        <f t="shared" si="6"/>
        <v>57.14512670634587</v>
      </c>
      <c r="H25" s="20">
        <f t="shared" si="6"/>
        <v>55.629121282301305</v>
      </c>
      <c r="I25" s="20">
        <f t="shared" si="6"/>
        <v>38.909694278779469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0.24118119464672308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0.22765031580902842</v>
      </c>
      <c r="F29" s="20">
        <v>0</v>
      </c>
      <c r="G29" s="20">
        <f>(SUMIFS(AGİD2,KAYNAK,A29,SEBEP,B29,SÜRE,"Uzun",BİLDİRİM,"Bildirimli",İL,$B$10,İLÇE,$B$11)/VLOOKUP($B$11,ABONE,7,FALSE))*60</f>
        <v>92.350606359292499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89.835477264748931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48.02211626733704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0</v>
      </c>
      <c r="D33" s="20">
        <f t="shared" ref="D33:I33" si="7">SUM(D28:D32)</f>
        <v>0.24118119464672308</v>
      </c>
      <c r="E33" s="20">
        <f t="shared" si="7"/>
        <v>0.22765031580902842</v>
      </c>
      <c r="F33" s="20">
        <f t="shared" si="7"/>
        <v>0</v>
      </c>
      <c r="G33" s="20">
        <f t="shared" si="7"/>
        <v>92.350606359292499</v>
      </c>
      <c r="H33" s="20">
        <f t="shared" si="7"/>
        <v>89.835477264748931</v>
      </c>
      <c r="I33" s="20">
        <f t="shared" si="7"/>
        <v>48.02211626733704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5" si="11">(SUMIFS(AGİD1,KAYNAK,A36,SEBEP,B36,SÜRE,"Uzun",BİLDİRİM,"Bildirimsiz",İL,$B$10,İLÇE,$B$11)/VLOOKUP($B$11,ABONE,7,FALSE))</f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v>0</v>
      </c>
      <c r="G37" s="20">
        <f t="shared" si="11"/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8"/>
        <v>3.3112582781456954E-3</v>
      </c>
      <c r="D38" s="20">
        <f t="shared" si="9"/>
        <v>0.29600472347962997</v>
      </c>
      <c r="E38" s="20">
        <f t="shared" si="10"/>
        <v>0.27958387516254879</v>
      </c>
      <c r="F38" s="20">
        <v>0</v>
      </c>
      <c r="G38" s="20">
        <f t="shared" si="11"/>
        <v>0.64481515634168829</v>
      </c>
      <c r="H38" s="20">
        <f t="shared" si="12"/>
        <v>0.62774256460263289</v>
      </c>
      <c r="I38" s="20">
        <f t="shared" si="13"/>
        <v>0.46528259361997226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v>0</v>
      </c>
      <c r="G39" s="20">
        <f t="shared" si="11"/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v>0</v>
      </c>
      <c r="G40" s="20">
        <f t="shared" si="11"/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v>0</v>
      </c>
      <c r="G41" s="20">
        <f t="shared" si="11"/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8"/>
        <v>0</v>
      </c>
      <c r="D42" s="20">
        <f t="shared" si="9"/>
        <v>1.5252902971855933E-2</v>
      </c>
      <c r="E42" s="20">
        <f t="shared" si="10"/>
        <v>1.4397176295745866E-2</v>
      </c>
      <c r="F42" s="20">
        <v>0</v>
      </c>
      <c r="G42" s="20">
        <f t="shared" si="11"/>
        <v>6.2871992623019526E-2</v>
      </c>
      <c r="H42" s="20">
        <f t="shared" si="12"/>
        <v>6.0945880058508047E-2</v>
      </c>
      <c r="I42" s="20">
        <f t="shared" si="13"/>
        <v>3.9225034674063804E-2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v>0</v>
      </c>
      <c r="G43" s="20">
        <f t="shared" si="11"/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v>0</v>
      </c>
      <c r="G44" s="20">
        <f t="shared" si="11"/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v>0</v>
      </c>
      <c r="G45" s="20">
        <f t="shared" si="11"/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74" t="s">
        <v>60</v>
      </c>
      <c r="B46" s="75"/>
      <c r="C46" s="20">
        <f>SUM(C36:C45)</f>
        <v>3.3112582781456954E-3</v>
      </c>
      <c r="D46" s="20">
        <f t="shared" ref="D46:I46" si="14">SUM(D36:D45)</f>
        <v>0.31125762645148591</v>
      </c>
      <c r="E46" s="20">
        <f t="shared" si="14"/>
        <v>0.29398105145829467</v>
      </c>
      <c r="F46" s="20">
        <f t="shared" si="14"/>
        <v>0</v>
      </c>
      <c r="G46" s="20">
        <f t="shared" si="14"/>
        <v>0.70768714896470786</v>
      </c>
      <c r="H46" s="20">
        <f t="shared" si="14"/>
        <v>0.68868844466114099</v>
      </c>
      <c r="I46" s="20">
        <f t="shared" si="14"/>
        <v>0.50450762829403606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8.8565243062389289E-4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8.3596507523685682E-4</v>
      </c>
      <c r="F50" s="20">
        <v>0</v>
      </c>
      <c r="G50" s="20">
        <f>(SUMIFS(AGİD1,KAYNAK,A50,SEBEP,B50,SÜRE,"Uzun",BİLDİRİM,"Bildirimli",İL,$B$10,İLÇE,$B$11)/VLOOKUP($B$11,ABONE,7,FALSE))</f>
        <v>0.38377064297091124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0.37331383065171458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0.19950589459084606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0</v>
      </c>
      <c r="D54" s="20">
        <f t="shared" ref="D54:I54" si="15">SUM(D49:D53)</f>
        <v>8.8565243062389289E-4</v>
      </c>
      <c r="E54" s="20">
        <f t="shared" si="15"/>
        <v>8.3596507523685682E-4</v>
      </c>
      <c r="F54" s="20">
        <f t="shared" si="15"/>
        <v>0</v>
      </c>
      <c r="G54" s="20">
        <f t="shared" si="15"/>
        <v>0.38377064297091124</v>
      </c>
      <c r="H54" s="20">
        <f t="shared" si="15"/>
        <v>0.37331383065171458</v>
      </c>
      <c r="I54" s="20">
        <f t="shared" si="15"/>
        <v>0.19950589459084606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6">SUM(D57:D58)</f>
        <v>0</v>
      </c>
      <c r="E59" s="20">
        <f t="shared" si="16"/>
        <v>0</v>
      </c>
      <c r="F59" s="20">
        <f t="shared" si="16"/>
        <v>0</v>
      </c>
      <c r="G59" s="20">
        <f t="shared" si="16"/>
        <v>0</v>
      </c>
      <c r="H59" s="20">
        <f t="shared" si="16"/>
        <v>0</v>
      </c>
      <c r="I59" s="20">
        <f t="shared" si="16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604</v>
      </c>
      <c r="D63" s="31">
        <f>VLOOKUP($B$11,ABONE,4,FALSE)</f>
        <v>10162</v>
      </c>
      <c r="E63" s="31">
        <f>VLOOKUP($B$11,ABONE,5,FALSE)</f>
        <v>10766</v>
      </c>
      <c r="F63" s="31">
        <f>VLOOKUP($B$11,ABONE,6,FALSE)</f>
        <v>377</v>
      </c>
      <c r="G63" s="31">
        <f>VLOOKUP($B$11,ABONE,7,FALSE)</f>
        <v>11929</v>
      </c>
      <c r="H63" s="31">
        <f>VLOOKUP($B$11,ABONE,8,FALSE)</f>
        <v>12306</v>
      </c>
      <c r="I63" s="31">
        <f>VLOOKUP($B$11,ABONE,9,FALSE)</f>
        <v>23072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49" sqref="D49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79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116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2.504649222011385</v>
      </c>
      <c r="D17" s="20">
        <f t="shared" si="1"/>
        <v>78.83119135477699</v>
      </c>
      <c r="E17" s="20">
        <f t="shared" si="2"/>
        <v>74.306547068616425</v>
      </c>
      <c r="F17" s="20">
        <f t="shared" si="3"/>
        <v>2.3308025596529283</v>
      </c>
      <c r="G17" s="20">
        <f t="shared" si="4"/>
        <v>9.3701929191994076</v>
      </c>
      <c r="H17" s="20">
        <f t="shared" si="5"/>
        <v>8.9198516819317248</v>
      </c>
      <c r="I17" s="20">
        <f t="shared" si="6"/>
        <v>60.39768749380093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0.12683954459203037</v>
      </c>
      <c r="D18" s="20">
        <f t="shared" si="1"/>
        <v>1.3268178620112401</v>
      </c>
      <c r="E18" s="20">
        <f t="shared" si="2"/>
        <v>1.2556830393700789</v>
      </c>
      <c r="F18" s="20">
        <f t="shared" si="3"/>
        <v>0</v>
      </c>
      <c r="G18" s="20">
        <f t="shared" si="4"/>
        <v>2.1703385203854708</v>
      </c>
      <c r="H18" s="20">
        <f t="shared" si="5"/>
        <v>2.0314922731057452</v>
      </c>
      <c r="I18" s="20">
        <f t="shared" si="6"/>
        <v>1.4207108271342543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10.995903085017339</v>
      </c>
      <c r="E21" s="20">
        <f t="shared" si="2"/>
        <v>10.344064960629922</v>
      </c>
      <c r="F21" s="20">
        <f t="shared" si="3"/>
        <v>0</v>
      </c>
      <c r="G21" s="20">
        <f t="shared" si="4"/>
        <v>6.2979985174203112E-2</v>
      </c>
      <c r="H21" s="20">
        <f t="shared" si="5"/>
        <v>5.8950874271440468E-2</v>
      </c>
      <c r="I21" s="20">
        <f t="shared" si="6"/>
        <v>8.1562466790648251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2.6314887666034155</v>
      </c>
      <c r="D25" s="20">
        <f t="shared" si="7"/>
        <v>91.153912301805576</v>
      </c>
      <c r="E25" s="20">
        <f t="shared" si="7"/>
        <v>85.90629506861643</v>
      </c>
      <c r="F25" s="20">
        <f t="shared" si="7"/>
        <v>2.3308025596529283</v>
      </c>
      <c r="G25" s="20">
        <f t="shared" si="7"/>
        <v>11.603511424759082</v>
      </c>
      <c r="H25" s="20">
        <f t="shared" si="7"/>
        <v>11.01029482930891</v>
      </c>
      <c r="I25" s="20">
        <f t="shared" si="7"/>
        <v>69.97464500000001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0.63779252371916506</v>
      </c>
      <c r="D29" s="20">
        <f>(SUMIFS(AGİİ2,KAYNAK,A29,SEBEP,B29,SÜRE,"Uzun",BİLDİRİM,"Bildirimli",İL,$B$10,İLÇE,$B$11)/VLOOKUP($B$11,ABONE,4,FALSE))*60</f>
        <v>29.940599459524094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28.203526427446569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22.204157805526037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1.7990992084180317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1.6924484454443194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1.3324359440311724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0.63779252371916506</v>
      </c>
      <c r="D33" s="20">
        <f t="shared" ref="D33:I33" si="8">SUM(D28:D32)</f>
        <v>31.739698667942125</v>
      </c>
      <c r="E33" s="20">
        <f t="shared" si="8"/>
        <v>29.895974872890889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23.536593749557209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4.2378241619228339E-2</v>
      </c>
      <c r="D38" s="20">
        <f t="shared" si="10"/>
        <v>1.2501893259994419</v>
      </c>
      <c r="E38" s="20">
        <f t="shared" si="11"/>
        <v>1.1785901762279716</v>
      </c>
      <c r="F38" s="20">
        <f t="shared" si="12"/>
        <v>4.3383947939262472E-2</v>
      </c>
      <c r="G38" s="20">
        <f t="shared" si="13"/>
        <v>0.23276501111934766</v>
      </c>
      <c r="H38" s="20">
        <f t="shared" si="14"/>
        <v>0.22064945878434639</v>
      </c>
      <c r="I38" s="20">
        <f t="shared" si="15"/>
        <v>0.97481993151493684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2.5300442757748261E-3</v>
      </c>
      <c r="D39" s="20">
        <f t="shared" si="10"/>
        <v>2.6465781816732432E-2</v>
      </c>
      <c r="E39" s="20">
        <f t="shared" si="11"/>
        <v>2.5046869141357331E-2</v>
      </c>
      <c r="F39" s="20">
        <f t="shared" si="12"/>
        <v>0</v>
      </c>
      <c r="G39" s="20">
        <f t="shared" si="13"/>
        <v>4.329132690882135E-2</v>
      </c>
      <c r="H39" s="20">
        <f t="shared" si="14"/>
        <v>4.05217873993894E-2</v>
      </c>
      <c r="I39" s="20">
        <f t="shared" si="15"/>
        <v>2.8338646829613887E-2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0.13480011160269439</v>
      </c>
      <c r="E42" s="20">
        <f t="shared" si="11"/>
        <v>0.12680914885639294</v>
      </c>
      <c r="F42" s="20">
        <f t="shared" si="12"/>
        <v>0</v>
      </c>
      <c r="G42" s="20">
        <f t="shared" si="13"/>
        <v>4.4477390659747963E-4</v>
      </c>
      <c r="H42" s="20">
        <f t="shared" si="14"/>
        <v>4.1631973355537054E-4</v>
      </c>
      <c r="I42" s="20">
        <f t="shared" si="15"/>
        <v>9.9923249498169789E-2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74" t="s">
        <v>60</v>
      </c>
      <c r="B46" s="75"/>
      <c r="C46" s="20">
        <f>SUM(C36:C45)</f>
        <v>4.4908285895003168E-2</v>
      </c>
      <c r="D46" s="20">
        <f t="shared" ref="D46:I46" si="16">SUM(D36:D45)</f>
        <v>1.4114552194188688</v>
      </c>
      <c r="E46" s="20">
        <f t="shared" si="16"/>
        <v>1.3304461942257217</v>
      </c>
      <c r="F46" s="20">
        <f t="shared" si="16"/>
        <v>4.3383947939262472E-2</v>
      </c>
      <c r="G46" s="20">
        <f t="shared" si="16"/>
        <v>0.27650111193476651</v>
      </c>
      <c r="H46" s="20">
        <f t="shared" si="16"/>
        <v>0.26158756591729115</v>
      </c>
      <c r="I46" s="20">
        <f t="shared" si="16"/>
        <v>1.1030818278427206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8.8551549652118918E-3</v>
      </c>
      <c r="D50" s="20">
        <f>(SUMIFS(AGİİ1,KAYNAK,A50,SEBEP,B50,SÜRE,"Uzun",BİLDİRİM,"Bildirimli",İL,$B$10,İLÇE,$B$11)/VLOOKUP($B$11,ABONE,4,FALSE))</f>
        <v>0.27462234445374467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0.2588676415448069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0.2038021017829732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7.6527561879708239E-3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7.1991001124859389E-3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5.6677293659227771E-3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8.8551549652118918E-3</v>
      </c>
      <c r="D54" s="20">
        <f t="shared" ref="D54:I54" si="17">SUM(D49:D53)</f>
        <v>0.28227510064171552</v>
      </c>
      <c r="E54" s="20">
        <f t="shared" si="17"/>
        <v>0.26606674165729283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0.20946983114889597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1581</v>
      </c>
      <c r="D63" s="31">
        <f>VLOOKUP($B$11,ABONE,4,FALSE)</f>
        <v>25089</v>
      </c>
      <c r="E63" s="31">
        <f>VLOOKUP($B$11,ABONE,5,FALSE)</f>
        <v>26670</v>
      </c>
      <c r="F63" s="31">
        <f>VLOOKUP($B$11,ABONE,6,FALSE)</f>
        <v>461</v>
      </c>
      <c r="G63" s="31">
        <f>VLOOKUP($B$11,ABONE,7,FALSE)</f>
        <v>6745</v>
      </c>
      <c r="H63" s="31">
        <f>VLOOKUP($B$11,ABONE,8,FALSE)</f>
        <v>7206</v>
      </c>
      <c r="I63" s="31">
        <f>VLOOKUP($B$11,ABONE,9,FALSE)</f>
        <v>33876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79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117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v>0</v>
      </c>
      <c r="D15" s="20">
        <f t="shared" ref="D15:D24" si="0">(SUMIFS(AGİİ2,KAYNAK,A15,SEBEP,B15,SÜRE,"Uzun",BİLDİRİM,"Bildirimsiz",İL,$B$10,İLÇE,$B$11)/VLOOKUP($B$11,ABONE,4,FALSE))*60</f>
        <v>0</v>
      </c>
      <c r="E15" s="20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2">(SUMIFS(AGİD2,KAYNAK,A15,SEBEP,B15,SÜRE,"Uzun",BİLDİRİM,"Bildirimsiz",İL,$B$10,İLÇE,$B$11)/VLOOKUP($B$11,ABONE,7,FALSE))*60</f>
        <v>0</v>
      </c>
      <c r="H15" s="20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v>0</v>
      </c>
      <c r="D16" s="20">
        <f t="shared" si="0"/>
        <v>0</v>
      </c>
      <c r="E16" s="20">
        <f t="shared" si="1"/>
        <v>0</v>
      </c>
      <c r="F16" s="20">
        <v>0</v>
      </c>
      <c r="G16" s="20">
        <f t="shared" si="2"/>
        <v>0</v>
      </c>
      <c r="H16" s="20">
        <f t="shared" si="3"/>
        <v>0</v>
      </c>
      <c r="I16" s="20">
        <f t="shared" si="4"/>
        <v>0</v>
      </c>
    </row>
    <row r="17" spans="1:9" ht="15" thickBot="1" x14ac:dyDescent="0.35">
      <c r="A17" s="18" t="s">
        <v>72</v>
      </c>
      <c r="B17" s="34" t="s">
        <v>22</v>
      </c>
      <c r="C17" s="20">
        <v>0</v>
      </c>
      <c r="D17" s="20">
        <f t="shared" si="0"/>
        <v>14.944532583704275</v>
      </c>
      <c r="E17" s="20">
        <f t="shared" si="1"/>
        <v>14.713934871501996</v>
      </c>
      <c r="F17" s="20">
        <v>0</v>
      </c>
      <c r="G17" s="20">
        <f t="shared" si="2"/>
        <v>38.239272021450915</v>
      </c>
      <c r="H17" s="20">
        <f t="shared" si="3"/>
        <v>38.551617549933418</v>
      </c>
      <c r="I17" s="20">
        <f t="shared" si="4"/>
        <v>28.127096478521477</v>
      </c>
    </row>
    <row r="18" spans="1:9" ht="15" thickBot="1" x14ac:dyDescent="0.35">
      <c r="A18" s="18" t="s">
        <v>72</v>
      </c>
      <c r="B18" s="21" t="s">
        <v>24</v>
      </c>
      <c r="C18" s="20">
        <v>0</v>
      </c>
      <c r="D18" s="20">
        <f t="shared" si="0"/>
        <v>0</v>
      </c>
      <c r="E18" s="20">
        <f t="shared" si="1"/>
        <v>0</v>
      </c>
      <c r="F18" s="20">
        <v>0</v>
      </c>
      <c r="G18" s="20">
        <f t="shared" si="2"/>
        <v>0</v>
      </c>
      <c r="H18" s="20">
        <f t="shared" si="3"/>
        <v>0</v>
      </c>
      <c r="I18" s="20">
        <f t="shared" si="4"/>
        <v>0</v>
      </c>
    </row>
    <row r="19" spans="1:9" ht="15" thickBot="1" x14ac:dyDescent="0.35">
      <c r="A19" s="18" t="s">
        <v>72</v>
      </c>
      <c r="B19" s="21" t="s">
        <v>25</v>
      </c>
      <c r="C19" s="20">
        <v>0</v>
      </c>
      <c r="D19" s="20">
        <f t="shared" si="0"/>
        <v>0</v>
      </c>
      <c r="E19" s="20">
        <f t="shared" si="1"/>
        <v>0</v>
      </c>
      <c r="F19" s="20">
        <v>0</v>
      </c>
      <c r="G19" s="20">
        <f t="shared" si="2"/>
        <v>0</v>
      </c>
      <c r="H19" s="20">
        <f t="shared" si="3"/>
        <v>0</v>
      </c>
      <c r="I19" s="20">
        <f t="shared" si="4"/>
        <v>0</v>
      </c>
    </row>
    <row r="20" spans="1:9" ht="15" thickBot="1" x14ac:dyDescent="0.35">
      <c r="A20" s="18" t="s">
        <v>72</v>
      </c>
      <c r="B20" s="21" t="s">
        <v>26</v>
      </c>
      <c r="C20" s="20">
        <v>0</v>
      </c>
      <c r="D20" s="20">
        <f t="shared" si="0"/>
        <v>0</v>
      </c>
      <c r="E20" s="20">
        <f t="shared" si="1"/>
        <v>0</v>
      </c>
      <c r="F20" s="20">
        <v>0</v>
      </c>
      <c r="G20" s="20">
        <f t="shared" si="2"/>
        <v>0</v>
      </c>
      <c r="H20" s="20">
        <f t="shared" si="3"/>
        <v>0</v>
      </c>
      <c r="I20" s="20">
        <f t="shared" si="4"/>
        <v>0</v>
      </c>
    </row>
    <row r="21" spans="1:9" ht="15" thickBot="1" x14ac:dyDescent="0.35">
      <c r="A21" s="18" t="s">
        <v>71</v>
      </c>
      <c r="B21" s="34" t="s">
        <v>22</v>
      </c>
      <c r="C21" s="20">
        <v>0</v>
      </c>
      <c r="D21" s="20">
        <f t="shared" si="0"/>
        <v>8.4076769343913309</v>
      </c>
      <c r="E21" s="20">
        <f t="shared" si="1"/>
        <v>8.2700298343803542</v>
      </c>
      <c r="F21" s="20">
        <v>0</v>
      </c>
      <c r="G21" s="20">
        <f t="shared" si="2"/>
        <v>4.1483092626247577</v>
      </c>
      <c r="H21" s="20">
        <f t="shared" si="3"/>
        <v>4.1200769462938309</v>
      </c>
      <c r="I21" s="20">
        <f t="shared" si="4"/>
        <v>5.9349039960039969</v>
      </c>
    </row>
    <row r="22" spans="1:9" ht="15" thickBot="1" x14ac:dyDescent="0.35">
      <c r="A22" s="18" t="s">
        <v>71</v>
      </c>
      <c r="B22" s="21" t="s">
        <v>24</v>
      </c>
      <c r="C22" s="20">
        <v>0</v>
      </c>
      <c r="D22" s="20">
        <f t="shared" si="0"/>
        <v>0</v>
      </c>
      <c r="E22" s="20">
        <f t="shared" si="1"/>
        <v>0</v>
      </c>
      <c r="F22" s="20">
        <v>0</v>
      </c>
      <c r="G22" s="20">
        <f t="shared" si="2"/>
        <v>0</v>
      </c>
      <c r="H22" s="20">
        <f t="shared" si="3"/>
        <v>0</v>
      </c>
      <c r="I22" s="20">
        <f t="shared" si="4"/>
        <v>0</v>
      </c>
    </row>
    <row r="23" spans="1:9" ht="15" thickBot="1" x14ac:dyDescent="0.35">
      <c r="A23" s="18" t="s">
        <v>71</v>
      </c>
      <c r="B23" s="21" t="s">
        <v>25</v>
      </c>
      <c r="C23" s="20">
        <v>0</v>
      </c>
      <c r="D23" s="20">
        <f t="shared" si="0"/>
        <v>0</v>
      </c>
      <c r="E23" s="20">
        <f t="shared" si="1"/>
        <v>0</v>
      </c>
      <c r="F23" s="20">
        <v>0</v>
      </c>
      <c r="G23" s="20">
        <f t="shared" si="2"/>
        <v>0</v>
      </c>
      <c r="H23" s="20">
        <f t="shared" si="3"/>
        <v>0</v>
      </c>
      <c r="I23" s="20">
        <f t="shared" si="4"/>
        <v>0</v>
      </c>
    </row>
    <row r="24" spans="1:9" ht="15" thickBot="1" x14ac:dyDescent="0.35">
      <c r="A24" s="18" t="s">
        <v>71</v>
      </c>
      <c r="B24" s="21" t="s">
        <v>26</v>
      </c>
      <c r="C24" s="20">
        <v>0</v>
      </c>
      <c r="D24" s="20">
        <f t="shared" si="0"/>
        <v>0</v>
      </c>
      <c r="E24" s="20">
        <f t="shared" si="1"/>
        <v>0</v>
      </c>
      <c r="F24" s="20">
        <v>0</v>
      </c>
      <c r="G24" s="20">
        <f t="shared" si="2"/>
        <v>0</v>
      </c>
      <c r="H24" s="20">
        <f t="shared" si="3"/>
        <v>0</v>
      </c>
      <c r="I24" s="20">
        <f t="shared" si="4"/>
        <v>0</v>
      </c>
    </row>
    <row r="25" spans="1:9" ht="15" thickBot="1" x14ac:dyDescent="0.35">
      <c r="A25" s="74" t="s">
        <v>60</v>
      </c>
      <c r="B25" s="75"/>
      <c r="C25" s="20">
        <v>0</v>
      </c>
      <c r="D25" s="20">
        <f t="shared" ref="D25:I25" si="5">SUM(D15:D24)</f>
        <v>23.352209518095606</v>
      </c>
      <c r="E25" s="20">
        <f t="shared" si="5"/>
        <v>22.98396470588235</v>
      </c>
      <c r="F25" s="20">
        <f t="shared" si="5"/>
        <v>0</v>
      </c>
      <c r="G25" s="20">
        <f t="shared" si="5"/>
        <v>42.387581284075672</v>
      </c>
      <c r="H25" s="20">
        <f t="shared" si="5"/>
        <v>42.671694496227246</v>
      </c>
      <c r="I25" s="20">
        <f t="shared" si="5"/>
        <v>34.062000474525476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v>0</v>
      </c>
      <c r="D29" s="20">
        <f>(SUMIFS(AGİİ2,KAYNAK,A29,SEBEP,B29,SÜRE,"Uzun",BİLDİRİM,"Bildirimli",İL,$B$10,İLÇE,$B$11)/VLOOKUP($B$11,ABONE,4,FALSE))*60</f>
        <v>51.27652086317012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50.437042318675047</v>
      </c>
      <c r="F29" s="20">
        <v>0</v>
      </c>
      <c r="G29" s="20">
        <f>(SUMIFS(AGİD2,KAYNAK,A29,SEBEP,B29,SÜRE,"Uzun",BİLDİRİM,"Bildirimli",İL,$B$10,İLÇE,$B$11)/VLOOKUP($B$11,ABONE,7,FALSE))*60</f>
        <v>54.44904910770147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55.440735810031057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53.252557162837157</v>
      </c>
    </row>
    <row r="30" spans="1:9" ht="15" thickBot="1" x14ac:dyDescent="0.35">
      <c r="A30" s="18" t="s">
        <v>72</v>
      </c>
      <c r="B30" s="19" t="s">
        <v>26</v>
      </c>
      <c r="C30" s="20"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v>0</v>
      </c>
      <c r="D31" s="20">
        <f>(SUMIFS(AGİİ2,KAYNAK,A31,SEBEP,B31,SÜRE,"Uzun",BİLDİRİM,"Bildirimli",İL,$B$10,İLÇE,$B$11)/VLOOKUP($B$11,ABONE,4,FALSE))*60</f>
        <v>34.418472994000389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33.854987618503714</v>
      </c>
      <c r="F31" s="20"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14.805215614385615</v>
      </c>
    </row>
    <row r="32" spans="1:9" ht="15" thickBot="1" x14ac:dyDescent="0.35">
      <c r="A32" s="18" t="s">
        <v>71</v>
      </c>
      <c r="B32" s="19" t="s">
        <v>26</v>
      </c>
      <c r="C32" s="20"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v>0</v>
      </c>
      <c r="D33" s="20">
        <f t="shared" ref="D33:I33" si="6">SUM(D28:D32)</f>
        <v>85.694993857170516</v>
      </c>
      <c r="E33" s="20">
        <f t="shared" si="6"/>
        <v>84.292029937178768</v>
      </c>
      <c r="F33" s="20">
        <f t="shared" si="6"/>
        <v>0</v>
      </c>
      <c r="G33" s="20">
        <f t="shared" si="6"/>
        <v>54.44904910770147</v>
      </c>
      <c r="H33" s="20">
        <f t="shared" si="6"/>
        <v>55.440735810031057</v>
      </c>
      <c r="I33" s="20">
        <f t="shared" si="6"/>
        <v>68.057772777222766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v>0</v>
      </c>
      <c r="D36" s="20">
        <f t="shared" ref="D36:D45" si="7">(SUMIFS(AGİİ1,KAYNAK,A36,SEBEP,B36,SÜRE,"Uzun",BİLDİRİM,"Bildirimsiz",İL,$B$10,İLÇE,$B$11)/VLOOKUP($B$11,ABONE,4,FALSE))</f>
        <v>0</v>
      </c>
      <c r="E36" s="20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5" si="9">(SUMIFS(AGİD1,KAYNAK,A36,SEBEP,B36,SÜRE,"Uzun",BİLDİRİM,"Bildirimsiz",İL,$B$10,İLÇE,$B$11)/VLOOKUP($B$11,ABONE,7,FALSE))</f>
        <v>0</v>
      </c>
      <c r="H36" s="20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v>0</v>
      </c>
      <c r="D37" s="20">
        <f t="shared" si="7"/>
        <v>0</v>
      </c>
      <c r="E37" s="20">
        <f t="shared" si="8"/>
        <v>0</v>
      </c>
      <c r="F37" s="20">
        <v>0</v>
      </c>
      <c r="G37" s="20">
        <f t="shared" si="9"/>
        <v>0</v>
      </c>
      <c r="H37" s="20">
        <f t="shared" si="10"/>
        <v>0</v>
      </c>
      <c r="I37" s="20">
        <f t="shared" si="11"/>
        <v>0</v>
      </c>
    </row>
    <row r="38" spans="1:9" ht="15" thickBot="1" x14ac:dyDescent="0.35">
      <c r="A38" s="18" t="s">
        <v>72</v>
      </c>
      <c r="B38" s="34" t="s">
        <v>22</v>
      </c>
      <c r="C38" s="20">
        <v>0</v>
      </c>
      <c r="D38" s="20">
        <f t="shared" si="7"/>
        <v>0.46448616218308497</v>
      </c>
      <c r="E38" s="20">
        <f t="shared" si="8"/>
        <v>0.45745288406624784</v>
      </c>
      <c r="F38" s="20">
        <v>0</v>
      </c>
      <c r="G38" s="20">
        <f t="shared" si="9"/>
        <v>0.7151795024579175</v>
      </c>
      <c r="H38" s="20">
        <f t="shared" si="10"/>
        <v>0.7224441485426838</v>
      </c>
      <c r="I38" s="20">
        <f t="shared" si="11"/>
        <v>0.60656010656010662</v>
      </c>
    </row>
    <row r="39" spans="1:9" ht="15" thickBot="1" x14ac:dyDescent="0.35">
      <c r="A39" s="18" t="s">
        <v>72</v>
      </c>
      <c r="B39" s="19" t="s">
        <v>24</v>
      </c>
      <c r="C39" s="20">
        <v>0</v>
      </c>
      <c r="D39" s="20">
        <f t="shared" si="7"/>
        <v>0</v>
      </c>
      <c r="E39" s="20">
        <f t="shared" si="8"/>
        <v>0</v>
      </c>
      <c r="F39" s="20">
        <v>0</v>
      </c>
      <c r="G39" s="20">
        <f t="shared" si="9"/>
        <v>0</v>
      </c>
      <c r="H39" s="20">
        <f t="shared" si="10"/>
        <v>0</v>
      </c>
      <c r="I39" s="20">
        <f t="shared" si="11"/>
        <v>0</v>
      </c>
    </row>
    <row r="40" spans="1:9" ht="15" thickBot="1" x14ac:dyDescent="0.35">
      <c r="A40" s="18" t="s">
        <v>72</v>
      </c>
      <c r="B40" s="21" t="s">
        <v>25</v>
      </c>
      <c r="C40" s="20">
        <v>0</v>
      </c>
      <c r="D40" s="20">
        <f t="shared" si="7"/>
        <v>0</v>
      </c>
      <c r="E40" s="20">
        <f t="shared" si="8"/>
        <v>0</v>
      </c>
      <c r="F40" s="20">
        <v>0</v>
      </c>
      <c r="G40" s="20">
        <f t="shared" si="9"/>
        <v>0</v>
      </c>
      <c r="H40" s="20">
        <f t="shared" si="10"/>
        <v>0</v>
      </c>
      <c r="I40" s="20">
        <f t="shared" si="11"/>
        <v>0</v>
      </c>
    </row>
    <row r="41" spans="1:9" ht="15" thickBot="1" x14ac:dyDescent="0.35">
      <c r="A41" s="18" t="s">
        <v>72</v>
      </c>
      <c r="B41" s="19" t="s">
        <v>26</v>
      </c>
      <c r="C41" s="20">
        <v>0</v>
      </c>
      <c r="D41" s="20">
        <f t="shared" si="7"/>
        <v>0</v>
      </c>
      <c r="E41" s="20">
        <f t="shared" si="8"/>
        <v>0</v>
      </c>
      <c r="F41" s="20">
        <v>0</v>
      </c>
      <c r="G41" s="20">
        <f t="shared" si="9"/>
        <v>0</v>
      </c>
      <c r="H41" s="20">
        <f t="shared" si="10"/>
        <v>0</v>
      </c>
      <c r="I41" s="20">
        <f t="shared" si="11"/>
        <v>0</v>
      </c>
    </row>
    <row r="42" spans="1:9" ht="15" thickBot="1" x14ac:dyDescent="0.35">
      <c r="A42" s="18" t="s">
        <v>71</v>
      </c>
      <c r="B42" s="34" t="s">
        <v>22</v>
      </c>
      <c r="C42" s="20">
        <v>0</v>
      </c>
      <c r="D42" s="20">
        <f t="shared" si="7"/>
        <v>0.20418037545964776</v>
      </c>
      <c r="E42" s="20">
        <f t="shared" si="8"/>
        <v>0.20083761660003807</v>
      </c>
      <c r="F42" s="20">
        <v>0</v>
      </c>
      <c r="G42" s="20">
        <f t="shared" si="9"/>
        <v>6.1969313272754359E-2</v>
      </c>
      <c r="H42" s="20">
        <f t="shared" si="10"/>
        <v>6.154756620801894E-2</v>
      </c>
      <c r="I42" s="20">
        <f t="shared" si="11"/>
        <v>0.12246087246087246</v>
      </c>
    </row>
    <row r="43" spans="1:9" ht="15" thickBot="1" x14ac:dyDescent="0.35">
      <c r="A43" s="18" t="s">
        <v>71</v>
      </c>
      <c r="B43" s="19" t="s">
        <v>24</v>
      </c>
      <c r="C43" s="20">
        <v>0</v>
      </c>
      <c r="D43" s="20">
        <f t="shared" si="7"/>
        <v>0</v>
      </c>
      <c r="E43" s="20">
        <f t="shared" si="8"/>
        <v>0</v>
      </c>
      <c r="F43" s="20">
        <v>0</v>
      </c>
      <c r="G43" s="20">
        <f t="shared" si="9"/>
        <v>0</v>
      </c>
      <c r="H43" s="20">
        <f t="shared" si="10"/>
        <v>0</v>
      </c>
      <c r="I43" s="20">
        <f t="shared" si="11"/>
        <v>0</v>
      </c>
    </row>
    <row r="44" spans="1:9" ht="15" thickBot="1" x14ac:dyDescent="0.35">
      <c r="A44" s="18" t="s">
        <v>71</v>
      </c>
      <c r="B44" s="21" t="s">
        <v>25</v>
      </c>
      <c r="C44" s="20">
        <v>0</v>
      </c>
      <c r="D44" s="20">
        <f t="shared" si="7"/>
        <v>0</v>
      </c>
      <c r="E44" s="20">
        <f t="shared" si="8"/>
        <v>0</v>
      </c>
      <c r="F44" s="20">
        <v>0</v>
      </c>
      <c r="G44" s="20">
        <f t="shared" si="9"/>
        <v>0</v>
      </c>
      <c r="H44" s="20">
        <f t="shared" si="10"/>
        <v>0</v>
      </c>
      <c r="I44" s="20">
        <f t="shared" si="11"/>
        <v>0</v>
      </c>
    </row>
    <row r="45" spans="1:9" ht="15" thickBot="1" x14ac:dyDescent="0.35">
      <c r="A45" s="18" t="s">
        <v>71</v>
      </c>
      <c r="B45" s="19" t="s">
        <v>26</v>
      </c>
      <c r="C45" s="20">
        <v>0</v>
      </c>
      <c r="D45" s="20">
        <f t="shared" si="7"/>
        <v>0</v>
      </c>
      <c r="E45" s="20">
        <f t="shared" si="8"/>
        <v>0</v>
      </c>
      <c r="F45" s="20">
        <v>0</v>
      </c>
      <c r="G45" s="20">
        <f t="shared" si="9"/>
        <v>0</v>
      </c>
      <c r="H45" s="20">
        <f t="shared" si="10"/>
        <v>0</v>
      </c>
      <c r="I45" s="20">
        <f t="shared" si="11"/>
        <v>0</v>
      </c>
    </row>
    <row r="46" spans="1:9" ht="15" thickBot="1" x14ac:dyDescent="0.35">
      <c r="A46" s="74" t="s">
        <v>60</v>
      </c>
      <c r="B46" s="75"/>
      <c r="C46" s="20">
        <v>0</v>
      </c>
      <c r="D46" s="20">
        <f t="shared" ref="D46:I46" si="12">SUM(D36:D45)</f>
        <v>0.66866653764273276</v>
      </c>
      <c r="E46" s="20">
        <f t="shared" si="12"/>
        <v>0.65829050066628592</v>
      </c>
      <c r="F46" s="20">
        <f t="shared" si="12"/>
        <v>0</v>
      </c>
      <c r="G46" s="20">
        <f t="shared" si="12"/>
        <v>0.77714881573067185</v>
      </c>
      <c r="H46" s="20">
        <f t="shared" si="12"/>
        <v>0.78399171475070273</v>
      </c>
      <c r="I46" s="20">
        <f t="shared" si="12"/>
        <v>0.72902097902097907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v>0</v>
      </c>
      <c r="D50" s="20">
        <f>(SUMIFS(AGİİ1,KAYNAK,A50,SEBEP,B50,SÜRE,"Uzun",BİLDİRİM,"Bildirimli",İL,$B$10,İLÇE,$B$11)/VLOOKUP($B$11,ABONE,4,FALSE))</f>
        <v>0.21327656280239984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0.20978488482771748</v>
      </c>
      <c r="F50" s="20">
        <v>0</v>
      </c>
      <c r="G50" s="20">
        <f>(SUMIFS(AGİD1,KAYNAK,A50,SEBEP,B50,SÜRE,"Uzun",BİLDİRİM,"Bildirimli",İL,$B$10,İLÇE,$B$11)/VLOOKUP($B$11,ABONE,7,FALSE))</f>
        <v>0.17160732906301207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0.17458203876313064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0.18997668997668998</v>
      </c>
    </row>
    <row r="51" spans="1:9" ht="15" thickBot="1" x14ac:dyDescent="0.35">
      <c r="A51" s="18" t="s">
        <v>72</v>
      </c>
      <c r="B51" s="19" t="s">
        <v>26</v>
      </c>
      <c r="C51" s="20"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v>0</v>
      </c>
      <c r="D52" s="20">
        <f>(SUMIFS(AGİİ1,KAYNAK,A52,SEBEP,B52,SÜRE,"Uzun",BİLDİRİM,"Bildirimli",İL,$B$10,İLÇE,$B$11)/VLOOKUP($B$11,ABONE,4,FALSE))</f>
        <v>0.14534546158312367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0.14296592423377119</v>
      </c>
      <c r="F52" s="20"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6.2520812520812527E-2</v>
      </c>
    </row>
    <row r="53" spans="1:9" ht="15" thickBot="1" x14ac:dyDescent="0.35">
      <c r="A53" s="18" t="s">
        <v>71</v>
      </c>
      <c r="B53" s="19" t="s">
        <v>26</v>
      </c>
      <c r="C53" s="20"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v>0</v>
      </c>
      <c r="D54" s="20">
        <f t="shared" ref="D54:I54" si="13">SUM(D49:D53)</f>
        <v>0.35862202438552349</v>
      </c>
      <c r="E54" s="20">
        <f t="shared" si="13"/>
        <v>0.3527508090614887</v>
      </c>
      <c r="F54" s="20">
        <f t="shared" si="13"/>
        <v>0</v>
      </c>
      <c r="G54" s="20">
        <f t="shared" si="13"/>
        <v>0.17160732906301207</v>
      </c>
      <c r="H54" s="20">
        <f t="shared" si="13"/>
        <v>0.17458203876313064</v>
      </c>
      <c r="I54" s="20">
        <f t="shared" si="13"/>
        <v>0.25249750249750252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v>0</v>
      </c>
      <c r="D59" s="20">
        <f t="shared" ref="D59:I59" si="14">SUM(D57:D58)</f>
        <v>0</v>
      </c>
      <c r="E59" s="20">
        <f t="shared" si="14"/>
        <v>0</v>
      </c>
      <c r="F59" s="20">
        <f t="shared" si="14"/>
        <v>0</v>
      </c>
      <c r="G59" s="20">
        <f t="shared" si="14"/>
        <v>0</v>
      </c>
      <c r="H59" s="20">
        <f t="shared" si="14"/>
        <v>0</v>
      </c>
      <c r="I59" s="20">
        <f t="shared" si="14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86</v>
      </c>
      <c r="D63" s="31">
        <f>VLOOKUP($B$11,ABONE,4,FALSE)</f>
        <v>5167</v>
      </c>
      <c r="E63" s="31">
        <f>VLOOKUP($B$11,ABONE,5,FALSE)</f>
        <v>5253</v>
      </c>
      <c r="F63" s="31">
        <f>VLOOKUP($B$11,ABONE,6,FALSE)</f>
        <v>46</v>
      </c>
      <c r="G63" s="31">
        <f>VLOOKUP($B$11,ABONE,7,FALSE)</f>
        <v>6713</v>
      </c>
      <c r="H63" s="31">
        <f>VLOOKUP($B$11,ABONE,8,FALSE)</f>
        <v>6759</v>
      </c>
      <c r="I63" s="31">
        <f>VLOOKUP($B$11,ABONE,9,FALSE)</f>
        <v>12012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79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118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v>0</v>
      </c>
      <c r="D15" s="20">
        <f t="shared" ref="D15:D24" si="0">(SUMIFS(AGİİ2,KAYNAK,A15,SEBEP,B15,SÜRE,"Uzun",BİLDİRİM,"Bildirimsiz",İL,$B$10,İLÇE,$B$11)/VLOOKUP($B$11,ABONE,4,FALSE))*60</f>
        <v>0</v>
      </c>
      <c r="E15" s="20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2">(SUMIFS(AGİD2,KAYNAK,A15,SEBEP,B15,SÜRE,"Uzun",BİLDİRİM,"Bildirimsiz",İL,$B$10,İLÇE,$B$11)/VLOOKUP($B$11,ABONE,7,FALSE))*60</f>
        <v>0</v>
      </c>
      <c r="H15" s="20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v>0</v>
      </c>
      <c r="D16" s="20">
        <f t="shared" si="0"/>
        <v>0</v>
      </c>
      <c r="E16" s="20">
        <f t="shared" si="1"/>
        <v>0</v>
      </c>
      <c r="F16" s="20">
        <v>0</v>
      </c>
      <c r="G16" s="20">
        <f t="shared" si="2"/>
        <v>0</v>
      </c>
      <c r="H16" s="20">
        <f t="shared" si="3"/>
        <v>0</v>
      </c>
      <c r="I16" s="20">
        <f t="shared" si="4"/>
        <v>0</v>
      </c>
    </row>
    <row r="17" spans="1:9" ht="15" thickBot="1" x14ac:dyDescent="0.35">
      <c r="A17" s="18" t="s">
        <v>72</v>
      </c>
      <c r="B17" s="34" t="s">
        <v>22</v>
      </c>
      <c r="C17" s="20">
        <v>0</v>
      </c>
      <c r="D17" s="20">
        <f t="shared" si="0"/>
        <v>159.31256986055632</v>
      </c>
      <c r="E17" s="20">
        <f t="shared" si="1"/>
        <v>158.17287440291116</v>
      </c>
      <c r="F17" s="20">
        <v>0</v>
      </c>
      <c r="G17" s="20">
        <f t="shared" si="2"/>
        <v>77.709821073326239</v>
      </c>
      <c r="H17" s="20">
        <f t="shared" si="3"/>
        <v>76.571464456012478</v>
      </c>
      <c r="I17" s="20">
        <f t="shared" si="4"/>
        <v>150.49802168358519</v>
      </c>
    </row>
    <row r="18" spans="1:9" ht="15" thickBot="1" x14ac:dyDescent="0.35">
      <c r="A18" s="18" t="s">
        <v>72</v>
      </c>
      <c r="B18" s="21" t="s">
        <v>24</v>
      </c>
      <c r="C18" s="20">
        <v>0</v>
      </c>
      <c r="D18" s="20">
        <f t="shared" si="0"/>
        <v>0</v>
      </c>
      <c r="E18" s="20">
        <f t="shared" si="1"/>
        <v>0</v>
      </c>
      <c r="F18" s="20">
        <v>0</v>
      </c>
      <c r="G18" s="20">
        <f t="shared" si="2"/>
        <v>0</v>
      </c>
      <c r="H18" s="20">
        <f t="shared" si="3"/>
        <v>0</v>
      </c>
      <c r="I18" s="20">
        <f t="shared" si="4"/>
        <v>0</v>
      </c>
    </row>
    <row r="19" spans="1:9" ht="15" thickBot="1" x14ac:dyDescent="0.35">
      <c r="A19" s="18" t="s">
        <v>72</v>
      </c>
      <c r="B19" s="21" t="s">
        <v>25</v>
      </c>
      <c r="C19" s="20">
        <v>0</v>
      </c>
      <c r="D19" s="20">
        <f t="shared" si="0"/>
        <v>0</v>
      </c>
      <c r="E19" s="20">
        <f t="shared" si="1"/>
        <v>0</v>
      </c>
      <c r="F19" s="20">
        <v>0</v>
      </c>
      <c r="G19" s="20">
        <f t="shared" si="2"/>
        <v>0</v>
      </c>
      <c r="H19" s="20">
        <f t="shared" si="3"/>
        <v>0</v>
      </c>
      <c r="I19" s="20">
        <f t="shared" si="4"/>
        <v>0</v>
      </c>
    </row>
    <row r="20" spans="1:9" ht="15" thickBot="1" x14ac:dyDescent="0.35">
      <c r="A20" s="18" t="s">
        <v>72</v>
      </c>
      <c r="B20" s="21" t="s">
        <v>26</v>
      </c>
      <c r="C20" s="20">
        <v>0</v>
      </c>
      <c r="D20" s="20">
        <f t="shared" si="0"/>
        <v>0</v>
      </c>
      <c r="E20" s="20">
        <f t="shared" si="1"/>
        <v>0</v>
      </c>
      <c r="F20" s="20">
        <v>0</v>
      </c>
      <c r="G20" s="20">
        <f t="shared" si="2"/>
        <v>0</v>
      </c>
      <c r="H20" s="20">
        <f t="shared" si="3"/>
        <v>0</v>
      </c>
      <c r="I20" s="20">
        <f t="shared" si="4"/>
        <v>0</v>
      </c>
    </row>
    <row r="21" spans="1:9" ht="15" thickBot="1" x14ac:dyDescent="0.35">
      <c r="A21" s="18" t="s">
        <v>71</v>
      </c>
      <c r="B21" s="34" t="s">
        <v>22</v>
      </c>
      <c r="C21" s="20">
        <v>0</v>
      </c>
      <c r="D21" s="20">
        <f t="shared" si="0"/>
        <v>7.16325652770717</v>
      </c>
      <c r="E21" s="20">
        <f t="shared" si="1"/>
        <v>7.1071232101745618</v>
      </c>
      <c r="F21" s="20">
        <v>0</v>
      </c>
      <c r="G21" s="20">
        <f t="shared" si="2"/>
        <v>4.275584484590861</v>
      </c>
      <c r="H21" s="20">
        <f t="shared" si="3"/>
        <v>4.1887818844351905</v>
      </c>
      <c r="I21" s="20">
        <f t="shared" si="4"/>
        <v>6.832644621209651</v>
      </c>
    </row>
    <row r="22" spans="1:9" ht="15" thickBot="1" x14ac:dyDescent="0.35">
      <c r="A22" s="18" t="s">
        <v>71</v>
      </c>
      <c r="B22" s="21" t="s">
        <v>24</v>
      </c>
      <c r="C22" s="20">
        <v>0</v>
      </c>
      <c r="D22" s="20">
        <f t="shared" si="0"/>
        <v>8.3884087442806302E-3</v>
      </c>
      <c r="E22" s="20">
        <f t="shared" si="1"/>
        <v>8.3226747851777132E-3</v>
      </c>
      <c r="F22" s="20">
        <v>0</v>
      </c>
      <c r="G22" s="20">
        <f t="shared" si="2"/>
        <v>0</v>
      </c>
      <c r="H22" s="20">
        <f t="shared" si="3"/>
        <v>0</v>
      </c>
      <c r="I22" s="20">
        <f t="shared" si="4"/>
        <v>7.5399027319907296E-3</v>
      </c>
    </row>
    <row r="23" spans="1:9" ht="15" thickBot="1" x14ac:dyDescent="0.35">
      <c r="A23" s="18" t="s">
        <v>71</v>
      </c>
      <c r="B23" s="21" t="s">
        <v>25</v>
      </c>
      <c r="C23" s="20">
        <v>0</v>
      </c>
      <c r="D23" s="20">
        <f t="shared" si="0"/>
        <v>0</v>
      </c>
      <c r="E23" s="20">
        <f t="shared" si="1"/>
        <v>0</v>
      </c>
      <c r="F23" s="20">
        <v>0</v>
      </c>
      <c r="G23" s="20">
        <f t="shared" si="2"/>
        <v>0</v>
      </c>
      <c r="H23" s="20">
        <f t="shared" si="3"/>
        <v>0</v>
      </c>
      <c r="I23" s="20">
        <f t="shared" si="4"/>
        <v>0</v>
      </c>
    </row>
    <row r="24" spans="1:9" ht="15" thickBot="1" x14ac:dyDescent="0.35">
      <c r="A24" s="18" t="s">
        <v>71</v>
      </c>
      <c r="B24" s="21" t="s">
        <v>26</v>
      </c>
      <c r="C24" s="20">
        <v>0</v>
      </c>
      <c r="D24" s="20">
        <f t="shared" si="0"/>
        <v>0.11360665226232841</v>
      </c>
      <c r="E24" s="20">
        <f t="shared" si="1"/>
        <v>0.11271639819134946</v>
      </c>
      <c r="F24" s="20">
        <v>0</v>
      </c>
      <c r="G24" s="20">
        <f t="shared" si="2"/>
        <v>0</v>
      </c>
      <c r="H24" s="20">
        <f t="shared" si="3"/>
        <v>0</v>
      </c>
      <c r="I24" s="20">
        <f t="shared" si="4"/>
        <v>0.10211508927114273</v>
      </c>
    </row>
    <row r="25" spans="1:9" ht="15" thickBot="1" x14ac:dyDescent="0.35">
      <c r="A25" s="74" t="s">
        <v>60</v>
      </c>
      <c r="B25" s="75"/>
      <c r="C25" s="20">
        <f t="shared" ref="C25:I25" si="5">SUM(C15:C24)</f>
        <v>0</v>
      </c>
      <c r="D25" s="20">
        <f t="shared" si="5"/>
        <v>166.5978214492701</v>
      </c>
      <c r="E25" s="20">
        <f t="shared" si="5"/>
        <v>165.40103668606224</v>
      </c>
      <c r="F25" s="20">
        <f t="shared" si="5"/>
        <v>0</v>
      </c>
      <c r="G25" s="20">
        <f t="shared" si="5"/>
        <v>81.985405557917105</v>
      </c>
      <c r="H25" s="20">
        <f t="shared" si="5"/>
        <v>80.760246340447665</v>
      </c>
      <c r="I25" s="20">
        <f t="shared" si="5"/>
        <v>157.44032129679798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v>0</v>
      </c>
      <c r="D29" s="20">
        <f>(SUMIFS(AGİİ2,KAYNAK,A29,SEBEP,B29,SÜRE,"Uzun",BİLDİRİM,"Bildirimli",İL,$B$10,İLÇE,$B$11)/VLOOKUP($B$11,ABONE,4,FALSE))*60</f>
        <v>8.0316459663011113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7.9811592880690316</v>
      </c>
      <c r="F29" s="20">
        <v>0</v>
      </c>
      <c r="G29" s="20">
        <f>(SUMIFS(AGİD2,KAYNAK,A29,SEBEP,B29,SÜRE,"Uzun",BİLDİRİM,"Bildirimli",İL,$B$10,İLÇE,$B$11)/VLOOKUP($B$11,ABONE,7,FALSE))*60</f>
        <v>8.9496992561105201E-2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8.7680031233732428E-2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7.2387543372392855</v>
      </c>
    </row>
    <row r="30" spans="1:9" ht="15" thickBot="1" x14ac:dyDescent="0.35">
      <c r="A30" s="18" t="s">
        <v>72</v>
      </c>
      <c r="B30" s="19" t="s">
        <v>26</v>
      </c>
      <c r="C30" s="20"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v>0</v>
      </c>
      <c r="D31" s="20">
        <f>(SUMIFS(AGİİ2,KAYNAK,A31,SEBEP,B31,SÜRE,"Uzun",BİLDİRİM,"Bildirimli",İL,$B$10,İLÇE,$B$11)/VLOOKUP($B$11,ABONE,4,FALSE))*60</f>
        <v>0.56520081269518474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0.56077173821404769</v>
      </c>
      <c r="F31" s="20"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0.50802950615269105</v>
      </c>
    </row>
    <row r="32" spans="1:9" ht="15" thickBot="1" x14ac:dyDescent="0.35">
      <c r="A32" s="18" t="s">
        <v>71</v>
      </c>
      <c r="B32" s="19" t="s">
        <v>26</v>
      </c>
      <c r="C32" s="20"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0</v>
      </c>
      <c r="D33" s="20">
        <f t="shared" ref="D33:I33" si="6">SUM(D28:D32)</f>
        <v>8.5968467789962961</v>
      </c>
      <c r="E33" s="20">
        <f t="shared" si="6"/>
        <v>8.5419310262830788</v>
      </c>
      <c r="F33" s="20">
        <f t="shared" si="6"/>
        <v>0</v>
      </c>
      <c r="G33" s="20">
        <f t="shared" si="6"/>
        <v>8.9496992561105201E-2</v>
      </c>
      <c r="H33" s="20">
        <f t="shared" si="6"/>
        <v>8.7680031233732428E-2</v>
      </c>
      <c r="I33" s="20">
        <f t="shared" si="6"/>
        <v>7.7467838433919765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v>0</v>
      </c>
      <c r="D36" s="20">
        <f t="shared" ref="D36:D45" si="7">(SUMIFS(AGİİ1,KAYNAK,A36,SEBEP,B36,SÜRE,"Uzun",BİLDİRİM,"Bildirimsiz",İL,$B$10,İLÇE,$B$11)/VLOOKUP($B$11,ABONE,4,FALSE))</f>
        <v>0</v>
      </c>
      <c r="E36" s="20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5" si="9">(SUMIFS(AGİD1,KAYNAK,A36,SEBEP,B36,SÜRE,"Uzun",BİLDİRİM,"Bildirimsiz",İL,$B$10,İLÇE,$B$11)/VLOOKUP($B$11,ABONE,7,FALSE))</f>
        <v>0</v>
      </c>
      <c r="H36" s="20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v>0</v>
      </c>
      <c r="D37" s="20">
        <f t="shared" si="7"/>
        <v>0</v>
      </c>
      <c r="E37" s="20">
        <f t="shared" si="8"/>
        <v>0</v>
      </c>
      <c r="F37" s="20">
        <v>0</v>
      </c>
      <c r="G37" s="20">
        <f t="shared" si="9"/>
        <v>0</v>
      </c>
      <c r="H37" s="20">
        <f t="shared" si="10"/>
        <v>0</v>
      </c>
      <c r="I37" s="20">
        <f t="shared" si="11"/>
        <v>0</v>
      </c>
    </row>
    <row r="38" spans="1:9" ht="15" thickBot="1" x14ac:dyDescent="0.35">
      <c r="A38" s="18" t="s">
        <v>72</v>
      </c>
      <c r="B38" s="34" t="s">
        <v>22</v>
      </c>
      <c r="C38" s="20">
        <v>0</v>
      </c>
      <c r="D38" s="20">
        <f t="shared" si="7"/>
        <v>1.36564020626044</v>
      </c>
      <c r="E38" s="20">
        <f t="shared" si="8"/>
        <v>1.355695267604619</v>
      </c>
      <c r="F38" s="20">
        <v>0</v>
      </c>
      <c r="G38" s="20">
        <f t="shared" si="9"/>
        <v>0.59900814736096353</v>
      </c>
      <c r="H38" s="20">
        <f t="shared" si="10"/>
        <v>0.59014402221065421</v>
      </c>
      <c r="I38" s="20">
        <f t="shared" si="11"/>
        <v>1.2836929203250971</v>
      </c>
    </row>
    <row r="39" spans="1:9" ht="15" thickBot="1" x14ac:dyDescent="0.35">
      <c r="A39" s="18" t="s">
        <v>72</v>
      </c>
      <c r="B39" s="19" t="s">
        <v>24</v>
      </c>
      <c r="C39" s="20">
        <v>0</v>
      </c>
      <c r="D39" s="20">
        <f t="shared" si="7"/>
        <v>0</v>
      </c>
      <c r="E39" s="20">
        <f t="shared" si="8"/>
        <v>0</v>
      </c>
      <c r="F39" s="20">
        <v>0</v>
      </c>
      <c r="G39" s="20">
        <f t="shared" si="9"/>
        <v>0</v>
      </c>
      <c r="H39" s="20">
        <f t="shared" si="10"/>
        <v>0</v>
      </c>
      <c r="I39" s="20">
        <f t="shared" si="11"/>
        <v>0</v>
      </c>
    </row>
    <row r="40" spans="1:9" ht="15" thickBot="1" x14ac:dyDescent="0.35">
      <c r="A40" s="18" t="s">
        <v>72</v>
      </c>
      <c r="B40" s="21" t="s">
        <v>25</v>
      </c>
      <c r="C40" s="20">
        <v>0</v>
      </c>
      <c r="D40" s="20">
        <f t="shared" si="7"/>
        <v>0</v>
      </c>
      <c r="E40" s="20">
        <f t="shared" si="8"/>
        <v>0</v>
      </c>
      <c r="F40" s="20">
        <v>0</v>
      </c>
      <c r="G40" s="20">
        <f t="shared" si="9"/>
        <v>0</v>
      </c>
      <c r="H40" s="20">
        <f t="shared" si="10"/>
        <v>0</v>
      </c>
      <c r="I40" s="20">
        <f t="shared" si="11"/>
        <v>0</v>
      </c>
    </row>
    <row r="41" spans="1:9" ht="15" thickBot="1" x14ac:dyDescent="0.35">
      <c r="A41" s="18" t="s">
        <v>72</v>
      </c>
      <c r="B41" s="19" t="s">
        <v>26</v>
      </c>
      <c r="C41" s="20">
        <v>0</v>
      </c>
      <c r="D41" s="20">
        <f t="shared" si="7"/>
        <v>0</v>
      </c>
      <c r="E41" s="20">
        <f t="shared" si="8"/>
        <v>0</v>
      </c>
      <c r="F41" s="20">
        <v>0</v>
      </c>
      <c r="G41" s="20">
        <f t="shared" si="9"/>
        <v>0</v>
      </c>
      <c r="H41" s="20">
        <f t="shared" si="10"/>
        <v>0</v>
      </c>
      <c r="I41" s="20">
        <f t="shared" si="11"/>
        <v>0</v>
      </c>
    </row>
    <row r="42" spans="1:9" ht="15" thickBot="1" x14ac:dyDescent="0.35">
      <c r="A42" s="18" t="s">
        <v>71</v>
      </c>
      <c r="B42" s="34" t="s">
        <v>22</v>
      </c>
      <c r="C42" s="20">
        <v>0</v>
      </c>
      <c r="D42" s="20">
        <f t="shared" si="7"/>
        <v>9.3888445057738398E-2</v>
      </c>
      <c r="E42" s="20">
        <f t="shared" si="8"/>
        <v>9.3152708472194701E-2</v>
      </c>
      <c r="F42" s="20">
        <v>0</v>
      </c>
      <c r="G42" s="20">
        <f t="shared" si="9"/>
        <v>3.5777541622387533E-2</v>
      </c>
      <c r="H42" s="20">
        <f t="shared" si="10"/>
        <v>3.5051188617039736E-2</v>
      </c>
      <c r="I42" s="20">
        <f t="shared" si="11"/>
        <v>8.7688089564905175E-2</v>
      </c>
    </row>
    <row r="43" spans="1:9" ht="15" thickBot="1" x14ac:dyDescent="0.35">
      <c r="A43" s="18" t="s">
        <v>71</v>
      </c>
      <c r="B43" s="19" t="s">
        <v>24</v>
      </c>
      <c r="C43" s="20">
        <v>0</v>
      </c>
      <c r="D43" s="20">
        <f t="shared" si="7"/>
        <v>1.9972401772096738E-4</v>
      </c>
      <c r="E43" s="20">
        <f t="shared" si="8"/>
        <v>1.9815892345661221E-4</v>
      </c>
      <c r="F43" s="20">
        <v>0</v>
      </c>
      <c r="G43" s="20">
        <f t="shared" si="9"/>
        <v>0</v>
      </c>
      <c r="H43" s="20">
        <f t="shared" si="10"/>
        <v>0</v>
      </c>
      <c r="I43" s="20">
        <f t="shared" si="11"/>
        <v>1.7952149361882692E-4</v>
      </c>
    </row>
    <row r="44" spans="1:9" ht="15" thickBot="1" x14ac:dyDescent="0.35">
      <c r="A44" s="18" t="s">
        <v>71</v>
      </c>
      <c r="B44" s="21" t="s">
        <v>25</v>
      </c>
      <c r="C44" s="20">
        <v>0</v>
      </c>
      <c r="D44" s="20">
        <f t="shared" si="7"/>
        <v>0</v>
      </c>
      <c r="E44" s="20">
        <f t="shared" si="8"/>
        <v>0</v>
      </c>
      <c r="F44" s="20">
        <v>0</v>
      </c>
      <c r="G44" s="20">
        <f t="shared" si="9"/>
        <v>0</v>
      </c>
      <c r="H44" s="20">
        <f t="shared" si="10"/>
        <v>0</v>
      </c>
      <c r="I44" s="20">
        <f t="shared" si="11"/>
        <v>0</v>
      </c>
    </row>
    <row r="45" spans="1:9" ht="15" thickBot="1" x14ac:dyDescent="0.35">
      <c r="A45" s="18" t="s">
        <v>71</v>
      </c>
      <c r="B45" s="19" t="s">
        <v>26</v>
      </c>
      <c r="C45" s="20">
        <v>0</v>
      </c>
      <c r="D45" s="20">
        <f t="shared" si="7"/>
        <v>2.723509332558646E-4</v>
      </c>
      <c r="E45" s="20">
        <f t="shared" si="8"/>
        <v>2.7021671380447119E-4</v>
      </c>
      <c r="F45" s="20">
        <v>0</v>
      </c>
      <c r="G45" s="20">
        <f t="shared" si="9"/>
        <v>0</v>
      </c>
      <c r="H45" s="20">
        <f t="shared" si="10"/>
        <v>0</v>
      </c>
      <c r="I45" s="20">
        <f t="shared" si="11"/>
        <v>2.4480203675294576E-4</v>
      </c>
    </row>
    <row r="46" spans="1:9" ht="15" thickBot="1" x14ac:dyDescent="0.35">
      <c r="A46" s="74" t="s">
        <v>60</v>
      </c>
      <c r="B46" s="75"/>
      <c r="C46" s="20">
        <f>SUM(C36:C45)</f>
        <v>0</v>
      </c>
      <c r="D46" s="20">
        <f t="shared" ref="D46:I46" si="12">SUM(D36:D45)</f>
        <v>1.4600007262691552</v>
      </c>
      <c r="E46" s="20">
        <f t="shared" si="12"/>
        <v>1.4493163517140748</v>
      </c>
      <c r="F46" s="20">
        <f t="shared" si="12"/>
        <v>0</v>
      </c>
      <c r="G46" s="20">
        <f t="shared" si="12"/>
        <v>0.63478568898335108</v>
      </c>
      <c r="H46" s="20">
        <f t="shared" si="12"/>
        <v>0.62519521082769391</v>
      </c>
      <c r="I46" s="20">
        <f t="shared" si="12"/>
        <v>1.3718053334203741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v>0</v>
      </c>
      <c r="D50" s="20">
        <f>(SUMIFS(AGİİ1,KAYNAK,A50,SEBEP,B50,SÜRE,"Uzun",BİLDİRİM,"Bildirimli",İL,$B$10,İLÇE,$B$11)/VLOOKUP($B$11,ABONE,4,FALSE))</f>
        <v>9.7374537003413461E-2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9.6719569094413718E-2</v>
      </c>
      <c r="F50" s="20">
        <v>0</v>
      </c>
      <c r="G50" s="20">
        <f>(SUMIFS(AGİD1,KAYNAK,A50,SEBEP,B50,SÜRE,"Uzun",BİLDİRİM,"Bildirimli",İL,$B$10,İLÇE,$B$11)/VLOOKUP($B$11,ABONE,7,FALSE))</f>
        <v>8.8558271342543396E-4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8.6760367863959742E-4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8.7704409700688712E-2</v>
      </c>
    </row>
    <row r="51" spans="1:9" ht="15" thickBot="1" x14ac:dyDescent="0.35">
      <c r="A51" s="18" t="s">
        <v>72</v>
      </c>
      <c r="B51" s="19" t="s">
        <v>26</v>
      </c>
      <c r="C51" s="20"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v>0</v>
      </c>
      <c r="D52" s="20">
        <f>(SUMIFS(AGİİ1,KAYNAK,A52,SEBEP,B52,SÜRE,"Uzun",BİLDİRİM,"Bildirimli",İL,$B$10,İLÇE,$B$11)/VLOOKUP($B$11,ABONE,4,FALSE))</f>
        <v>5.9372503449778491E-3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5.8907243609374717E-3</v>
      </c>
      <c r="F52" s="20"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5.3366844012142185E-3</v>
      </c>
    </row>
    <row r="53" spans="1:9" ht="15" thickBot="1" x14ac:dyDescent="0.35">
      <c r="A53" s="18" t="s">
        <v>71</v>
      </c>
      <c r="B53" s="19" t="s">
        <v>26</v>
      </c>
      <c r="C53" s="20"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0</v>
      </c>
      <c r="D54" s="20">
        <f t="shared" ref="D54:I54" si="13">SUM(D49:D53)</f>
        <v>0.1033117873483913</v>
      </c>
      <c r="E54" s="20">
        <f t="shared" si="13"/>
        <v>0.10261029345535119</v>
      </c>
      <c r="F54" s="20">
        <f t="shared" si="13"/>
        <v>0</v>
      </c>
      <c r="G54" s="20">
        <f t="shared" si="13"/>
        <v>8.8558271342543396E-4</v>
      </c>
      <c r="H54" s="20">
        <f t="shared" si="13"/>
        <v>8.6760367863959742E-4</v>
      </c>
      <c r="I54" s="20">
        <f t="shared" si="13"/>
        <v>9.3041094101902935E-2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4">SUM(D57:D58)</f>
        <v>0</v>
      </c>
      <c r="E59" s="20">
        <f t="shared" si="14"/>
        <v>0</v>
      </c>
      <c r="F59" s="20">
        <f t="shared" si="14"/>
        <v>0</v>
      </c>
      <c r="G59" s="20">
        <f t="shared" si="14"/>
        <v>0</v>
      </c>
      <c r="H59" s="20">
        <f t="shared" si="14"/>
        <v>0</v>
      </c>
      <c r="I59" s="20">
        <f t="shared" si="14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435</v>
      </c>
      <c r="D63" s="31">
        <f>VLOOKUP($B$11,ABONE,4,FALSE)</f>
        <v>55076</v>
      </c>
      <c r="E63" s="31">
        <f>VLOOKUP($B$11,ABONE,5,FALSE)</f>
        <v>55511</v>
      </c>
      <c r="F63" s="31">
        <f>VLOOKUP($B$11,ABONE,6,FALSE)</f>
        <v>117</v>
      </c>
      <c r="G63" s="31">
        <f>VLOOKUP($B$11,ABONE,7,FALSE)</f>
        <v>5646</v>
      </c>
      <c r="H63" s="31">
        <f>VLOOKUP($B$11,ABONE,8,FALSE)</f>
        <v>5763</v>
      </c>
      <c r="I63" s="31">
        <f>VLOOKUP($B$11,ABONE,9,FALSE)</f>
        <v>61274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79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119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3">(SUMIFS(AGİD2,KAYNAK,A15,SEBEP,B15,SÜRE,"Uzun",BİLDİRİM,"Bildirimsiz",İL,$B$10,İLÇE,$B$11)/VLOOKUP($B$11,ABONE,7,FALSE))*60</f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f t="shared" si="3"/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14.787619429800964</v>
      </c>
      <c r="D17" s="20">
        <f t="shared" si="1"/>
        <v>53.058082635198197</v>
      </c>
      <c r="E17" s="20">
        <f t="shared" si="2"/>
        <v>52.203952242031342</v>
      </c>
      <c r="F17" s="20">
        <v>0</v>
      </c>
      <c r="G17" s="20">
        <f t="shared" si="3"/>
        <v>162.77304397907957</v>
      </c>
      <c r="H17" s="20">
        <f t="shared" si="4"/>
        <v>155.13210957656673</v>
      </c>
      <c r="I17" s="20">
        <f t="shared" si="5"/>
        <v>63.272930889941293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f t="shared" si="3"/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f t="shared" si="3"/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f t="shared" si="3"/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0.10133583647122107</v>
      </c>
      <c r="D21" s="20">
        <f t="shared" si="1"/>
        <v>7.8177218903187775</v>
      </c>
      <c r="E21" s="20">
        <f t="shared" si="2"/>
        <v>7.6455055307041233</v>
      </c>
      <c r="F21" s="20">
        <v>0</v>
      </c>
      <c r="G21" s="20">
        <f t="shared" si="3"/>
        <v>22.794006276150629</v>
      </c>
      <c r="H21" s="20">
        <f t="shared" si="4"/>
        <v>21.788618772541597</v>
      </c>
      <c r="I21" s="20">
        <f t="shared" si="5"/>
        <v>9.166467554536494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f t="shared" si="3"/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f t="shared" si="3"/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f t="shared" si="3"/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74" t="s">
        <v>60</v>
      </c>
      <c r="B25" s="75"/>
      <c r="C25" s="20">
        <f t="shared" ref="C25:I25" si="6">SUM(C15:C24)</f>
        <v>14.888955266272186</v>
      </c>
      <c r="D25" s="20">
        <f t="shared" si="6"/>
        <v>60.875804525516976</v>
      </c>
      <c r="E25" s="20">
        <f t="shared" si="6"/>
        <v>59.849457772735462</v>
      </c>
      <c r="F25" s="20">
        <f t="shared" si="6"/>
        <v>0</v>
      </c>
      <c r="G25" s="20">
        <f t="shared" si="6"/>
        <v>185.56705025523021</v>
      </c>
      <c r="H25" s="20">
        <f t="shared" si="6"/>
        <v>176.92072834910834</v>
      </c>
      <c r="I25" s="20">
        <f t="shared" si="6"/>
        <v>72.439398444477789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1.5527325443786983</v>
      </c>
      <c r="D29" s="20">
        <f>(SUMIFS(AGİİ2,KAYNAK,A29,SEBEP,B29,SÜRE,"Uzun",BİLDİRİM,"Bildirimli",İL,$B$10,İLÇE,$B$11)/VLOOKUP($B$11,ABONE,4,FALSE))*60</f>
        <v>18.729499863451057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18.346144194489465</v>
      </c>
      <c r="F29" s="20">
        <v>0</v>
      </c>
      <c r="G29" s="20">
        <f>(SUMIFS(AGİD2,KAYNAK,A29,SEBEP,B29,SÜRE,"Uzun",BİLDİRİM,"Bildirimli",İL,$B$10,İLÇE,$B$11)/VLOOKUP($B$11,ABONE,7,FALSE))*60</f>
        <v>74.092591405857732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70.57140319218891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23.962491476878249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1.6194762348347169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1.5833323327930848</v>
      </c>
      <c r="F31" s="20">
        <v>0</v>
      </c>
      <c r="G31" s="20">
        <f>(SUMIFS(AGİD2,KAYNAK,A31,SEBEP,B31,SÜRE,"Uzun",BİLDİRİM,"Bildirimli",İL,$B$10,İLÇE,$B$11)/VLOOKUP($B$11,ABONE,7,FALSE))*60</f>
        <v>5.9034710585774057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5.6413619587526149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2.0197361745167788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1.5527325443786983</v>
      </c>
      <c r="D33" s="20">
        <f t="shared" ref="D33:I33" si="7">SUM(D28:D32)</f>
        <v>20.348976098285775</v>
      </c>
      <c r="E33" s="20">
        <f t="shared" si="7"/>
        <v>19.929476527282549</v>
      </c>
      <c r="F33" s="20">
        <f t="shared" si="7"/>
        <v>0</v>
      </c>
      <c r="G33" s="20">
        <f t="shared" si="7"/>
        <v>79.996062464435141</v>
      </c>
      <c r="H33" s="20">
        <f t="shared" si="7"/>
        <v>76.212765150941522</v>
      </c>
      <c r="I33" s="20">
        <f t="shared" si="7"/>
        <v>25.982227651395029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5" si="11">(SUMIFS(AGİD1,KAYNAK,A36,SEBEP,B36,SÜRE,"Uzun",BİLDİRİM,"Bildirimsiz",İL,$B$10,İLÇE,$B$11)/VLOOKUP($B$11,ABONE,7,FALSE))</f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v>0</v>
      </c>
      <c r="G37" s="20">
        <f t="shared" si="11"/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8"/>
        <v>0.21732114039806347</v>
      </c>
      <c r="D38" s="20">
        <f t="shared" si="9"/>
        <v>0.77796060710250992</v>
      </c>
      <c r="E38" s="20">
        <f t="shared" si="10"/>
        <v>0.76544810612881931</v>
      </c>
      <c r="F38" s="20">
        <v>0</v>
      </c>
      <c r="G38" s="20">
        <f t="shared" si="11"/>
        <v>2.050418410041841</v>
      </c>
      <c r="H38" s="20">
        <f t="shared" si="12"/>
        <v>1.9543688353093553</v>
      </c>
      <c r="I38" s="20">
        <f t="shared" si="13"/>
        <v>0.893305618651695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v>0</v>
      </c>
      <c r="G39" s="20">
        <f t="shared" si="11"/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v>0</v>
      </c>
      <c r="G40" s="20">
        <f t="shared" si="11"/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v>0</v>
      </c>
      <c r="G41" s="20">
        <f t="shared" si="11"/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8"/>
        <v>1.6137708445400753E-3</v>
      </c>
      <c r="D42" s="20">
        <f t="shared" si="9"/>
        <v>0.1016380961736824</v>
      </c>
      <c r="E42" s="20">
        <f t="shared" si="10"/>
        <v>9.9405726634251762E-2</v>
      </c>
      <c r="F42" s="20">
        <v>0</v>
      </c>
      <c r="G42" s="20">
        <f t="shared" si="11"/>
        <v>0.29456066945606696</v>
      </c>
      <c r="H42" s="20">
        <f t="shared" si="12"/>
        <v>0.28215602271595097</v>
      </c>
      <c r="I42" s="20">
        <f t="shared" si="13"/>
        <v>0.11905884369776711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v>0</v>
      </c>
      <c r="G43" s="20">
        <f t="shared" si="11"/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v>0</v>
      </c>
      <c r="G44" s="20">
        <f t="shared" si="11"/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v>0</v>
      </c>
      <c r="G45" s="20">
        <f t="shared" si="11"/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74" t="s">
        <v>60</v>
      </c>
      <c r="B46" s="75"/>
      <c r="C46" s="20">
        <f>SUM(C36:C45)</f>
        <v>0.21893491124260353</v>
      </c>
      <c r="D46" s="20">
        <f t="shared" ref="D46:I46" si="14">SUM(D36:D45)</f>
        <v>0.87959870327619227</v>
      </c>
      <c r="E46" s="20">
        <f t="shared" si="14"/>
        <v>0.86485383276307104</v>
      </c>
      <c r="F46" s="20">
        <f t="shared" si="14"/>
        <v>0</v>
      </c>
      <c r="G46" s="20">
        <f t="shared" si="14"/>
        <v>2.3449790794979082</v>
      </c>
      <c r="H46" s="20">
        <f t="shared" si="14"/>
        <v>2.2365248580253061</v>
      </c>
      <c r="I46" s="20">
        <f t="shared" si="14"/>
        <v>1.0123644623494621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9.6826250672404513E-3</v>
      </c>
      <c r="D50" s="20">
        <f>(SUMIFS(AGİİ1,KAYNAK,A50,SEBEP,B50,SÜRE,"Uzun",BİLDİRİM,"Bildirimli",İL,$B$10,İLÇE,$B$11)/VLOOKUP($B$11,ABONE,4,FALSE))</f>
        <v>9.6849059384056191E-2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9.4903655681613547E-2</v>
      </c>
      <c r="F50" s="20">
        <v>0</v>
      </c>
      <c r="G50" s="20">
        <f>(SUMIFS(AGİD1,KAYNAK,A50,SEBEP,B50,SÜRE,"Uzun",BİLDİRİM,"Bildirimli",İL,$B$10,İLÇE,$B$11)/VLOOKUP($B$11,ABONE,7,FALSE))</f>
        <v>0.39100418410041843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0.37242203845770649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0.12474821068872413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1.0953386708580972E-2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1.0708926106008765E-2</v>
      </c>
      <c r="F52" s="20">
        <v>0</v>
      </c>
      <c r="G52" s="20">
        <f>(SUMIFS(AGİD1,KAYNAK,A52,SEBEP,B52,SÜRE,"Uzun",BİLDİRİM,"Bildirimli",İL,$B$10,İLÇE,$B$11)/VLOOKUP($B$11,ABONE,7,FALSE))</f>
        <v>3.8075313807531382E-2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3.6365447842980972E-2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1.3468049543564908E-2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9.6826250672404513E-3</v>
      </c>
      <c r="D54" s="20">
        <f t="shared" ref="D54:I54" si="15">SUM(D49:D53)</f>
        <v>0.10780244609263716</v>
      </c>
      <c r="E54" s="20">
        <f t="shared" si="15"/>
        <v>0.10561258178762231</v>
      </c>
      <c r="F54" s="20">
        <f t="shared" si="15"/>
        <v>0</v>
      </c>
      <c r="G54" s="20">
        <f t="shared" si="15"/>
        <v>0.4290794979079498</v>
      </c>
      <c r="H54" s="20">
        <f t="shared" si="15"/>
        <v>0.40878748630068745</v>
      </c>
      <c r="I54" s="20">
        <f t="shared" si="15"/>
        <v>0.13821626023228903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6">SUM(D57:D58)</f>
        <v>0</v>
      </c>
      <c r="E59" s="20">
        <f t="shared" si="16"/>
        <v>0</v>
      </c>
      <c r="F59" s="20">
        <f t="shared" si="16"/>
        <v>0</v>
      </c>
      <c r="G59" s="20">
        <f t="shared" si="16"/>
        <v>0</v>
      </c>
      <c r="H59" s="20">
        <f t="shared" si="16"/>
        <v>0</v>
      </c>
      <c r="I59" s="20">
        <f t="shared" si="16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1859</v>
      </c>
      <c r="D63" s="31">
        <f>VLOOKUP($B$11,ABONE,4,FALSE)</f>
        <v>81436</v>
      </c>
      <c r="E63" s="31">
        <f>VLOOKUP($B$11,ABONE,5,FALSE)</f>
        <v>83295</v>
      </c>
      <c r="F63" s="31">
        <f>VLOOKUP($B$11,ABONE,6,FALSE)</f>
        <v>477</v>
      </c>
      <c r="G63" s="31">
        <f>VLOOKUP($B$11,ABONE,7,FALSE)</f>
        <v>9560</v>
      </c>
      <c r="H63" s="31">
        <f>VLOOKUP($B$11,ABONE,8,FALSE)</f>
        <v>10037</v>
      </c>
      <c r="I63" s="31">
        <f>VLOOKUP($B$11,ABONE,9,FALSE)</f>
        <v>93332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79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120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0.43989428571428579</v>
      </c>
      <c r="D17" s="20">
        <f t="shared" si="1"/>
        <v>10.573610739500129</v>
      </c>
      <c r="E17" s="20">
        <f t="shared" si="2"/>
        <v>10.178399561718461</v>
      </c>
      <c r="F17" s="20">
        <f t="shared" si="3"/>
        <v>0</v>
      </c>
      <c r="G17" s="20">
        <f t="shared" si="4"/>
        <v>8.7257377944664043</v>
      </c>
      <c r="H17" s="20">
        <f t="shared" si="5"/>
        <v>8.0364458026938497</v>
      </c>
      <c r="I17" s="20">
        <f t="shared" si="6"/>
        <v>9.6347976607538808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0.24851847619047618</v>
      </c>
      <c r="D21" s="20">
        <f t="shared" si="1"/>
        <v>4.109999559391909</v>
      </c>
      <c r="E21" s="20">
        <f t="shared" si="2"/>
        <v>3.9594032313977956</v>
      </c>
      <c r="F21" s="20">
        <f t="shared" si="3"/>
        <v>0</v>
      </c>
      <c r="G21" s="20">
        <f t="shared" si="4"/>
        <v>2.4486890750988142</v>
      </c>
      <c r="H21" s="20">
        <f t="shared" si="5"/>
        <v>2.2552542264288311</v>
      </c>
      <c r="I21" s="20">
        <f t="shared" si="6"/>
        <v>3.5269108702882477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0.68841276190476197</v>
      </c>
      <c r="D25" s="20">
        <f t="shared" si="7"/>
        <v>14.683610298892038</v>
      </c>
      <c r="E25" s="20">
        <f t="shared" si="7"/>
        <v>14.137802793116256</v>
      </c>
      <c r="F25" s="20">
        <f t="shared" si="7"/>
        <v>0</v>
      </c>
      <c r="G25" s="20">
        <f t="shared" si="7"/>
        <v>11.174426869565218</v>
      </c>
      <c r="H25" s="20">
        <f t="shared" si="7"/>
        <v>10.29170002912268</v>
      </c>
      <c r="I25" s="20">
        <f t="shared" si="7"/>
        <v>13.161708531042128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5.0139681904761906</v>
      </c>
      <c r="D29" s="20">
        <f>(SUMIFS(AGİİ2,KAYNAK,A29,SEBEP,B29,SÜRE,"Uzun",BİLDİRİM,"Bildirimli",İL,$B$10,İLÇE,$B$11)/VLOOKUP($B$11,ABONE,4,FALSE))*60</f>
        <v>43.993438113888182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42.473253264826056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39.727891968379453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36.589576512559162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40.980047422394691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0.20315210770419995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0.19522925095951466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0.15079050592885376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0.13887876956680015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0.18092818181818179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5.0139681904761906</v>
      </c>
      <c r="D33" s="20">
        <f t="shared" ref="D33:I33" si="8">SUM(D28:D32)</f>
        <v>44.19659022159238</v>
      </c>
      <c r="E33" s="20">
        <f t="shared" si="8"/>
        <v>42.66848251578557</v>
      </c>
      <c r="F33" s="20">
        <f t="shared" si="8"/>
        <v>0</v>
      </c>
      <c r="G33" s="20">
        <f t="shared" si="8"/>
        <v>39.878682474308306</v>
      </c>
      <c r="H33" s="20">
        <f t="shared" si="8"/>
        <v>36.728455282125964</v>
      </c>
      <c r="I33" s="20">
        <f t="shared" si="8"/>
        <v>41.160975604212872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1.2698412698412698E-2</v>
      </c>
      <c r="D38" s="20">
        <f t="shared" si="10"/>
        <v>0.26397835609379028</v>
      </c>
      <c r="E38" s="20">
        <f t="shared" si="11"/>
        <v>0.25417853163303206</v>
      </c>
      <c r="F38" s="20">
        <f t="shared" si="12"/>
        <v>0</v>
      </c>
      <c r="G38" s="20">
        <f t="shared" si="13"/>
        <v>0.22055335968379447</v>
      </c>
      <c r="H38" s="20">
        <f t="shared" si="14"/>
        <v>0.20313068802329814</v>
      </c>
      <c r="I38" s="20">
        <f t="shared" si="15"/>
        <v>0.24122320768662231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3.1746031746031746E-3</v>
      </c>
      <c r="D42" s="20">
        <f t="shared" si="10"/>
        <v>9.1728935841278017E-2</v>
      </c>
      <c r="E42" s="20">
        <f t="shared" si="11"/>
        <v>8.8275349758573735E-2</v>
      </c>
      <c r="F42" s="20">
        <f t="shared" si="12"/>
        <v>0</v>
      </c>
      <c r="G42" s="20">
        <f t="shared" si="13"/>
        <v>5.731225296442688E-2</v>
      </c>
      <c r="H42" s="20">
        <f t="shared" si="14"/>
        <v>5.2784856206771022E-2</v>
      </c>
      <c r="I42" s="20">
        <f t="shared" si="15"/>
        <v>7.926829268292683E-2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74" t="s">
        <v>60</v>
      </c>
      <c r="B46" s="75"/>
      <c r="C46" s="20">
        <f>SUM(C36:C45)</f>
        <v>1.5873015873015872E-2</v>
      </c>
      <c r="D46" s="20">
        <f t="shared" ref="D46:I46" si="16">SUM(D36:D45)</f>
        <v>0.35570729193506828</v>
      </c>
      <c r="E46" s="20">
        <f t="shared" si="16"/>
        <v>0.34245388139160582</v>
      </c>
      <c r="F46" s="20">
        <f t="shared" si="16"/>
        <v>0</v>
      </c>
      <c r="G46" s="20">
        <f t="shared" si="16"/>
        <v>0.27786561264822135</v>
      </c>
      <c r="H46" s="20">
        <f t="shared" si="16"/>
        <v>0.25591554423006918</v>
      </c>
      <c r="I46" s="20">
        <f t="shared" si="16"/>
        <v>0.32049150036954915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1.2698412698412698E-2</v>
      </c>
      <c r="D50" s="20">
        <f>(SUMIFS(AGİİ1,KAYNAK,A50,SEBEP,B50,SÜRE,"Uzun",BİLDİRİM,"Bildirimli",İL,$B$10,İLÇE,$B$11)/VLOOKUP($B$11,ABONE,4,FALSE))</f>
        <v>0.11801082195310487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0.11390367710783707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0.10592885375494071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9.7560975609756101E-2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0.10975609756097561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1.5975264107188868E-2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1.5352234740621518E-2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1.1857707509881422E-2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1.0921004732435385E-2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1.4227642276422764E-2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1.2698412698412698E-2</v>
      </c>
      <c r="D54" s="20">
        <f t="shared" ref="D54:I54" si="17">SUM(D49:D53)</f>
        <v>0.13398608606029375</v>
      </c>
      <c r="E54" s="20">
        <f t="shared" si="17"/>
        <v>0.12925591184845858</v>
      </c>
      <c r="F54" s="20">
        <f t="shared" si="17"/>
        <v>0</v>
      </c>
      <c r="G54" s="20">
        <f t="shared" si="17"/>
        <v>0.11778656126482213</v>
      </c>
      <c r="H54" s="20">
        <f t="shared" si="17"/>
        <v>0.10848198034219149</v>
      </c>
      <c r="I54" s="20">
        <f t="shared" si="17"/>
        <v>0.12398373983739837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(SUMIFS(OGİİ1,KAYNAK,A58,SEBEP,B58,SÜRE,"Kısa",İL,$B$10,İLÇE,$B$11)/VLOOKUP($B$11,ABONE,3,FALSE))*60</f>
        <v>0</v>
      </c>
      <c r="D58" s="20">
        <f>(SUMIFS(AGİİ1,KAYNAK,A58,SEBEP,B58,SÜRE,"Kısa",İL,$B$10,İLÇE,$B$11)/VLOOKUP($B$11,ABONE,4,FALSE))*60</f>
        <v>0</v>
      </c>
      <c r="E58" s="20">
        <f>((SUMIFS(OGİİ1,KAYNAK,A58,SEBEP,B58,SÜRE,"Kısa",İL,$B$10,İLÇE,$B$11)+SUMIFS(AGİİ1,KAYNAK,A58,SEBEP,B58,SÜRE,"Kısa",İL,$B$10,İLÇE,$B$11))/VLOOKUP($B$11,ABONE,5,FALSE))*60</f>
        <v>0</v>
      </c>
      <c r="F58" s="20">
        <f>(SUMIFS(OGİD1,KAYNAK,A58,SEBEP,B58,SÜRE,"Kısa",İL,$B$10,İLÇE,$B$11)/VLOOKUP($B$11,ABONE,6,FALSE))*60</f>
        <v>0</v>
      </c>
      <c r="G58" s="20">
        <f>(SUMIFS(AGİD1,KAYNAK,A58,SEBEP,B58,SÜRE,"Kısa",İL,$B$10,İLÇE,$B$11)/VLOOKUP($B$11,ABONE,7,FALSE))*60</f>
        <v>0</v>
      </c>
      <c r="H58" s="20">
        <f>((SUMIFS(OGİD1,KAYNAK,A58,SEBEP,B58,SÜRE,"Kısa",İL,$B$10,İLÇE,$B$11)+SUMIFS(AGİD1,KAYNAK,A58,SEBEP,B58,SÜRE,"Kısa",İL,$B$10,İLÇE,$B$11))/VLOOKUP($B$11,ABONE,8,FALSE))*60</f>
        <v>0</v>
      </c>
      <c r="I58" s="20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315</v>
      </c>
      <c r="D63" s="31">
        <f>VLOOKUP($B$11,ABONE,4,FALSE)</f>
        <v>7762</v>
      </c>
      <c r="E63" s="31">
        <f>VLOOKUP($B$11,ABONE,5,FALSE)</f>
        <v>8077</v>
      </c>
      <c r="F63" s="31">
        <f>VLOOKUP($B$11,ABONE,6,FALSE)</f>
        <v>217</v>
      </c>
      <c r="G63" s="31">
        <f>VLOOKUP($B$11,ABONE,7,FALSE)</f>
        <v>2530</v>
      </c>
      <c r="H63" s="31">
        <f>VLOOKUP($B$11,ABONE,8,FALSE)</f>
        <v>2747</v>
      </c>
      <c r="I63" s="31">
        <f>VLOOKUP($B$11,ABONE,9,FALSE)</f>
        <v>10824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79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121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0.28752622641509434</v>
      </c>
      <c r="D17" s="20">
        <f t="shared" si="1"/>
        <v>9.1691175607432118</v>
      </c>
      <c r="E17" s="20">
        <f t="shared" si="2"/>
        <v>8.7421567074829944</v>
      </c>
      <c r="F17" s="20">
        <f t="shared" si="3"/>
        <v>0.77763798561151076</v>
      </c>
      <c r="G17" s="20">
        <f t="shared" si="4"/>
        <v>9.6195486704730833</v>
      </c>
      <c r="H17" s="20">
        <f t="shared" si="5"/>
        <v>8.719163626373625</v>
      </c>
      <c r="I17" s="20">
        <f t="shared" si="6"/>
        <v>8.735439627608347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0.90330580276322059</v>
      </c>
      <c r="E21" s="20">
        <f t="shared" si="2"/>
        <v>0.85988157823129263</v>
      </c>
      <c r="F21" s="20">
        <f t="shared" si="3"/>
        <v>0</v>
      </c>
      <c r="G21" s="20">
        <f t="shared" si="4"/>
        <v>1.1483686786296901</v>
      </c>
      <c r="H21" s="20">
        <f t="shared" si="5"/>
        <v>1.0314285714285714</v>
      </c>
      <c r="I21" s="20">
        <f t="shared" si="6"/>
        <v>0.90999643017656506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0.28752622641509434</v>
      </c>
      <c r="D25" s="20">
        <f t="shared" si="7"/>
        <v>10.072423363506433</v>
      </c>
      <c r="E25" s="20">
        <f t="shared" si="7"/>
        <v>9.6020382857142863</v>
      </c>
      <c r="F25" s="20">
        <f t="shared" si="7"/>
        <v>0.77763798561151076</v>
      </c>
      <c r="G25" s="20">
        <f t="shared" si="7"/>
        <v>10.767917349102774</v>
      </c>
      <c r="H25" s="20">
        <f t="shared" si="7"/>
        <v>9.750592197802197</v>
      </c>
      <c r="I25" s="20">
        <f t="shared" si="7"/>
        <v>9.645436057784913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0.28647792452830184</v>
      </c>
      <c r="D29" s="20">
        <f>(SUMIFS(AGİİ2,KAYNAK,A29,SEBEP,B29,SÜRE,"Uzun",BİLDİRİM,"Bildirimli",İL,$B$10,İLÇE,$B$11)/VLOOKUP($B$11,ABONE,4,FALSE))*60</f>
        <v>3.6970620867079562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3.5331065668934238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1.2098966721044047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1.0866910769230769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2.8184233900481539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0.28647792452830184</v>
      </c>
      <c r="D33" s="20">
        <f t="shared" ref="D33:I33" si="8">SUM(D28:D32)</f>
        <v>3.6970620867079562</v>
      </c>
      <c r="E33" s="20">
        <f t="shared" si="8"/>
        <v>3.5331065668934238</v>
      </c>
      <c r="F33" s="20">
        <f t="shared" si="8"/>
        <v>0</v>
      </c>
      <c r="G33" s="20">
        <f t="shared" si="8"/>
        <v>1.2098966721044047</v>
      </c>
      <c r="H33" s="20">
        <f t="shared" si="8"/>
        <v>1.0866910769230769</v>
      </c>
      <c r="I33" s="20">
        <f t="shared" si="8"/>
        <v>2.8184233900481539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6.2893081761006293E-3</v>
      </c>
      <c r="D38" s="20">
        <f t="shared" si="10"/>
        <v>0.20120692393203113</v>
      </c>
      <c r="E38" s="20">
        <f t="shared" si="11"/>
        <v>0.19183673469387755</v>
      </c>
      <c r="F38" s="20">
        <f t="shared" si="12"/>
        <v>2.8776978417266189E-2</v>
      </c>
      <c r="G38" s="20">
        <f t="shared" si="13"/>
        <v>0.38907014681892332</v>
      </c>
      <c r="H38" s="20">
        <f t="shared" si="14"/>
        <v>0.35238095238095241</v>
      </c>
      <c r="I38" s="20">
        <f t="shared" si="15"/>
        <v>0.23873729266987695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2.0168334127362235E-2</v>
      </c>
      <c r="E42" s="20">
        <f t="shared" si="11"/>
        <v>1.9198790627362055E-2</v>
      </c>
      <c r="F42" s="20">
        <f t="shared" si="12"/>
        <v>0</v>
      </c>
      <c r="G42" s="20">
        <f t="shared" si="13"/>
        <v>2.9771615008156605E-2</v>
      </c>
      <c r="H42" s="20">
        <f t="shared" si="14"/>
        <v>2.6739926739926739E-2</v>
      </c>
      <c r="I42" s="20">
        <f t="shared" si="15"/>
        <v>2.1401819154628143E-2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74" t="s">
        <v>60</v>
      </c>
      <c r="B46" s="75"/>
      <c r="C46" s="20">
        <f>SUM(C36:C45)</f>
        <v>6.2893081761006293E-3</v>
      </c>
      <c r="D46" s="20">
        <f t="shared" ref="D46:I46" si="16">SUM(D36:D45)</f>
        <v>0.22137525805939337</v>
      </c>
      <c r="E46" s="20">
        <f t="shared" si="16"/>
        <v>0.21103552532123959</v>
      </c>
      <c r="F46" s="20">
        <f t="shared" si="16"/>
        <v>2.8776978417266189E-2</v>
      </c>
      <c r="G46" s="20">
        <f t="shared" si="16"/>
        <v>0.41884176182707994</v>
      </c>
      <c r="H46" s="20">
        <f t="shared" si="16"/>
        <v>0.37912087912087916</v>
      </c>
      <c r="I46" s="20">
        <f t="shared" si="16"/>
        <v>0.26013911182450511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3.1446540880503146E-3</v>
      </c>
      <c r="D50" s="20">
        <f>(SUMIFS(AGİİ1,KAYNAK,A50,SEBEP,B50,SÜRE,"Uzun",BİLDİRİM,"Bildirimli",İL,$B$10,İLÇE,$B$11)/VLOOKUP($B$11,ABONE,4,FALSE))</f>
        <v>6.415753533428617E-2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6.1224489795918366E-2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4.0783034257748773E-3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3.663003663003663E-3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4.4408774745853398E-2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3.1446540880503146E-3</v>
      </c>
      <c r="D54" s="20">
        <f t="shared" ref="D54:I54" si="17">SUM(D49:D53)</f>
        <v>6.415753533428617E-2</v>
      </c>
      <c r="E54" s="20">
        <f t="shared" si="17"/>
        <v>6.1224489795918366E-2</v>
      </c>
      <c r="F54" s="20">
        <f t="shared" si="17"/>
        <v>0</v>
      </c>
      <c r="G54" s="20">
        <f t="shared" si="17"/>
        <v>4.0783034257748773E-3</v>
      </c>
      <c r="H54" s="20">
        <f t="shared" si="17"/>
        <v>3.663003663003663E-3</v>
      </c>
      <c r="I54" s="20">
        <f t="shared" si="17"/>
        <v>4.4408774745853398E-2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318</v>
      </c>
      <c r="D63" s="31">
        <f>VLOOKUP($B$11,ABONE,4,FALSE)</f>
        <v>6297</v>
      </c>
      <c r="E63" s="31">
        <f>VLOOKUP($B$11,ABONE,5,FALSE)</f>
        <v>6615</v>
      </c>
      <c r="F63" s="31">
        <f>VLOOKUP($B$11,ABONE,6,FALSE)</f>
        <v>278</v>
      </c>
      <c r="G63" s="31">
        <f>VLOOKUP($B$11,ABONE,7,FALSE)</f>
        <v>2452</v>
      </c>
      <c r="H63" s="31">
        <f>VLOOKUP($B$11,ABONE,8,FALSE)</f>
        <v>2730</v>
      </c>
      <c r="I63" s="31">
        <f>VLOOKUP($B$11,ABONE,9,FALSE)</f>
        <v>9345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79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122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91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0.49878350364963508</v>
      </c>
      <c r="D17" s="20">
        <f t="shared" si="1"/>
        <v>4.7583333254477864</v>
      </c>
      <c r="E17" s="20">
        <f t="shared" si="2"/>
        <v>4.6619570536746497</v>
      </c>
      <c r="F17" s="20">
        <f t="shared" si="3"/>
        <v>3.4661834782608696</v>
      </c>
      <c r="G17" s="20">
        <f t="shared" si="4"/>
        <v>11.360104436106818</v>
      </c>
      <c r="H17" s="20">
        <f t="shared" si="5"/>
        <v>11.24169562173913</v>
      </c>
      <c r="I17" s="20">
        <f t="shared" si="6"/>
        <v>7.5025762383857337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1.7382195572828656</v>
      </c>
      <c r="E21" s="20">
        <f t="shared" si="2"/>
        <v>1.698890725020644</v>
      </c>
      <c r="F21" s="20">
        <f t="shared" si="3"/>
        <v>0</v>
      </c>
      <c r="G21" s="20">
        <f t="shared" si="4"/>
        <v>1.1503347119841094</v>
      </c>
      <c r="H21" s="20">
        <f t="shared" si="5"/>
        <v>1.1330796913043477</v>
      </c>
      <c r="I21" s="20">
        <f t="shared" si="6"/>
        <v>1.454617542937588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0.49878350364963508</v>
      </c>
      <c r="D25" s="20">
        <f t="shared" si="7"/>
        <v>6.4965528827306525</v>
      </c>
      <c r="E25" s="20">
        <f t="shared" si="7"/>
        <v>6.3608477786952937</v>
      </c>
      <c r="F25" s="20">
        <f t="shared" si="7"/>
        <v>3.4661834782608696</v>
      </c>
      <c r="G25" s="20">
        <f t="shared" si="7"/>
        <v>12.510439148090928</v>
      </c>
      <c r="H25" s="20">
        <f t="shared" si="7"/>
        <v>12.374775313043477</v>
      </c>
      <c r="I25" s="20">
        <f t="shared" si="7"/>
        <v>8.9571937813233227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11.719708029197079</v>
      </c>
      <c r="D29" s="20">
        <f>(SUMIFS(AGİİ2,KAYNAK,A29,SEBEP,B29,SÜRE,"Uzun",BİLDİRİM,"Bildirimli",İL,$B$10,İLÇE,$B$11)/VLOOKUP($B$11,ABONE,4,FALSE))*60</f>
        <v>98.62435506590063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96.658056693641626</v>
      </c>
      <c r="F29" s="20">
        <f>(SUMIFS(OGİD2,KAYNAK,A29,SEBEP,B29,SÜRE,"Uzun",BİLDİRİM,"Bildirimli",İL,$B$10,İLÇE,$B$11)/VLOOKUP($B$11,ABONE,6,FALSE))*60</f>
        <v>76.848309565217392</v>
      </c>
      <c r="G29" s="20">
        <f>(SUMIFS(AGİD2,KAYNAK,A29,SEBEP,B29,SÜRE,"Uzun",BİLDİRİM,"Bildirimli",İL,$B$10,İLÇE,$B$11)/VLOOKUP($B$11,ABONE,7,FALSE))*60</f>
        <v>184.43429704700949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182.82050723478264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133.85629906710466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2.6218091720175734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2.5624883038810902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0.82026043698962692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0.80795653043478255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1.8050179934303145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11.719708029197079</v>
      </c>
      <c r="D33" s="20">
        <f t="shared" ref="D33:I33" si="8">SUM(D28:D32)</f>
        <v>101.24616423791821</v>
      </c>
      <c r="E33" s="20">
        <f t="shared" si="8"/>
        <v>99.220544997522722</v>
      </c>
      <c r="F33" s="20">
        <f t="shared" si="8"/>
        <v>76.848309565217392</v>
      </c>
      <c r="G33" s="20">
        <f t="shared" si="8"/>
        <v>185.25455748399912</v>
      </c>
      <c r="H33" s="20">
        <f t="shared" si="8"/>
        <v>183.62846376521742</v>
      </c>
      <c r="I33" s="20">
        <f t="shared" si="8"/>
        <v>135.66131706053497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2.9197080291970802E-2</v>
      </c>
      <c r="D38" s="20">
        <f t="shared" si="10"/>
        <v>0.22558296721865495</v>
      </c>
      <c r="E38" s="20">
        <f t="shared" si="11"/>
        <v>0.22113955408753097</v>
      </c>
      <c r="F38" s="20">
        <f t="shared" si="12"/>
        <v>0.20289855072463769</v>
      </c>
      <c r="G38" s="20">
        <f t="shared" si="13"/>
        <v>0.54160229529905102</v>
      </c>
      <c r="H38" s="20">
        <f t="shared" si="14"/>
        <v>0.53652173913043477</v>
      </c>
      <c r="I38" s="20">
        <f t="shared" si="15"/>
        <v>0.35729704364148285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6.5055762081784388E-2</v>
      </c>
      <c r="E42" s="20">
        <f t="shared" si="11"/>
        <v>6.358381502890173E-2</v>
      </c>
      <c r="F42" s="20">
        <f t="shared" si="12"/>
        <v>0</v>
      </c>
      <c r="G42" s="20">
        <f t="shared" si="13"/>
        <v>2.3394394173471639E-2</v>
      </c>
      <c r="H42" s="20">
        <f t="shared" si="14"/>
        <v>2.3043478260869565E-2</v>
      </c>
      <c r="I42" s="20">
        <f t="shared" si="15"/>
        <v>4.6081651806663536E-2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74" t="s">
        <v>60</v>
      </c>
      <c r="B46" s="75"/>
      <c r="C46" s="20">
        <f>SUM(C36:C45)</f>
        <v>2.9197080291970802E-2</v>
      </c>
      <c r="D46" s="20">
        <f t="shared" ref="D46:I46" si="16">SUM(D36:D45)</f>
        <v>0.29063872930043932</v>
      </c>
      <c r="E46" s="20">
        <f t="shared" si="16"/>
        <v>0.2847233691164327</v>
      </c>
      <c r="F46" s="20">
        <f t="shared" si="16"/>
        <v>0.20289855072463769</v>
      </c>
      <c r="G46" s="20">
        <f t="shared" si="16"/>
        <v>0.56499668947252268</v>
      </c>
      <c r="H46" s="20">
        <f t="shared" si="16"/>
        <v>0.55956521739130438</v>
      </c>
      <c r="I46" s="20">
        <f t="shared" si="16"/>
        <v>0.40337869544814636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8.7591240875912413E-2</v>
      </c>
      <c r="D50" s="20">
        <f>(SUMIFS(AGİİ1,KAYNAK,A50,SEBEP,B50,SÜRE,"Uzun",BİLDİRİM,"Bildirimli",İL,$B$10,İLÇE,$B$11)/VLOOKUP($B$11,ABONE,4,FALSE))</f>
        <v>0.83372761067928358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0.81684558216350123</v>
      </c>
      <c r="F50" s="20">
        <f>(SUMIFS(OGİD1,KAYNAK,A50,SEBEP,B50,SÜRE,"Uzun",BİLDİRİM,"Bildirimli",İL,$B$10,İLÇE,$B$11)/VLOOKUP($B$11,ABONE,6,FALSE))</f>
        <v>0.55072463768115942</v>
      </c>
      <c r="G50" s="20">
        <f>(SUMIFS(AGİD1,KAYNAK,A50,SEBEP,B50,SÜRE,"Uzun",BİLDİRİM,"Bildirimli",İL,$B$10,İLÇE,$B$11)/VLOOKUP($B$11,ABONE,7,FALSE))</f>
        <v>1.4467005076142132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1.4332608695652174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1.082965743782262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1.6559648529908752E-2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1.6184971098265895E-2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9.2694769366585741E-3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9.1304347826086964E-3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1.313937118723604E-2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8.7591240875912413E-2</v>
      </c>
      <c r="D54" s="20">
        <f t="shared" ref="D54:I54" si="17">SUM(D49:D53)</f>
        <v>0.85028725920919235</v>
      </c>
      <c r="E54" s="20">
        <f t="shared" si="17"/>
        <v>0.83303055326176711</v>
      </c>
      <c r="F54" s="20">
        <f t="shared" si="17"/>
        <v>0.55072463768115942</v>
      </c>
      <c r="G54" s="20">
        <f t="shared" si="17"/>
        <v>1.4559699845508718</v>
      </c>
      <c r="H54" s="20">
        <f t="shared" si="17"/>
        <v>1.442391304347826</v>
      </c>
      <c r="I54" s="20">
        <f t="shared" si="17"/>
        <v>1.096105114969498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137</v>
      </c>
      <c r="D63" s="31">
        <f>VLOOKUP($B$11,ABONE,4,FALSE)</f>
        <v>5918</v>
      </c>
      <c r="E63" s="31">
        <f>VLOOKUP($B$11,ABONE,5,FALSE)</f>
        <v>6055</v>
      </c>
      <c r="F63" s="31">
        <f>VLOOKUP($B$11,ABONE,6,FALSE)</f>
        <v>69</v>
      </c>
      <c r="G63" s="31">
        <f>VLOOKUP($B$11,ABONE,7,FALSE)</f>
        <v>4531</v>
      </c>
      <c r="H63" s="31">
        <f>VLOOKUP($B$11,ABONE,8,FALSE)</f>
        <v>4600</v>
      </c>
      <c r="I63" s="31">
        <f>VLOOKUP($B$11,ABONE,9,FALSE)</f>
        <v>10655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31" sqref="B31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80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91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0.13252457398795053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0.13229315535133024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0.2713176744186046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0.13234044621879543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4.9750251661631415</v>
      </c>
      <c r="D17" s="20">
        <f t="shared" si="1"/>
        <v>17.970117584399109</v>
      </c>
      <c r="E17" s="20">
        <f t="shared" si="2"/>
        <v>17.947425139672173</v>
      </c>
      <c r="F17" s="20">
        <f t="shared" si="3"/>
        <v>0</v>
      </c>
      <c r="G17" s="20">
        <v>0</v>
      </c>
      <c r="H17" s="20">
        <f t="shared" si="4"/>
        <v>46.015761860465126</v>
      </c>
      <c r="I17" s="20">
        <f t="shared" si="5"/>
        <v>17.956972923046902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0.26748238373322064</v>
      </c>
      <c r="E18" s="20">
        <f t="shared" si="2"/>
        <v>0.2670152974661173</v>
      </c>
      <c r="F18" s="20">
        <f t="shared" si="3"/>
        <v>0</v>
      </c>
      <c r="G18" s="20">
        <v>0</v>
      </c>
      <c r="H18" s="20">
        <f t="shared" si="4"/>
        <v>0</v>
      </c>
      <c r="I18" s="20">
        <f t="shared" si="5"/>
        <v>0.26692446899119532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2.1665660120845924</v>
      </c>
      <c r="D21" s="20">
        <f t="shared" si="1"/>
        <v>12.668277609132218</v>
      </c>
      <c r="E21" s="20">
        <f t="shared" si="2"/>
        <v>12.649939185496242</v>
      </c>
      <c r="F21" s="20">
        <f t="shared" si="3"/>
        <v>0</v>
      </c>
      <c r="G21" s="20">
        <v>0</v>
      </c>
      <c r="H21" s="20">
        <f t="shared" si="4"/>
        <v>0</v>
      </c>
      <c r="I21" s="20">
        <f t="shared" si="5"/>
        <v>12.645636156063182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8.2433146073353763E-3</v>
      </c>
      <c r="E24" s="20">
        <f t="shared" si="2"/>
        <v>8.2289198685314233E-3</v>
      </c>
      <c r="F24" s="20">
        <f t="shared" si="3"/>
        <v>0</v>
      </c>
      <c r="G24" s="20">
        <v>0</v>
      </c>
      <c r="H24" s="20">
        <f t="shared" si="4"/>
        <v>0</v>
      </c>
      <c r="I24" s="20">
        <f t="shared" si="5"/>
        <v>8.2261207021577885E-3</v>
      </c>
    </row>
    <row r="25" spans="1:9" ht="15" thickBot="1" x14ac:dyDescent="0.35">
      <c r="A25" s="74" t="s">
        <v>60</v>
      </c>
      <c r="B25" s="75"/>
      <c r="C25" s="20">
        <f t="shared" ref="C25:I25" si="6">SUM(C15:C24)</f>
        <v>7.1415911782477339</v>
      </c>
      <c r="D25" s="20">
        <f t="shared" si="6"/>
        <v>31.046645465859832</v>
      </c>
      <c r="E25" s="20">
        <f t="shared" si="6"/>
        <v>31.004901697854397</v>
      </c>
      <c r="F25" s="20">
        <f t="shared" si="6"/>
        <v>0</v>
      </c>
      <c r="G25" s="20">
        <f t="shared" si="6"/>
        <v>0</v>
      </c>
      <c r="H25" s="20">
        <f t="shared" si="6"/>
        <v>46.287079534883731</v>
      </c>
      <c r="I25" s="20">
        <f t="shared" si="6"/>
        <v>31.01010011502223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1.9705930484621077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1.9671519360488734</v>
      </c>
      <c r="F29" s="20">
        <f>(SUMIFS(OGİD2,KAYNAK,A29,SEBEP,B29,SÜRE,"Uzun",BİLDİRİM,"Bildirimli",İL,$B$10,İLÇE,$B$11)/VLOOKUP($B$11,ABONE,6,FALSE))*60</f>
        <v>0</v>
      </c>
      <c r="G29" s="20"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1.9664827855845117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0.36384688821752265</v>
      </c>
      <c r="D31" s="20">
        <f>(SUMIFS(AGİİ2,KAYNAK,A31,SEBEP,B31,SÜRE,"Uzun",BİLDİRİM,"Bildirimli",İL,$B$10,İLÇE,$B$11)/VLOOKUP($B$11,ABONE,4,FALSE))*60</f>
        <v>2.5177256632491281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2.5139644914561252</v>
      </c>
      <c r="F31" s="20">
        <f>(SUMIFS(OGİD2,KAYNAK,A31,SEBEP,B31,SÜRE,"Uzun",BİLDİRİM,"Bildirimli",İL,$B$10,İLÇE,$B$11)/VLOOKUP($B$11,ABONE,6,FALSE))*60</f>
        <v>0</v>
      </c>
      <c r="G31" s="20"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2.5131093361038519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0.36384688821752265</v>
      </c>
      <c r="D33" s="20">
        <f t="shared" ref="D33:I33" si="7">SUM(D28:D32)</f>
        <v>4.4883187117112353</v>
      </c>
      <c r="E33" s="20">
        <f t="shared" si="7"/>
        <v>4.4811164275049986</v>
      </c>
      <c r="F33" s="20">
        <f t="shared" si="7"/>
        <v>0</v>
      </c>
      <c r="G33" s="20">
        <f t="shared" si="7"/>
        <v>0</v>
      </c>
      <c r="H33" s="20">
        <f t="shared" si="7"/>
        <v>0</v>
      </c>
      <c r="I33" s="20">
        <f t="shared" si="7"/>
        <v>4.4795921216883636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22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2.1245111510411162E-2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2.1208012619295072E-2</v>
      </c>
      <c r="F36" s="20">
        <f t="shared" ref="F36:F45" si="11">(SUMIFS(OGİD1,KAYNAK,A36,SEBEP,B36,SÜRE,"Uzun",BİLDİRİM,"Bildirimsiz",İL,$B$10,İLÇE,$B$11)/VLOOKUP($B$11,ABONE,6,FALSE))</f>
        <v>0</v>
      </c>
      <c r="G36" s="20"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5.4263565891472867E-2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2.1219256864549577E-2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f t="shared" si="11"/>
        <v>0</v>
      </c>
      <c r="G37" s="20"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8"/>
        <v>0.10725075528700906</v>
      </c>
      <c r="D38" s="20">
        <f t="shared" si="9"/>
        <v>0.22828717894514322</v>
      </c>
      <c r="E38" s="20">
        <f t="shared" si="10"/>
        <v>0.2280758212829265</v>
      </c>
      <c r="F38" s="20">
        <f t="shared" si="11"/>
        <v>0</v>
      </c>
      <c r="G38" s="20">
        <v>0</v>
      </c>
      <c r="H38" s="20">
        <f t="shared" si="12"/>
        <v>0.2558139534883721</v>
      </c>
      <c r="I38" s="20">
        <f t="shared" si="13"/>
        <v>0.22808525674325147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4.0640524257478071E-3</v>
      </c>
      <c r="E39" s="20">
        <f t="shared" si="10"/>
        <v>4.0569556478203756E-3</v>
      </c>
      <c r="F39" s="20">
        <f t="shared" si="11"/>
        <v>0</v>
      </c>
      <c r="G39" s="20">
        <v>0</v>
      </c>
      <c r="H39" s="20">
        <f t="shared" si="12"/>
        <v>0</v>
      </c>
      <c r="I39" s="20">
        <f t="shared" si="13"/>
        <v>4.0555756254103698E-3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f t="shared" si="11"/>
        <v>0</v>
      </c>
      <c r="G40" s="20"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f t="shared" si="11"/>
        <v>0</v>
      </c>
      <c r="G41" s="20"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8"/>
        <v>4.5317220543806644E-2</v>
      </c>
      <c r="D42" s="20">
        <f t="shared" si="9"/>
        <v>0.12158598456822746</v>
      </c>
      <c r="E42" s="20">
        <f t="shared" si="10"/>
        <v>0.12145280162067201</v>
      </c>
      <c r="F42" s="20">
        <f t="shared" si="11"/>
        <v>0</v>
      </c>
      <c r="G42" s="20">
        <v>0</v>
      </c>
      <c r="H42" s="20">
        <f t="shared" si="12"/>
        <v>0</v>
      </c>
      <c r="I42" s="20">
        <f t="shared" si="13"/>
        <v>0.12141148798489575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f t="shared" si="11"/>
        <v>0</v>
      </c>
      <c r="G43" s="20"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f t="shared" si="11"/>
        <v>0</v>
      </c>
      <c r="G44" s="20"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6.341824331466019E-5</v>
      </c>
      <c r="E45" s="20">
        <f t="shared" si="10"/>
        <v>6.3307500356104689E-5</v>
      </c>
      <c r="F45" s="20">
        <f t="shared" si="11"/>
        <v>0</v>
      </c>
      <c r="G45" s="20">
        <v>0</v>
      </c>
      <c r="H45" s="20">
        <f t="shared" si="12"/>
        <v>0</v>
      </c>
      <c r="I45" s="20">
        <f t="shared" si="13"/>
        <v>6.3285965546065588E-5</v>
      </c>
    </row>
    <row r="46" spans="1:9" ht="15" thickBot="1" x14ac:dyDescent="0.35">
      <c r="A46" s="74" t="s">
        <v>60</v>
      </c>
      <c r="B46" s="75"/>
      <c r="C46" s="20">
        <f>SUM(C36:C45)</f>
        <v>0.15256797583081572</v>
      </c>
      <c r="D46" s="20">
        <f t="shared" ref="D46:I46" si="14">SUM(D36:D45)</f>
        <v>0.3752457456928443</v>
      </c>
      <c r="E46" s="20">
        <f t="shared" si="14"/>
        <v>0.37485689867107008</v>
      </c>
      <c r="F46" s="20">
        <f t="shared" si="14"/>
        <v>0</v>
      </c>
      <c r="G46" s="20">
        <f t="shared" si="14"/>
        <v>0</v>
      </c>
      <c r="H46" s="20">
        <f t="shared" si="14"/>
        <v>0.31007751937984496</v>
      </c>
      <c r="I46" s="20">
        <f t="shared" si="14"/>
        <v>0.37483486318365322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7.5362012472254521E-3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7.5230412923171074E-3</v>
      </c>
      <c r="F50" s="20">
        <f>(SUMIFS(OGİD1,KAYNAK,A50,SEBEP,B50,SÜRE,"Uzun",BİLDİRİM,"Bildirimli",İL,$B$10,İLÇE,$B$11)/VLOOKUP($B$11,ABONE,6,FALSE))</f>
        <v>0</v>
      </c>
      <c r="G50" s="20"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7.5204822390574607E-3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3.0211480362537764E-3</v>
      </c>
      <c r="D52" s="20">
        <f>(SUMIFS(AGİİ1,KAYNAK,A52,SEBEP,B52,SÜRE,"Uzun",BİLDİRİM,"Bildirimli",İL,$B$10,İLÇE,$B$11)/VLOOKUP($B$11,ABONE,4,FALSE))</f>
        <v>1.7683120177571083E-2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1.7657516974323533E-2</v>
      </c>
      <c r="F52" s="20">
        <f>(SUMIFS(OGİD1,KAYNAK,A52,SEBEP,B52,SÜRE,"Uzun",BİLDİRİM,"Bildirimli",İL,$B$10,İLÇE,$B$11)/VLOOKUP($B$11,ABONE,6,FALSE))</f>
        <v>0</v>
      </c>
      <c r="G52" s="20"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1.7651510556890126E-2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3.0211480362537764E-3</v>
      </c>
      <c r="D54" s="20">
        <f t="shared" ref="D54:I54" si="15">SUM(D49:D53)</f>
        <v>2.5219321424796534E-2</v>
      </c>
      <c r="E54" s="20">
        <f t="shared" si="15"/>
        <v>2.5180558266640639E-2</v>
      </c>
      <c r="F54" s="20">
        <f t="shared" si="15"/>
        <v>0</v>
      </c>
      <c r="G54" s="20">
        <f t="shared" si="15"/>
        <v>0</v>
      </c>
      <c r="H54" s="20">
        <f t="shared" si="15"/>
        <v>0</v>
      </c>
      <c r="I54" s="20">
        <f t="shared" si="15"/>
        <v>2.5171992795947586E-2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0.16012084592145015</v>
      </c>
      <c r="D58" s="20">
        <f>(SUMIFS(AGİİ1,KAYNAK,A58,SÜRE,"Kısa",İL,$B$10,İLÇE,$B$11)/VLOOKUP($B$11,ABONE,4,FALSE))</f>
        <v>8.7469612091745058E-2</v>
      </c>
      <c r="E58" s="20">
        <f>((SUMIFS(OGİİ1,KAYNAK,A58,SÜRE,"Kısa",İL,$B$10,İLÇE,$B$11)+SUMIFS(AGİİ1,KAYNAK,A58,SÜRE,"Kısa",İL,$B$10,İLÇE,$B$11))/VLOOKUP($B$11,ABONE,5,FALSE))</f>
        <v>8.7596477992730196E-2</v>
      </c>
      <c r="F58" s="20">
        <f>(SUMIFS(OGİD1,KAYNAK,A58,SÜRE,"Kısa",İL,$B$10,İLÇE,$B$11)/VLOOKUP($B$11,ABONE,6,FALSE))</f>
        <v>0</v>
      </c>
      <c r="G58" s="20">
        <v>1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8.756668099390609E-2</v>
      </c>
    </row>
    <row r="59" spans="1:9" ht="15" thickBot="1" x14ac:dyDescent="0.35">
      <c r="A59" s="74" t="s">
        <v>60</v>
      </c>
      <c r="B59" s="75"/>
      <c r="C59" s="20">
        <f>SUM(C57:C58)</f>
        <v>0.16012084592145015</v>
      </c>
      <c r="D59" s="20">
        <f t="shared" ref="D59:I59" si="16">SUM(D57:D58)</f>
        <v>8.7469612091745058E-2</v>
      </c>
      <c r="E59" s="20">
        <f t="shared" si="16"/>
        <v>8.7596477992730196E-2</v>
      </c>
      <c r="F59" s="20">
        <f t="shared" si="16"/>
        <v>0</v>
      </c>
      <c r="G59" s="20">
        <f t="shared" si="16"/>
        <v>1</v>
      </c>
      <c r="H59" s="20">
        <f t="shared" si="16"/>
        <v>0</v>
      </c>
      <c r="I59" s="20">
        <f t="shared" si="16"/>
        <v>8.756668099390609E-2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662</v>
      </c>
      <c r="D63" s="31">
        <f>VLOOKUP($B$11,ABONE,4,FALSE)</f>
        <v>378440</v>
      </c>
      <c r="E63" s="31">
        <f>VLOOKUP($B$11,ABONE,5,FALSE)</f>
        <v>379102</v>
      </c>
      <c r="F63" s="31">
        <f>VLOOKUP($B$11,ABONE,6,FALSE)</f>
        <v>60</v>
      </c>
      <c r="G63" s="31">
        <f>VLOOKUP($B$11,ABONE,7,FALSE)</f>
        <v>69</v>
      </c>
      <c r="H63" s="31">
        <f>VLOOKUP($B$11,ABONE,8,FALSE)</f>
        <v>129</v>
      </c>
      <c r="I63" s="31">
        <f>VLOOKUP($B$11,ABONE,9,FALSE)</f>
        <v>379231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1:C1"/>
    <mergeCell ref="B2:C2"/>
    <mergeCell ref="B3:C3"/>
    <mergeCell ref="B4:C4"/>
    <mergeCell ref="B5:C5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</mergeCells>
  <dataValidations count="3">
    <dataValidation type="decimal" allowBlank="1" showErrorMessage="1" errorTitle="İstenen Aralıkta Değil!" error="İstenen Aralık: Minimum=-9223372036854775808 Maksimum=9223372036854775807" sqref="C15:I25 C28:I33 C36:I46 C57:I60 D66:I69 C67:C69 C49:I54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79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123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49" t="s">
        <v>58</v>
      </c>
      <c r="D14" s="49" t="s">
        <v>59</v>
      </c>
      <c r="E14" s="49" t="s">
        <v>36</v>
      </c>
      <c r="F14" s="49" t="s">
        <v>58</v>
      </c>
      <c r="G14" s="49" t="s">
        <v>59</v>
      </c>
      <c r="H14" s="49" t="s">
        <v>36</v>
      </c>
      <c r="I14" s="91"/>
    </row>
    <row r="15" spans="1:9" ht="15" thickBot="1" x14ac:dyDescent="0.35">
      <c r="A15" s="18" t="s">
        <v>76</v>
      </c>
      <c r="B15" s="48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48" t="s">
        <v>22</v>
      </c>
      <c r="C17" s="20">
        <f t="shared" si="0"/>
        <v>11.793549825327512</v>
      </c>
      <c r="D17" s="20">
        <f t="shared" si="1"/>
        <v>27.377270810989394</v>
      </c>
      <c r="E17" s="20">
        <f t="shared" si="2"/>
        <v>27.022734675508524</v>
      </c>
      <c r="F17" s="20">
        <f t="shared" si="3"/>
        <v>2.0923229794520548</v>
      </c>
      <c r="G17" s="20">
        <f t="shared" si="4"/>
        <v>109.83051646146384</v>
      </c>
      <c r="H17" s="20">
        <f t="shared" si="5"/>
        <v>100.54082134947583</v>
      </c>
      <c r="I17" s="20">
        <f t="shared" si="6"/>
        <v>32.72655718255649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48" t="s">
        <v>22</v>
      </c>
      <c r="C21" s="20">
        <f t="shared" si="0"/>
        <v>0</v>
      </c>
      <c r="D21" s="20">
        <f t="shared" si="1"/>
        <v>10.616423952270823</v>
      </c>
      <c r="E21" s="20">
        <f t="shared" si="2"/>
        <v>10.374895890768199</v>
      </c>
      <c r="F21" s="20">
        <f t="shared" si="3"/>
        <v>1.2922944863013701</v>
      </c>
      <c r="G21" s="20">
        <f t="shared" si="4"/>
        <v>3.903937091614154</v>
      </c>
      <c r="H21" s="20">
        <f t="shared" si="5"/>
        <v>3.6787489502436141</v>
      </c>
      <c r="I21" s="20">
        <f t="shared" si="6"/>
        <v>9.8553824573019178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11.793549825327512</v>
      </c>
      <c r="D25" s="20">
        <f t="shared" si="7"/>
        <v>37.993694763260216</v>
      </c>
      <c r="E25" s="20">
        <f t="shared" si="7"/>
        <v>37.397630566276725</v>
      </c>
      <c r="F25" s="20">
        <f t="shared" si="7"/>
        <v>3.3846174657534247</v>
      </c>
      <c r="G25" s="20">
        <f t="shared" si="7"/>
        <v>113.734453553078</v>
      </c>
      <c r="H25" s="20">
        <f t="shared" si="7"/>
        <v>104.21957029971945</v>
      </c>
      <c r="I25" s="20">
        <f t="shared" si="7"/>
        <v>42.581939639858405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49" t="s">
        <v>58</v>
      </c>
      <c r="D27" s="49" t="s">
        <v>59</v>
      </c>
      <c r="E27" s="24" t="s">
        <v>36</v>
      </c>
      <c r="F27" s="49" t="s">
        <v>23</v>
      </c>
      <c r="G27" s="49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48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48" t="s">
        <v>22</v>
      </c>
      <c r="C29" s="20">
        <f>(SUMIFS(OGİİ2,KAYNAK,A29,SEBEP,B29,SÜRE,"Uzun",BİLDİRİM,"Bildirimli",İL,$B$10,İLÇE,$B$11)/VLOOKUP($B$11,ABONE,3,FALSE))*60</f>
        <v>5.3918025000000007</v>
      </c>
      <c r="D29" s="20">
        <f>(SUMIFS(AGİİ2,KAYNAK,A29,SEBEP,B29,SÜRE,"Uzun",BİLDİRİM,"Bildirimli",İL,$B$10,İLÇE,$B$11)/VLOOKUP($B$11,ABONE,4,FALSE))*60</f>
        <v>8.2990237497140829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8.2328832568363008</v>
      </c>
      <c r="F29" s="20">
        <f>(SUMIFS(OGİD2,KAYNAK,A29,SEBEP,B29,SÜRE,"Uzun",BİLDİRİM,"Bildirimli",İL,$B$10,İLÇE,$B$11)/VLOOKUP($B$11,ABONE,6,FALSE))*60</f>
        <v>1.1928938013698631</v>
      </c>
      <c r="G29" s="20">
        <f>(SUMIFS(AGİD2,KAYNAK,A29,SEBEP,B29,SÜRE,"Uzun",BİLDİRİM,"Bildirimli",İL,$B$10,İLÇE,$B$11)/VLOOKUP($B$11,ABONE,7,FALSE))*60</f>
        <v>15.807991439650991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14.547808799645651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8.7228200339064585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48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1.1826398454774188E-3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1.155734296997243E-3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1.0660678816481286E-3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5.3918025000000007</v>
      </c>
      <c r="D33" s="20">
        <f t="shared" ref="D33:I33" si="8">SUM(D28:D32)</f>
        <v>8.3002063895595608</v>
      </c>
      <c r="E33" s="20">
        <f t="shared" si="8"/>
        <v>8.2340389911332981</v>
      </c>
      <c r="F33" s="20">
        <f t="shared" si="8"/>
        <v>1.1928938013698631</v>
      </c>
      <c r="G33" s="20">
        <f t="shared" si="8"/>
        <v>15.807991439650991</v>
      </c>
      <c r="H33" s="20">
        <f t="shared" si="8"/>
        <v>14.547808799645651</v>
      </c>
      <c r="I33" s="20">
        <f t="shared" si="8"/>
        <v>8.7238861017881071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49" t="s">
        <v>58</v>
      </c>
      <c r="D35" s="49" t="s">
        <v>59</v>
      </c>
      <c r="E35" s="24" t="s">
        <v>36</v>
      </c>
      <c r="F35" s="49" t="s">
        <v>23</v>
      </c>
      <c r="G35" s="49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48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48" t="s">
        <v>22</v>
      </c>
      <c r="C38" s="20">
        <f t="shared" si="9"/>
        <v>0.13209606986899564</v>
      </c>
      <c r="D38" s="20">
        <f t="shared" si="10"/>
        <v>0.30317432078684525</v>
      </c>
      <c r="E38" s="20">
        <f t="shared" si="11"/>
        <v>0.29928221940739635</v>
      </c>
      <c r="F38" s="20">
        <f t="shared" si="12"/>
        <v>2.5684931506849314E-2</v>
      </c>
      <c r="G38" s="20">
        <f t="shared" si="13"/>
        <v>1.1565681047018905</v>
      </c>
      <c r="H38" s="20">
        <f t="shared" si="14"/>
        <v>1.0590580245090802</v>
      </c>
      <c r="I38" s="20">
        <f t="shared" si="15"/>
        <v>0.35822861659354632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48" t="s">
        <v>22</v>
      </c>
      <c r="C42" s="20">
        <f t="shared" si="9"/>
        <v>0</v>
      </c>
      <c r="D42" s="20">
        <f t="shared" si="10"/>
        <v>0.13938800925102296</v>
      </c>
      <c r="E42" s="20">
        <f t="shared" si="11"/>
        <v>0.13621687405310087</v>
      </c>
      <c r="F42" s="20">
        <f t="shared" si="12"/>
        <v>5.1369863013698627E-3</v>
      </c>
      <c r="G42" s="20">
        <f t="shared" si="13"/>
        <v>3.5870092098885122E-2</v>
      </c>
      <c r="H42" s="20">
        <f t="shared" si="14"/>
        <v>3.3220138786357593E-2</v>
      </c>
      <c r="I42" s="20">
        <f t="shared" si="15"/>
        <v>0.12822598197001112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74" t="s">
        <v>60</v>
      </c>
      <c r="B46" s="75"/>
      <c r="C46" s="20">
        <f>SUM(C36:C45)</f>
        <v>0.13209606986899564</v>
      </c>
      <c r="D46" s="20">
        <f t="shared" ref="D46:I46" si="16">SUM(D36:D45)</f>
        <v>0.44256233003786821</v>
      </c>
      <c r="E46" s="20">
        <f t="shared" si="16"/>
        <v>0.4354990934604972</v>
      </c>
      <c r="F46" s="20">
        <f t="shared" si="16"/>
        <v>3.0821917808219176E-2</v>
      </c>
      <c r="G46" s="20">
        <f t="shared" si="16"/>
        <v>1.1924381968007756</v>
      </c>
      <c r="H46" s="20">
        <f t="shared" si="16"/>
        <v>1.0922781632954377</v>
      </c>
      <c r="I46" s="20">
        <f t="shared" si="16"/>
        <v>0.48645459856355744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49" t="s">
        <v>58</v>
      </c>
      <c r="D48" s="49" t="s">
        <v>59</v>
      </c>
      <c r="E48" s="24" t="s">
        <v>36</v>
      </c>
      <c r="F48" s="49" t="s">
        <v>23</v>
      </c>
      <c r="G48" s="49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48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48" t="s">
        <v>22</v>
      </c>
      <c r="C50" s="20">
        <f>(SUMIFS(OGİİ1,KAYNAK,A50,SEBEP,B50,SÜRE,"Uzun",BİLDİRİM,"Bildirimli",İL,$B$10,İLÇE,$B$11)/VLOOKUP($B$11,ABONE,3,FALSE))</f>
        <v>2.6200873362445413E-2</v>
      </c>
      <c r="D50" s="20">
        <f>(SUMIFS(AGİİ1,KAYNAK,A50,SEBEP,B50,SÜRE,"Uzun",BİLDİRİM,"Bildirimli",İL,$B$10,İLÇE,$B$11)/VLOOKUP($B$11,ABONE,4,FALSE))</f>
        <v>3.737260782270567E-2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3.7118446216128954E-2</v>
      </c>
      <c r="F50" s="20">
        <f>(SUMIFS(OGİD1,KAYNAK,A50,SEBEP,B50,SÜRE,"Uzun",BİLDİRİM,"Bildirimli",İL,$B$10,İLÇE,$B$11)/VLOOKUP($B$11,ABONE,6,FALSE))</f>
        <v>5.1369863013698627E-3</v>
      </c>
      <c r="G50" s="20">
        <f>(SUMIFS(AGİD1,KAYNAK,A50,SEBEP,B50,SÜRE,"Uzun",BİLDİRİM,"Bildirimli",İL,$B$10,İLÇE,$B$11)/VLOOKUP($B$11,ABONE,7,FALSE))</f>
        <v>7.0609145257715306E-2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6.4963826959988188E-2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3.9278800444449535E-2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48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1.0165959285333062E-4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9.9346794824031984E-5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9.1639079485446567E-5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2.6200873362445413E-2</v>
      </c>
      <c r="D54" s="20">
        <f t="shared" ref="D54:I54" si="17">SUM(D49:D53)</f>
        <v>3.7474267415559002E-2</v>
      </c>
      <c r="E54" s="20">
        <f t="shared" si="17"/>
        <v>3.7217793010952988E-2</v>
      </c>
      <c r="F54" s="20">
        <f t="shared" si="17"/>
        <v>5.1369863013698627E-3</v>
      </c>
      <c r="G54" s="20">
        <f t="shared" si="17"/>
        <v>7.0609145257715306E-2</v>
      </c>
      <c r="H54" s="20">
        <f t="shared" si="17"/>
        <v>6.4963826959988188E-2</v>
      </c>
      <c r="I54" s="20">
        <f t="shared" si="17"/>
        <v>3.9370439523934979E-2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49" t="s">
        <v>58</v>
      </c>
      <c r="D56" s="49" t="s">
        <v>59</v>
      </c>
      <c r="E56" s="24" t="s">
        <v>36</v>
      </c>
      <c r="F56" s="49" t="s">
        <v>23</v>
      </c>
      <c r="G56" s="49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1832</v>
      </c>
      <c r="D63" s="31">
        <f>VLOOKUP($B$11,ABONE,4,FALSE)</f>
        <v>78694</v>
      </c>
      <c r="E63" s="31">
        <f>VLOOKUP($B$11,ABONE,5,FALSE)</f>
        <v>80526</v>
      </c>
      <c r="F63" s="31">
        <f>VLOOKUP($B$11,ABONE,6,FALSE)</f>
        <v>584</v>
      </c>
      <c r="G63" s="31">
        <f>VLOOKUP($B$11,ABONE,7,FALSE)</f>
        <v>6189</v>
      </c>
      <c r="H63" s="31">
        <f>VLOOKUP($B$11,ABONE,8,FALSE)</f>
        <v>6773</v>
      </c>
      <c r="I63" s="31">
        <f>VLOOKUP($B$11,ABONE,9,FALSE)</f>
        <v>87299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31" sqref="O31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79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124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49" t="s">
        <v>58</v>
      </c>
      <c r="D14" s="49" t="s">
        <v>59</v>
      </c>
      <c r="E14" s="49" t="s">
        <v>36</v>
      </c>
      <c r="F14" s="49" t="s">
        <v>58</v>
      </c>
      <c r="G14" s="49" t="s">
        <v>59</v>
      </c>
      <c r="H14" s="49" t="s">
        <v>36</v>
      </c>
      <c r="I14" s="91"/>
    </row>
    <row r="15" spans="1:9" ht="15" thickBot="1" x14ac:dyDescent="0.35">
      <c r="A15" s="18" t="s">
        <v>76</v>
      </c>
      <c r="B15" s="48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48" t="s">
        <v>22</v>
      </c>
      <c r="C17" s="20">
        <f t="shared" si="0"/>
        <v>2.9976191100702572</v>
      </c>
      <c r="D17" s="20">
        <f t="shared" si="1"/>
        <v>13.96724240661101</v>
      </c>
      <c r="E17" s="20">
        <f t="shared" si="2"/>
        <v>13.837144941117653</v>
      </c>
      <c r="F17" s="20">
        <f t="shared" si="3"/>
        <v>0.63459970588235293</v>
      </c>
      <c r="G17" s="20">
        <f t="shared" si="4"/>
        <v>75.346481177171455</v>
      </c>
      <c r="H17" s="20">
        <f t="shared" si="5"/>
        <v>71.882960254516533</v>
      </c>
      <c r="I17" s="20">
        <f t="shared" si="6"/>
        <v>18.210470004023524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48" t="s">
        <v>22</v>
      </c>
      <c r="C21" s="20">
        <f t="shared" si="0"/>
        <v>0.3838537704918033</v>
      </c>
      <c r="D21" s="20">
        <f t="shared" si="1"/>
        <v>12.199716575877677</v>
      </c>
      <c r="E21" s="20">
        <f t="shared" si="2"/>
        <v>12.059582884679482</v>
      </c>
      <c r="F21" s="20">
        <f t="shared" si="3"/>
        <v>0</v>
      </c>
      <c r="G21" s="20">
        <f t="shared" si="4"/>
        <v>16.761451990944835</v>
      </c>
      <c r="H21" s="20">
        <f t="shared" si="5"/>
        <v>15.984418425178957</v>
      </c>
      <c r="I21" s="20">
        <f t="shared" si="6"/>
        <v>12.355290362374054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3.3814728805620606</v>
      </c>
      <c r="D25" s="20">
        <f t="shared" si="7"/>
        <v>26.166958982488687</v>
      </c>
      <c r="E25" s="20">
        <f t="shared" si="7"/>
        <v>25.896727825797136</v>
      </c>
      <c r="F25" s="20">
        <f t="shared" si="7"/>
        <v>0.63459970588235293</v>
      </c>
      <c r="G25" s="20">
        <f t="shared" si="7"/>
        <v>92.10793316811629</v>
      </c>
      <c r="H25" s="20">
        <f t="shared" si="7"/>
        <v>87.867378679695491</v>
      </c>
      <c r="I25" s="20">
        <f t="shared" si="7"/>
        <v>30.565760366397576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49" t="s">
        <v>58</v>
      </c>
      <c r="D27" s="49" t="s">
        <v>59</v>
      </c>
      <c r="E27" s="24" t="s">
        <v>36</v>
      </c>
      <c r="F27" s="49" t="s">
        <v>23</v>
      </c>
      <c r="G27" s="49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48" t="s">
        <v>22</v>
      </c>
      <c r="C28" s="20">
        <f>(SUMIFS(OGİİ2,KAYNAK,A28,SEBEP,B28,SÜRE,"Uzun",BİLDİRİM,"Bildirimli",İL,$B$10,İLÇE,$B$11)/VLOOKUP($B$11,ABONE,3,FALSE))*60</f>
        <v>0.1357142857142857</v>
      </c>
      <c r="D28" s="20">
        <f>(SUMIFS(AGİİ2,KAYNAK,A28,SEBEP,B28,SÜRE,"Uzun",BİLDİRİM,"Bildirimli",İL,$B$10,İLÇE,$B$11)/VLOOKUP($B$11,ABONE,4,FALSE))*60</f>
        <v>0.44142142395367795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0.43779580046661482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8.8033182413916364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8.3952107715032387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1.0373284651537071</v>
      </c>
    </row>
    <row r="29" spans="1:9" ht="15" thickBot="1" x14ac:dyDescent="0.35">
      <c r="A29" s="18" t="s">
        <v>72</v>
      </c>
      <c r="B29" s="48" t="s">
        <v>22</v>
      </c>
      <c r="C29" s="20">
        <f>(SUMIFS(OGİİ2,KAYNAK,A29,SEBEP,B29,SÜRE,"Uzun",BİLDİRİM,"Bildirimli",İL,$B$10,İLÇE,$B$11)/VLOOKUP($B$11,ABONE,3,FALSE))*60</f>
        <v>1.3377178922716628</v>
      </c>
      <c r="D29" s="20">
        <f>(SUMIFS(AGİİ2,KAYNAK,A29,SEBEP,B29,SÜRE,"Uzun",BİLDİRİM,"Bildirimli",İL,$B$10,İLÇE,$B$11)/VLOOKUP($B$11,ABONE,4,FALSE))*60</f>
        <v>1.0806071636169434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1.0836564437284746</v>
      </c>
      <c r="F29" s="20">
        <f>(SUMIFS(OGİD2,KAYNAK,A29,SEBEP,B29,SÜRE,"Uzun",BİLDİRİM,"Bildirimli",İL,$B$10,İLÇE,$B$11)/VLOOKUP($B$11,ABONE,6,FALSE))*60</f>
        <v>0.20257352941176471</v>
      </c>
      <c r="G29" s="20">
        <f>(SUMIFS(AGİD2,KAYNAK,A29,SEBEP,B29,SÜRE,"Uzun",BİLDİRİM,"Bildirimli",İL,$B$10,İLÇE,$B$11)/VLOOKUP($B$11,ABONE,7,FALSE))*60</f>
        <v>30.906122080305011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29.482755666401541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3.2233195998733013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48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4.5985118346122489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4.5439744345072768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7.7992037007029671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7.4376453425747071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4.7619912448100816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1.4734321779859485</v>
      </c>
      <c r="D33" s="20">
        <f t="shared" ref="D33:I33" si="8">SUM(D28:D32)</f>
        <v>6.1205404221828701</v>
      </c>
      <c r="E33" s="20">
        <f t="shared" si="8"/>
        <v>6.0654266787023658</v>
      </c>
      <c r="F33" s="20">
        <f t="shared" si="8"/>
        <v>0.20257352941176471</v>
      </c>
      <c r="G33" s="20">
        <f t="shared" si="8"/>
        <v>47.508644022399615</v>
      </c>
      <c r="H33" s="20">
        <f t="shared" si="8"/>
        <v>45.315611780479486</v>
      </c>
      <c r="I33" s="20">
        <f t="shared" si="8"/>
        <v>9.0226393098370892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49" t="s">
        <v>58</v>
      </c>
      <c r="D35" s="49" t="s">
        <v>59</v>
      </c>
      <c r="E35" s="24" t="s">
        <v>36</v>
      </c>
      <c r="F35" s="49" t="s">
        <v>23</v>
      </c>
      <c r="G35" s="49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48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48" t="s">
        <v>22</v>
      </c>
      <c r="C38" s="20">
        <f t="shared" si="9"/>
        <v>3.825136612021858E-2</v>
      </c>
      <c r="D38" s="20">
        <f t="shared" si="10"/>
        <v>0.2805838978366173</v>
      </c>
      <c r="E38" s="20">
        <f t="shared" si="11"/>
        <v>0.2777098840869533</v>
      </c>
      <c r="F38" s="20">
        <f t="shared" si="12"/>
        <v>2.2058823529411766E-2</v>
      </c>
      <c r="G38" s="20">
        <f t="shared" si="13"/>
        <v>0.79304182056475636</v>
      </c>
      <c r="H38" s="20">
        <f t="shared" si="14"/>
        <v>0.75730030678332005</v>
      </c>
      <c r="I38" s="20">
        <f t="shared" si="15"/>
        <v>0.31384349344679102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48" t="s">
        <v>22</v>
      </c>
      <c r="C42" s="20">
        <f t="shared" si="9"/>
        <v>2.34192037470726E-3</v>
      </c>
      <c r="D42" s="20">
        <f t="shared" si="10"/>
        <v>0.1091435477977345</v>
      </c>
      <c r="E42" s="20">
        <f t="shared" si="11"/>
        <v>0.10787690256638151</v>
      </c>
      <c r="F42" s="20">
        <f t="shared" si="12"/>
        <v>0</v>
      </c>
      <c r="G42" s="20">
        <f t="shared" si="13"/>
        <v>0.16346955796497081</v>
      </c>
      <c r="H42" s="20">
        <f t="shared" si="14"/>
        <v>0.15589137598000227</v>
      </c>
      <c r="I42" s="20">
        <f t="shared" si="15"/>
        <v>0.11149443983118318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74" t="s">
        <v>60</v>
      </c>
      <c r="B46" s="75"/>
      <c r="C46" s="20">
        <f>SUM(C36:C45)</f>
        <v>4.0593286494925843E-2</v>
      </c>
      <c r="D46" s="20">
        <f t="shared" ref="D46:I46" si="16">SUM(D36:D45)</f>
        <v>0.3897274456343518</v>
      </c>
      <c r="E46" s="20">
        <f t="shared" si="16"/>
        <v>0.38558678665333479</v>
      </c>
      <c r="F46" s="20">
        <f t="shared" si="16"/>
        <v>2.2058823529411766E-2</v>
      </c>
      <c r="G46" s="20">
        <f t="shared" si="16"/>
        <v>0.95651137852972723</v>
      </c>
      <c r="H46" s="20">
        <f t="shared" si="16"/>
        <v>0.9131916827633223</v>
      </c>
      <c r="I46" s="20">
        <f t="shared" si="16"/>
        <v>0.4253379332779742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49" t="s">
        <v>58</v>
      </c>
      <c r="D48" s="49" t="s">
        <v>59</v>
      </c>
      <c r="E48" s="24" t="s">
        <v>36</v>
      </c>
      <c r="F48" s="49" t="s">
        <v>23</v>
      </c>
      <c r="G48" s="49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48" t="s">
        <v>22</v>
      </c>
      <c r="C49" s="20">
        <f>(SUMIFS(OGİİ1,KAYNAK,A49,SEBEP,B49,SÜRE,"Uzun",BİLDİRİM,"Bildirimli",İL,$B$10,İLÇE,$B$11)/VLOOKUP($B$11,ABONE,3,FALSE))</f>
        <v>7.8064012490241998E-4</v>
      </c>
      <c r="D49" s="20">
        <f>(SUMIFS(AGİİ1,KAYNAK,A49,SEBEP,B49,SÜRE,"Uzun",BİLDİRİM,"Bildirimli",İL,$B$10,İLÇE,$B$11)/VLOOKUP($B$11,ABONE,4,FALSE))</f>
        <v>2.5390936091669713E-3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2.518238714216939E-3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5.0637435958536876E-2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4.8289967049198954E-2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5.9668016402283988E-3</v>
      </c>
    </row>
    <row r="50" spans="1:9" ht="15" thickBot="1" x14ac:dyDescent="0.35">
      <c r="A50" s="18" t="s">
        <v>72</v>
      </c>
      <c r="B50" s="48" t="s">
        <v>22</v>
      </c>
      <c r="C50" s="20">
        <f>(SUMIFS(OGİİ1,KAYNAK,A50,SEBEP,B50,SÜRE,"Uzun",BİLDİRİM,"Bildirimli",İL,$B$10,İLÇE,$B$11)/VLOOKUP($B$11,ABONE,3,FALSE))</f>
        <v>6.9476971116315372E-2</v>
      </c>
      <c r="D50" s="20">
        <f>(SUMIFS(AGİİ1,KAYNAK,A50,SEBEP,B50,SÜRE,"Uzun",BİLDİRİM,"Bildirimli",İL,$B$10,İLÇE,$B$11)/VLOOKUP($B$11,ABONE,4,FALSE))</f>
        <v>2.3132922955842256E-2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2.3682553790319593E-2</v>
      </c>
      <c r="F50" s="20">
        <f>(SUMIFS(OGİD1,KAYNAK,A50,SEBEP,B50,SÜRE,"Uzun",BİLDİRİM,"Bildirimli",İL,$B$10,İLÇE,$B$11)/VLOOKUP($B$11,ABONE,6,FALSE))</f>
        <v>1.4705882352941176E-2</v>
      </c>
      <c r="G50" s="20">
        <f>(SUMIFS(AGİD1,KAYNAK,A50,SEBEP,B50,SÜRE,"Uzun",BİLDİRİM,"Bildirimli",İL,$B$10,İLÇE,$B$11)/VLOOKUP($B$11,ABONE,7,FALSE))</f>
        <v>1.7290599308947934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1.6495852744006363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0.14618235984008629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48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1.5468795382784757E-2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1.5285338666074139E-2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2.0135827475277018E-2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1.9202363367799114E-2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1.5580457654541875E-2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7.0257611241217793E-2</v>
      </c>
      <c r="D54" s="20">
        <f t="shared" ref="D54:I54" si="17">SUM(D49:D53)</f>
        <v>4.1140811947793982E-2</v>
      </c>
      <c r="E54" s="20">
        <f t="shared" si="17"/>
        <v>4.1486131170610674E-2</v>
      </c>
      <c r="F54" s="20">
        <f t="shared" si="17"/>
        <v>1.4705882352941176E-2</v>
      </c>
      <c r="G54" s="20">
        <f t="shared" si="17"/>
        <v>1.7998331943286072</v>
      </c>
      <c r="H54" s="20">
        <f t="shared" si="17"/>
        <v>1.7170776048176344</v>
      </c>
      <c r="I54" s="20">
        <f t="shared" si="17"/>
        <v>0.16772961913485657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49" t="s">
        <v>58</v>
      </c>
      <c r="D56" s="49" t="s">
        <v>59</v>
      </c>
      <c r="E56" s="24" t="s">
        <v>36</v>
      </c>
      <c r="F56" s="49" t="s">
        <v>23</v>
      </c>
      <c r="G56" s="49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1281</v>
      </c>
      <c r="D63" s="31">
        <f>VLOOKUP($B$11,ABONE,4,FALSE)</f>
        <v>106731</v>
      </c>
      <c r="E63" s="31">
        <f>VLOOKUP($B$11,ABONE,5,FALSE)</f>
        <v>108012</v>
      </c>
      <c r="F63" s="31">
        <f>VLOOKUP($B$11,ABONE,6,FALSE)</f>
        <v>408</v>
      </c>
      <c r="G63" s="31">
        <f>VLOOKUP($B$11,ABONE,7,FALSE)</f>
        <v>8393</v>
      </c>
      <c r="H63" s="31">
        <f>VLOOKUP($B$11,ABONE,8,FALSE)</f>
        <v>8801</v>
      </c>
      <c r="I63" s="31">
        <f>VLOOKUP($B$11,ABONE,9,FALSE)</f>
        <v>116813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"/>
  <sheetViews>
    <sheetView zoomScale="80" zoomScaleNormal="80" workbookViewId="0">
      <selection activeCell="I53" sqref="A33:I53"/>
    </sheetView>
  </sheetViews>
  <sheetFormatPr defaultRowHeight="14.4" x14ac:dyDescent="0.3"/>
  <cols>
    <col min="1" max="1" width="27.6640625" bestFit="1" customWidth="1"/>
    <col min="2" max="2" width="16.109375" customWidth="1"/>
    <col min="3" max="9" width="27.6640625" customWidth="1"/>
  </cols>
  <sheetData>
    <row r="2" spans="1:9" x14ac:dyDescent="0.3">
      <c r="B2" s="2"/>
      <c r="C2" s="92" t="s">
        <v>27</v>
      </c>
      <c r="D2" s="92"/>
      <c r="E2" s="92"/>
      <c r="F2" s="92" t="s">
        <v>28</v>
      </c>
      <c r="G2" s="92"/>
      <c r="H2" s="92"/>
      <c r="I2" s="93" t="s">
        <v>29</v>
      </c>
    </row>
    <row r="3" spans="1:9" x14ac:dyDescent="0.3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94"/>
    </row>
    <row r="4" spans="1:9" x14ac:dyDescent="0.3">
      <c r="A4" s="36" t="s">
        <v>73</v>
      </c>
      <c r="B4" s="36" t="s">
        <v>73</v>
      </c>
      <c r="C4" s="37">
        <v>30061</v>
      </c>
      <c r="D4" s="37">
        <v>2973049</v>
      </c>
      <c r="E4" s="38">
        <v>3003110</v>
      </c>
      <c r="F4" s="37">
        <v>8873</v>
      </c>
      <c r="G4" s="37">
        <v>300532</v>
      </c>
      <c r="H4" s="38">
        <v>309405</v>
      </c>
      <c r="I4" s="39">
        <v>3312515</v>
      </c>
    </row>
    <row r="5" spans="1:9" x14ac:dyDescent="0.3">
      <c r="A5" s="43" t="s">
        <v>78</v>
      </c>
      <c r="B5" s="36" t="s">
        <v>74</v>
      </c>
      <c r="C5" s="38">
        <v>15780</v>
      </c>
      <c r="D5" s="38">
        <v>2322518</v>
      </c>
      <c r="E5" s="38">
        <v>2338298</v>
      </c>
      <c r="F5" s="38">
        <v>2599</v>
      </c>
      <c r="G5" s="38">
        <v>141769</v>
      </c>
      <c r="H5" s="38">
        <v>144368</v>
      </c>
      <c r="I5" s="39">
        <v>2482666</v>
      </c>
    </row>
    <row r="6" spans="1:9" x14ac:dyDescent="0.3">
      <c r="A6" s="43" t="s">
        <v>79</v>
      </c>
      <c r="B6" s="36" t="s">
        <v>75</v>
      </c>
      <c r="C6" s="36">
        <v>14281</v>
      </c>
      <c r="D6" s="36">
        <v>650531</v>
      </c>
      <c r="E6" s="38">
        <v>664812</v>
      </c>
      <c r="F6" s="36">
        <v>6274</v>
      </c>
      <c r="G6" s="36">
        <v>158763</v>
      </c>
      <c r="H6" s="38">
        <v>165037</v>
      </c>
      <c r="I6" s="39">
        <v>829849</v>
      </c>
    </row>
    <row r="7" spans="1:9" x14ac:dyDescent="0.3">
      <c r="A7" s="44" t="s">
        <v>80</v>
      </c>
      <c r="B7" s="43" t="s">
        <v>78</v>
      </c>
      <c r="C7" s="45">
        <v>662</v>
      </c>
      <c r="D7" s="45">
        <v>378440</v>
      </c>
      <c r="E7" s="38">
        <v>379102</v>
      </c>
      <c r="F7" s="42">
        <v>60</v>
      </c>
      <c r="G7" s="41">
        <v>69</v>
      </c>
      <c r="H7" s="38">
        <v>129</v>
      </c>
      <c r="I7" s="39">
        <v>379231</v>
      </c>
    </row>
    <row r="8" spans="1:9" x14ac:dyDescent="0.3">
      <c r="A8" s="44" t="s">
        <v>81</v>
      </c>
      <c r="B8" s="43" t="s">
        <v>78</v>
      </c>
      <c r="C8" s="45">
        <v>1063</v>
      </c>
      <c r="D8" s="45">
        <v>220146</v>
      </c>
      <c r="E8" s="38">
        <v>221209</v>
      </c>
      <c r="F8" s="42">
        <v>33</v>
      </c>
      <c r="G8" s="45">
        <v>4795</v>
      </c>
      <c r="H8" s="38">
        <v>4828</v>
      </c>
      <c r="I8" s="39">
        <v>226037</v>
      </c>
    </row>
    <row r="9" spans="1:9" x14ac:dyDescent="0.3">
      <c r="A9" s="44" t="s">
        <v>82</v>
      </c>
      <c r="B9" s="43" t="s">
        <v>78</v>
      </c>
      <c r="C9" s="45">
        <v>222</v>
      </c>
      <c r="D9" s="45">
        <v>249178</v>
      </c>
      <c r="E9" s="38">
        <v>249400</v>
      </c>
      <c r="F9" s="42">
        <v>23</v>
      </c>
      <c r="G9" s="45">
        <v>3744</v>
      </c>
      <c r="H9" s="38">
        <v>3767</v>
      </c>
      <c r="I9" s="39">
        <v>253167</v>
      </c>
    </row>
    <row r="10" spans="1:9" x14ac:dyDescent="0.3">
      <c r="A10" s="44" t="s">
        <v>83</v>
      </c>
      <c r="B10" s="43" t="s">
        <v>78</v>
      </c>
      <c r="C10" s="45">
        <v>141</v>
      </c>
      <c r="D10" s="45">
        <v>201871</v>
      </c>
      <c r="E10" s="38">
        <v>202012</v>
      </c>
      <c r="F10" s="42">
        <v>13</v>
      </c>
      <c r="G10" s="45">
        <v>0</v>
      </c>
      <c r="H10" s="38">
        <v>13</v>
      </c>
      <c r="I10" s="39">
        <v>202025</v>
      </c>
    </row>
    <row r="11" spans="1:9" x14ac:dyDescent="0.3">
      <c r="A11" s="44" t="s">
        <v>84</v>
      </c>
      <c r="B11" s="43" t="s">
        <v>78</v>
      </c>
      <c r="C11" s="45">
        <v>53</v>
      </c>
      <c r="D11" s="45">
        <v>34073</v>
      </c>
      <c r="E11" s="38">
        <v>34126</v>
      </c>
      <c r="F11" s="42">
        <v>6</v>
      </c>
      <c r="G11" s="45">
        <v>0</v>
      </c>
      <c r="H11" s="38">
        <v>6</v>
      </c>
      <c r="I11" s="39">
        <v>34132</v>
      </c>
    </row>
    <row r="12" spans="1:9" x14ac:dyDescent="0.3">
      <c r="A12" s="44" t="s">
        <v>85</v>
      </c>
      <c r="B12" s="43" t="s">
        <v>78</v>
      </c>
      <c r="C12" s="45">
        <v>277</v>
      </c>
      <c r="D12" s="45">
        <v>61402</v>
      </c>
      <c r="E12" s="38">
        <v>61679</v>
      </c>
      <c r="F12" s="42">
        <v>8</v>
      </c>
      <c r="G12" s="45">
        <v>0</v>
      </c>
      <c r="H12" s="38">
        <v>8</v>
      </c>
      <c r="I12" s="39">
        <v>61687</v>
      </c>
    </row>
    <row r="13" spans="1:9" x14ac:dyDescent="0.3">
      <c r="A13" s="44" t="s">
        <v>86</v>
      </c>
      <c r="B13" s="43" t="s">
        <v>78</v>
      </c>
      <c r="C13" s="45">
        <v>149</v>
      </c>
      <c r="D13" s="45">
        <v>95162</v>
      </c>
      <c r="E13" s="38">
        <v>95311</v>
      </c>
      <c r="F13" s="42">
        <v>14</v>
      </c>
      <c r="G13" s="45">
        <v>0</v>
      </c>
      <c r="H13" s="38">
        <v>14</v>
      </c>
      <c r="I13" s="39">
        <v>95325</v>
      </c>
    </row>
    <row r="14" spans="1:9" x14ac:dyDescent="0.3">
      <c r="A14" s="44" t="s">
        <v>87</v>
      </c>
      <c r="B14" s="43" t="s">
        <v>78</v>
      </c>
      <c r="C14" s="45">
        <v>101</v>
      </c>
      <c r="D14" s="45">
        <v>18772</v>
      </c>
      <c r="E14" s="38">
        <v>18873</v>
      </c>
      <c r="F14" s="42">
        <v>2</v>
      </c>
      <c r="G14" s="45">
        <v>194</v>
      </c>
      <c r="H14" s="38">
        <v>196</v>
      </c>
      <c r="I14" s="39">
        <v>19069</v>
      </c>
    </row>
    <row r="15" spans="1:9" x14ac:dyDescent="0.3">
      <c r="A15" s="44" t="s">
        <v>88</v>
      </c>
      <c r="B15" s="43" t="s">
        <v>78</v>
      </c>
      <c r="C15" s="45">
        <v>1</v>
      </c>
      <c r="D15" s="45">
        <v>105101</v>
      </c>
      <c r="E15" s="38">
        <v>105102</v>
      </c>
      <c r="F15" s="42">
        <v>0</v>
      </c>
      <c r="G15" s="45">
        <v>0</v>
      </c>
      <c r="H15" s="38">
        <v>0</v>
      </c>
      <c r="I15" s="39">
        <v>105102</v>
      </c>
    </row>
    <row r="16" spans="1:9" x14ac:dyDescent="0.3">
      <c r="A16" s="44" t="s">
        <v>89</v>
      </c>
      <c r="B16" s="43" t="s">
        <v>78</v>
      </c>
      <c r="C16" s="45">
        <v>418</v>
      </c>
      <c r="D16" s="45">
        <v>20234</v>
      </c>
      <c r="E16" s="38">
        <v>20652</v>
      </c>
      <c r="F16" s="42">
        <v>73</v>
      </c>
      <c r="G16" s="45">
        <v>3222</v>
      </c>
      <c r="H16" s="38">
        <v>3295</v>
      </c>
      <c r="I16" s="39">
        <v>23947</v>
      </c>
    </row>
    <row r="17" spans="1:9" x14ac:dyDescent="0.3">
      <c r="A17" s="44" t="s">
        <v>90</v>
      </c>
      <c r="B17" s="43" t="s">
        <v>78</v>
      </c>
      <c r="C17" s="45">
        <v>305</v>
      </c>
      <c r="D17" s="45">
        <v>38962</v>
      </c>
      <c r="E17" s="38">
        <v>39267</v>
      </c>
      <c r="F17" s="42">
        <v>27</v>
      </c>
      <c r="G17" s="45">
        <v>2267</v>
      </c>
      <c r="H17" s="38">
        <v>2294</v>
      </c>
      <c r="I17" s="39">
        <v>41561</v>
      </c>
    </row>
    <row r="18" spans="1:9" x14ac:dyDescent="0.3">
      <c r="A18" s="44" t="s">
        <v>91</v>
      </c>
      <c r="B18" s="43" t="s">
        <v>78</v>
      </c>
      <c r="C18" s="45">
        <v>855</v>
      </c>
      <c r="D18" s="45">
        <v>72970</v>
      </c>
      <c r="E18" s="38">
        <v>73825</v>
      </c>
      <c r="F18" s="42">
        <v>561</v>
      </c>
      <c r="G18" s="45">
        <v>15170</v>
      </c>
      <c r="H18" s="38">
        <v>15731</v>
      </c>
      <c r="I18" s="39">
        <v>89556</v>
      </c>
    </row>
    <row r="19" spans="1:9" x14ac:dyDescent="0.3">
      <c r="A19" s="44" t="s">
        <v>92</v>
      </c>
      <c r="B19" s="43" t="s">
        <v>78</v>
      </c>
      <c r="C19" s="45">
        <v>668</v>
      </c>
      <c r="D19" s="45">
        <v>48113</v>
      </c>
      <c r="E19" s="38">
        <v>48781</v>
      </c>
      <c r="F19" s="42">
        <v>369</v>
      </c>
      <c r="G19" s="45">
        <v>17133</v>
      </c>
      <c r="H19" s="38">
        <v>17502</v>
      </c>
      <c r="I19" s="39">
        <v>66283</v>
      </c>
    </row>
    <row r="20" spans="1:9" x14ac:dyDescent="0.3">
      <c r="A20" s="44" t="s">
        <v>93</v>
      </c>
      <c r="B20" s="43" t="s">
        <v>78</v>
      </c>
      <c r="C20" s="45">
        <v>559</v>
      </c>
      <c r="D20" s="45">
        <v>41590</v>
      </c>
      <c r="E20" s="38">
        <v>42149</v>
      </c>
      <c r="F20" s="42">
        <v>62</v>
      </c>
      <c r="G20" s="45">
        <v>3998</v>
      </c>
      <c r="H20" s="38">
        <v>4060</v>
      </c>
      <c r="I20" s="39">
        <v>46209</v>
      </c>
    </row>
    <row r="21" spans="1:9" x14ac:dyDescent="0.3">
      <c r="A21" s="44" t="s">
        <v>94</v>
      </c>
      <c r="B21" s="43" t="s">
        <v>78</v>
      </c>
      <c r="C21" s="45">
        <v>477</v>
      </c>
      <c r="D21" s="45">
        <v>55348</v>
      </c>
      <c r="E21" s="38">
        <v>55825</v>
      </c>
      <c r="F21" s="42">
        <v>30</v>
      </c>
      <c r="G21" s="45">
        <v>1350</v>
      </c>
      <c r="H21" s="38">
        <v>1380</v>
      </c>
      <c r="I21" s="39">
        <v>57205</v>
      </c>
    </row>
    <row r="22" spans="1:9" x14ac:dyDescent="0.3">
      <c r="A22" s="44" t="s">
        <v>95</v>
      </c>
      <c r="B22" s="43" t="s">
        <v>78</v>
      </c>
      <c r="C22" s="45">
        <v>501</v>
      </c>
      <c r="D22" s="45">
        <v>43316</v>
      </c>
      <c r="E22" s="38">
        <v>43817</v>
      </c>
      <c r="F22" s="42">
        <v>46</v>
      </c>
      <c r="G22" s="45">
        <v>3166</v>
      </c>
      <c r="H22" s="38">
        <v>3212</v>
      </c>
      <c r="I22" s="39">
        <v>47029</v>
      </c>
    </row>
    <row r="23" spans="1:9" x14ac:dyDescent="0.3">
      <c r="A23" s="44" t="s">
        <v>96</v>
      </c>
      <c r="B23" s="43" t="s">
        <v>78</v>
      </c>
      <c r="C23" s="45">
        <v>369</v>
      </c>
      <c r="D23" s="45">
        <v>20754</v>
      </c>
      <c r="E23" s="38">
        <v>21123</v>
      </c>
      <c r="F23" s="42">
        <v>160</v>
      </c>
      <c r="G23" s="45">
        <v>8846</v>
      </c>
      <c r="H23" s="38">
        <v>9006</v>
      </c>
      <c r="I23" s="39">
        <v>30129</v>
      </c>
    </row>
    <row r="24" spans="1:9" x14ac:dyDescent="0.3">
      <c r="A24" s="44" t="s">
        <v>97</v>
      </c>
      <c r="B24" s="43" t="s">
        <v>78</v>
      </c>
      <c r="C24" s="45">
        <v>151</v>
      </c>
      <c r="D24" s="45">
        <v>13063</v>
      </c>
      <c r="E24" s="38">
        <v>13214</v>
      </c>
      <c r="F24" s="42">
        <v>27</v>
      </c>
      <c r="G24" s="45">
        <v>1740</v>
      </c>
      <c r="H24" s="38">
        <v>1767</v>
      </c>
      <c r="I24" s="39">
        <v>14981</v>
      </c>
    </row>
    <row r="25" spans="1:9" x14ac:dyDescent="0.3">
      <c r="A25" s="44" t="s">
        <v>98</v>
      </c>
      <c r="B25" s="43" t="s">
        <v>78</v>
      </c>
      <c r="C25" s="45">
        <v>1022</v>
      </c>
      <c r="D25" s="45">
        <v>58747</v>
      </c>
      <c r="E25" s="38">
        <v>59769</v>
      </c>
      <c r="F25" s="42">
        <v>96</v>
      </c>
      <c r="G25" s="45">
        <v>7885</v>
      </c>
      <c r="H25" s="38">
        <v>7981</v>
      </c>
      <c r="I25" s="39">
        <v>67750</v>
      </c>
    </row>
    <row r="26" spans="1:9" x14ac:dyDescent="0.3">
      <c r="A26" s="44" t="s">
        <v>99</v>
      </c>
      <c r="B26" s="43" t="s">
        <v>78</v>
      </c>
      <c r="C26" s="45">
        <v>458</v>
      </c>
      <c r="D26" s="45">
        <v>25390</v>
      </c>
      <c r="E26" s="38">
        <v>25848</v>
      </c>
      <c r="F26" s="42">
        <v>23</v>
      </c>
      <c r="G26" s="45">
        <v>2098</v>
      </c>
      <c r="H26" s="38">
        <v>2121</v>
      </c>
      <c r="I26" s="39">
        <v>27969</v>
      </c>
    </row>
    <row r="27" spans="1:9" x14ac:dyDescent="0.3">
      <c r="A27" s="44" t="s">
        <v>100</v>
      </c>
      <c r="B27" s="43" t="s">
        <v>78</v>
      </c>
      <c r="C27" s="45">
        <v>182</v>
      </c>
      <c r="D27" s="45">
        <v>11566</v>
      </c>
      <c r="E27" s="38">
        <v>11748</v>
      </c>
      <c r="F27" s="42">
        <v>15</v>
      </c>
      <c r="G27" s="45">
        <v>3654</v>
      </c>
      <c r="H27" s="38">
        <v>3669</v>
      </c>
      <c r="I27" s="39">
        <v>15417</v>
      </c>
    </row>
    <row r="28" spans="1:9" x14ac:dyDescent="0.3">
      <c r="A28" s="44" t="s">
        <v>101</v>
      </c>
      <c r="B28" s="43" t="s">
        <v>78</v>
      </c>
      <c r="C28" s="45">
        <v>2069</v>
      </c>
      <c r="D28" s="45">
        <v>78588</v>
      </c>
      <c r="E28" s="38">
        <v>80657</v>
      </c>
      <c r="F28" s="42">
        <v>52</v>
      </c>
      <c r="G28" s="45">
        <v>12370</v>
      </c>
      <c r="H28" s="38">
        <v>12422</v>
      </c>
      <c r="I28" s="39">
        <v>93079</v>
      </c>
    </row>
    <row r="29" spans="1:9" x14ac:dyDescent="0.3">
      <c r="A29" s="44" t="s">
        <v>102</v>
      </c>
      <c r="B29" s="43" t="s">
        <v>78</v>
      </c>
      <c r="C29" s="45">
        <v>2638</v>
      </c>
      <c r="D29" s="45">
        <v>48488</v>
      </c>
      <c r="E29" s="38">
        <v>51126</v>
      </c>
      <c r="F29" s="42">
        <v>120</v>
      </c>
      <c r="G29" s="45">
        <v>9119</v>
      </c>
      <c r="H29" s="38">
        <v>9239</v>
      </c>
      <c r="I29" s="39">
        <v>60365</v>
      </c>
    </row>
    <row r="30" spans="1:9" x14ac:dyDescent="0.3">
      <c r="A30" s="44" t="s">
        <v>103</v>
      </c>
      <c r="B30" s="43" t="s">
        <v>78</v>
      </c>
      <c r="C30" s="45">
        <v>816</v>
      </c>
      <c r="D30" s="45">
        <v>74015</v>
      </c>
      <c r="E30" s="38">
        <v>74831</v>
      </c>
      <c r="F30" s="42">
        <v>72</v>
      </c>
      <c r="G30" s="45">
        <v>6317</v>
      </c>
      <c r="H30" s="38">
        <v>6389</v>
      </c>
      <c r="I30" s="39">
        <v>81220</v>
      </c>
    </row>
    <row r="31" spans="1:9" x14ac:dyDescent="0.3">
      <c r="A31" s="44" t="s">
        <v>104</v>
      </c>
      <c r="B31" s="43" t="s">
        <v>78</v>
      </c>
      <c r="C31" s="45">
        <v>801</v>
      </c>
      <c r="D31" s="45">
        <v>42299</v>
      </c>
      <c r="E31" s="38">
        <v>43100</v>
      </c>
      <c r="F31" s="42">
        <v>540</v>
      </c>
      <c r="G31" s="45">
        <v>12090</v>
      </c>
      <c r="H31" s="38">
        <v>12630</v>
      </c>
      <c r="I31" s="39">
        <v>55730</v>
      </c>
    </row>
    <row r="32" spans="1:9" x14ac:dyDescent="0.3">
      <c r="A32" s="44" t="s">
        <v>105</v>
      </c>
      <c r="B32" s="43" t="s">
        <v>78</v>
      </c>
      <c r="C32" s="45">
        <v>560</v>
      </c>
      <c r="D32" s="45">
        <v>46784</v>
      </c>
      <c r="E32" s="38">
        <v>47344</v>
      </c>
      <c r="F32" s="42">
        <v>134</v>
      </c>
      <c r="G32" s="45">
        <v>5591</v>
      </c>
      <c r="H32" s="38">
        <v>5725</v>
      </c>
      <c r="I32" s="39">
        <v>53069</v>
      </c>
    </row>
    <row r="33" spans="1:9" x14ac:dyDescent="0.3">
      <c r="A33" s="44" t="s">
        <v>106</v>
      </c>
      <c r="B33" s="43" t="s">
        <v>78</v>
      </c>
      <c r="C33" s="45">
        <v>119</v>
      </c>
      <c r="D33" s="45">
        <v>12907</v>
      </c>
      <c r="E33" s="38">
        <v>13026</v>
      </c>
      <c r="F33" s="42">
        <v>21</v>
      </c>
      <c r="G33" s="45">
        <v>13155</v>
      </c>
      <c r="H33" s="38">
        <v>13176</v>
      </c>
      <c r="I33" s="38">
        <v>26202</v>
      </c>
    </row>
    <row r="34" spans="1:9" x14ac:dyDescent="0.3">
      <c r="A34" s="44" t="s">
        <v>107</v>
      </c>
      <c r="B34" s="43" t="s">
        <v>78</v>
      </c>
      <c r="C34" s="45">
        <v>43</v>
      </c>
      <c r="D34" s="45">
        <v>6246</v>
      </c>
      <c r="E34" s="38">
        <v>6289</v>
      </c>
      <c r="F34" s="42">
        <v>12</v>
      </c>
      <c r="G34" s="45">
        <v>3796</v>
      </c>
      <c r="H34" s="38">
        <v>3808</v>
      </c>
      <c r="I34" s="38">
        <v>10097</v>
      </c>
    </row>
    <row r="35" spans="1:9" x14ac:dyDescent="0.3">
      <c r="A35" s="44" t="s">
        <v>125</v>
      </c>
      <c r="B35" s="43" t="s">
        <v>78</v>
      </c>
      <c r="C35" s="45">
        <v>48</v>
      </c>
      <c r="D35" s="45">
        <v>149961</v>
      </c>
      <c r="E35" s="38">
        <v>150009</v>
      </c>
      <c r="F35" s="42">
        <v>0</v>
      </c>
      <c r="G35" s="45">
        <v>0</v>
      </c>
      <c r="H35" s="38">
        <v>0</v>
      </c>
      <c r="I35" s="38">
        <v>150009</v>
      </c>
    </row>
    <row r="36" spans="1:9" x14ac:dyDescent="0.3">
      <c r="A36" s="44" t="s">
        <v>126</v>
      </c>
      <c r="B36" s="43" t="s">
        <v>78</v>
      </c>
      <c r="C36" s="45">
        <v>52</v>
      </c>
      <c r="D36" s="45">
        <v>49032</v>
      </c>
      <c r="E36" s="38">
        <v>49084</v>
      </c>
      <c r="F36" s="42">
        <v>0</v>
      </c>
      <c r="G36" s="45">
        <v>0</v>
      </c>
      <c r="H36" s="38">
        <v>0</v>
      </c>
      <c r="I36" s="38">
        <v>49084</v>
      </c>
    </row>
    <row r="37" spans="1:9" x14ac:dyDescent="0.3">
      <c r="A37" s="44" t="s">
        <v>108</v>
      </c>
      <c r="B37" s="43" t="s">
        <v>79</v>
      </c>
      <c r="C37" s="45">
        <v>1490</v>
      </c>
      <c r="D37" s="45">
        <v>87501</v>
      </c>
      <c r="E37" s="38">
        <v>88991</v>
      </c>
      <c r="F37" s="42">
        <v>1271</v>
      </c>
      <c r="G37" s="45">
        <v>24871</v>
      </c>
      <c r="H37" s="38">
        <v>26142</v>
      </c>
      <c r="I37" s="38">
        <v>115133</v>
      </c>
    </row>
    <row r="38" spans="1:9" x14ac:dyDescent="0.3">
      <c r="A38" s="44" t="s">
        <v>109</v>
      </c>
      <c r="B38" s="43" t="s">
        <v>79</v>
      </c>
      <c r="C38" s="45">
        <v>1193</v>
      </c>
      <c r="D38" s="45">
        <v>39845</v>
      </c>
      <c r="E38" s="38">
        <v>41038</v>
      </c>
      <c r="F38" s="42">
        <v>399</v>
      </c>
      <c r="G38" s="45">
        <v>17766</v>
      </c>
      <c r="H38" s="38">
        <v>18165</v>
      </c>
      <c r="I38" s="38">
        <v>59203</v>
      </c>
    </row>
    <row r="39" spans="1:9" x14ac:dyDescent="0.3">
      <c r="A39" s="44" t="s">
        <v>110</v>
      </c>
      <c r="B39" s="43" t="s">
        <v>79</v>
      </c>
      <c r="C39" s="45">
        <v>82</v>
      </c>
      <c r="D39" s="45">
        <v>14254</v>
      </c>
      <c r="E39" s="38">
        <v>14336</v>
      </c>
      <c r="F39" s="42">
        <v>50</v>
      </c>
      <c r="G39" s="45">
        <v>10256</v>
      </c>
      <c r="H39" s="38">
        <v>10306</v>
      </c>
      <c r="I39" s="38">
        <v>24642</v>
      </c>
    </row>
    <row r="40" spans="1:9" x14ac:dyDescent="0.3">
      <c r="A40" s="44" t="s">
        <v>111</v>
      </c>
      <c r="B40" s="43" t="s">
        <v>79</v>
      </c>
      <c r="C40" s="45">
        <v>115</v>
      </c>
      <c r="D40" s="45">
        <v>11568</v>
      </c>
      <c r="E40" s="38">
        <v>11683</v>
      </c>
      <c r="F40" s="42">
        <v>45</v>
      </c>
      <c r="G40" s="45">
        <v>10741</v>
      </c>
      <c r="H40" s="38">
        <v>10786</v>
      </c>
      <c r="I40" s="38">
        <v>22469</v>
      </c>
    </row>
    <row r="41" spans="1:9" x14ac:dyDescent="0.3">
      <c r="A41" s="44" t="s">
        <v>112</v>
      </c>
      <c r="B41" s="43" t="s">
        <v>79</v>
      </c>
      <c r="C41" s="45">
        <v>774</v>
      </c>
      <c r="D41" s="45">
        <v>18482</v>
      </c>
      <c r="E41" s="38">
        <v>19256</v>
      </c>
      <c r="F41" s="42">
        <v>441</v>
      </c>
      <c r="G41" s="45">
        <v>5232</v>
      </c>
      <c r="H41" s="38">
        <v>5673</v>
      </c>
      <c r="I41" s="38">
        <v>24929</v>
      </c>
    </row>
    <row r="42" spans="1:9" x14ac:dyDescent="0.3">
      <c r="A42" s="44" t="s">
        <v>113</v>
      </c>
      <c r="B42" s="43" t="s">
        <v>79</v>
      </c>
      <c r="C42" s="45">
        <v>436</v>
      </c>
      <c r="D42" s="45">
        <v>19578</v>
      </c>
      <c r="E42" s="38">
        <v>20014</v>
      </c>
      <c r="F42" s="42">
        <v>199</v>
      </c>
      <c r="G42" s="45">
        <v>8958</v>
      </c>
      <c r="H42" s="38">
        <v>9157</v>
      </c>
      <c r="I42" s="38">
        <v>29171</v>
      </c>
    </row>
    <row r="43" spans="1:9" x14ac:dyDescent="0.3">
      <c r="A43" s="44" t="s">
        <v>114</v>
      </c>
      <c r="B43" s="43" t="s">
        <v>79</v>
      </c>
      <c r="C43" s="45">
        <v>1743</v>
      </c>
      <c r="D43" s="45">
        <v>76971</v>
      </c>
      <c r="E43" s="38">
        <v>78714</v>
      </c>
      <c r="F43" s="42">
        <v>835</v>
      </c>
      <c r="G43" s="45">
        <v>16251</v>
      </c>
      <c r="H43" s="38">
        <v>17086</v>
      </c>
      <c r="I43" s="38">
        <v>95800</v>
      </c>
    </row>
    <row r="44" spans="1:9" x14ac:dyDescent="0.3">
      <c r="A44" s="44" t="s">
        <v>115</v>
      </c>
      <c r="B44" s="43" t="s">
        <v>79</v>
      </c>
      <c r="C44" s="45">
        <v>604</v>
      </c>
      <c r="D44" s="45">
        <v>10162</v>
      </c>
      <c r="E44" s="38">
        <v>10766</v>
      </c>
      <c r="F44" s="42">
        <v>377</v>
      </c>
      <c r="G44" s="45">
        <v>11929</v>
      </c>
      <c r="H44" s="38">
        <v>12306</v>
      </c>
      <c r="I44" s="38">
        <v>23072</v>
      </c>
    </row>
    <row r="45" spans="1:9" x14ac:dyDescent="0.3">
      <c r="A45" s="44" t="s">
        <v>116</v>
      </c>
      <c r="B45" s="43" t="s">
        <v>79</v>
      </c>
      <c r="C45" s="45">
        <v>1581</v>
      </c>
      <c r="D45" s="45">
        <v>25089</v>
      </c>
      <c r="E45" s="38">
        <v>26670</v>
      </c>
      <c r="F45" s="42">
        <v>461</v>
      </c>
      <c r="G45" s="45">
        <v>6745</v>
      </c>
      <c r="H45" s="38">
        <v>7206</v>
      </c>
      <c r="I45" s="38">
        <v>33876</v>
      </c>
    </row>
    <row r="46" spans="1:9" x14ac:dyDescent="0.3">
      <c r="A46" s="44" t="s">
        <v>117</v>
      </c>
      <c r="B46" s="43" t="s">
        <v>79</v>
      </c>
      <c r="C46" s="45">
        <v>86</v>
      </c>
      <c r="D46" s="45">
        <v>5167</v>
      </c>
      <c r="E46" s="38">
        <v>5253</v>
      </c>
      <c r="F46" s="42">
        <v>46</v>
      </c>
      <c r="G46" s="45">
        <v>6713</v>
      </c>
      <c r="H46" s="38">
        <v>6759</v>
      </c>
      <c r="I46" s="38">
        <v>12012</v>
      </c>
    </row>
    <row r="47" spans="1:9" x14ac:dyDescent="0.3">
      <c r="A47" s="44" t="s">
        <v>118</v>
      </c>
      <c r="B47" s="43" t="s">
        <v>79</v>
      </c>
      <c r="C47" s="45">
        <v>435</v>
      </c>
      <c r="D47" s="45">
        <v>55076</v>
      </c>
      <c r="E47" s="38">
        <v>55511</v>
      </c>
      <c r="F47" s="42">
        <v>117</v>
      </c>
      <c r="G47" s="45">
        <v>5646</v>
      </c>
      <c r="H47" s="38">
        <v>5763</v>
      </c>
      <c r="I47" s="38">
        <v>61274</v>
      </c>
    </row>
    <row r="48" spans="1:9" x14ac:dyDescent="0.3">
      <c r="A48" s="44" t="s">
        <v>119</v>
      </c>
      <c r="B48" s="43" t="s">
        <v>79</v>
      </c>
      <c r="C48" s="45">
        <v>1859</v>
      </c>
      <c r="D48" s="45">
        <v>81436</v>
      </c>
      <c r="E48" s="38">
        <v>83295</v>
      </c>
      <c r="F48" s="42">
        <v>477</v>
      </c>
      <c r="G48" s="45">
        <v>9560</v>
      </c>
      <c r="H48" s="38">
        <v>10037</v>
      </c>
      <c r="I48" s="38">
        <v>93332</v>
      </c>
    </row>
    <row r="49" spans="1:10" x14ac:dyDescent="0.3">
      <c r="A49" s="44" t="s">
        <v>120</v>
      </c>
      <c r="B49" s="43" t="s">
        <v>79</v>
      </c>
      <c r="C49" s="45">
        <v>315</v>
      </c>
      <c r="D49" s="45">
        <v>7762</v>
      </c>
      <c r="E49" s="38">
        <v>8077</v>
      </c>
      <c r="F49" s="42">
        <v>217</v>
      </c>
      <c r="G49" s="45">
        <v>2530</v>
      </c>
      <c r="H49" s="38">
        <v>2747</v>
      </c>
      <c r="I49" s="38">
        <v>10824</v>
      </c>
    </row>
    <row r="50" spans="1:10" x14ac:dyDescent="0.3">
      <c r="A50" s="44" t="s">
        <v>121</v>
      </c>
      <c r="B50" s="43" t="s">
        <v>79</v>
      </c>
      <c r="C50" s="45">
        <v>318</v>
      </c>
      <c r="D50" s="45">
        <v>6297</v>
      </c>
      <c r="E50" s="38">
        <v>6615</v>
      </c>
      <c r="F50" s="42">
        <v>278</v>
      </c>
      <c r="G50" s="45">
        <v>2452</v>
      </c>
      <c r="H50" s="38">
        <v>2730</v>
      </c>
      <c r="I50" s="38">
        <v>9345</v>
      </c>
    </row>
    <row r="51" spans="1:10" x14ac:dyDescent="0.3">
      <c r="A51" s="50" t="s">
        <v>122</v>
      </c>
      <c r="B51" s="43" t="s">
        <v>79</v>
      </c>
      <c r="C51" s="41">
        <v>137</v>
      </c>
      <c r="D51" s="41">
        <v>5918</v>
      </c>
      <c r="E51" s="38">
        <v>6055</v>
      </c>
      <c r="F51" s="41">
        <v>69</v>
      </c>
      <c r="G51" s="41">
        <v>4531</v>
      </c>
      <c r="H51" s="38">
        <v>4600</v>
      </c>
      <c r="I51" s="38">
        <v>10655</v>
      </c>
    </row>
    <row r="52" spans="1:10" x14ac:dyDescent="0.3">
      <c r="A52" s="50" t="s">
        <v>123</v>
      </c>
      <c r="B52" s="43" t="s">
        <v>79</v>
      </c>
      <c r="C52" s="41">
        <v>1832</v>
      </c>
      <c r="D52" s="41">
        <v>78694</v>
      </c>
      <c r="E52" s="38">
        <v>80526</v>
      </c>
      <c r="F52" s="41">
        <v>584</v>
      </c>
      <c r="G52" s="41">
        <v>6189</v>
      </c>
      <c r="H52" s="38">
        <v>6773</v>
      </c>
      <c r="I52" s="38">
        <v>87299</v>
      </c>
    </row>
    <row r="53" spans="1:10" x14ac:dyDescent="0.3">
      <c r="A53" s="41" t="s">
        <v>124</v>
      </c>
      <c r="B53" s="41" t="s">
        <v>79</v>
      </c>
      <c r="C53" s="41">
        <v>1281</v>
      </c>
      <c r="D53" s="41">
        <v>106731</v>
      </c>
      <c r="E53" s="41">
        <v>108012</v>
      </c>
      <c r="F53" s="41">
        <v>408</v>
      </c>
      <c r="G53" s="41">
        <v>8393</v>
      </c>
      <c r="H53" s="41">
        <v>8801</v>
      </c>
      <c r="I53" s="41">
        <v>116813</v>
      </c>
    </row>
    <row r="55" spans="1:10" x14ac:dyDescent="0.3">
      <c r="J55" s="40"/>
    </row>
    <row r="56" spans="1:10" x14ac:dyDescent="0.3">
      <c r="J56" s="40"/>
    </row>
    <row r="57" spans="1:10" x14ac:dyDescent="0.3">
      <c r="J57" s="40"/>
    </row>
    <row r="58" spans="1:10" x14ac:dyDescent="0.3">
      <c r="J58" s="40"/>
    </row>
    <row r="59" spans="1:10" x14ac:dyDescent="0.3">
      <c r="J59" s="40"/>
    </row>
    <row r="60" spans="1:10" x14ac:dyDescent="0.3">
      <c r="J60" s="40"/>
    </row>
    <row r="61" spans="1:10" x14ac:dyDescent="0.3">
      <c r="J61" s="40"/>
    </row>
    <row r="62" spans="1:10" x14ac:dyDescent="0.3">
      <c r="J62" s="40"/>
    </row>
    <row r="63" spans="1:10" x14ac:dyDescent="0.3">
      <c r="J63" s="40"/>
    </row>
    <row r="64" spans="1:10" x14ac:dyDescent="0.3">
      <c r="J64" s="40"/>
    </row>
    <row r="65" spans="10:10" x14ac:dyDescent="0.3">
      <c r="J65" s="40"/>
    </row>
    <row r="66" spans="10:10" x14ac:dyDescent="0.3">
      <c r="J66" s="40"/>
    </row>
    <row r="67" spans="10:10" x14ac:dyDescent="0.3">
      <c r="J67" s="40"/>
    </row>
    <row r="68" spans="10:10" x14ac:dyDescent="0.3">
      <c r="J68" s="40"/>
    </row>
    <row r="69" spans="10:10" x14ac:dyDescent="0.3">
      <c r="J69" s="40"/>
    </row>
    <row r="70" spans="10:10" x14ac:dyDescent="0.3">
      <c r="J70" s="40"/>
    </row>
    <row r="71" spans="10:10" x14ac:dyDescent="0.3">
      <c r="J71" s="40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81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91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3.708656669802445</v>
      </c>
      <c r="D17" s="20">
        <f t="shared" si="1"/>
        <v>2.8050606805483627</v>
      </c>
      <c r="E17" s="20">
        <f t="shared" si="2"/>
        <v>2.8094028299933544</v>
      </c>
      <c r="F17" s="20">
        <f t="shared" si="3"/>
        <v>11.543938181818183</v>
      </c>
      <c r="G17" s="20">
        <f t="shared" si="4"/>
        <v>13.396590156412932</v>
      </c>
      <c r="H17" s="20">
        <f t="shared" si="5"/>
        <v>13.383927042253521</v>
      </c>
      <c r="I17" s="20">
        <f t="shared" si="6"/>
        <v>3.0352676348562397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1.1064778283502765E-2</v>
      </c>
      <c r="E18" s="20">
        <f t="shared" si="2"/>
        <v>1.101160748432478E-2</v>
      </c>
      <c r="F18" s="20">
        <f t="shared" si="3"/>
        <v>6.7666672727272728</v>
      </c>
      <c r="G18" s="20">
        <f t="shared" si="4"/>
        <v>5.1691970802919709</v>
      </c>
      <c r="H18" s="20">
        <f t="shared" si="5"/>
        <v>5.1801159942004977</v>
      </c>
      <c r="I18" s="20">
        <f t="shared" si="6"/>
        <v>0.12142023960679003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0.1141109689557855</v>
      </c>
      <c r="D21" s="20">
        <f t="shared" si="1"/>
        <v>5.839431222643154</v>
      </c>
      <c r="E21" s="20">
        <f t="shared" si="2"/>
        <v>5.8119187099078236</v>
      </c>
      <c r="F21" s="20">
        <f t="shared" si="3"/>
        <v>0</v>
      </c>
      <c r="G21" s="20">
        <f t="shared" si="4"/>
        <v>9.6908793910323254</v>
      </c>
      <c r="H21" s="20">
        <f t="shared" si="5"/>
        <v>9.6246409859154927</v>
      </c>
      <c r="I21" s="20">
        <f t="shared" si="6"/>
        <v>5.8933559221720326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3.8227676387582306</v>
      </c>
      <c r="D25" s="20">
        <f t="shared" si="7"/>
        <v>8.6555566814750193</v>
      </c>
      <c r="E25" s="20">
        <f t="shared" si="7"/>
        <v>8.6323331473855021</v>
      </c>
      <c r="F25" s="20">
        <f t="shared" si="7"/>
        <v>18.310605454545456</v>
      </c>
      <c r="G25" s="20">
        <f t="shared" si="7"/>
        <v>28.256666627737228</v>
      </c>
      <c r="H25" s="20">
        <f t="shared" si="7"/>
        <v>28.188684022369515</v>
      </c>
      <c r="I25" s="20">
        <f t="shared" si="7"/>
        <v>9.0500437966350624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0.52337723424270932</v>
      </c>
      <c r="D29" s="20">
        <f>(SUMIFS(AGİİ2,KAYNAK,A29,SEBEP,B29,SÜRE,"Uzun",BİLDİRİM,"Bildirimli",İL,$B$10,İLÇE,$B$11)/VLOOKUP($B$11,ABONE,4,FALSE))*60</f>
        <v>0.8855485290670736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0.8838081474081072</v>
      </c>
      <c r="F29" s="20">
        <f>(SUMIFS(OGİD2,KAYNAK,A29,SEBEP,B29,SÜRE,"Uzun",BİLDİRİM,"Bildirimli",İL,$B$10,İLÇE,$B$11)/VLOOKUP($B$11,ABONE,6,FALSE))*60</f>
        <v>6.8303036363636371</v>
      </c>
      <c r="G29" s="20">
        <f>(SUMIFS(AGİD2,KAYNAK,A29,SEBEP,B29,SÜRE,"Uzun",BİLDİRİM,"Bildirimli",İL,$B$10,İLÇE,$B$11)/VLOOKUP($B$11,ABONE,7,FALSE))*60</f>
        <v>6.9632603336809158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6.9623515575807771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1.0136417922729464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0.46058325493885233</v>
      </c>
      <c r="D31" s="20">
        <f>(SUMIFS(AGİİ2,KAYNAK,A31,SEBEP,B31,SÜRE,"Uzun",BİLDİRİM,"Bildirimli",İL,$B$10,İLÇE,$B$11)/VLOOKUP($B$11,ABONE,4,FALSE))*60</f>
        <v>1.3673085129868359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1.3629513261214505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2.1185610093847758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2.1040803728251865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1.3787813496905374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0.98396048918156165</v>
      </c>
      <c r="D33" s="20">
        <f t="shared" ref="D33:I33" si="8">SUM(D28:D32)</f>
        <v>2.2528570420539094</v>
      </c>
      <c r="E33" s="20">
        <f t="shared" si="8"/>
        <v>2.2467594735295577</v>
      </c>
      <c r="F33" s="20">
        <f t="shared" si="8"/>
        <v>6.8303036363636371</v>
      </c>
      <c r="G33" s="20">
        <f t="shared" si="8"/>
        <v>9.0818213430656911</v>
      </c>
      <c r="H33" s="20">
        <f t="shared" si="8"/>
        <v>9.0664319304059635</v>
      </c>
      <c r="I33" s="20">
        <f t="shared" si="8"/>
        <v>2.3924231419634836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22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9"/>
        <v>6.679209783631232E-2</v>
      </c>
      <c r="D38" s="20">
        <f t="shared" si="10"/>
        <v>0.18203374124444688</v>
      </c>
      <c r="E38" s="20">
        <f t="shared" si="11"/>
        <v>0.18147995786789869</v>
      </c>
      <c r="F38" s="20">
        <f t="shared" si="12"/>
        <v>0.45454545454545453</v>
      </c>
      <c r="G38" s="20">
        <f t="shared" si="13"/>
        <v>0.44734098018769552</v>
      </c>
      <c r="H38" s="20">
        <f t="shared" si="14"/>
        <v>0.44739022369511183</v>
      </c>
      <c r="I38" s="20">
        <f t="shared" si="15"/>
        <v>0.1871596243092945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1.0901856040990978E-4</v>
      </c>
      <c r="E39" s="20">
        <f t="shared" si="11"/>
        <v>1.0849468150030062E-4</v>
      </c>
      <c r="F39" s="20">
        <f t="shared" si="12"/>
        <v>6.0606060606060608E-2</v>
      </c>
      <c r="G39" s="20">
        <f t="shared" si="13"/>
        <v>4.6298227320125132E-2</v>
      </c>
      <c r="H39" s="20">
        <f t="shared" si="14"/>
        <v>4.6396023198011602E-2</v>
      </c>
      <c r="I39" s="20">
        <f t="shared" si="15"/>
        <v>1.0971655083017381E-3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9"/>
        <v>2.8222013170272815E-3</v>
      </c>
      <c r="D42" s="20">
        <f t="shared" si="10"/>
        <v>4.614210569349432E-2</v>
      </c>
      <c r="E42" s="20">
        <f t="shared" si="11"/>
        <v>4.5933935780189776E-2</v>
      </c>
      <c r="F42" s="20">
        <f t="shared" si="12"/>
        <v>0</v>
      </c>
      <c r="G42" s="20">
        <f t="shared" si="13"/>
        <v>9.1136600625651723E-2</v>
      </c>
      <c r="H42" s="20">
        <f t="shared" si="14"/>
        <v>9.0513670256835127E-2</v>
      </c>
      <c r="I42" s="20">
        <f t="shared" si="15"/>
        <v>4.6886129262023471E-2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74" t="s">
        <v>60</v>
      </c>
      <c r="B46" s="75"/>
      <c r="C46" s="20">
        <f>SUM(C36:C45)</f>
        <v>6.9614299153339596E-2</v>
      </c>
      <c r="D46" s="20">
        <f t="shared" ref="D46:I46" si="16">SUM(D36:D45)</f>
        <v>0.22828486549835109</v>
      </c>
      <c r="E46" s="20">
        <f t="shared" si="16"/>
        <v>0.22752238832958877</v>
      </c>
      <c r="F46" s="20">
        <f t="shared" si="16"/>
        <v>0.51515151515151514</v>
      </c>
      <c r="G46" s="20">
        <f t="shared" si="16"/>
        <v>0.58477580813347241</v>
      </c>
      <c r="H46" s="20">
        <f t="shared" si="16"/>
        <v>0.58429991714995855</v>
      </c>
      <c r="I46" s="20">
        <f t="shared" si="16"/>
        <v>0.23514291907961971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2.1636876763875823E-2</v>
      </c>
      <c r="D50" s="20">
        <f>(SUMIFS(AGİİ1,KAYNAK,A50,SEBEP,B50,SÜRE,"Uzun",BİLDİRİM,"Bildirimli",İL,$B$10,İLÇE,$B$11)/VLOOKUP($B$11,ABONE,4,FALSE))</f>
        <v>2.2762166925585747E-2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2.2756759444688055E-2</v>
      </c>
      <c r="F50" s="20">
        <f>(SUMIFS(OGİD1,KAYNAK,A50,SEBEP,B50,SÜRE,"Uzun",BİLDİRİM,"Bildirimli",İL,$B$10,İLÇE,$B$11)/VLOOKUP($B$11,ABONE,6,FALSE))</f>
        <v>0.36363636363636365</v>
      </c>
      <c r="G50" s="20">
        <f>(SUMIFS(AGİD1,KAYNAK,A50,SEBEP,B50,SÜRE,"Uzun",BİLDİRİM,"Bildirimli",İL,$B$10,İLÇE,$B$11)/VLOOKUP($B$11,ABONE,7,FALSE))</f>
        <v>0.15599582898852971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0.15741507870753935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2.5632971593146255E-2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2.8222013170272815E-3</v>
      </c>
      <c r="D52" s="20">
        <f>(SUMIFS(AGİİ1,KAYNAK,A52,SEBEP,B52,SÜRE,"Uzun",BİLDİRİM,"Bildirimli",İL,$B$10,İLÇE,$B$11)/VLOOKUP($B$11,ABONE,4,FALSE))</f>
        <v>8.4852779519046448E-3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8.4580645452942693E-3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1.1470281543274244E-2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1.1391880695940349E-2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8.5207289072143054E-3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2.4459078080903106E-2</v>
      </c>
      <c r="D54" s="20">
        <f t="shared" ref="D54:I54" si="17">SUM(D49:D53)</f>
        <v>3.1247444877490392E-2</v>
      </c>
      <c r="E54" s="20">
        <f t="shared" si="17"/>
        <v>3.1214823989982324E-2</v>
      </c>
      <c r="F54" s="20">
        <f t="shared" si="17"/>
        <v>0.36363636363636365</v>
      </c>
      <c r="G54" s="20">
        <f t="shared" si="17"/>
        <v>0.16746611053180394</v>
      </c>
      <c r="H54" s="20">
        <f t="shared" si="17"/>
        <v>0.1688069594034797</v>
      </c>
      <c r="I54" s="20">
        <f t="shared" si="17"/>
        <v>3.4153700500360561E-2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1.5089985736738346E-2</v>
      </c>
      <c r="E58" s="20">
        <f>((SUMIFS(OGİİ1,KAYNAK,A58,SÜRE,"Kısa",İL,$B$10,İLÇE,$B$11)+SUMIFS(AGİİ1,KAYNAK,A58,SÜRE,"Kısa",İL,$B$10,İLÇE,$B$11))/VLOOKUP($B$11,ABONE,5,FALSE))</f>
        <v>1.5017472164333278E-2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1.4696708945880542E-2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1.5089985736738346E-2</v>
      </c>
      <c r="E59" s="20">
        <f t="shared" si="18"/>
        <v>1.5017472164333278E-2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1.4696708945880542E-2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1063</v>
      </c>
      <c r="D63" s="31">
        <f>VLOOKUP($B$11,ABONE,4,FALSE)</f>
        <v>220146</v>
      </c>
      <c r="E63" s="31">
        <f>VLOOKUP($B$11,ABONE,5,FALSE)</f>
        <v>221209</v>
      </c>
      <c r="F63" s="31">
        <f>VLOOKUP($B$11,ABONE,6,FALSE)</f>
        <v>33</v>
      </c>
      <c r="G63" s="31">
        <f>VLOOKUP($B$11,ABONE,7,FALSE)</f>
        <v>4795</v>
      </c>
      <c r="H63" s="31">
        <f>VLOOKUP($B$11,ABONE,8,FALSE)</f>
        <v>4828</v>
      </c>
      <c r="I63" s="31">
        <f>VLOOKUP($B$11,ABONE,9,FALSE)</f>
        <v>226037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82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91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1.4801437837837841</v>
      </c>
      <c r="D17" s="20">
        <f t="shared" si="1"/>
        <v>22.812908802382228</v>
      </c>
      <c r="E17" s="20">
        <f t="shared" si="2"/>
        <v>22.793919733279868</v>
      </c>
      <c r="F17" s="20">
        <f t="shared" si="3"/>
        <v>0</v>
      </c>
      <c r="G17" s="20">
        <f t="shared" si="4"/>
        <v>2.3750381089743589</v>
      </c>
      <c r="H17" s="20">
        <f t="shared" si="5"/>
        <v>2.3605369471728168</v>
      </c>
      <c r="I17" s="20">
        <f t="shared" si="6"/>
        <v>22.489881083079545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0.60120108108108106</v>
      </c>
      <c r="D18" s="20">
        <f t="shared" si="1"/>
        <v>2.6880481684578896</v>
      </c>
      <c r="E18" s="20">
        <f t="shared" si="2"/>
        <v>2.6861905900561345</v>
      </c>
      <c r="F18" s="20">
        <f t="shared" si="3"/>
        <v>0</v>
      </c>
      <c r="G18" s="20">
        <f t="shared" si="4"/>
        <v>0.53472222756410259</v>
      </c>
      <c r="H18" s="20">
        <f t="shared" si="5"/>
        <v>0.53145739846031326</v>
      </c>
      <c r="I18" s="20">
        <f t="shared" si="6"/>
        <v>2.6541292237139911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12.89801166812479</v>
      </c>
      <c r="E21" s="20">
        <f t="shared" si="2"/>
        <v>12.886530679390532</v>
      </c>
      <c r="F21" s="20">
        <f t="shared" si="3"/>
        <v>0</v>
      </c>
      <c r="G21" s="20">
        <f t="shared" si="4"/>
        <v>25.384192467948719</v>
      </c>
      <c r="H21" s="20">
        <f t="shared" si="5"/>
        <v>25.229205362357312</v>
      </c>
      <c r="I21" s="20">
        <f t="shared" si="6"/>
        <v>13.070183586486387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0.1261511851768615</v>
      </c>
      <c r="E24" s="20">
        <f t="shared" si="2"/>
        <v>0.12603889342421812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0.1241634969012549</v>
      </c>
    </row>
    <row r="25" spans="1:9" ht="15" thickBot="1" x14ac:dyDescent="0.35">
      <c r="A25" s="74" t="s">
        <v>60</v>
      </c>
      <c r="B25" s="75"/>
      <c r="C25" s="20">
        <f t="shared" ref="C25:I25" si="7">SUM(C15:C24)</f>
        <v>2.0813448648648651</v>
      </c>
      <c r="D25" s="20">
        <f t="shared" si="7"/>
        <v>38.525119824141768</v>
      </c>
      <c r="E25" s="20">
        <f t="shared" si="7"/>
        <v>38.492679896150754</v>
      </c>
      <c r="F25" s="20">
        <f t="shared" si="7"/>
        <v>0</v>
      </c>
      <c r="G25" s="20">
        <f t="shared" si="7"/>
        <v>28.29395280448718</v>
      </c>
      <c r="H25" s="20">
        <f t="shared" si="7"/>
        <v>28.121199707990442</v>
      </c>
      <c r="I25" s="20">
        <f t="shared" si="7"/>
        <v>38.33835739018118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0.37680189189189189</v>
      </c>
      <c r="D29" s="20">
        <f>(SUMIFS(AGİİ2,KAYNAK,A29,SEBEP,B29,SÜRE,"Uzun",BİLDİRİM,"Bildirimli",İL,$B$10,İLÇE,$B$11)/VLOOKUP($B$11,ABONE,4,FALSE))*60</f>
        <v>1.9494690532872081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1.9480691651162791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2.2342419871794871E-2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2.2206004778338201E-2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1.9194132718719263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0.29797297297297298</v>
      </c>
      <c r="D31" s="20">
        <f>(SUMIFS(AGİİ2,KAYNAK,A31,SEBEP,B31,SÜRE,"Uzun",BİLDİRİM,"Bildirimli",İL,$B$10,İLÇE,$B$11)/VLOOKUP($B$11,ABONE,4,FALSE))*60</f>
        <v>5.1406032864056996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5.1362926852445856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61.696246298076922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61.31955034244757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5.9722718278448603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0.67477486486486482</v>
      </c>
      <c r="D33" s="20">
        <f t="shared" ref="D33:I33" si="8">SUM(D28:D32)</f>
        <v>7.0900723396929077</v>
      </c>
      <c r="E33" s="20">
        <f t="shared" si="8"/>
        <v>7.0843618503608647</v>
      </c>
      <c r="F33" s="20">
        <f t="shared" si="8"/>
        <v>0</v>
      </c>
      <c r="G33" s="20">
        <f t="shared" si="8"/>
        <v>61.71858871794872</v>
      </c>
      <c r="H33" s="20">
        <f t="shared" si="8"/>
        <v>61.34175634722591</v>
      </c>
      <c r="I33" s="20">
        <f t="shared" si="8"/>
        <v>7.8916850997167867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22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9"/>
        <v>4.0540540540540543E-2</v>
      </c>
      <c r="D38" s="20">
        <f t="shared" si="10"/>
        <v>0.55872508808963872</v>
      </c>
      <c r="E38" s="20">
        <f t="shared" si="11"/>
        <v>0.5582638331996792</v>
      </c>
      <c r="F38" s="20">
        <f t="shared" si="12"/>
        <v>0</v>
      </c>
      <c r="G38" s="20">
        <f t="shared" si="13"/>
        <v>2.6175213675213676E-2</v>
      </c>
      <c r="H38" s="20">
        <f t="shared" si="14"/>
        <v>2.6015396867533847E-2</v>
      </c>
      <c r="I38" s="20">
        <f t="shared" si="15"/>
        <v>0.55034423917809194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9.0090090090090089E-3</v>
      </c>
      <c r="D39" s="20">
        <f t="shared" si="10"/>
        <v>4.028044209360377E-2</v>
      </c>
      <c r="E39" s="20">
        <f t="shared" si="11"/>
        <v>4.0252606255012029E-2</v>
      </c>
      <c r="F39" s="20">
        <f t="shared" si="12"/>
        <v>0</v>
      </c>
      <c r="G39" s="20">
        <f t="shared" si="13"/>
        <v>8.0128205128205121E-3</v>
      </c>
      <c r="H39" s="20">
        <f t="shared" si="14"/>
        <v>7.963897000265464E-3</v>
      </c>
      <c r="I39" s="20">
        <f t="shared" si="15"/>
        <v>3.9772166198596186E-2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9"/>
        <v>0</v>
      </c>
      <c r="D42" s="20">
        <f t="shared" si="10"/>
        <v>0.12472208621948969</v>
      </c>
      <c r="E42" s="20">
        <f t="shared" si="11"/>
        <v>0.12461106655974338</v>
      </c>
      <c r="F42" s="20">
        <f t="shared" si="12"/>
        <v>0</v>
      </c>
      <c r="G42" s="20">
        <f t="shared" si="13"/>
        <v>0.24919871794871795</v>
      </c>
      <c r="H42" s="20">
        <f t="shared" si="14"/>
        <v>0.24767719670825591</v>
      </c>
      <c r="I42" s="20">
        <f t="shared" si="15"/>
        <v>0.12644222983248213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9.5112730658404837E-4</v>
      </c>
      <c r="E45" s="20">
        <f t="shared" si="11"/>
        <v>9.5028067361668008E-4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9.3614096623967575E-4</v>
      </c>
    </row>
    <row r="46" spans="1:9" ht="15" thickBot="1" x14ac:dyDescent="0.35">
      <c r="A46" s="74" t="s">
        <v>60</v>
      </c>
      <c r="B46" s="75"/>
      <c r="C46" s="20">
        <f>SUM(C36:C45)</f>
        <v>4.954954954954955E-2</v>
      </c>
      <c r="D46" s="20">
        <f t="shared" ref="D46:I46" si="16">SUM(D36:D45)</f>
        <v>0.72467874370931629</v>
      </c>
      <c r="E46" s="20">
        <f t="shared" si="16"/>
        <v>0.72407778668805134</v>
      </c>
      <c r="F46" s="20">
        <f t="shared" si="16"/>
        <v>0</v>
      </c>
      <c r="G46" s="20">
        <f t="shared" si="16"/>
        <v>0.28338675213675213</v>
      </c>
      <c r="H46" s="20">
        <f t="shared" si="16"/>
        <v>0.28165649057605524</v>
      </c>
      <c r="I46" s="20">
        <f t="shared" si="16"/>
        <v>0.71749477617540991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4.5045045045045045E-3</v>
      </c>
      <c r="D50" s="20">
        <f>(SUMIFS(AGİİ1,KAYNAK,A50,SEBEP,B50,SÜRE,"Uzun",BİLDİRİM,"Bildirimli",İL,$B$10,İLÇE,$B$11)/VLOOKUP($B$11,ABONE,4,FALSE))</f>
        <v>2.234547191164549E-2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2.2329591018444266E-2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2.6709401709401712E-4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2.6546323334218213E-4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2.2001287687573815E-2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4.5045045045045045E-3</v>
      </c>
      <c r="D52" s="20">
        <f>(SUMIFS(AGİİ1,KAYNAK,A52,SEBEP,B52,SÜRE,"Uzun",BİLDİRİM,"Bildirimli",İL,$B$10,İLÇE,$B$11)/VLOOKUP($B$11,ABONE,4,FALSE))</f>
        <v>4.4341795824671522E-2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4.4306335204490781E-2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0.24919871794871795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0.24767719670825591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4.7332393242405207E-2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9.0090090090090089E-3</v>
      </c>
      <c r="D54" s="20">
        <f t="shared" ref="D54:I54" si="17">SUM(D49:D53)</f>
        <v>6.6687267736317016E-2</v>
      </c>
      <c r="E54" s="20">
        <f t="shared" si="17"/>
        <v>6.6635926222935044E-2</v>
      </c>
      <c r="F54" s="20">
        <f t="shared" si="17"/>
        <v>0</v>
      </c>
      <c r="G54" s="20">
        <f t="shared" si="17"/>
        <v>0.24946581196581197</v>
      </c>
      <c r="H54" s="20">
        <f t="shared" si="17"/>
        <v>0.24794265994159809</v>
      </c>
      <c r="I54" s="20">
        <f t="shared" si="17"/>
        <v>6.9333680929979019E-2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2.3878512549261974E-2</v>
      </c>
      <c r="E58" s="20">
        <f>((SUMIFS(OGİİ1,KAYNAK,A58,SÜRE,"Kısa",İL,$B$10,İLÇE,$B$11)+SUMIFS(AGİİ1,KAYNAK,A58,SÜRE,"Kısa",İL,$B$10,İLÇE,$B$11))/VLOOKUP($B$11,ABONE,5,FALSE))</f>
        <v>2.3857257417802726E-2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1.8696581196581197E-3</v>
      </c>
      <c r="H58" s="20">
        <f>((SUMIFS(OGİD1,KAYNAK,A58,SÜRE,"Kısa",İL,$B$10,İLÇE,$B$11)+SUMIFS(AGİD1,KAYNAK,A58,SÜRE,"Kısa",İL,$B$10,İLÇE,$B$11))/VLOOKUP($B$11,ABONE,8,FALSE))</f>
        <v>1.8582426333952748E-3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2.3529922936243664E-2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8">SUM(D57:D58)</f>
        <v>2.3878512549261974E-2</v>
      </c>
      <c r="E59" s="20">
        <f t="shared" si="18"/>
        <v>2.3857257417802726E-2</v>
      </c>
      <c r="F59" s="20">
        <f t="shared" si="18"/>
        <v>0</v>
      </c>
      <c r="G59" s="20">
        <f t="shared" si="18"/>
        <v>1.8696581196581197E-3</v>
      </c>
      <c r="H59" s="20">
        <f t="shared" si="18"/>
        <v>1.8582426333952748E-3</v>
      </c>
      <c r="I59" s="20">
        <f t="shared" si="18"/>
        <v>2.3529922936243664E-2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222</v>
      </c>
      <c r="D63" s="31">
        <f>VLOOKUP($B$11,ABONE,4,FALSE)</f>
        <v>249178</v>
      </c>
      <c r="E63" s="31">
        <f>VLOOKUP($B$11,ABONE,5,FALSE)</f>
        <v>249400</v>
      </c>
      <c r="F63" s="31">
        <f>VLOOKUP($B$11,ABONE,6,FALSE)</f>
        <v>23</v>
      </c>
      <c r="G63" s="31">
        <f>VLOOKUP($B$11,ABONE,7,FALSE)</f>
        <v>3744</v>
      </c>
      <c r="H63" s="31">
        <f>VLOOKUP($B$11,ABONE,8,FALSE)</f>
        <v>3767</v>
      </c>
      <c r="I63" s="31">
        <f>VLOOKUP($B$11,ABONE,9,FALSE)</f>
        <v>253167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G51" sqref="G51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83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91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1.7285187234042549</v>
      </c>
      <c r="D15" s="20">
        <f t="shared" ref="D15:D24" si="1">(SUMIFS(AGİİ2,KAYNAK,A15,SEBEP,B15,SÜRE,"Uzun",BİLDİRİM,"Bildirimsiz",İL,$B$10,İLÇE,$B$11)/VLOOKUP($B$11,ABONE,4,FALSE))*60</f>
        <v>2.4689053397466698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2.468388565926777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4.2307707692307686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2.4685019725281525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3.305168936170213</v>
      </c>
      <c r="D17" s="20">
        <f t="shared" si="1"/>
        <v>8.8018562096586432</v>
      </c>
      <c r="E17" s="20">
        <f t="shared" si="2"/>
        <v>8.7980196410114235</v>
      </c>
      <c r="F17" s="20">
        <f t="shared" si="3"/>
        <v>0</v>
      </c>
      <c r="G17" s="20">
        <v>0</v>
      </c>
      <c r="H17" s="20">
        <f t="shared" si="4"/>
        <v>0</v>
      </c>
      <c r="I17" s="20">
        <f t="shared" si="5"/>
        <v>8.7974535018933295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7.8007806960880952</v>
      </c>
      <c r="E21" s="20">
        <f t="shared" si="2"/>
        <v>7.7953359201433576</v>
      </c>
      <c r="F21" s="20">
        <f t="shared" si="3"/>
        <v>0</v>
      </c>
      <c r="G21" s="20">
        <v>0</v>
      </c>
      <c r="H21" s="20">
        <f t="shared" si="4"/>
        <v>0</v>
      </c>
      <c r="I21" s="20">
        <f t="shared" si="5"/>
        <v>7.7948343021903224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74" t="s">
        <v>60</v>
      </c>
      <c r="B25" s="75"/>
      <c r="C25" s="20">
        <f t="shared" ref="C25:I25" si="6">SUM(C15:C24)</f>
        <v>5.0336876595744684</v>
      </c>
      <c r="D25" s="20">
        <f t="shared" si="6"/>
        <v>19.071542245493408</v>
      </c>
      <c r="E25" s="20">
        <f t="shared" si="6"/>
        <v>19.061744127081557</v>
      </c>
      <c r="F25" s="20">
        <f t="shared" si="6"/>
        <v>0</v>
      </c>
      <c r="G25" s="20">
        <f t="shared" si="6"/>
        <v>0</v>
      </c>
      <c r="H25" s="20">
        <f t="shared" si="6"/>
        <v>4.2307707692307686</v>
      </c>
      <c r="I25" s="20">
        <f t="shared" si="6"/>
        <v>19.060789776611806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0.66919666509800813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0.66872958032196106</v>
      </c>
      <c r="F31" s="20">
        <f>(SUMIFS(OGİD2,KAYNAK,A31,SEBEP,B31,SÜRE,"Uzun",BİLDİRİM,"Bildirimli",İL,$B$10,İLÇE,$B$11)/VLOOKUP($B$11,ABONE,6,FALSE))*60</f>
        <v>0</v>
      </c>
      <c r="G31" s="20"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0.66868654859547094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0</v>
      </c>
      <c r="D33" s="20">
        <f t="shared" ref="D33:I33" si="7">SUM(D28:D32)</f>
        <v>0.66919666509800813</v>
      </c>
      <c r="E33" s="20">
        <f t="shared" si="7"/>
        <v>0.66872958032196106</v>
      </c>
      <c r="F33" s="20">
        <f t="shared" si="7"/>
        <v>0</v>
      </c>
      <c r="G33" s="20">
        <f t="shared" si="7"/>
        <v>0</v>
      </c>
      <c r="H33" s="20">
        <f t="shared" si="7"/>
        <v>0</v>
      </c>
      <c r="I33" s="20">
        <f t="shared" si="7"/>
        <v>0.66868654859547094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22" t="s">
        <v>22</v>
      </c>
      <c r="C36" s="20">
        <f t="shared" ref="C36:C45" si="8">(SUMIFS(OGİİ1,KAYNAK,A36,SEBEP,B36,SÜRE,"Uzun",BİLDİRİM,"Bildirimsiz",İL,$B$10,İLÇE,$B$11)/VLOOKUP($B$11,ABONE,3,FALSE))</f>
        <v>0.19148936170212766</v>
      </c>
      <c r="D36" s="20">
        <f t="shared" ref="D36:D45" si="9">(SUMIFS(AGİİ1,KAYNAK,A36,SEBEP,B36,SÜRE,"Uzun",BİLDİRİM,"Bildirimsiz",İL,$B$10,İLÇE,$B$11)/VLOOKUP($B$11,ABONE,4,FALSE))</f>
        <v>0.11254712167671434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0.11260222165019899</v>
      </c>
      <c r="F36" s="20">
        <f t="shared" ref="F36:F45" si="11">(SUMIFS(OGİD1,KAYNAK,A36,SEBEP,B36,SÜRE,"Uzun",BİLDİRİM,"Bildirimsiz",İL,$B$10,İLÇE,$B$11)/VLOOKUP($B$11,ABONE,6,FALSE))</f>
        <v>0</v>
      </c>
      <c r="G36" s="20"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0.84615384615384615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0.11264942457616632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f t="shared" si="11"/>
        <v>0</v>
      </c>
      <c r="G37" s="20"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8"/>
        <v>9.2198581560283682E-2</v>
      </c>
      <c r="D38" s="20">
        <f t="shared" si="9"/>
        <v>0.21921425068484329</v>
      </c>
      <c r="E38" s="20">
        <f t="shared" si="10"/>
        <v>0.21912559649921787</v>
      </c>
      <c r="F38" s="20">
        <f t="shared" si="11"/>
        <v>0</v>
      </c>
      <c r="G38" s="20">
        <v>0</v>
      </c>
      <c r="H38" s="20">
        <f t="shared" si="12"/>
        <v>0</v>
      </c>
      <c r="I38" s="20">
        <f t="shared" si="13"/>
        <v>0.21911149610196759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f t="shared" si="11"/>
        <v>0</v>
      </c>
      <c r="G39" s="20"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f t="shared" si="11"/>
        <v>0</v>
      </c>
      <c r="G40" s="20"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f t="shared" si="11"/>
        <v>0</v>
      </c>
      <c r="G41" s="20"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8"/>
        <v>0</v>
      </c>
      <c r="D42" s="20">
        <f t="shared" si="9"/>
        <v>5.3608492552174411E-2</v>
      </c>
      <c r="E42" s="20">
        <f t="shared" si="10"/>
        <v>5.3571074985644417E-2</v>
      </c>
      <c r="F42" s="20">
        <f t="shared" si="11"/>
        <v>0</v>
      </c>
      <c r="G42" s="20">
        <v>0</v>
      </c>
      <c r="H42" s="20">
        <f t="shared" si="12"/>
        <v>0</v>
      </c>
      <c r="I42" s="20">
        <f t="shared" si="13"/>
        <v>5.3567627768840491E-2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f t="shared" si="11"/>
        <v>0</v>
      </c>
      <c r="G43" s="20"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f t="shared" si="11"/>
        <v>0</v>
      </c>
      <c r="G44" s="20"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f t="shared" si="11"/>
        <v>0</v>
      </c>
      <c r="G45" s="20"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74" t="s">
        <v>60</v>
      </c>
      <c r="B46" s="75"/>
      <c r="C46" s="20">
        <f>SUM(C36:C45)</f>
        <v>0.28368794326241131</v>
      </c>
      <c r="D46" s="20">
        <f t="shared" ref="D46:I46" si="14">SUM(D36:D45)</f>
        <v>0.38536986491373204</v>
      </c>
      <c r="E46" s="20">
        <f t="shared" si="14"/>
        <v>0.38529889313506127</v>
      </c>
      <c r="F46" s="20">
        <f t="shared" si="14"/>
        <v>0</v>
      </c>
      <c r="G46" s="20">
        <f t="shared" si="14"/>
        <v>0</v>
      </c>
      <c r="H46" s="20">
        <f t="shared" si="14"/>
        <v>0.84615384615384615</v>
      </c>
      <c r="I46" s="20">
        <f t="shared" si="14"/>
        <v>0.38532854844697439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5.5728658400661813E-3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5.5689761004296774E-3</v>
      </c>
      <c r="F52" s="20">
        <f>(SUMIFS(OGİD1,KAYNAK,A52,SEBEP,B52,SÜRE,"Uzun",BİLDİRİM,"Bildirimli",İL,$B$10,İLÇE,$B$11)/VLOOKUP($B$11,ABONE,6,FALSE))</f>
        <v>0</v>
      </c>
      <c r="G52" s="20"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5.5686177453285485E-3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0</v>
      </c>
      <c r="D54" s="20">
        <f t="shared" ref="D54:I54" si="15">SUM(D49:D53)</f>
        <v>5.5728658400661813E-3</v>
      </c>
      <c r="E54" s="20">
        <f t="shared" si="15"/>
        <v>5.5689761004296774E-3</v>
      </c>
      <c r="F54" s="20">
        <f t="shared" si="15"/>
        <v>0</v>
      </c>
      <c r="G54" s="20">
        <f t="shared" si="15"/>
        <v>0</v>
      </c>
      <c r="H54" s="20">
        <f t="shared" si="15"/>
        <v>0</v>
      </c>
      <c r="I54" s="20">
        <f t="shared" si="15"/>
        <v>5.5686177453285485E-3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2.1276595744680851E-2</v>
      </c>
      <c r="D57" s="20">
        <f>(SUMIFS(AGİİ1,KAYNAK,A57,SÜRE,"Kısa",İL,$B$10,İLÇE,$B$11)/VLOOKUP($B$11,ABONE,4,FALSE))</f>
        <v>3.9104180392428828E-2</v>
      </c>
      <c r="E57" s="20">
        <f>((SUMIFS(OGİİ1,KAYNAK,A57,SÜRE,"Kısa",İL,$B$10,İLÇE,$B$11)+SUMIFS(AGİİ1,KAYNAK,A57,SÜRE,"Kısa",İL,$B$10,İLÇE,$B$11))/VLOOKUP($B$11,ABONE,5,FALSE))</f>
        <v>3.9091737124527258E-2</v>
      </c>
      <c r="F57" s="20">
        <f>(SUMIFS(OGİD1,KAYNAK,A57,SÜRE,"Kısa",İL,$B$10,İLÇE,$B$11)/VLOOKUP($B$11,ABONE,6,FALSE))</f>
        <v>0</v>
      </c>
      <c r="G57" s="20"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3.9089221630986264E-2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0.34042553191489361</v>
      </c>
      <c r="D58" s="20">
        <f>(SUMIFS(AGİİ1,KAYNAK,A58,SÜRE,"Kısa",İL,$B$10,İLÇE,$B$11)/VLOOKUP($B$11,ABONE,4,FALSE))</f>
        <v>0.36177558936152293</v>
      </c>
      <c r="E58" s="20">
        <f>((SUMIFS(OGİİ1,KAYNAK,A58,SÜRE,"Kısa",İL,$B$10,İLÇE,$B$11)+SUMIFS(AGİİ1,KAYNAK,A58,SÜRE,"Kısa",İL,$B$10,İLÇE,$B$11))/VLOOKUP($B$11,ABONE,5,FALSE))</f>
        <v>0.36176068748391182</v>
      </c>
      <c r="F58" s="20">
        <f>(SUMIFS(OGİD1,KAYNAK,A58,SÜRE,"Kısa",İL,$B$10,İLÇE,$B$11)/VLOOKUP($B$11,ABONE,6,FALSE))</f>
        <v>0</v>
      </c>
      <c r="G58" s="20">
        <v>0</v>
      </c>
      <c r="H58" s="20">
        <f>((SUMIFS(OGİD1,KAYNAK,A58,SÜRE,"Kısa",İL,$B$10,İLÇE,$B$11)+SUMIFS(AGİD1,KAYNAK,A58,SÜRE,"Kısa",İL,$B$10,İLÇE,$B$11))/VLOOKUP($B$11,ABONE,8,FALSE))</f>
        <v>1.4615384615384615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0.36183145650290804</v>
      </c>
    </row>
    <row r="59" spans="1:9" ht="15" thickBot="1" x14ac:dyDescent="0.35">
      <c r="A59" s="74" t="s">
        <v>60</v>
      </c>
      <c r="B59" s="75"/>
      <c r="C59" s="20">
        <f>SUM(C57:C58)</f>
        <v>0.36170212765957444</v>
      </c>
      <c r="D59" s="20">
        <f t="shared" ref="D59:I59" si="16">SUM(D57:D58)</f>
        <v>0.40087976975395179</v>
      </c>
      <c r="E59" s="20">
        <f t="shared" si="16"/>
        <v>0.40085242460843906</v>
      </c>
      <c r="F59" s="20">
        <f t="shared" si="16"/>
        <v>0</v>
      </c>
      <c r="G59" s="20">
        <f t="shared" si="16"/>
        <v>0</v>
      </c>
      <c r="H59" s="20">
        <f t="shared" si="16"/>
        <v>1.4615384615384615</v>
      </c>
      <c r="I59" s="20">
        <f t="shared" si="16"/>
        <v>0.40092067813389431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141</v>
      </c>
      <c r="D63" s="31">
        <f>VLOOKUP($B$11,ABONE,4,FALSE)</f>
        <v>201871</v>
      </c>
      <c r="E63" s="31">
        <f>VLOOKUP($B$11,ABONE,5,FALSE)</f>
        <v>202012</v>
      </c>
      <c r="F63" s="31">
        <f>VLOOKUP($B$11,ABONE,6,FALSE)</f>
        <v>13</v>
      </c>
      <c r="G63" s="31">
        <f>VLOOKUP($B$11,ABONE,7,FALSE)</f>
        <v>0</v>
      </c>
      <c r="H63" s="31">
        <f>VLOOKUP($B$11,ABONE,8,FALSE)</f>
        <v>13</v>
      </c>
      <c r="I63" s="31">
        <f>VLOOKUP($B$11,ABONE,9,FALSE)</f>
        <v>202025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49:I54 C28:I33 C57:I60 D66:I69 C67:C69 C36:I46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8" sqref="N28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6" t="s">
        <v>37</v>
      </c>
      <c r="B1" s="67"/>
      <c r="C1" s="6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68" t="s">
        <v>39</v>
      </c>
      <c r="C2" s="6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69" t="s">
        <v>41</v>
      </c>
      <c r="C3" s="6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68">
        <v>4</v>
      </c>
      <c r="C4" s="6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7"/>
      <c r="C5" s="88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7"/>
      <c r="C6" s="88"/>
      <c r="D6" s="8"/>
      <c r="E6" s="10" t="s">
        <v>45</v>
      </c>
      <c r="F6" s="86" t="s">
        <v>46</v>
      </c>
      <c r="G6" s="86"/>
      <c r="H6" s="86"/>
      <c r="I6" s="86"/>
    </row>
    <row r="7" spans="1:9" x14ac:dyDescent="0.3">
      <c r="A7" s="11" t="s">
        <v>47</v>
      </c>
      <c r="B7" s="62"/>
      <c r="C7" s="63"/>
      <c r="D7" s="8"/>
      <c r="E7" s="10" t="s">
        <v>48</v>
      </c>
      <c r="F7" s="86" t="s">
        <v>49</v>
      </c>
      <c r="G7" s="86"/>
      <c r="H7" s="86"/>
      <c r="I7" s="86"/>
    </row>
    <row r="8" spans="1:9" x14ac:dyDescent="0.3">
      <c r="A8" s="7" t="s">
        <v>50</v>
      </c>
      <c r="B8" s="64"/>
      <c r="C8" s="64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65"/>
      <c r="C9" s="65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64" t="s">
        <v>78</v>
      </c>
      <c r="C10" s="64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64" t="s">
        <v>84</v>
      </c>
      <c r="C11" s="64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9" t="s">
        <v>54</v>
      </c>
      <c r="B13" s="80"/>
      <c r="C13" s="89" t="s">
        <v>27</v>
      </c>
      <c r="D13" s="89"/>
      <c r="E13" s="89"/>
      <c r="F13" s="89" t="s">
        <v>28</v>
      </c>
      <c r="G13" s="89"/>
      <c r="H13" s="89"/>
      <c r="I13" s="90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91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4.9443396226415093</v>
      </c>
      <c r="D17" s="20">
        <f t="shared" si="1"/>
        <v>20.16803675109324</v>
      </c>
      <c r="E17" s="20">
        <f t="shared" si="2"/>
        <v>20.144393313602531</v>
      </c>
      <c r="F17" s="20">
        <f t="shared" si="3"/>
        <v>2</v>
      </c>
      <c r="G17" s="20">
        <v>0</v>
      </c>
      <c r="H17" s="20">
        <f t="shared" si="4"/>
        <v>827.49444000000017</v>
      </c>
      <c r="I17" s="20">
        <f t="shared" si="5"/>
        <v>20.286315857846009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0.90251547169811319</v>
      </c>
      <c r="D18" s="20">
        <f t="shared" si="1"/>
        <v>18.643308967804419</v>
      </c>
      <c r="E18" s="20">
        <f t="shared" si="2"/>
        <v>18.615756308386565</v>
      </c>
      <c r="F18" s="20">
        <f t="shared" si="3"/>
        <v>0</v>
      </c>
      <c r="G18" s="20">
        <v>0</v>
      </c>
      <c r="H18" s="20">
        <f t="shared" si="4"/>
        <v>15.94444</v>
      </c>
      <c r="I18" s="20">
        <f t="shared" si="5"/>
        <v>18.615286722723546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5.6169283544155189</v>
      </c>
      <c r="E21" s="20">
        <f t="shared" si="2"/>
        <v>5.6082048824942854</v>
      </c>
      <c r="F21" s="20">
        <f t="shared" si="3"/>
        <v>0</v>
      </c>
      <c r="G21" s="20">
        <v>0</v>
      </c>
      <c r="H21" s="20">
        <f t="shared" si="4"/>
        <v>320.89443999999997</v>
      </c>
      <c r="I21" s="20">
        <f t="shared" si="5"/>
        <v>5.6636284559943748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74" t="s">
        <v>60</v>
      </c>
      <c r="B25" s="75"/>
      <c r="C25" s="20">
        <f t="shared" ref="C25:I25" si="6">SUM(C15:C24)</f>
        <v>5.846855094339622</v>
      </c>
      <c r="D25" s="20">
        <f t="shared" si="6"/>
        <v>44.428274073313176</v>
      </c>
      <c r="E25" s="20">
        <f t="shared" si="6"/>
        <v>44.368354504483385</v>
      </c>
      <c r="F25" s="20">
        <f t="shared" si="6"/>
        <v>2</v>
      </c>
      <c r="G25" s="20">
        <f t="shared" si="6"/>
        <v>0</v>
      </c>
      <c r="H25" s="20">
        <f t="shared" si="6"/>
        <v>1164.3333200000002</v>
      </c>
      <c r="I25" s="20">
        <f t="shared" si="6"/>
        <v>44.565231036563937</v>
      </c>
    </row>
    <row r="26" spans="1:9" ht="15" thickBot="1" x14ac:dyDescent="0.35">
      <c r="A26" s="79" t="s">
        <v>61</v>
      </c>
      <c r="B26" s="80"/>
      <c r="C26" s="81" t="s">
        <v>27</v>
      </c>
      <c r="D26" s="81"/>
      <c r="E26" s="81"/>
      <c r="F26" s="81" t="s">
        <v>28</v>
      </c>
      <c r="G26" s="81"/>
      <c r="H26" s="81"/>
      <c r="I26" s="82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82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1.7749801884189831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1.7722235234132335</v>
      </c>
      <c r="F29" s="20">
        <f>(SUMIFS(OGİD2,KAYNAK,A29,SEBEP,B29,SÜRE,"Uzun",BİLDİRİM,"Bildirimli",İL,$B$10,İLÇE,$B$11)/VLOOKUP($B$11,ABONE,6,FALSE))*60</f>
        <v>0</v>
      </c>
      <c r="G29" s="20"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205.15277999999998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1.8079754084143915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12.008805283018868</v>
      </c>
      <c r="D31" s="20">
        <f>(SUMIFS(AGİİ2,KAYNAK,A31,SEBEP,B31,SÜRE,"Uzun",BİLDİRİM,"Bildirimli",İL,$B$10,İLÇE,$B$11)/VLOOKUP($B$11,ABONE,4,FALSE))*60</f>
        <v>19.715338705720075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19.703369934946963</v>
      </c>
      <c r="F31" s="20">
        <f>(SUMIFS(OGİD2,KAYNAK,A31,SEBEP,B31,SÜRE,"Uzun",BİLDİRİM,"Bildirimli",İL,$B$10,İLÇE,$B$11)/VLOOKUP($B$11,ABONE,6,FALSE))*60</f>
        <v>0</v>
      </c>
      <c r="G31" s="20"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11.869440000000001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19.701992823157155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4" t="s">
        <v>60</v>
      </c>
      <c r="B33" s="75"/>
      <c r="C33" s="20">
        <f>SUM(C28:C32)</f>
        <v>12.008805283018868</v>
      </c>
      <c r="D33" s="20">
        <f t="shared" ref="D33:I33" si="7">SUM(D28:D32)</f>
        <v>21.490318894139058</v>
      </c>
      <c r="E33" s="20">
        <f t="shared" si="7"/>
        <v>21.475593458360198</v>
      </c>
      <c r="F33" s="20">
        <f t="shared" si="7"/>
        <v>0</v>
      </c>
      <c r="G33" s="20">
        <f t="shared" si="7"/>
        <v>0</v>
      </c>
      <c r="H33" s="20">
        <f t="shared" si="7"/>
        <v>217.02221999999998</v>
      </c>
      <c r="I33" s="20">
        <f t="shared" si="7"/>
        <v>21.509968231571548</v>
      </c>
    </row>
    <row r="34" spans="1:9" ht="15" thickBot="1" x14ac:dyDescent="0.35">
      <c r="A34" s="79" t="s">
        <v>62</v>
      </c>
      <c r="B34" s="80"/>
      <c r="C34" s="83" t="s">
        <v>27</v>
      </c>
      <c r="D34" s="84"/>
      <c r="E34" s="85"/>
      <c r="F34" s="81" t="s">
        <v>28</v>
      </c>
      <c r="G34" s="81"/>
      <c r="H34" s="81"/>
      <c r="I34" s="82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82"/>
    </row>
    <row r="36" spans="1:9" ht="15" thickBot="1" x14ac:dyDescent="0.35">
      <c r="A36" s="18" t="s">
        <v>76</v>
      </c>
      <c r="B36" s="22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1">(SUMIFS(OGİD1,KAYNAK,A36,SEBEP,B36,SÜRE,"Uzun",BİLDİRİM,"Bildirimsiz",İL,$B$10,İLÇE,$B$11)/VLOOKUP($B$11,ABONE,6,FALSE))</f>
        <v>0</v>
      </c>
      <c r="G36" s="20"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f t="shared" si="11"/>
        <v>0</v>
      </c>
      <c r="G37" s="20"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8"/>
        <v>0.18867924528301888</v>
      </c>
      <c r="D38" s="20">
        <f t="shared" si="9"/>
        <v>0.81140492472045311</v>
      </c>
      <c r="E38" s="20">
        <f t="shared" si="10"/>
        <v>0.81043778936880972</v>
      </c>
      <c r="F38" s="20">
        <f t="shared" si="11"/>
        <v>0.16666666666666666</v>
      </c>
      <c r="G38" s="20">
        <v>0</v>
      </c>
      <c r="H38" s="20">
        <f t="shared" si="12"/>
        <v>41.333333333333336</v>
      </c>
      <c r="I38" s="20">
        <f t="shared" si="13"/>
        <v>0.81756123286065863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1.8867924528301886E-2</v>
      </c>
      <c r="D39" s="20">
        <f t="shared" si="9"/>
        <v>0.23578786722624953</v>
      </c>
      <c r="E39" s="20">
        <f t="shared" si="10"/>
        <v>0.23545097579558108</v>
      </c>
      <c r="F39" s="20">
        <f t="shared" si="11"/>
        <v>0</v>
      </c>
      <c r="G39" s="20">
        <v>0</v>
      </c>
      <c r="H39" s="20">
        <f t="shared" si="12"/>
        <v>0.33333333333333331</v>
      </c>
      <c r="I39" s="20">
        <f t="shared" si="13"/>
        <v>0.23546818235087308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f t="shared" si="11"/>
        <v>0</v>
      </c>
      <c r="G40" s="20"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f t="shared" si="11"/>
        <v>0</v>
      </c>
      <c r="G41" s="20"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8"/>
        <v>0</v>
      </c>
      <c r="D42" s="20">
        <f t="shared" si="9"/>
        <v>4.1733924221524374E-2</v>
      </c>
      <c r="E42" s="20">
        <f t="shared" si="10"/>
        <v>4.1669108597550256E-2</v>
      </c>
      <c r="F42" s="20">
        <f t="shared" si="11"/>
        <v>0</v>
      </c>
      <c r="G42" s="20">
        <v>0</v>
      </c>
      <c r="H42" s="20">
        <f t="shared" si="12"/>
        <v>1.5</v>
      </c>
      <c r="I42" s="20">
        <f t="shared" si="13"/>
        <v>4.192546583850932E-2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f t="shared" si="11"/>
        <v>0</v>
      </c>
      <c r="G43" s="20"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f t="shared" si="11"/>
        <v>0</v>
      </c>
      <c r="G44" s="20"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f t="shared" si="11"/>
        <v>0</v>
      </c>
      <c r="G45" s="20"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74" t="s">
        <v>60</v>
      </c>
      <c r="B46" s="75"/>
      <c r="C46" s="20">
        <f>SUM(C36:C45)</f>
        <v>0.20754716981132076</v>
      </c>
      <c r="D46" s="20">
        <f t="shared" ref="D46:I46" si="14">SUM(D36:D45)</f>
        <v>1.088926716168227</v>
      </c>
      <c r="E46" s="20">
        <f t="shared" si="14"/>
        <v>1.0875578737619411</v>
      </c>
      <c r="F46" s="20">
        <f t="shared" si="14"/>
        <v>0.16666666666666666</v>
      </c>
      <c r="G46" s="20">
        <f t="shared" si="14"/>
        <v>0</v>
      </c>
      <c r="H46" s="20">
        <f t="shared" si="14"/>
        <v>43.166666666666671</v>
      </c>
      <c r="I46" s="20">
        <f t="shared" si="14"/>
        <v>1.0949548810500411</v>
      </c>
    </row>
    <row r="47" spans="1:9" ht="15" thickBot="1" x14ac:dyDescent="0.35">
      <c r="A47" s="79" t="s">
        <v>63</v>
      </c>
      <c r="B47" s="80"/>
      <c r="C47" s="81" t="s">
        <v>27</v>
      </c>
      <c r="D47" s="81"/>
      <c r="E47" s="81"/>
      <c r="F47" s="81" t="s">
        <v>28</v>
      </c>
      <c r="G47" s="81"/>
      <c r="H47" s="81"/>
      <c r="I47" s="82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82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1.3705866815367005E-2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1.3684580671628671E-2</v>
      </c>
      <c r="F50" s="20">
        <f>(SUMIFS(OGİD1,KAYNAK,A50,SEBEP,B50,SÜRE,"Uzun",BİLDİRİM,"Bildirimli",İL,$B$10,İLÇE,$B$11)/VLOOKUP($B$11,ABONE,6,FALSE))</f>
        <v>0</v>
      </c>
      <c r="G50" s="20"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1.1666666666666667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1.388726122114145E-2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3.7735849056603772E-2</v>
      </c>
      <c r="D52" s="20">
        <f>(SUMIFS(AGİİ1,KAYNAK,A52,SEBEP,B52,SÜRE,"Uzun",BİLDİRİM,"Bildirimli",İL,$B$10,İLÇE,$B$11)/VLOOKUP($B$11,ABONE,4,FALSE))</f>
        <v>0.12106359874387344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0.12093418507882553</v>
      </c>
      <c r="F52" s="20">
        <f>(SUMIFS(OGİD1,KAYNAK,A52,SEBEP,B52,SÜRE,"Uzun",BİLDİRİM,"Bildirimli",İL,$B$10,İLÇE,$B$11)/VLOOKUP($B$11,ABONE,6,FALSE))</f>
        <v>0</v>
      </c>
      <c r="G52" s="20"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0.16666666666666666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0.12094222430563693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4" t="s">
        <v>60</v>
      </c>
      <c r="B54" s="75"/>
      <c r="C54" s="20">
        <f>SUM(C49:C53)</f>
        <v>3.7735849056603772E-2</v>
      </c>
      <c r="D54" s="20">
        <f t="shared" ref="D54:I54" si="15">SUM(D49:D53)</f>
        <v>0.13476946555924044</v>
      </c>
      <c r="E54" s="20">
        <f t="shared" si="15"/>
        <v>0.1346187657504542</v>
      </c>
      <c r="F54" s="20">
        <f t="shared" si="15"/>
        <v>0</v>
      </c>
      <c r="G54" s="20">
        <f t="shared" si="15"/>
        <v>0</v>
      </c>
      <c r="H54" s="20">
        <f t="shared" si="15"/>
        <v>1.3333333333333335</v>
      </c>
      <c r="I54" s="20">
        <f t="shared" si="15"/>
        <v>0.13482948552677837</v>
      </c>
    </row>
    <row r="55" spans="1:9" ht="15" thickBot="1" x14ac:dyDescent="0.35">
      <c r="A55" s="79" t="s">
        <v>64</v>
      </c>
      <c r="B55" s="80"/>
      <c r="C55" s="81" t="s">
        <v>27</v>
      </c>
      <c r="D55" s="81"/>
      <c r="E55" s="81"/>
      <c r="F55" s="81" t="s">
        <v>28</v>
      </c>
      <c r="G55" s="81"/>
      <c r="H55" s="81"/>
      <c r="I55" s="82" t="s">
        <v>55</v>
      </c>
    </row>
    <row r="56" spans="1:9" x14ac:dyDescent="0.3">
      <c r="A56" s="72" t="s">
        <v>56</v>
      </c>
      <c r="B56" s="73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82"/>
    </row>
    <row r="57" spans="1:9" x14ac:dyDescent="0.3">
      <c r="A57" s="72" t="s">
        <v>76</v>
      </c>
      <c r="B57" s="73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72" t="s">
        <v>72</v>
      </c>
      <c r="B58" s="73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0.23156164705191795</v>
      </c>
      <c r="E58" s="20">
        <f>((SUMIFS(OGİİ1,KAYNAK,A58,SÜRE,"Kısa",İL,$B$10,İLÇE,$B$11)+SUMIFS(AGİİ1,KAYNAK,A58,SÜRE,"Kısa",İL,$B$10,İLÇE,$B$11))/VLOOKUP($B$11,ABONE,5,FALSE))</f>
        <v>0.23120201605813748</v>
      </c>
      <c r="F58" s="20">
        <f>(SUMIFS(OGİD1,KAYNAK,A58,SÜRE,"Kısa",İL,$B$10,İLÇE,$B$11)/VLOOKUP($B$11,ABONE,6,FALSE))</f>
        <v>0</v>
      </c>
      <c r="G58" s="20">
        <v>0</v>
      </c>
      <c r="H58" s="20">
        <f>((SUMIFS(OGİD1,KAYNAK,A58,SÜRE,"Kısa",İL,$B$10,İLÇE,$B$11)+SUMIFS(AGİD1,KAYNAK,A58,SÜRE,"Kısa",İL,$B$10,İLÇE,$B$11))/VLOOKUP($B$11,ABONE,8,FALSE))</f>
        <v>5.166666666666667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0.23206961209422244</v>
      </c>
    </row>
    <row r="59" spans="1:9" ht="15" thickBot="1" x14ac:dyDescent="0.35">
      <c r="A59" s="74" t="s">
        <v>60</v>
      </c>
      <c r="B59" s="75"/>
      <c r="C59" s="20">
        <f>SUM(C57:C58)</f>
        <v>0</v>
      </c>
      <c r="D59" s="20">
        <f t="shared" ref="D59:I59" si="16">SUM(D57:D58)</f>
        <v>0.23156164705191795</v>
      </c>
      <c r="E59" s="20">
        <f t="shared" si="16"/>
        <v>0.23120201605813748</v>
      </c>
      <c r="F59" s="20">
        <f t="shared" si="16"/>
        <v>0</v>
      </c>
      <c r="G59" s="20">
        <f t="shared" si="16"/>
        <v>0</v>
      </c>
      <c r="H59" s="20">
        <f t="shared" si="16"/>
        <v>5.166666666666667</v>
      </c>
      <c r="I59" s="20">
        <f t="shared" si="16"/>
        <v>0.23206961209422244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6" t="s">
        <v>27</v>
      </c>
      <c r="D61" s="76"/>
      <c r="E61" s="76"/>
      <c r="F61" s="76" t="s">
        <v>28</v>
      </c>
      <c r="G61" s="76"/>
      <c r="H61" s="76"/>
      <c r="I61" s="77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8"/>
    </row>
    <row r="63" spans="1:9" x14ac:dyDescent="0.3">
      <c r="A63" s="25"/>
      <c r="B63" s="30" t="s">
        <v>65</v>
      </c>
      <c r="C63" s="31">
        <f>VLOOKUP($B$11,ABONE,3,FALSE)</f>
        <v>53</v>
      </c>
      <c r="D63" s="31">
        <f>VLOOKUP($B$11,ABONE,4,FALSE)</f>
        <v>34073</v>
      </c>
      <c r="E63" s="31">
        <f>VLOOKUP($B$11,ABONE,5,FALSE)</f>
        <v>34126</v>
      </c>
      <c r="F63" s="31">
        <f>VLOOKUP($B$11,ABONE,6,FALSE)</f>
        <v>6</v>
      </c>
      <c r="G63" s="31">
        <f>VLOOKUP($B$11,ABONE,7,FALSE)</f>
        <v>0</v>
      </c>
      <c r="H63" s="31">
        <f>VLOOKUP($B$11,ABONE,8,FALSE)</f>
        <v>6</v>
      </c>
      <c r="I63" s="31">
        <f>VLOOKUP($B$11,ABONE,9,FALSE)</f>
        <v>34132</v>
      </c>
    </row>
    <row r="64" spans="1:9" x14ac:dyDescent="0.3">
      <c r="A64" s="25"/>
      <c r="B64" s="70" t="s">
        <v>66</v>
      </c>
      <c r="C64" s="70"/>
      <c r="D64" s="70"/>
      <c r="E64" s="70"/>
      <c r="F64" s="70"/>
      <c r="G64" s="70"/>
      <c r="H64" s="70"/>
      <c r="I64" s="7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71" t="s">
        <v>70</v>
      </c>
      <c r="C69" s="71"/>
      <c r="D69" s="71"/>
      <c r="E69" s="71"/>
      <c r="F69" s="71"/>
      <c r="G69" s="71"/>
      <c r="H69" s="71"/>
      <c r="I69" s="71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57:I60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Mehtap ÇİFTÇİ</cp:lastModifiedBy>
  <dcterms:created xsi:type="dcterms:W3CDTF">2018-03-07T06:32:47Z</dcterms:created>
  <dcterms:modified xsi:type="dcterms:W3CDTF">2019-04-02T06:32:48Z</dcterms:modified>
</cp:coreProperties>
</file>